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-120" yWindow="-120" windowWidth="15600" windowHeight="11040" tabRatio="471"/>
  </bookViews>
  <sheets>
    <sheet name="FEB-26" sheetId="44" r:id="rId1"/>
    <sheet name="JAN-26" sheetId="43" r:id="rId2"/>
    <sheet name="DEC-25" sheetId="42" r:id="rId3"/>
    <sheet name="NOV-25 " sheetId="40" r:id="rId4"/>
    <sheet name="OCT-25" sheetId="38" r:id="rId5"/>
    <sheet name="SEP-25" sheetId="37" r:id="rId6"/>
    <sheet name="AUG-25" sheetId="36" r:id="rId7"/>
    <sheet name="JULY-25 " sheetId="34" r:id="rId8"/>
    <sheet name="JUNE-25" sheetId="33" r:id="rId9"/>
    <sheet name="MAY-25" sheetId="32" r:id="rId10"/>
    <sheet name="APR-25" sheetId="31" r:id="rId11"/>
    <sheet name="Sheet1" sheetId="39" r:id="rId12"/>
  </sheets>
  <definedNames>
    <definedName name="AJOIJAOIWERJDO" localSheetId="10">#REF!,#REF!,#REF!</definedName>
    <definedName name="AJOIJAOIWERJDO" localSheetId="6">#REF!,#REF!,#REF!</definedName>
    <definedName name="AJOIJAOIWERJDO" localSheetId="2">#REF!,#REF!,#REF!</definedName>
    <definedName name="AJOIJAOIWERJDO" localSheetId="0">#REF!,#REF!,#REF!</definedName>
    <definedName name="AJOIJAOIWERJDO" localSheetId="1">#REF!,#REF!,#REF!</definedName>
    <definedName name="AJOIJAOIWERJDO" localSheetId="7">#REF!,#REF!,#REF!</definedName>
    <definedName name="AJOIJAOIWERJDO" localSheetId="8">#REF!,#REF!,#REF!</definedName>
    <definedName name="AJOIJAOIWERJDO" localSheetId="9">#REF!,#REF!,#REF!</definedName>
    <definedName name="AJOIJAOIWERJDO" localSheetId="3">#REF!,#REF!,#REF!</definedName>
    <definedName name="AJOIJAOIWERJDO" localSheetId="4">#REF!,#REF!,#REF!</definedName>
    <definedName name="AJOIJAOIWERJDO" localSheetId="5">#REF!,#REF!,#REF!</definedName>
    <definedName name="AJOIJAOIWERJDO">#REF!,#REF!,#REF!</definedName>
    <definedName name="ASKDP" localSheetId="10">#REF!,#REF!,#REF!</definedName>
    <definedName name="ASKDP" localSheetId="6">#REF!,#REF!,#REF!</definedName>
    <definedName name="ASKDP" localSheetId="2">#REF!,#REF!,#REF!</definedName>
    <definedName name="ASKDP" localSheetId="0">#REF!,#REF!,#REF!</definedName>
    <definedName name="ASKDP" localSheetId="1">#REF!,#REF!,#REF!</definedName>
    <definedName name="ASKDP" localSheetId="7">#REF!,#REF!,#REF!</definedName>
    <definedName name="ASKDP" localSheetId="8">#REF!,#REF!,#REF!</definedName>
    <definedName name="ASKDP" localSheetId="9">#REF!,#REF!,#REF!</definedName>
    <definedName name="ASKDP" localSheetId="3">#REF!,#REF!,#REF!</definedName>
    <definedName name="ASKDP" localSheetId="4">#REF!,#REF!,#REF!</definedName>
    <definedName name="ASKDP" localSheetId="5">#REF!,#REF!,#REF!</definedName>
    <definedName name="ASKDP">#REF!,#REF!,#REF!</definedName>
    <definedName name="Coke1" localSheetId="10">#REF!,#REF!,#REF!</definedName>
    <definedName name="Coke1" localSheetId="6">#REF!,#REF!,#REF!</definedName>
    <definedName name="Coke1" localSheetId="2">#REF!,#REF!,#REF!</definedName>
    <definedName name="Coke1" localSheetId="0">#REF!,#REF!,#REF!</definedName>
    <definedName name="Coke1" localSheetId="1">#REF!,#REF!,#REF!</definedName>
    <definedName name="Coke1" localSheetId="7">#REF!,#REF!,#REF!</definedName>
    <definedName name="Coke1" localSheetId="8">#REF!,#REF!,#REF!</definedName>
    <definedName name="Coke1" localSheetId="9">#REF!,#REF!,#REF!</definedName>
    <definedName name="Coke1" localSheetId="3">#REF!,#REF!,#REF!</definedName>
    <definedName name="Coke1" localSheetId="4">#REF!,#REF!,#REF!</definedName>
    <definedName name="Coke1" localSheetId="5">#REF!,#REF!,#REF!</definedName>
    <definedName name="Coke1">#REF!,#REF!,#REF!</definedName>
    <definedName name="SDA" localSheetId="10">#REF!,#REF!,#REF!</definedName>
    <definedName name="SDA" localSheetId="6">#REF!,#REF!,#REF!</definedName>
    <definedName name="SDA" localSheetId="2">#REF!,#REF!,#REF!</definedName>
    <definedName name="SDA" localSheetId="0">#REF!,#REF!,#REF!</definedName>
    <definedName name="SDA" localSheetId="1">#REF!,#REF!,#REF!</definedName>
    <definedName name="SDA" localSheetId="7">#REF!,#REF!,#REF!</definedName>
    <definedName name="SDA" localSheetId="8">#REF!,#REF!,#REF!</definedName>
    <definedName name="SDA" localSheetId="9">#REF!,#REF!,#REF!</definedName>
    <definedName name="SDA" localSheetId="3">#REF!,#REF!,#REF!</definedName>
    <definedName name="SDA" localSheetId="4">#REF!,#REF!,#REF!</definedName>
    <definedName name="SDA" localSheetId="5">#REF!,#REF!,#REF!</definedName>
    <definedName name="SDA">#REF!,#REF!,#REF!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1" i="44"/>
  <c r="N152"/>
  <c r="N153"/>
  <c r="N154"/>
  <c r="N155"/>
  <c r="N156"/>
  <c r="N157"/>
  <c r="N158"/>
  <c r="N159"/>
  <c r="N160"/>
  <c r="N161"/>
  <c r="N162"/>
  <c r="N163"/>
  <c r="N164"/>
  <c r="Y156"/>
  <c r="Z156"/>
  <c r="Y159"/>
  <c r="Z159"/>
  <c r="Y160"/>
  <c r="Z160"/>
  <c r="Y161"/>
  <c r="Z161"/>
  <c r="Y162"/>
  <c r="Z162"/>
  <c r="Y163"/>
  <c r="Z163"/>
  <c r="Y164"/>
  <c r="Z164"/>
  <c r="N150"/>
  <c r="N149"/>
  <c r="N148"/>
  <c r="N147"/>
  <c r="N146"/>
  <c r="N145"/>
  <c r="N144"/>
  <c r="N143" l="1"/>
  <c r="N142" l="1"/>
  <c r="N141"/>
  <c r="Z141" l="1"/>
  <c r="Y141"/>
  <c r="N140" l="1"/>
  <c r="N139" l="1"/>
  <c r="N138"/>
  <c r="N137" l="1"/>
  <c r="N136"/>
  <c r="N135" l="1"/>
  <c r="N133" l="1"/>
  <c r="Z132" l="1"/>
  <c r="Y132"/>
  <c r="Z130"/>
  <c r="Y130"/>
  <c r="Z129"/>
  <c r="Y129"/>
  <c r="Z127"/>
  <c r="Y127"/>
  <c r="Z126"/>
  <c r="Y126"/>
  <c r="Z125"/>
  <c r="Y125"/>
  <c r="Z124"/>
  <c r="Y124"/>
  <c r="Z123"/>
  <c r="Y123"/>
  <c r="Z122"/>
  <c r="Y122"/>
  <c r="Z121"/>
  <c r="Y121"/>
  <c r="Z120"/>
  <c r="Y120"/>
  <c r="Z119"/>
  <c r="Y119"/>
  <c r="N132"/>
  <c r="N131"/>
  <c r="N130"/>
  <c r="N129"/>
  <c r="N128"/>
  <c r="N127"/>
  <c r="N126" l="1"/>
  <c r="N125" l="1"/>
  <c r="N124" l="1"/>
  <c r="N123" l="1"/>
  <c r="N122" l="1"/>
  <c r="N121" l="1"/>
  <c r="N120" l="1"/>
  <c r="N119"/>
  <c r="N117" l="1"/>
  <c r="Z111" l="1"/>
  <c r="Y111"/>
  <c r="N116" l="1"/>
  <c r="N115"/>
  <c r="N114"/>
  <c r="N113"/>
  <c r="N112"/>
  <c r="N111"/>
  <c r="N110" l="1"/>
  <c r="N109" l="1"/>
  <c r="N108"/>
  <c r="N107" l="1"/>
  <c r="N106" l="1"/>
  <c r="N105" l="1"/>
  <c r="N103"/>
  <c r="N102" l="1"/>
  <c r="N101"/>
  <c r="N99" l="1"/>
  <c r="N100"/>
  <c r="N93"/>
  <c r="N94"/>
  <c r="N95"/>
  <c r="N96"/>
  <c r="N97"/>
  <c r="N98"/>
  <c r="Z99"/>
  <c r="Y99"/>
  <c r="Z98"/>
  <c r="Y98"/>
  <c r="Z95"/>
  <c r="Y95"/>
  <c r="Z94"/>
  <c r="Y94"/>
  <c r="Z93"/>
  <c r="Y93"/>
  <c r="N92" l="1"/>
  <c r="N91"/>
  <c r="N90" l="1"/>
  <c r="N89"/>
  <c r="N88" l="1"/>
  <c r="N86"/>
  <c r="N85" l="1"/>
  <c r="N84" l="1"/>
  <c r="N83" l="1"/>
  <c r="N77" l="1"/>
  <c r="N78"/>
  <c r="N79"/>
  <c r="N80"/>
  <c r="N81"/>
  <c r="N82"/>
  <c r="Z79"/>
  <c r="Y79"/>
  <c r="Z78"/>
  <c r="Y78"/>
  <c r="Z77"/>
  <c r="Y77"/>
  <c r="Z76"/>
  <c r="Y76"/>
  <c r="N76" l="1"/>
  <c r="N75"/>
  <c r="N74"/>
  <c r="N73"/>
  <c r="N72"/>
  <c r="N71"/>
  <c r="N69"/>
  <c r="N68"/>
  <c r="N67" l="1"/>
  <c r="N66" l="1"/>
  <c r="N65"/>
  <c r="Z60" l="1"/>
  <c r="Y60"/>
  <c r="Z59"/>
  <c r="Y59"/>
  <c r="N59"/>
  <c r="N60"/>
  <c r="N61"/>
  <c r="N62"/>
  <c r="N63"/>
  <c r="N64"/>
  <c r="N58" l="1"/>
  <c r="N57" l="1"/>
  <c r="N56"/>
  <c r="N55"/>
  <c r="N54"/>
  <c r="N53"/>
  <c r="N51"/>
  <c r="N50"/>
  <c r="N49"/>
  <c r="N48"/>
  <c r="N47"/>
  <c r="N46"/>
  <c r="Z44" l="1"/>
  <c r="Y44"/>
  <c r="Z43"/>
  <c r="Y43"/>
  <c r="Z42"/>
  <c r="Y42"/>
  <c r="Z41"/>
  <c r="Y41"/>
  <c r="N42"/>
  <c r="N43"/>
  <c r="N44"/>
  <c r="N45"/>
  <c r="N41" l="1"/>
  <c r="N40"/>
  <c r="N39"/>
  <c r="N38"/>
  <c r="N37"/>
  <c r="N35"/>
  <c r="N34"/>
  <c r="N30"/>
  <c r="N31"/>
  <c r="N32"/>
  <c r="N33"/>
  <c r="N29"/>
  <c r="N28" l="1"/>
  <c r="Z31"/>
  <c r="Y31"/>
  <c r="Z30"/>
  <c r="Y30"/>
  <c r="Z29"/>
  <c r="Y29"/>
  <c r="Z27"/>
  <c r="Y27"/>
  <c r="N27"/>
  <c r="N26" l="1"/>
  <c r="N25"/>
  <c r="N24"/>
  <c r="N23"/>
  <c r="N22"/>
  <c r="Y14" l="1"/>
  <c r="Z14"/>
  <c r="Y15"/>
  <c r="Z15"/>
  <c r="Y16"/>
  <c r="Z16"/>
  <c r="Y17"/>
  <c r="Z17"/>
  <c r="Z13"/>
  <c r="Y13"/>
  <c r="N14"/>
  <c r="N15"/>
  <c r="N16"/>
  <c r="N17"/>
  <c r="N18"/>
  <c r="N19"/>
  <c r="N20"/>
  <c r="N13"/>
  <c r="G238" l="1"/>
  <c r="G237"/>
  <c r="G236"/>
  <c r="G235"/>
  <c r="D238"/>
  <c r="D237"/>
  <c r="D236"/>
  <c r="D235"/>
  <c r="AG238"/>
  <c r="AF238"/>
  <c r="AE238"/>
  <c r="AD238"/>
  <c r="X238"/>
  <c r="W238"/>
  <c r="V238"/>
  <c r="U238"/>
  <c r="T238"/>
  <c r="S238"/>
  <c r="R238"/>
  <c r="Q238"/>
  <c r="P238"/>
  <c r="O238"/>
  <c r="M238"/>
  <c r="L238"/>
  <c r="K238"/>
  <c r="J238"/>
  <c r="I238"/>
  <c r="H238"/>
  <c r="AG237"/>
  <c r="AF237"/>
  <c r="AE237"/>
  <c r="AD237"/>
  <c r="X237"/>
  <c r="W237"/>
  <c r="V237"/>
  <c r="U237"/>
  <c r="T237"/>
  <c r="S237"/>
  <c r="R237"/>
  <c r="Q237"/>
  <c r="P237"/>
  <c r="O237"/>
  <c r="M237"/>
  <c r="L237"/>
  <c r="K237"/>
  <c r="J237"/>
  <c r="I237"/>
  <c r="H237"/>
  <c r="AG236"/>
  <c r="AF236"/>
  <c r="AE236"/>
  <c r="AD236"/>
  <c r="X236"/>
  <c r="W236"/>
  <c r="V236"/>
  <c r="U236"/>
  <c r="T236"/>
  <c r="S236"/>
  <c r="R236"/>
  <c r="Q236"/>
  <c r="P236"/>
  <c r="O236"/>
  <c r="M236"/>
  <c r="L236"/>
  <c r="K236"/>
  <c r="J236"/>
  <c r="I236"/>
  <c r="H236"/>
  <c r="AG235"/>
  <c r="AF235"/>
  <c r="AE235"/>
  <c r="AD235"/>
  <c r="X235"/>
  <c r="W235"/>
  <c r="V235"/>
  <c r="U235"/>
  <c r="T235"/>
  <c r="S235"/>
  <c r="R235"/>
  <c r="Q235"/>
  <c r="P235"/>
  <c r="O235"/>
  <c r="M235"/>
  <c r="L235"/>
  <c r="K235"/>
  <c r="J235"/>
  <c r="I235"/>
  <c r="H235"/>
  <c r="N12"/>
  <c r="N11"/>
  <c r="N10"/>
  <c r="N9"/>
  <c r="N8"/>
  <c r="N7"/>
  <c r="N6"/>
  <c r="Z238"/>
  <c r="Y235"/>
  <c r="AK238"/>
  <c r="AJ235"/>
  <c r="AI235"/>
  <c r="AH237"/>
  <c r="N237" l="1"/>
  <c r="Z235"/>
  <c r="AK235"/>
  <c r="AI237"/>
  <c r="N236"/>
  <c r="Y237"/>
  <c r="AJ237"/>
  <c r="AH236"/>
  <c r="Z237"/>
  <c r="AK237"/>
  <c r="AI236"/>
  <c r="N238"/>
  <c r="N235"/>
  <c r="Y236"/>
  <c r="AJ236"/>
  <c r="AH238"/>
  <c r="AH235"/>
  <c r="Z236"/>
  <c r="AK236"/>
  <c r="AI238"/>
  <c r="Y238"/>
  <c r="AJ238"/>
  <c r="N464" i="43" l="1"/>
  <c r="N463" l="1"/>
  <c r="N462"/>
  <c r="N461"/>
  <c r="N460"/>
  <c r="N459"/>
  <c r="Z458"/>
  <c r="Y458"/>
  <c r="N458"/>
  <c r="N457"/>
  <c r="N456" l="1"/>
  <c r="N455"/>
  <c r="N454"/>
  <c r="N453"/>
  <c r="N452"/>
  <c r="N450"/>
  <c r="N449" l="1"/>
  <c r="N448" l="1"/>
  <c r="N447"/>
  <c r="Z449"/>
  <c r="Y449"/>
  <c r="Z446"/>
  <c r="Y446"/>
  <c r="N446"/>
  <c r="N445"/>
  <c r="N444"/>
  <c r="N443"/>
  <c r="N442" l="1"/>
  <c r="N441" l="1"/>
  <c r="N440"/>
  <c r="N439"/>
  <c r="N438"/>
  <c r="N437"/>
  <c r="N435" l="1"/>
  <c r="N434"/>
  <c r="N433"/>
  <c r="N432"/>
  <c r="N431"/>
  <c r="Z430"/>
  <c r="Y430"/>
  <c r="Z432"/>
  <c r="Y432"/>
  <c r="N430"/>
  <c r="N429"/>
  <c r="N428" l="1"/>
  <c r="N427" l="1"/>
  <c r="N426"/>
  <c r="N425" l="1"/>
  <c r="N424" l="1"/>
  <c r="N423" l="1"/>
  <c r="N421" l="1"/>
  <c r="N420"/>
  <c r="N419"/>
  <c r="N418"/>
  <c r="N417"/>
  <c r="N416"/>
  <c r="N415" l="1"/>
  <c r="N414"/>
  <c r="N413" l="1"/>
  <c r="N412" l="1"/>
  <c r="N411"/>
  <c r="N410"/>
  <c r="N409"/>
  <c r="N407" l="1"/>
  <c r="N406"/>
  <c r="N405"/>
  <c r="N404"/>
  <c r="N403"/>
  <c r="N399" l="1"/>
  <c r="Z392" l="1"/>
  <c r="Y392"/>
  <c r="N392"/>
  <c r="N394"/>
  <c r="N395"/>
  <c r="N396"/>
  <c r="N397"/>
  <c r="N398"/>
  <c r="N400"/>
  <c r="N401"/>
  <c r="N402"/>
  <c r="M468"/>
  <c r="M469"/>
  <c r="Z394" l="1"/>
  <c r="Y394"/>
  <c r="N391"/>
  <c r="Z391" l="1"/>
  <c r="Y391"/>
  <c r="Z390"/>
  <c r="Y390"/>
  <c r="N390"/>
  <c r="N389" l="1"/>
  <c r="N388" l="1"/>
  <c r="Z377" l="1"/>
  <c r="Y377"/>
  <c r="N377"/>
  <c r="N387"/>
  <c r="N386"/>
  <c r="N385"/>
  <c r="N384"/>
  <c r="N383"/>
  <c r="Z382"/>
  <c r="Y382"/>
  <c r="N382"/>
  <c r="N381"/>
  <c r="N380"/>
  <c r="N379"/>
  <c r="Z376"/>
  <c r="Y376"/>
  <c r="N376"/>
  <c r="N375" l="1"/>
  <c r="N374"/>
  <c r="N373"/>
  <c r="N372"/>
  <c r="N371"/>
  <c r="N370" l="1"/>
  <c r="N369"/>
  <c r="N368"/>
  <c r="N367"/>
  <c r="N366"/>
  <c r="N365"/>
  <c r="N364"/>
  <c r="N363"/>
  <c r="N361" l="1"/>
  <c r="Z355" l="1"/>
  <c r="Y355"/>
  <c r="Z354"/>
  <c r="Y354"/>
  <c r="Z353"/>
  <c r="Y353"/>
  <c r="Z352"/>
  <c r="Y352"/>
  <c r="Z351"/>
  <c r="Y351"/>
  <c r="Z350"/>
  <c r="Y350"/>
  <c r="Z349"/>
  <c r="Y349"/>
  <c r="Z348"/>
  <c r="Y348"/>
  <c r="Z347"/>
  <c r="Y347"/>
  <c r="Z360"/>
  <c r="Y360"/>
  <c r="N360"/>
  <c r="N359"/>
  <c r="N358"/>
  <c r="N357"/>
  <c r="N356"/>
  <c r="N355" l="1"/>
  <c r="N354"/>
  <c r="N353"/>
  <c r="N352" l="1"/>
  <c r="N351"/>
  <c r="N350"/>
  <c r="Y335" l="1"/>
  <c r="Z335"/>
  <c r="Y336"/>
  <c r="Z336"/>
  <c r="Y337"/>
  <c r="Z337"/>
  <c r="Y338"/>
  <c r="Z338"/>
  <c r="N335"/>
  <c r="N336"/>
  <c r="N337"/>
  <c r="N338"/>
  <c r="N339"/>
  <c r="N340"/>
  <c r="N341"/>
  <c r="N342"/>
  <c r="N343"/>
  <c r="N344"/>
  <c r="N345"/>
  <c r="N347"/>
  <c r="N348"/>
  <c r="Z333"/>
  <c r="Y333"/>
  <c r="Z334"/>
  <c r="Y334"/>
  <c r="N349"/>
  <c r="N334"/>
  <c r="N333"/>
  <c r="N332"/>
  <c r="N331"/>
  <c r="N330"/>
  <c r="N328" l="1"/>
  <c r="N327" l="1"/>
  <c r="Z326" l="1"/>
  <c r="Y326"/>
  <c r="N326"/>
  <c r="N325" l="1"/>
  <c r="N324"/>
  <c r="N323" l="1"/>
  <c r="N322"/>
  <c r="N321"/>
  <c r="N320"/>
  <c r="N319"/>
  <c r="N318"/>
  <c r="N317"/>
  <c r="N316" l="1"/>
  <c r="N315"/>
  <c r="N314" l="1"/>
  <c r="N312" l="1"/>
  <c r="N311"/>
  <c r="Z310"/>
  <c r="Y310"/>
  <c r="N310"/>
  <c r="Z309"/>
  <c r="Y309"/>
  <c r="N309"/>
  <c r="Z308"/>
  <c r="Y308"/>
  <c r="N308"/>
  <c r="Z307"/>
  <c r="Y307"/>
  <c r="N307"/>
  <c r="Z306"/>
  <c r="Y306"/>
  <c r="N306"/>
  <c r="N305"/>
  <c r="N304"/>
  <c r="N303" l="1"/>
  <c r="N302"/>
  <c r="N301"/>
  <c r="N300" l="1"/>
  <c r="N299" l="1"/>
  <c r="N298"/>
  <c r="N296" l="1"/>
  <c r="N291" l="1"/>
  <c r="N292"/>
  <c r="N293"/>
  <c r="N294"/>
  <c r="N295"/>
  <c r="Z288" l="1"/>
  <c r="Y288"/>
  <c r="N288" l="1"/>
  <c r="N290"/>
  <c r="N289"/>
  <c r="N287"/>
  <c r="N286"/>
  <c r="N285"/>
  <c r="N284"/>
  <c r="N283"/>
  <c r="N282"/>
  <c r="Z281"/>
  <c r="Y281"/>
  <c r="N281"/>
  <c r="N279"/>
  <c r="Z278" l="1"/>
  <c r="Y278"/>
  <c r="N277"/>
  <c r="N278"/>
  <c r="N276" l="1"/>
  <c r="N275"/>
  <c r="N274"/>
  <c r="N273"/>
  <c r="N272"/>
  <c r="N271"/>
  <c r="N270"/>
  <c r="N269"/>
  <c r="Z268"/>
  <c r="Y268"/>
  <c r="N268"/>
  <c r="N267"/>
  <c r="N266" l="1"/>
  <c r="N265"/>
  <c r="Y261" l="1"/>
  <c r="Z261"/>
  <c r="N263"/>
  <c r="N262"/>
  <c r="N261"/>
  <c r="N260"/>
  <c r="N259"/>
  <c r="Z260"/>
  <c r="Y260"/>
  <c r="Z259"/>
  <c r="Y259"/>
  <c r="Z258"/>
  <c r="Y258"/>
  <c r="Z257"/>
  <c r="Y257"/>
  <c r="Z256"/>
  <c r="Y256"/>
  <c r="N258" l="1"/>
  <c r="N257"/>
  <c r="N256"/>
  <c r="N255"/>
  <c r="N254"/>
  <c r="N253"/>
  <c r="N252" l="1"/>
  <c r="N251"/>
  <c r="N250"/>
  <c r="Y249" l="1"/>
  <c r="Y248"/>
  <c r="Z246"/>
  <c r="Y246"/>
  <c r="Z245"/>
  <c r="Y245"/>
  <c r="Z244"/>
  <c r="Y244"/>
  <c r="Z243"/>
  <c r="Y243"/>
  <c r="Z242"/>
  <c r="Y242"/>
  <c r="N249"/>
  <c r="O468"/>
  <c r="O469"/>
  <c r="O470"/>
  <c r="O471"/>
  <c r="N248"/>
  <c r="N246" l="1"/>
  <c r="N245"/>
  <c r="N244"/>
  <c r="N243"/>
  <c r="N242"/>
  <c r="N241"/>
  <c r="N240"/>
  <c r="Z239" l="1"/>
  <c r="Y239"/>
  <c r="N239" l="1"/>
  <c r="N238" l="1"/>
  <c r="N237" l="1"/>
  <c r="N236"/>
  <c r="N235" l="1"/>
  <c r="N234" l="1"/>
  <c r="N233" l="1"/>
  <c r="N229" l="1"/>
  <c r="N230"/>
  <c r="N231"/>
  <c r="Z229"/>
  <c r="Y229"/>
  <c r="N226" l="1"/>
  <c r="N227"/>
  <c r="N228"/>
  <c r="Z222" l="1"/>
  <c r="Y222"/>
  <c r="Z221"/>
  <c r="Y221"/>
  <c r="Z220"/>
  <c r="Y220"/>
  <c r="Z219"/>
  <c r="Y219"/>
  <c r="N219"/>
  <c r="N220"/>
  <c r="N221"/>
  <c r="N222"/>
  <c r="N223"/>
  <c r="N224"/>
  <c r="Y218"/>
  <c r="Z218"/>
  <c r="N218"/>
  <c r="N217" l="1"/>
  <c r="Z217"/>
  <c r="Y217"/>
  <c r="Z216"/>
  <c r="Y216"/>
  <c r="N216"/>
  <c r="N215" l="1"/>
  <c r="N214"/>
  <c r="N213"/>
  <c r="N212"/>
  <c r="N211" l="1"/>
  <c r="Z208" l="1"/>
  <c r="Y208"/>
  <c r="Z207"/>
  <c r="Y207"/>
  <c r="Z206"/>
  <c r="Y206"/>
  <c r="Z205"/>
  <c r="Y205"/>
  <c r="N205"/>
  <c r="N206"/>
  <c r="N207"/>
  <c r="N208"/>
  <c r="N209"/>
  <c r="N204"/>
  <c r="N203"/>
  <c r="N202"/>
  <c r="N201"/>
  <c r="N200" l="1"/>
  <c r="N199"/>
  <c r="N198" l="1"/>
  <c r="N196" l="1"/>
  <c r="N195" l="1"/>
  <c r="Z194"/>
  <c r="Y194"/>
  <c r="N194"/>
  <c r="Z193"/>
  <c r="Y193"/>
  <c r="N193"/>
  <c r="Z192"/>
  <c r="Y192"/>
  <c r="N192"/>
  <c r="Z191"/>
  <c r="Y191"/>
  <c r="N191"/>
  <c r="N190"/>
  <c r="N189"/>
  <c r="N188"/>
  <c r="N187"/>
  <c r="Z186"/>
  <c r="Y186"/>
  <c r="N186"/>
  <c r="Z185"/>
  <c r="Y185"/>
  <c r="N185"/>
  <c r="Z184"/>
  <c r="Y184"/>
  <c r="N184"/>
  <c r="Z182" l="1"/>
  <c r="Y182"/>
  <c r="Z181"/>
  <c r="Y181"/>
  <c r="N181"/>
  <c r="N182"/>
  <c r="N177"/>
  <c r="N178"/>
  <c r="N179"/>
  <c r="N180"/>
  <c r="Z180"/>
  <c r="Y180"/>
  <c r="Z179"/>
  <c r="Y179"/>
  <c r="Z178"/>
  <c r="Y178"/>
  <c r="Z177"/>
  <c r="Y177"/>
  <c r="Z176"/>
  <c r="Y176"/>
  <c r="N176"/>
  <c r="N175" l="1"/>
  <c r="N174" l="1"/>
  <c r="N173" l="1"/>
  <c r="N172"/>
  <c r="N171"/>
  <c r="N170"/>
  <c r="N169"/>
  <c r="Z162" l="1"/>
  <c r="Y162"/>
  <c r="N167"/>
  <c r="N166"/>
  <c r="N165"/>
  <c r="Z164"/>
  <c r="Y164"/>
  <c r="N164"/>
  <c r="Z163"/>
  <c r="Y163"/>
  <c r="N163"/>
  <c r="N162"/>
  <c r="N161"/>
  <c r="N160"/>
  <c r="N159"/>
  <c r="N158"/>
  <c r="N157"/>
  <c r="N156"/>
  <c r="Z158"/>
  <c r="Y158"/>
  <c r="Z157"/>
  <c r="Y157"/>
  <c r="Z156"/>
  <c r="Y156"/>
  <c r="Z154" l="1"/>
  <c r="Y154"/>
  <c r="Z153"/>
  <c r="Y153"/>
  <c r="N154"/>
  <c r="N153"/>
  <c r="N152"/>
  <c r="N151"/>
  <c r="N150"/>
  <c r="N149"/>
  <c r="N148"/>
  <c r="Z150" l="1"/>
  <c r="Y150"/>
  <c r="Z147"/>
  <c r="Y147"/>
  <c r="N147"/>
  <c r="N146"/>
  <c r="N144"/>
  <c r="N145"/>
  <c r="N143"/>
  <c r="N142" l="1"/>
  <c r="N140"/>
  <c r="Z134" l="1"/>
  <c r="Y134"/>
  <c r="N139"/>
  <c r="N138"/>
  <c r="Z137"/>
  <c r="Y137"/>
  <c r="N137"/>
  <c r="Z136"/>
  <c r="Y136"/>
  <c r="N136"/>
  <c r="Z135"/>
  <c r="Y135"/>
  <c r="N135"/>
  <c r="N131"/>
  <c r="N132"/>
  <c r="N133"/>
  <c r="N134"/>
  <c r="N130" l="1"/>
  <c r="Z126" l="1"/>
  <c r="Y126"/>
  <c r="N129"/>
  <c r="N128"/>
  <c r="N127"/>
  <c r="N126"/>
  <c r="N124"/>
  <c r="Z123" l="1"/>
  <c r="Y123"/>
  <c r="N123"/>
  <c r="Z122"/>
  <c r="Y122"/>
  <c r="N122"/>
  <c r="Z121"/>
  <c r="Y121"/>
  <c r="N121"/>
  <c r="Z120"/>
  <c r="Y120"/>
  <c r="N120"/>
  <c r="Z119"/>
  <c r="Y119"/>
  <c r="N119"/>
  <c r="N118"/>
  <c r="Z117"/>
  <c r="Y117"/>
  <c r="N117"/>
  <c r="N116"/>
  <c r="N115"/>
  <c r="N114"/>
  <c r="N113"/>
  <c r="N112"/>
  <c r="Z108"/>
  <c r="Y108"/>
  <c r="N103" l="1"/>
  <c r="N104"/>
  <c r="N105"/>
  <c r="N106"/>
  <c r="N107"/>
  <c r="N108"/>
  <c r="N109"/>
  <c r="N111"/>
  <c r="Z102" l="1"/>
  <c r="Y102"/>
  <c r="Z99" l="1"/>
  <c r="Y99"/>
  <c r="Z98"/>
  <c r="Y98"/>
  <c r="Z97"/>
  <c r="Y97"/>
  <c r="Z96"/>
  <c r="Y96"/>
  <c r="N102"/>
  <c r="N101"/>
  <c r="N100"/>
  <c r="N99"/>
  <c r="N98"/>
  <c r="N97"/>
  <c r="N96"/>
  <c r="N94"/>
  <c r="Z93"/>
  <c r="Y93"/>
  <c r="N93"/>
  <c r="Z92"/>
  <c r="Y92"/>
  <c r="N92"/>
  <c r="Z91"/>
  <c r="Y91"/>
  <c r="N91"/>
  <c r="Y87"/>
  <c r="Z87"/>
  <c r="Z86"/>
  <c r="Y86"/>
  <c r="N87"/>
  <c r="N88"/>
  <c r="N89"/>
  <c r="N90"/>
  <c r="N86"/>
  <c r="N85"/>
  <c r="N84"/>
  <c r="N83"/>
  <c r="N82"/>
  <c r="N81" l="1"/>
  <c r="N79"/>
  <c r="AK67" l="1"/>
  <c r="AJ67"/>
  <c r="AI67"/>
  <c r="AH67"/>
  <c r="Z78"/>
  <c r="Y78"/>
  <c r="N78"/>
  <c r="Z77"/>
  <c r="Y77"/>
  <c r="N77"/>
  <c r="Z76"/>
  <c r="Y76"/>
  <c r="N76"/>
  <c r="Z75"/>
  <c r="Y75"/>
  <c r="N75"/>
  <c r="Z74"/>
  <c r="Y74"/>
  <c r="N74"/>
  <c r="Z73"/>
  <c r="Y73"/>
  <c r="N73"/>
  <c r="N72"/>
  <c r="N71"/>
  <c r="N70"/>
  <c r="Z69"/>
  <c r="Y69"/>
  <c r="N69"/>
  <c r="N68"/>
  <c r="N67"/>
  <c r="N66" l="1"/>
  <c r="N65"/>
  <c r="N63"/>
  <c r="N62" l="1"/>
  <c r="N61"/>
  <c r="N60"/>
  <c r="N59"/>
  <c r="N58"/>
  <c r="N57"/>
  <c r="N56"/>
  <c r="N55"/>
  <c r="N54"/>
  <c r="Z59"/>
  <c r="Y59"/>
  <c r="Z56"/>
  <c r="Y56"/>
  <c r="Z54"/>
  <c r="Y54"/>
  <c r="Z53"/>
  <c r="Y53"/>
  <c r="N53"/>
  <c r="N52"/>
  <c r="N51" l="1"/>
  <c r="N50"/>
  <c r="N48"/>
  <c r="N38" l="1"/>
  <c r="N47"/>
  <c r="N46"/>
  <c r="N45"/>
  <c r="N44"/>
  <c r="N43"/>
  <c r="Z42"/>
  <c r="Y42"/>
  <c r="N42"/>
  <c r="N41"/>
  <c r="Z40"/>
  <c r="Y40"/>
  <c r="N40"/>
  <c r="Z33" l="1"/>
  <c r="Y33"/>
  <c r="N33"/>
  <c r="Z39"/>
  <c r="Y39"/>
  <c r="N39"/>
  <c r="Z38"/>
  <c r="Y38"/>
  <c r="Z37"/>
  <c r="Y37"/>
  <c r="N37"/>
  <c r="Z36"/>
  <c r="Y36"/>
  <c r="N36"/>
  <c r="Z35"/>
  <c r="Y35"/>
  <c r="N35"/>
  <c r="N32"/>
  <c r="N31" l="1"/>
  <c r="N30"/>
  <c r="N29"/>
  <c r="N28"/>
  <c r="N27"/>
  <c r="Z26"/>
  <c r="Y26"/>
  <c r="N26"/>
  <c r="Z25"/>
  <c r="Y25"/>
  <c r="N25"/>
  <c r="Z24"/>
  <c r="Y24"/>
  <c r="N24"/>
  <c r="N23" l="1"/>
  <c r="N22"/>
  <c r="N21"/>
  <c r="AK8"/>
  <c r="AJ8"/>
  <c r="AI8"/>
  <c r="AH8"/>
  <c r="Z19"/>
  <c r="Y19"/>
  <c r="Z12" l="1"/>
  <c r="Y12"/>
  <c r="Z10"/>
  <c r="Y10"/>
  <c r="Z9"/>
  <c r="Y9"/>
  <c r="N19"/>
  <c r="N18"/>
  <c r="N17"/>
  <c r="N16"/>
  <c r="N15"/>
  <c r="N14"/>
  <c r="N13"/>
  <c r="N12"/>
  <c r="N11"/>
  <c r="N10"/>
  <c r="N9"/>
  <c r="N8"/>
  <c r="N438" i="42"/>
  <c r="N7" i="43"/>
  <c r="N6"/>
  <c r="AG471"/>
  <c r="AF471"/>
  <c r="AE471"/>
  <c r="AD471"/>
  <c r="W471"/>
  <c r="V471"/>
  <c r="U471"/>
  <c r="T471"/>
  <c r="S471"/>
  <c r="R471"/>
  <c r="Q471"/>
  <c r="P471"/>
  <c r="M471"/>
  <c r="L471"/>
  <c r="K471"/>
  <c r="J471"/>
  <c r="I471"/>
  <c r="H471"/>
  <c r="G471"/>
  <c r="D471"/>
  <c r="AG470"/>
  <c r="AF470"/>
  <c r="AE470"/>
  <c r="AD470"/>
  <c r="W470"/>
  <c r="V470"/>
  <c r="U470"/>
  <c r="T470"/>
  <c r="S470"/>
  <c r="R470"/>
  <c r="Q470"/>
  <c r="P470"/>
  <c r="M470"/>
  <c r="L470"/>
  <c r="K470"/>
  <c r="J470"/>
  <c r="I470"/>
  <c r="H470"/>
  <c r="G470"/>
  <c r="D470"/>
  <c r="AG469"/>
  <c r="AF469"/>
  <c r="AE469"/>
  <c r="AD469"/>
  <c r="W469"/>
  <c r="V469"/>
  <c r="U469"/>
  <c r="T469"/>
  <c r="S469"/>
  <c r="R469"/>
  <c r="Q469"/>
  <c r="P469"/>
  <c r="L469"/>
  <c r="K469"/>
  <c r="J469"/>
  <c r="I469"/>
  <c r="H469"/>
  <c r="G469"/>
  <c r="D469"/>
  <c r="AJ468"/>
  <c r="AG468"/>
  <c r="AF468"/>
  <c r="AE468"/>
  <c r="AD468"/>
  <c r="W468"/>
  <c r="V468"/>
  <c r="U468"/>
  <c r="T468"/>
  <c r="S468"/>
  <c r="R468"/>
  <c r="Q468"/>
  <c r="P468"/>
  <c r="L468"/>
  <c r="K468"/>
  <c r="J468"/>
  <c r="I468"/>
  <c r="H468"/>
  <c r="G468"/>
  <c r="D468"/>
  <c r="AK471"/>
  <c r="AK468"/>
  <c r="AJ470"/>
  <c r="AI470"/>
  <c r="AH469"/>
  <c r="N437" i="42"/>
  <c r="N436"/>
  <c r="N435"/>
  <c r="N434"/>
  <c r="N433"/>
  <c r="N432"/>
  <c r="N468" i="43" l="1"/>
  <c r="N469"/>
  <c r="Z471"/>
  <c r="Z468"/>
  <c r="X470"/>
  <c r="X469"/>
  <c r="X468"/>
  <c r="Y470"/>
  <c r="X471"/>
  <c r="AH470"/>
  <c r="AI468"/>
  <c r="N470"/>
  <c r="Y471"/>
  <c r="AJ471"/>
  <c r="AH468"/>
  <c r="Z469"/>
  <c r="AK469"/>
  <c r="AI471"/>
  <c r="AJ469"/>
  <c r="AH471"/>
  <c r="AI469"/>
  <c r="N471"/>
  <c r="Z470"/>
  <c r="AK470"/>
  <c r="N431" i="42"/>
  <c r="Y468" i="43" l="1"/>
  <c r="Y469"/>
  <c r="Z434" i="42"/>
  <c r="Y434"/>
  <c r="Z433"/>
  <c r="Y433"/>
  <c r="Z430"/>
  <c r="Y430"/>
  <c r="N430"/>
  <c r="N429"/>
  <c r="N428" l="1"/>
  <c r="N427"/>
  <c r="N426" l="1"/>
  <c r="Z422" l="1"/>
  <c r="Y422"/>
  <c r="N419" l="1"/>
  <c r="N420"/>
  <c r="N421"/>
  <c r="N422"/>
  <c r="N423"/>
  <c r="N424"/>
  <c r="N417" l="1"/>
  <c r="N418"/>
  <c r="Z417" l="1"/>
  <c r="Y417"/>
  <c r="Z416"/>
  <c r="Y416"/>
  <c r="Z415"/>
  <c r="Y415"/>
  <c r="Z414"/>
  <c r="Y414"/>
  <c r="N416"/>
  <c r="N415"/>
  <c r="N414"/>
  <c r="N413"/>
  <c r="AK410"/>
  <c r="AJ410"/>
  <c r="AI410"/>
  <c r="AH410"/>
  <c r="Z410"/>
  <c r="Y410"/>
  <c r="Z408"/>
  <c r="Y408"/>
  <c r="N412" l="1"/>
  <c r="N411"/>
  <c r="N410"/>
  <c r="N408"/>
  <c r="Z407"/>
  <c r="Y407"/>
  <c r="N407"/>
  <c r="Z406"/>
  <c r="Y406"/>
  <c r="N406"/>
  <c r="Z405"/>
  <c r="Y405"/>
  <c r="N405"/>
  <c r="Z404"/>
  <c r="Y404"/>
  <c r="N404"/>
  <c r="Z403"/>
  <c r="Y403"/>
  <c r="N403"/>
  <c r="Z402" l="1"/>
  <c r="Y402"/>
  <c r="N402"/>
  <c r="Z401"/>
  <c r="Y401"/>
  <c r="N401"/>
  <c r="Z400"/>
  <c r="Y400"/>
  <c r="N400"/>
  <c r="Z399"/>
  <c r="Y399"/>
  <c r="N399"/>
  <c r="Z398"/>
  <c r="Y398"/>
  <c r="N398"/>
  <c r="N397"/>
  <c r="N396"/>
  <c r="N395" l="1"/>
  <c r="Z392" l="1"/>
  <c r="Y392"/>
  <c r="Z391" l="1"/>
  <c r="Y391"/>
  <c r="Z390"/>
  <c r="Y390"/>
  <c r="N393"/>
  <c r="N392"/>
  <c r="N391"/>
  <c r="N390"/>
  <c r="N389"/>
  <c r="N386" l="1"/>
  <c r="N387"/>
  <c r="N388"/>
  <c r="Z388"/>
  <c r="Y388"/>
  <c r="Z387"/>
  <c r="Y387"/>
  <c r="Z386"/>
  <c r="Y386"/>
  <c r="Z385"/>
  <c r="Y385"/>
  <c r="N385"/>
  <c r="N384"/>
  <c r="N383" l="1"/>
  <c r="N382"/>
  <c r="N381"/>
  <c r="N379"/>
  <c r="N378"/>
  <c r="N377" l="1"/>
  <c r="N376"/>
  <c r="N375"/>
  <c r="N374"/>
  <c r="N373"/>
  <c r="Z372"/>
  <c r="Y372"/>
  <c r="N372"/>
  <c r="N371"/>
  <c r="N370"/>
  <c r="N364"/>
  <c r="N369"/>
  <c r="N368"/>
  <c r="N367"/>
  <c r="N366"/>
  <c r="N365"/>
  <c r="N362" l="1"/>
  <c r="AK351" l="1"/>
  <c r="AJ351"/>
  <c r="AI351"/>
  <c r="AH351"/>
  <c r="Z360"/>
  <c r="Y360"/>
  <c r="Z359"/>
  <c r="Y359"/>
  <c r="Z358"/>
  <c r="Y358"/>
  <c r="Z357"/>
  <c r="Y357"/>
  <c r="Z356"/>
  <c r="Y356"/>
  <c r="N357"/>
  <c r="N358"/>
  <c r="N359"/>
  <c r="N360"/>
  <c r="N361"/>
  <c r="N356"/>
  <c r="N355"/>
  <c r="N354"/>
  <c r="N353"/>
  <c r="N352"/>
  <c r="N351" l="1"/>
  <c r="N350"/>
  <c r="N349" l="1"/>
  <c r="N347" l="1"/>
  <c r="N346"/>
  <c r="N345"/>
  <c r="N344" l="1"/>
  <c r="N343"/>
  <c r="N342"/>
  <c r="N341"/>
  <c r="N340" l="1"/>
  <c r="N339"/>
  <c r="N338"/>
  <c r="N337"/>
  <c r="N335"/>
  <c r="N336" l="1"/>
  <c r="N334" l="1"/>
  <c r="N332" l="1"/>
  <c r="N331" l="1"/>
  <c r="N330"/>
  <c r="N329"/>
  <c r="N328"/>
  <c r="N327"/>
  <c r="N326"/>
  <c r="N325" l="1"/>
  <c r="N324" l="1"/>
  <c r="N323" l="1"/>
  <c r="N322"/>
  <c r="N321" l="1"/>
  <c r="N320" l="1"/>
  <c r="N318" l="1"/>
  <c r="N317" l="1"/>
  <c r="N316"/>
  <c r="N315"/>
  <c r="N314"/>
  <c r="N313"/>
  <c r="N312"/>
  <c r="Z311" l="1"/>
  <c r="Y311"/>
  <c r="N311" l="1"/>
  <c r="N310" l="1"/>
  <c r="N309" l="1"/>
  <c r="N308" l="1"/>
  <c r="N307" l="1"/>
  <c r="N306" l="1"/>
  <c r="N305" l="1"/>
  <c r="N304" l="1"/>
  <c r="N302"/>
  <c r="Z300"/>
  <c r="Y300"/>
  <c r="N298" l="1"/>
  <c r="N299"/>
  <c r="N300"/>
  <c r="N301"/>
  <c r="N297"/>
  <c r="Z299" l="1"/>
  <c r="Y299"/>
  <c r="Z298"/>
  <c r="Y298"/>
  <c r="Z297"/>
  <c r="Y297"/>
  <c r="Z296"/>
  <c r="Y296"/>
  <c r="N296"/>
  <c r="N295" l="1"/>
  <c r="N294" l="1"/>
  <c r="N293" l="1"/>
  <c r="N292" l="1"/>
  <c r="N291"/>
  <c r="N290"/>
  <c r="N288" l="1"/>
  <c r="Z287" l="1"/>
  <c r="Y287"/>
  <c r="N287"/>
  <c r="Z286"/>
  <c r="Y286"/>
  <c r="N286"/>
  <c r="Z285"/>
  <c r="Y285"/>
  <c r="N285"/>
  <c r="Z284"/>
  <c r="Y284"/>
  <c r="N284"/>
  <c r="Z283"/>
  <c r="Y283"/>
  <c r="N283"/>
  <c r="N282" l="1"/>
  <c r="N281" l="1"/>
  <c r="N280" l="1"/>
  <c r="N279" l="1"/>
  <c r="N278"/>
  <c r="N277"/>
  <c r="N276"/>
  <c r="N274"/>
  <c r="Z273"/>
  <c r="Y273"/>
  <c r="N273" l="1"/>
  <c r="N272" l="1"/>
  <c r="N271" l="1"/>
  <c r="N270" l="1"/>
  <c r="N269" l="1"/>
  <c r="N268" l="1"/>
  <c r="N267" l="1"/>
  <c r="N266" l="1"/>
  <c r="Z267"/>
  <c r="Y267"/>
  <c r="Z266"/>
  <c r="Y266"/>
  <c r="Z265"/>
  <c r="Y265"/>
  <c r="N265"/>
  <c r="N264"/>
  <c r="N263"/>
  <c r="N262"/>
  <c r="N261"/>
  <c r="N260"/>
  <c r="N258" l="1"/>
  <c r="N257" l="1"/>
  <c r="Z255" l="1"/>
  <c r="Y255"/>
  <c r="Z254"/>
  <c r="Y254"/>
  <c r="N251" l="1"/>
  <c r="N252"/>
  <c r="N253"/>
  <c r="N254"/>
  <c r="N255"/>
  <c r="N256"/>
  <c r="N250" l="1"/>
  <c r="N249" l="1"/>
  <c r="N248"/>
  <c r="N247"/>
  <c r="N246"/>
  <c r="N244"/>
  <c r="Z238" l="1"/>
  <c r="Y238"/>
  <c r="Z243" l="1"/>
  <c r="Y243"/>
  <c r="Z242"/>
  <c r="Y242"/>
  <c r="Z241"/>
  <c r="Y241"/>
  <c r="Z240"/>
  <c r="Y240"/>
  <c r="Z239"/>
  <c r="Y239"/>
  <c r="Z234"/>
  <c r="Y234"/>
  <c r="N234"/>
  <c r="N235"/>
  <c r="N236"/>
  <c r="N237"/>
  <c r="N238"/>
  <c r="N239"/>
  <c r="N240"/>
  <c r="N241"/>
  <c r="N242"/>
  <c r="N243"/>
  <c r="N233"/>
  <c r="N232" l="1"/>
  <c r="N231" l="1"/>
  <c r="N229" l="1"/>
  <c r="Y225" l="1"/>
  <c r="Z225"/>
  <c r="Y226"/>
  <c r="Z226"/>
  <c r="Y227"/>
  <c r="Z227"/>
  <c r="Z224"/>
  <c r="Y224"/>
  <c r="N227"/>
  <c r="N228"/>
  <c r="N222" l="1"/>
  <c r="N223"/>
  <c r="N224"/>
  <c r="N225"/>
  <c r="N226"/>
  <c r="N221"/>
  <c r="N220"/>
  <c r="N219" l="1"/>
  <c r="N218" l="1"/>
  <c r="N217"/>
  <c r="N216"/>
  <c r="N215" l="1"/>
  <c r="N213" l="1"/>
  <c r="AK202" l="1"/>
  <c r="AJ202"/>
  <c r="AI202"/>
  <c r="AH202"/>
  <c r="N209" l="1"/>
  <c r="N212" l="1"/>
  <c r="Z211"/>
  <c r="Y211"/>
  <c r="N211"/>
  <c r="Z210"/>
  <c r="Y210"/>
  <c r="N210"/>
  <c r="Z209"/>
  <c r="Y209"/>
  <c r="Z208"/>
  <c r="Y208"/>
  <c r="N208"/>
  <c r="Z207" l="1"/>
  <c r="Y207"/>
  <c r="N207"/>
  <c r="N206"/>
  <c r="Z205"/>
  <c r="Y205"/>
  <c r="N205"/>
  <c r="N204"/>
  <c r="N203"/>
  <c r="N202"/>
  <c r="Z201"/>
  <c r="Y201"/>
  <c r="N201"/>
  <c r="Z200"/>
  <c r="Y200"/>
  <c r="N200"/>
  <c r="Z197" l="1"/>
  <c r="Y197"/>
  <c r="Z196"/>
  <c r="Y196"/>
  <c r="N198" l="1"/>
  <c r="N197"/>
  <c r="N196"/>
  <c r="Z195" l="1"/>
  <c r="Y195"/>
  <c r="N195"/>
  <c r="Z194"/>
  <c r="Y194"/>
  <c r="N194"/>
  <c r="N193"/>
  <c r="N192"/>
  <c r="N191"/>
  <c r="N190"/>
  <c r="N189"/>
  <c r="N188"/>
  <c r="Z187"/>
  <c r="Y187"/>
  <c r="N187"/>
  <c r="Z186"/>
  <c r="Y186"/>
  <c r="N186"/>
  <c r="Z183" l="1"/>
  <c r="Y183"/>
  <c r="AK173"/>
  <c r="AJ173"/>
  <c r="AI173"/>
  <c r="AH173"/>
  <c r="Z182" l="1"/>
  <c r="Y182"/>
  <c r="Y179"/>
  <c r="Z179"/>
  <c r="Y180"/>
  <c r="Z180"/>
  <c r="Y181"/>
  <c r="Z181"/>
  <c r="Y184"/>
  <c r="Z184"/>
  <c r="N179"/>
  <c r="N180"/>
  <c r="N181"/>
  <c r="N182"/>
  <c r="N183"/>
  <c r="N184"/>
  <c r="Z169" l="1"/>
  <c r="Y169"/>
  <c r="N169"/>
  <c r="Z178"/>
  <c r="Y178"/>
  <c r="N178"/>
  <c r="N177"/>
  <c r="N176"/>
  <c r="N175"/>
  <c r="N174"/>
  <c r="N173"/>
  <c r="N172"/>
  <c r="Z171"/>
  <c r="Y171"/>
  <c r="N171"/>
  <c r="N168" l="1"/>
  <c r="N166"/>
  <c r="N167"/>
  <c r="Z158" l="1"/>
  <c r="Y158"/>
  <c r="Z157"/>
  <c r="Y157"/>
  <c r="Z156"/>
  <c r="Y156"/>
  <c r="Z155"/>
  <c r="Y155"/>
  <c r="Z153"/>
  <c r="Y153"/>
  <c r="N165"/>
  <c r="N164"/>
  <c r="N163"/>
  <c r="N162"/>
  <c r="N161"/>
  <c r="N160"/>
  <c r="N159"/>
  <c r="N158"/>
  <c r="N157"/>
  <c r="N156"/>
  <c r="N155"/>
  <c r="N153"/>
  <c r="N139" l="1"/>
  <c r="N144"/>
  <c r="N145"/>
  <c r="N146"/>
  <c r="N147"/>
  <c r="N148"/>
  <c r="N149"/>
  <c r="N150"/>
  <c r="N151"/>
  <c r="N152"/>
  <c r="N135" l="1"/>
  <c r="N136"/>
  <c r="N137"/>
  <c r="N138"/>
  <c r="N141"/>
  <c r="N142"/>
  <c r="N143"/>
  <c r="Z132" l="1"/>
  <c r="Y132"/>
  <c r="N134"/>
  <c r="N133"/>
  <c r="N132"/>
  <c r="N131"/>
  <c r="N130"/>
  <c r="Z130"/>
  <c r="Y130"/>
  <c r="N129" l="1"/>
  <c r="N124" l="1"/>
  <c r="N125"/>
  <c r="N126"/>
  <c r="N128"/>
  <c r="Z121" l="1"/>
  <c r="Y121"/>
  <c r="N123" l="1"/>
  <c r="N122"/>
  <c r="N121"/>
  <c r="N120"/>
  <c r="N119"/>
  <c r="N118"/>
  <c r="N117" l="1"/>
  <c r="N116" l="1"/>
  <c r="N115" l="1"/>
  <c r="N113" l="1"/>
  <c r="N112"/>
  <c r="N111" l="1"/>
  <c r="Z108" l="1"/>
  <c r="Y108"/>
  <c r="N110" l="1"/>
  <c r="N109"/>
  <c r="N108"/>
  <c r="N107"/>
  <c r="N106"/>
  <c r="N105"/>
  <c r="N104"/>
  <c r="N103"/>
  <c r="N102"/>
  <c r="N100"/>
  <c r="N99" l="1"/>
  <c r="N98"/>
  <c r="N97"/>
  <c r="N96" l="1"/>
  <c r="Z96"/>
  <c r="Y96"/>
  <c r="Z95"/>
  <c r="Y95"/>
  <c r="N95" l="1"/>
  <c r="Z92"/>
  <c r="Y92"/>
  <c r="Z94"/>
  <c r="Y94"/>
  <c r="Z91"/>
  <c r="Y91"/>
  <c r="N94"/>
  <c r="N93"/>
  <c r="N92"/>
  <c r="N91"/>
  <c r="N90"/>
  <c r="Z90"/>
  <c r="Y90"/>
  <c r="N89"/>
  <c r="N88"/>
  <c r="N86"/>
  <c r="N85"/>
  <c r="N84"/>
  <c r="N83"/>
  <c r="AK77"/>
  <c r="AJ77"/>
  <c r="AI77"/>
  <c r="AH77"/>
  <c r="Z80"/>
  <c r="Y80"/>
  <c r="Z79" l="1"/>
  <c r="Y79"/>
  <c r="N82" l="1"/>
  <c r="N81"/>
  <c r="N80"/>
  <c r="N79"/>
  <c r="N78"/>
  <c r="N77" l="1"/>
  <c r="N76"/>
  <c r="N74"/>
  <c r="N73" l="1"/>
  <c r="N72"/>
  <c r="N71"/>
  <c r="N70"/>
  <c r="N69"/>
  <c r="N68"/>
  <c r="N67"/>
  <c r="N66"/>
  <c r="Z65"/>
  <c r="Y65"/>
  <c r="N65"/>
  <c r="N64"/>
  <c r="N63" l="1"/>
  <c r="N62"/>
  <c r="N61"/>
  <c r="N59"/>
  <c r="N58"/>
  <c r="N57"/>
  <c r="N56"/>
  <c r="N55"/>
  <c r="Z53"/>
  <c r="Y53"/>
  <c r="Z52"/>
  <c r="Y52"/>
  <c r="Z51"/>
  <c r="Y51"/>
  <c r="Z50"/>
  <c r="Y50"/>
  <c r="N50"/>
  <c r="N51"/>
  <c r="N52"/>
  <c r="N53"/>
  <c r="N54"/>
  <c r="Z49"/>
  <c r="Y49"/>
  <c r="N49"/>
  <c r="Z48"/>
  <c r="Y48"/>
  <c r="Z47"/>
  <c r="Y47"/>
  <c r="Z46"/>
  <c r="Y46"/>
  <c r="N48"/>
  <c r="N47"/>
  <c r="N46"/>
  <c r="N45"/>
  <c r="Z45"/>
  <c r="Y45"/>
  <c r="Z43"/>
  <c r="Y43"/>
  <c r="Z39"/>
  <c r="Y39"/>
  <c r="N40"/>
  <c r="N41"/>
  <c r="N42"/>
  <c r="N43"/>
  <c r="N39"/>
  <c r="Z36"/>
  <c r="Y36"/>
  <c r="AK34"/>
  <c r="AJ34"/>
  <c r="AI34"/>
  <c r="AH34"/>
  <c r="Z35"/>
  <c r="Y35"/>
  <c r="N37"/>
  <c r="N36"/>
  <c r="N35"/>
  <c r="Z34"/>
  <c r="Y34"/>
  <c r="N34"/>
  <c r="Z32"/>
  <c r="Y32"/>
  <c r="N32"/>
  <c r="N31"/>
  <c r="N30"/>
  <c r="N29"/>
  <c r="N28"/>
  <c r="N27"/>
  <c r="N26"/>
  <c r="Z28"/>
  <c r="Y28"/>
  <c r="Z27"/>
  <c r="Y27"/>
  <c r="Z25"/>
  <c r="Y25"/>
  <c r="N25"/>
  <c r="N24" l="1"/>
  <c r="Z22"/>
  <c r="Y22"/>
  <c r="Z21"/>
  <c r="Y21"/>
  <c r="Z20"/>
  <c r="Y20"/>
  <c r="N23"/>
  <c r="N22"/>
  <c r="N21"/>
  <c r="N20"/>
  <c r="Z18"/>
  <c r="Y18"/>
  <c r="Z17" l="1"/>
  <c r="Y17"/>
  <c r="N6"/>
  <c r="Y6"/>
  <c r="Z6"/>
  <c r="N7"/>
  <c r="N8"/>
  <c r="N9"/>
  <c r="N10"/>
  <c r="N11"/>
  <c r="Y11"/>
  <c r="Z11"/>
  <c r="N12"/>
  <c r="N13"/>
  <c r="Y13"/>
  <c r="Z13"/>
  <c r="N14"/>
  <c r="Y14"/>
  <c r="Z14"/>
  <c r="N15"/>
  <c r="Y15"/>
  <c r="Z15"/>
  <c r="N16"/>
  <c r="Y16"/>
  <c r="Z16"/>
  <c r="N17"/>
  <c r="N18"/>
  <c r="AG445"/>
  <c r="AF445"/>
  <c r="AE445"/>
  <c r="AD445"/>
  <c r="X445"/>
  <c r="W445"/>
  <c r="V445"/>
  <c r="U445"/>
  <c r="T445"/>
  <c r="S445"/>
  <c r="R445"/>
  <c r="Q445"/>
  <c r="P445"/>
  <c r="O445"/>
  <c r="M445"/>
  <c r="L445"/>
  <c r="K445"/>
  <c r="J445"/>
  <c r="I445"/>
  <c r="H445"/>
  <c r="G445"/>
  <c r="D445"/>
  <c r="AG444"/>
  <c r="AF444"/>
  <c r="AE444"/>
  <c r="AD444"/>
  <c r="X444"/>
  <c r="W444"/>
  <c r="V444"/>
  <c r="U444"/>
  <c r="T444"/>
  <c r="S444"/>
  <c r="R444"/>
  <c r="Q444"/>
  <c r="P444"/>
  <c r="O444"/>
  <c r="M444"/>
  <c r="L444"/>
  <c r="K444"/>
  <c r="J444"/>
  <c r="I444"/>
  <c r="H444"/>
  <c r="G444"/>
  <c r="D444"/>
  <c r="AG443"/>
  <c r="AF443"/>
  <c r="AE443"/>
  <c r="AD443"/>
  <c r="X443"/>
  <c r="W443"/>
  <c r="V443"/>
  <c r="U443"/>
  <c r="T443"/>
  <c r="S443"/>
  <c r="R443"/>
  <c r="Q443"/>
  <c r="P443"/>
  <c r="O443"/>
  <c r="M443"/>
  <c r="L443"/>
  <c r="K443"/>
  <c r="J443"/>
  <c r="I443"/>
  <c r="H443"/>
  <c r="G443"/>
  <c r="D443"/>
  <c r="AG442"/>
  <c r="AF442"/>
  <c r="AE442"/>
  <c r="AD442"/>
  <c r="X442"/>
  <c r="W442"/>
  <c r="V442"/>
  <c r="U442"/>
  <c r="T442"/>
  <c r="S442"/>
  <c r="R442"/>
  <c r="Q442"/>
  <c r="P442"/>
  <c r="O442"/>
  <c r="M442"/>
  <c r="L442"/>
  <c r="K442"/>
  <c r="J442"/>
  <c r="I442"/>
  <c r="H442"/>
  <c r="G442"/>
  <c r="D442"/>
  <c r="AK445"/>
  <c r="AJ442"/>
  <c r="AI442"/>
  <c r="AH444"/>
  <c r="Y442" l="1"/>
  <c r="Z445"/>
  <c r="N444"/>
  <c r="Z442"/>
  <c r="AK442"/>
  <c r="AI444"/>
  <c r="N443"/>
  <c r="Y444"/>
  <c r="AJ444"/>
  <c r="AH443"/>
  <c r="Z444"/>
  <c r="AK444"/>
  <c r="AI443"/>
  <c r="N445"/>
  <c r="N442"/>
  <c r="Y443"/>
  <c r="AJ443"/>
  <c r="AH445"/>
  <c r="AH442"/>
  <c r="Z443"/>
  <c r="AK443"/>
  <c r="AI445"/>
  <c r="Y445"/>
  <c r="AJ445"/>
  <c r="N423" i="40"/>
  <c r="Z422"/>
  <c r="Y422"/>
  <c r="N422"/>
  <c r="N421"/>
  <c r="N420"/>
  <c r="Z418" l="1"/>
  <c r="Y418"/>
  <c r="Z417"/>
  <c r="Y417"/>
  <c r="Z416"/>
  <c r="Y416"/>
  <c r="N416"/>
  <c r="N417"/>
  <c r="N418"/>
  <c r="N419"/>
  <c r="Z413"/>
  <c r="Y413"/>
  <c r="Z412" l="1"/>
  <c r="Y412"/>
  <c r="N412"/>
  <c r="Z410"/>
  <c r="Y410"/>
  <c r="N415"/>
  <c r="N414"/>
  <c r="N413"/>
  <c r="N410"/>
  <c r="Z408"/>
  <c r="Y408"/>
  <c r="N409"/>
  <c r="N408"/>
  <c r="N407"/>
  <c r="N406"/>
  <c r="N405"/>
  <c r="N404"/>
  <c r="N403"/>
  <c r="N402"/>
  <c r="Z401"/>
  <c r="Y401"/>
  <c r="N401"/>
  <c r="N400"/>
  <c r="N399"/>
  <c r="Z398"/>
  <c r="Y398"/>
  <c r="N398"/>
  <c r="Z397" l="1"/>
  <c r="Y397"/>
  <c r="Z395"/>
  <c r="Y395"/>
  <c r="Z394"/>
  <c r="Y394"/>
  <c r="N392"/>
  <c r="N393"/>
  <c r="N394"/>
  <c r="N395"/>
  <c r="N397"/>
  <c r="N391"/>
  <c r="N390" l="1"/>
  <c r="N389"/>
  <c r="Z393"/>
  <c r="Y393"/>
  <c r="Z392"/>
  <c r="Y392"/>
  <c r="Z391"/>
  <c r="Y391"/>
  <c r="Z389"/>
  <c r="Y389"/>
  <c r="Z388"/>
  <c r="Y388"/>
  <c r="N388" l="1"/>
  <c r="N387"/>
  <c r="N386"/>
  <c r="N385"/>
  <c r="N384"/>
  <c r="N382"/>
  <c r="N381" l="1"/>
  <c r="Z380"/>
  <c r="Y380"/>
  <c r="Z379"/>
  <c r="Y379"/>
  <c r="Z378"/>
  <c r="Y378"/>
  <c r="Z377"/>
  <c r="Y377"/>
  <c r="Z376"/>
  <c r="Y376"/>
  <c r="Z374"/>
  <c r="Y374"/>
  <c r="Z372"/>
  <c r="Y372"/>
  <c r="N373"/>
  <c r="N374"/>
  <c r="N375"/>
  <c r="N376"/>
  <c r="N377"/>
  <c r="N378"/>
  <c r="N379"/>
  <c r="N380"/>
  <c r="N372"/>
  <c r="N371"/>
  <c r="N370" l="1"/>
  <c r="N369"/>
  <c r="N364" l="1"/>
  <c r="N365"/>
  <c r="N367"/>
  <c r="N366"/>
  <c r="Z365"/>
  <c r="Y365"/>
  <c r="Z363"/>
  <c r="Y363"/>
  <c r="N363"/>
  <c r="N362"/>
  <c r="Z364" l="1"/>
  <c r="Y364"/>
  <c r="Z361"/>
  <c r="Y361"/>
  <c r="N361"/>
  <c r="Z360"/>
  <c r="Y360"/>
  <c r="N360"/>
  <c r="N359"/>
  <c r="Z358"/>
  <c r="Y358"/>
  <c r="N358"/>
  <c r="Z357"/>
  <c r="Y357"/>
  <c r="N357"/>
  <c r="N356" l="1"/>
  <c r="Y351"/>
  <c r="Z351"/>
  <c r="Y352"/>
  <c r="Z352"/>
  <c r="N352"/>
  <c r="N353"/>
  <c r="N355"/>
  <c r="Y350" l="1"/>
  <c r="Z350"/>
  <c r="Z349"/>
  <c r="Y349"/>
  <c r="Z344"/>
  <c r="Y344"/>
  <c r="Z343"/>
  <c r="Y343"/>
  <c r="N351"/>
  <c r="N350"/>
  <c r="N349"/>
  <c r="N348"/>
  <c r="N347"/>
  <c r="N346"/>
  <c r="N345"/>
  <c r="N344"/>
  <c r="N343"/>
  <c r="N341" l="1"/>
  <c r="Z340"/>
  <c r="Y340"/>
  <c r="N340"/>
  <c r="Z339"/>
  <c r="Y339"/>
  <c r="N339"/>
  <c r="Z338"/>
  <c r="Y338"/>
  <c r="N338"/>
  <c r="Z337"/>
  <c r="Y337"/>
  <c r="N337"/>
  <c r="Z334" l="1"/>
  <c r="Y334"/>
  <c r="N335"/>
  <c r="N336"/>
  <c r="N333"/>
  <c r="N334"/>
  <c r="N332"/>
  <c r="N331" l="1"/>
  <c r="N330"/>
  <c r="N329"/>
  <c r="N327" l="1"/>
  <c r="N326"/>
  <c r="N325"/>
  <c r="N324"/>
  <c r="Z322" l="1"/>
  <c r="Y322"/>
  <c r="Z321"/>
  <c r="Y321"/>
  <c r="Z320"/>
  <c r="Y320"/>
  <c r="Z319"/>
  <c r="Y319"/>
  <c r="N320"/>
  <c r="N321"/>
  <c r="N322"/>
  <c r="N323"/>
  <c r="N319" l="1"/>
  <c r="N318"/>
  <c r="N317"/>
  <c r="N316"/>
  <c r="N314"/>
  <c r="N313"/>
  <c r="N312"/>
  <c r="Z311" l="1"/>
  <c r="Y311"/>
  <c r="N311"/>
  <c r="Z310" l="1"/>
  <c r="Y310"/>
  <c r="N306"/>
  <c r="N307"/>
  <c r="N308"/>
  <c r="N309"/>
  <c r="N310"/>
  <c r="N305"/>
  <c r="N304"/>
  <c r="N303"/>
  <c r="N301" l="1"/>
  <c r="N300"/>
  <c r="N299"/>
  <c r="N298" l="1"/>
  <c r="N297"/>
  <c r="N296"/>
  <c r="N295"/>
  <c r="N294"/>
  <c r="Z294"/>
  <c r="Y294"/>
  <c r="Z293"/>
  <c r="Y293"/>
  <c r="N293"/>
  <c r="N290"/>
  <c r="N292"/>
  <c r="Z292"/>
  <c r="Y292"/>
  <c r="N291" l="1"/>
  <c r="N288" l="1"/>
  <c r="N287"/>
  <c r="N286"/>
  <c r="N285" l="1"/>
  <c r="Z284" l="1"/>
  <c r="Y284"/>
  <c r="N282" l="1"/>
  <c r="Z279" l="1"/>
  <c r="Y279"/>
  <c r="Z278"/>
  <c r="Y278"/>
  <c r="Z277"/>
  <c r="Y277"/>
  <c r="Z282"/>
  <c r="Y282"/>
  <c r="Z281"/>
  <c r="Y281"/>
  <c r="Z280"/>
  <c r="Y280"/>
  <c r="N284"/>
  <c r="N283"/>
  <c r="N281"/>
  <c r="N280"/>
  <c r="N279"/>
  <c r="N278"/>
  <c r="N277" l="1"/>
  <c r="N275"/>
  <c r="N274"/>
  <c r="N273"/>
  <c r="N272"/>
  <c r="N271" l="1"/>
  <c r="N270"/>
  <c r="N269"/>
  <c r="N268"/>
  <c r="N267" l="1"/>
  <c r="N266"/>
  <c r="Z264" l="1"/>
  <c r="Y264"/>
  <c r="N265"/>
  <c r="N264"/>
  <c r="N263"/>
  <c r="N262"/>
  <c r="N260"/>
  <c r="N259"/>
  <c r="N258"/>
  <c r="N257" l="1"/>
  <c r="N256" l="1"/>
  <c r="Z253" l="1"/>
  <c r="Y253"/>
  <c r="Z252"/>
  <c r="Y252"/>
  <c r="N255" l="1"/>
  <c r="N254"/>
  <c r="N253"/>
  <c r="N252"/>
  <c r="N251" l="1"/>
  <c r="N250"/>
  <c r="N249"/>
  <c r="N247"/>
  <c r="N246"/>
  <c r="N245"/>
  <c r="Y244"/>
  <c r="Z244"/>
  <c r="N244"/>
  <c r="Z243"/>
  <c r="Y243"/>
  <c r="O427"/>
  <c r="O428"/>
  <c r="O429"/>
  <c r="O430"/>
  <c r="N243"/>
  <c r="N242" l="1"/>
  <c r="N241" l="1"/>
  <c r="N237" l="1"/>
  <c r="N238"/>
  <c r="N239"/>
  <c r="N240"/>
  <c r="Y237"/>
  <c r="Z237"/>
  <c r="N236"/>
  <c r="Z234"/>
  <c r="Y234"/>
  <c r="N234" l="1"/>
  <c r="N233"/>
  <c r="N232"/>
  <c r="N231" l="1"/>
  <c r="N230"/>
  <c r="N229"/>
  <c r="N228" l="1"/>
  <c r="N227" l="1"/>
  <c r="N226" l="1"/>
  <c r="N225" l="1"/>
  <c r="N224" l="1"/>
  <c r="N223" l="1"/>
  <c r="N222" l="1"/>
  <c r="N221" l="1"/>
  <c r="N219" l="1"/>
  <c r="N218"/>
  <c r="N217"/>
  <c r="N216"/>
  <c r="N215"/>
  <c r="N214" l="1"/>
  <c r="N213" l="1"/>
  <c r="N212" l="1"/>
  <c r="N211" l="1"/>
  <c r="N210" l="1"/>
  <c r="N209" l="1"/>
  <c r="N208" l="1"/>
  <c r="N207" l="1"/>
  <c r="N205" l="1"/>
  <c r="N204" l="1"/>
  <c r="N203" l="1"/>
  <c r="N202"/>
  <c r="N201"/>
  <c r="N200"/>
  <c r="N199"/>
  <c r="Z198"/>
  <c r="Y198"/>
  <c r="N198"/>
  <c r="Z197"/>
  <c r="Y197"/>
  <c r="N197"/>
  <c r="Z196"/>
  <c r="Y196"/>
  <c r="Z187"/>
  <c r="Y187"/>
  <c r="N196"/>
  <c r="Z195" l="1"/>
  <c r="Y195"/>
  <c r="N195"/>
  <c r="Z194" l="1"/>
  <c r="Y194"/>
  <c r="N194"/>
  <c r="Z193" l="1"/>
  <c r="Y193"/>
  <c r="N193"/>
  <c r="Z191" l="1"/>
  <c r="Y191"/>
  <c r="N191" l="1"/>
  <c r="Z190" l="1"/>
  <c r="Y190"/>
  <c r="N190" l="1"/>
  <c r="N189" l="1"/>
  <c r="N188" l="1"/>
  <c r="N187"/>
  <c r="N186" l="1"/>
  <c r="N185" l="1"/>
  <c r="N184"/>
  <c r="N183" l="1"/>
  <c r="N182" l="1"/>
  <c r="Z181"/>
  <c r="Y181"/>
  <c r="Z180" l="1"/>
  <c r="Y180"/>
  <c r="N181"/>
  <c r="N180"/>
  <c r="AK179" l="1"/>
  <c r="AJ179"/>
  <c r="AI179"/>
  <c r="AH179"/>
  <c r="Z179" l="1"/>
  <c r="Y179"/>
  <c r="N179"/>
  <c r="Z177" l="1"/>
  <c r="Y177"/>
  <c r="Z176"/>
  <c r="Y176"/>
  <c r="N177" l="1"/>
  <c r="N176"/>
  <c r="N175"/>
  <c r="N174"/>
  <c r="N173"/>
  <c r="Z171" l="1"/>
  <c r="Y171"/>
  <c r="Z170"/>
  <c r="Y170"/>
  <c r="N170"/>
  <c r="N171"/>
  <c r="N172"/>
  <c r="Z167" l="1"/>
  <c r="Y167"/>
  <c r="Z166" l="1"/>
  <c r="Y166"/>
  <c r="Z165" l="1"/>
  <c r="Y165"/>
  <c r="N169" l="1"/>
  <c r="N168"/>
  <c r="N167"/>
  <c r="N166"/>
  <c r="N165"/>
  <c r="Z163" l="1"/>
  <c r="Y163"/>
  <c r="N163"/>
  <c r="Z162"/>
  <c r="Y162"/>
  <c r="N162" l="1"/>
  <c r="N161" l="1"/>
  <c r="N160"/>
  <c r="N159"/>
  <c r="N158"/>
  <c r="Z157" l="1"/>
  <c r="Y157"/>
  <c r="Z156"/>
  <c r="Y156"/>
  <c r="N156"/>
  <c r="N157"/>
  <c r="N155"/>
  <c r="N154" l="1"/>
  <c r="AK152" l="1"/>
  <c r="AJ152"/>
  <c r="AI152"/>
  <c r="AH152"/>
  <c r="Z153"/>
  <c r="Y153"/>
  <c r="N153" l="1"/>
  <c r="Z152" l="1"/>
  <c r="Y152"/>
  <c r="N152" l="1"/>
  <c r="Z150" l="1"/>
  <c r="Y150"/>
  <c r="N150" l="1"/>
  <c r="Z149" l="1"/>
  <c r="Y149"/>
  <c r="N149" l="1"/>
  <c r="Z148" l="1"/>
  <c r="Y148"/>
  <c r="N148"/>
  <c r="Z147"/>
  <c r="Y147"/>
  <c r="N147"/>
  <c r="Z146"/>
  <c r="Y146"/>
  <c r="N146"/>
  <c r="Z145"/>
  <c r="Y145"/>
  <c r="N145"/>
  <c r="N144"/>
  <c r="N143"/>
  <c r="N142"/>
  <c r="N141"/>
  <c r="Z140"/>
  <c r="Y140"/>
  <c r="Z139" l="1"/>
  <c r="Y139"/>
  <c r="Z138" l="1"/>
  <c r="Y138"/>
  <c r="D427"/>
  <c r="G427"/>
  <c r="H427"/>
  <c r="I427"/>
  <c r="J427"/>
  <c r="K427"/>
  <c r="L427"/>
  <c r="M427"/>
  <c r="D428"/>
  <c r="G428"/>
  <c r="H428"/>
  <c r="I428"/>
  <c r="J428"/>
  <c r="K428"/>
  <c r="L428"/>
  <c r="M428"/>
  <c r="D429"/>
  <c r="G429"/>
  <c r="H429"/>
  <c r="I429"/>
  <c r="J429"/>
  <c r="K429"/>
  <c r="L429"/>
  <c r="M429"/>
  <c r="Z137" l="1"/>
  <c r="Y137"/>
  <c r="N140"/>
  <c r="N139"/>
  <c r="N138"/>
  <c r="N137"/>
  <c r="Z135" l="1"/>
  <c r="Y135"/>
  <c r="N135"/>
  <c r="Z134" l="1"/>
  <c r="Y134"/>
  <c r="Z133"/>
  <c r="Y133"/>
  <c r="Z132"/>
  <c r="Y132"/>
  <c r="Z131"/>
  <c r="Y131"/>
  <c r="N131"/>
  <c r="N132"/>
  <c r="N133"/>
  <c r="N134"/>
  <c r="N130" l="1"/>
  <c r="N129" l="1"/>
  <c r="N128" l="1"/>
  <c r="N127" l="1"/>
  <c r="N126" l="1"/>
  <c r="Z125" l="1"/>
  <c r="Y125"/>
  <c r="N125"/>
  <c r="AK123" l="1"/>
  <c r="AJ123"/>
  <c r="AI123"/>
  <c r="AH123"/>
  <c r="Z124" l="1"/>
  <c r="Y124"/>
  <c r="N124"/>
  <c r="Z123" l="1"/>
  <c r="Y123"/>
  <c r="N123" l="1"/>
  <c r="Z121" l="1"/>
  <c r="Y121"/>
  <c r="N121"/>
  <c r="N120" l="1"/>
  <c r="N119" l="1"/>
  <c r="N118" l="1"/>
  <c r="N117" l="1"/>
  <c r="N116" l="1"/>
  <c r="N115" l="1"/>
  <c r="N114" l="1"/>
  <c r="N113" l="1"/>
  <c r="N112" l="1"/>
  <c r="Z111" l="1"/>
  <c r="Y111"/>
  <c r="N111" l="1"/>
  <c r="Z110" l="1"/>
  <c r="Y110"/>
  <c r="N110" l="1"/>
  <c r="Z108" l="1"/>
  <c r="Y108"/>
  <c r="N108" l="1"/>
  <c r="Z107" l="1"/>
  <c r="Y107"/>
  <c r="N107" l="1"/>
  <c r="Z106" l="1"/>
  <c r="Y106"/>
  <c r="N106"/>
  <c r="Z105"/>
  <c r="Y105"/>
  <c r="N105"/>
  <c r="Z104"/>
  <c r="Y104"/>
  <c r="N104"/>
  <c r="Z103"/>
  <c r="Y103"/>
  <c r="N103"/>
  <c r="Z102"/>
  <c r="Y102"/>
  <c r="N102"/>
  <c r="N101"/>
  <c r="Z100"/>
  <c r="Y100"/>
  <c r="N100"/>
  <c r="N98" l="1"/>
  <c r="N97" l="1"/>
  <c r="N93" l="1"/>
  <c r="N92" l="1"/>
  <c r="N96"/>
  <c r="N99"/>
  <c r="Z92"/>
  <c r="Y92"/>
  <c r="Y97"/>
  <c r="Z97"/>
  <c r="Y98"/>
  <c r="Z98"/>
  <c r="Y99"/>
  <c r="Z99"/>
  <c r="N95"/>
  <c r="Z91"/>
  <c r="Y91"/>
  <c r="N91" l="1"/>
  <c r="N90" l="1"/>
  <c r="N89"/>
  <c r="N88"/>
  <c r="Z87"/>
  <c r="Y87"/>
  <c r="N87"/>
  <c r="Z86"/>
  <c r="Y86"/>
  <c r="N86"/>
  <c r="Z85"/>
  <c r="Y85"/>
  <c r="N85"/>
  <c r="Z84"/>
  <c r="Y84"/>
  <c r="N84"/>
  <c r="Z83"/>
  <c r="Y83"/>
  <c r="N83"/>
  <c r="N82" l="1"/>
  <c r="N81"/>
  <c r="N80"/>
  <c r="N78" l="1"/>
  <c r="N77" l="1"/>
  <c r="Z76" l="1"/>
  <c r="Y76"/>
  <c r="N76"/>
  <c r="Z75" l="1"/>
  <c r="Y75"/>
  <c r="Z74"/>
  <c r="Y74"/>
  <c r="Z73"/>
  <c r="Y73"/>
  <c r="Z72"/>
  <c r="Y72"/>
  <c r="Z71"/>
  <c r="Y71"/>
  <c r="Z70"/>
  <c r="Y70"/>
  <c r="Z69"/>
  <c r="Y69"/>
  <c r="Z68"/>
  <c r="Y68"/>
  <c r="N74"/>
  <c r="N75"/>
  <c r="N68"/>
  <c r="N69"/>
  <c r="N70"/>
  <c r="N71"/>
  <c r="N72"/>
  <c r="N73"/>
  <c r="Z66" l="1"/>
  <c r="Y66"/>
  <c r="Z67"/>
  <c r="Y67"/>
  <c r="N67" l="1"/>
  <c r="N66"/>
  <c r="N65"/>
  <c r="N64"/>
  <c r="N62" l="1"/>
  <c r="Z60" l="1"/>
  <c r="Y60"/>
  <c r="Z59"/>
  <c r="Y59"/>
  <c r="Z58"/>
  <c r="Y58"/>
  <c r="Z57"/>
  <c r="Y57"/>
  <c r="Z56"/>
  <c r="Y56"/>
  <c r="N60"/>
  <c r="N61"/>
  <c r="N59" l="1"/>
  <c r="N58"/>
  <c r="N57"/>
  <c r="N56"/>
  <c r="N55"/>
  <c r="N47" l="1"/>
  <c r="N54" l="1"/>
  <c r="N53"/>
  <c r="N52"/>
  <c r="N51"/>
  <c r="Z50"/>
  <c r="Y50"/>
  <c r="N50"/>
  <c r="N49"/>
  <c r="Z46" l="1"/>
  <c r="Y46"/>
  <c r="N46"/>
  <c r="Z45"/>
  <c r="Y45"/>
  <c r="Z44"/>
  <c r="Y44"/>
  <c r="Z43"/>
  <c r="Y43"/>
  <c r="Z42"/>
  <c r="Y42"/>
  <c r="Z41"/>
  <c r="Y41"/>
  <c r="N41"/>
  <c r="N42"/>
  <c r="N43"/>
  <c r="N44"/>
  <c r="N45"/>
  <c r="Z40"/>
  <c r="Y40"/>
  <c r="N40"/>
  <c r="Z39" l="1"/>
  <c r="Y39"/>
  <c r="N39" l="1"/>
  <c r="Z38" l="1"/>
  <c r="Y38"/>
  <c r="N38" l="1"/>
  <c r="N37"/>
  <c r="N36" l="1"/>
  <c r="N34"/>
  <c r="N33" l="1"/>
  <c r="N32"/>
  <c r="N31" l="1"/>
  <c r="Z27" l="1"/>
  <c r="Y27"/>
  <c r="N30" l="1"/>
  <c r="N29"/>
  <c r="N28"/>
  <c r="N27"/>
  <c r="N26"/>
  <c r="Z25"/>
  <c r="Y25"/>
  <c r="N25" l="1"/>
  <c r="Z24"/>
  <c r="Y24"/>
  <c r="N24" l="1"/>
  <c r="N23" l="1"/>
  <c r="Z11" l="1"/>
  <c r="Y11"/>
  <c r="Z9" l="1"/>
  <c r="Y9"/>
  <c r="AG430" l="1"/>
  <c r="AF430"/>
  <c r="AE430"/>
  <c r="AD430"/>
  <c r="X430"/>
  <c r="W430"/>
  <c r="V430"/>
  <c r="U430"/>
  <c r="T430"/>
  <c r="S430"/>
  <c r="R430"/>
  <c r="Q430"/>
  <c r="P430"/>
  <c r="M430"/>
  <c r="L430"/>
  <c r="K430"/>
  <c r="J430"/>
  <c r="I430"/>
  <c r="H430"/>
  <c r="G430"/>
  <c r="D430"/>
  <c r="AG429"/>
  <c r="AF429"/>
  <c r="AE429"/>
  <c r="AD429"/>
  <c r="X429"/>
  <c r="W429"/>
  <c r="V429"/>
  <c r="U429"/>
  <c r="T429"/>
  <c r="S429"/>
  <c r="R429"/>
  <c r="Q429"/>
  <c r="P429"/>
  <c r="AG428"/>
  <c r="AF428"/>
  <c r="AE428"/>
  <c r="AD428"/>
  <c r="X428"/>
  <c r="W428"/>
  <c r="V428"/>
  <c r="U428"/>
  <c r="T428"/>
  <c r="S428"/>
  <c r="R428"/>
  <c r="Q428"/>
  <c r="P428"/>
  <c r="AG427"/>
  <c r="AF427"/>
  <c r="AE427"/>
  <c r="AD427"/>
  <c r="X427"/>
  <c r="W427"/>
  <c r="V427"/>
  <c r="U427"/>
  <c r="T427"/>
  <c r="S427"/>
  <c r="R427"/>
  <c r="Q427"/>
  <c r="P427"/>
  <c r="N22"/>
  <c r="N21"/>
  <c r="N19"/>
  <c r="N18"/>
  <c r="N17"/>
  <c r="N16"/>
  <c r="N15"/>
  <c r="N14"/>
  <c r="N13"/>
  <c r="Z12"/>
  <c r="Y12"/>
  <c r="N12"/>
  <c r="N11"/>
  <c r="N10"/>
  <c r="N9"/>
  <c r="Z8"/>
  <c r="Y8"/>
  <c r="N8"/>
  <c r="Z7"/>
  <c r="Y7"/>
  <c r="N7"/>
  <c r="Z6"/>
  <c r="Y6"/>
  <c r="N6"/>
  <c r="AK430"/>
  <c r="AJ429"/>
  <c r="AI430"/>
  <c r="AH429"/>
  <c r="Z457" i="38"/>
  <c r="Y457"/>
  <c r="N457"/>
  <c r="Y429" i="40" l="1"/>
  <c r="Z430"/>
  <c r="N430"/>
  <c r="N427"/>
  <c r="Z427"/>
  <c r="AI427"/>
  <c r="AK427"/>
  <c r="Y428"/>
  <c r="AH428"/>
  <c r="AJ428"/>
  <c r="N429"/>
  <c r="Z429"/>
  <c r="AI429"/>
  <c r="AK429"/>
  <c r="Y430"/>
  <c r="AH430"/>
  <c r="AJ430"/>
  <c r="Y427"/>
  <c r="AH427"/>
  <c r="AJ427"/>
  <c r="N428"/>
  <c r="Z428"/>
  <c r="AI428"/>
  <c r="AK428"/>
  <c r="N456" i="38"/>
  <c r="N455" l="1"/>
  <c r="N454" l="1"/>
  <c r="Z453" l="1"/>
  <c r="Y453"/>
  <c r="N453"/>
  <c r="Z452"/>
  <c r="Y452"/>
  <c r="N452"/>
  <c r="N451"/>
  <c r="N450"/>
  <c r="Z449"/>
  <c r="Y449"/>
  <c r="N449"/>
  <c r="Z448"/>
  <c r="Y448"/>
  <c r="N448"/>
  <c r="Z447"/>
  <c r="Y447"/>
  <c r="N447"/>
  <c r="Z446"/>
  <c r="Y446"/>
  <c r="N446"/>
  <c r="Z445"/>
  <c r="Y445"/>
  <c r="N445"/>
  <c r="Z443"/>
  <c r="Y443"/>
  <c r="N443"/>
  <c r="N442"/>
  <c r="N441" l="1"/>
  <c r="Z440" l="1"/>
  <c r="Y440"/>
  <c r="N440" l="1"/>
  <c r="Z439" l="1"/>
  <c r="Y439"/>
  <c r="N439"/>
  <c r="N438" l="1"/>
  <c r="N437"/>
  <c r="N436"/>
  <c r="N435"/>
  <c r="N434" l="1"/>
  <c r="N433" l="1"/>
  <c r="N432"/>
  <c r="N431"/>
  <c r="Z428" l="1"/>
  <c r="Y428"/>
  <c r="Z427"/>
  <c r="Y427"/>
  <c r="Z426"/>
  <c r="Y426"/>
  <c r="N428" l="1"/>
  <c r="N429"/>
  <c r="N427" l="1"/>
  <c r="N426" l="1"/>
  <c r="N424" l="1"/>
  <c r="Z422" l="1"/>
  <c r="Y422"/>
  <c r="N423" l="1"/>
  <c r="N422"/>
  <c r="N421"/>
  <c r="N420"/>
  <c r="N419"/>
  <c r="N418" l="1"/>
  <c r="N417"/>
  <c r="N416"/>
  <c r="N415"/>
  <c r="N414" l="1"/>
  <c r="N413"/>
  <c r="Z411" l="1"/>
  <c r="Y411"/>
  <c r="N411" l="1"/>
  <c r="N410"/>
  <c r="Z409"/>
  <c r="Y409"/>
  <c r="N409"/>
  <c r="Z408"/>
  <c r="Y408"/>
  <c r="N408"/>
  <c r="N407"/>
  <c r="Z406"/>
  <c r="Y406"/>
  <c r="N406"/>
  <c r="Z405"/>
  <c r="Y405"/>
  <c r="N405"/>
  <c r="Z404" l="1"/>
  <c r="Y404"/>
  <c r="N404"/>
  <c r="N403" l="1"/>
  <c r="N402" l="1"/>
  <c r="O461" l="1"/>
  <c r="P461"/>
  <c r="Q461"/>
  <c r="R461"/>
  <c r="S461"/>
  <c r="T461"/>
  <c r="U461"/>
  <c r="V461"/>
  <c r="W461"/>
  <c r="X461"/>
  <c r="O462"/>
  <c r="P462"/>
  <c r="Q462"/>
  <c r="R462"/>
  <c r="S462"/>
  <c r="T462"/>
  <c r="U462"/>
  <c r="V462"/>
  <c r="W462"/>
  <c r="X462"/>
  <c r="O463"/>
  <c r="P463"/>
  <c r="Q463"/>
  <c r="R463"/>
  <c r="S463"/>
  <c r="T463"/>
  <c r="U463"/>
  <c r="V463"/>
  <c r="W463"/>
  <c r="X463"/>
  <c r="O464"/>
  <c r="P464"/>
  <c r="Q464"/>
  <c r="R464"/>
  <c r="S464"/>
  <c r="T464"/>
  <c r="U464"/>
  <c r="V464"/>
  <c r="W464"/>
  <c r="X464"/>
  <c r="N401"/>
  <c r="N400" l="1"/>
  <c r="N399" l="1"/>
  <c r="N398" l="1"/>
  <c r="N397"/>
  <c r="Z396" l="1"/>
  <c r="Y396"/>
  <c r="N396" l="1"/>
  <c r="Z394" l="1"/>
  <c r="Y394"/>
  <c r="Z393"/>
  <c r="Y393"/>
  <c r="Z392"/>
  <c r="Y392"/>
  <c r="Z391"/>
  <c r="Y391"/>
  <c r="Z390"/>
  <c r="Y390"/>
  <c r="Z389"/>
  <c r="Y389"/>
  <c r="N389"/>
  <c r="N390"/>
  <c r="N391"/>
  <c r="N392"/>
  <c r="N393"/>
  <c r="N394"/>
  <c r="N388" l="1"/>
  <c r="N387" l="1"/>
  <c r="N386" l="1"/>
  <c r="N385" l="1"/>
  <c r="Z384" l="1"/>
  <c r="Y384"/>
  <c r="N384" l="1"/>
  <c r="N383"/>
  <c r="N382"/>
  <c r="Z380"/>
  <c r="Y380"/>
  <c r="N380" l="1"/>
  <c r="Z378" l="1"/>
  <c r="Y378"/>
  <c r="Z377" l="1"/>
  <c r="Y377"/>
  <c r="Z376"/>
  <c r="Y376"/>
  <c r="Z375"/>
  <c r="Y375"/>
  <c r="N379"/>
  <c r="N378"/>
  <c r="N377"/>
  <c r="N376"/>
  <c r="N375"/>
  <c r="N374" l="1"/>
  <c r="N373" l="1"/>
  <c r="N372"/>
  <c r="N371" l="1"/>
  <c r="N370"/>
  <c r="N369" l="1"/>
  <c r="N368" l="1"/>
  <c r="Z365" l="1"/>
  <c r="Y365"/>
  <c r="N366"/>
  <c r="Z364" l="1"/>
  <c r="Y364"/>
  <c r="Z363"/>
  <c r="Y363"/>
  <c r="Z362"/>
  <c r="Y362"/>
  <c r="N365"/>
  <c r="N364"/>
  <c r="N363"/>
  <c r="N362"/>
  <c r="N361"/>
  <c r="N360" l="1"/>
  <c r="Z360" l="1"/>
  <c r="Y360"/>
  <c r="Z359"/>
  <c r="Y359"/>
  <c r="Z358"/>
  <c r="Y358"/>
  <c r="Z357"/>
  <c r="Y357"/>
  <c r="Z356"/>
  <c r="Y356"/>
  <c r="N356"/>
  <c r="N357"/>
  <c r="N358"/>
  <c r="N359"/>
  <c r="N355" l="1"/>
  <c r="N354" l="1"/>
  <c r="N353" l="1"/>
  <c r="N351"/>
  <c r="N350"/>
  <c r="N349" l="1"/>
  <c r="N348"/>
  <c r="N347"/>
  <c r="N346"/>
  <c r="Z345" l="1"/>
  <c r="Y345"/>
  <c r="N345"/>
  <c r="N341"/>
  <c r="N342"/>
  <c r="N343"/>
  <c r="N344"/>
  <c r="Z344"/>
  <c r="Y344"/>
  <c r="Z343"/>
  <c r="Y343"/>
  <c r="Z342"/>
  <c r="Y342"/>
  <c r="Z340"/>
  <c r="Y340"/>
  <c r="N340"/>
  <c r="N339" l="1"/>
  <c r="N338" l="1"/>
  <c r="N336" l="1"/>
  <c r="N335"/>
  <c r="Z333" l="1"/>
  <c r="Y333"/>
  <c r="Z332"/>
  <c r="Y332"/>
  <c r="Z331"/>
  <c r="Y331"/>
  <c r="N334"/>
  <c r="N333"/>
  <c r="N332"/>
  <c r="N331"/>
  <c r="Z330" l="1"/>
  <c r="Y330"/>
  <c r="Z328"/>
  <c r="Y328"/>
  <c r="N328"/>
  <c r="N329"/>
  <c r="N330"/>
  <c r="Z327"/>
  <c r="Y327"/>
  <c r="N327"/>
  <c r="N326" l="1"/>
  <c r="N325" l="1"/>
  <c r="N324" l="1"/>
  <c r="AK313" l="1"/>
  <c r="AJ313"/>
  <c r="AI313"/>
  <c r="AH313"/>
  <c r="Z320" l="1"/>
  <c r="Y320"/>
  <c r="Z319" l="1"/>
  <c r="Y319"/>
  <c r="N322" l="1"/>
  <c r="N321"/>
  <c r="N320"/>
  <c r="N319"/>
  <c r="Z318"/>
  <c r="Y318"/>
  <c r="N318"/>
  <c r="Z317" l="1"/>
  <c r="Y317"/>
  <c r="Z316"/>
  <c r="Y316"/>
  <c r="Z315"/>
  <c r="Y315"/>
  <c r="Z314"/>
  <c r="Y314"/>
  <c r="Z313"/>
  <c r="Y313"/>
  <c r="Z312"/>
  <c r="Y312"/>
  <c r="Z311"/>
  <c r="Y311"/>
  <c r="Y309"/>
  <c r="Z309"/>
  <c r="N317"/>
  <c r="N316"/>
  <c r="N315"/>
  <c r="N314"/>
  <c r="N313"/>
  <c r="N312"/>
  <c r="N311"/>
  <c r="N309"/>
  <c r="Z308" l="1"/>
  <c r="Y308"/>
  <c r="Z307" l="1"/>
  <c r="Y307"/>
  <c r="AK299" l="1"/>
  <c r="AJ299"/>
  <c r="AI299"/>
  <c r="AH299"/>
  <c r="Z306" l="1"/>
  <c r="Y306"/>
  <c r="Z305" l="1"/>
  <c r="Y305"/>
  <c r="Z304" l="1"/>
  <c r="Y304"/>
  <c r="N308"/>
  <c r="N307"/>
  <c r="N306"/>
  <c r="N305"/>
  <c r="N304"/>
  <c r="Z301" l="1"/>
  <c r="Y301"/>
  <c r="Z300"/>
  <c r="Y300"/>
  <c r="Z299"/>
  <c r="Y299"/>
  <c r="Z298"/>
  <c r="Y298"/>
  <c r="Z297"/>
  <c r="Y297"/>
  <c r="N295" l="1"/>
  <c r="Z295"/>
  <c r="Y295"/>
  <c r="Z303"/>
  <c r="Y303"/>
  <c r="Z302"/>
  <c r="Y302"/>
  <c r="N303"/>
  <c r="N302"/>
  <c r="N301"/>
  <c r="N300"/>
  <c r="N299"/>
  <c r="N298"/>
  <c r="N297"/>
  <c r="N294" l="1"/>
  <c r="N293"/>
  <c r="N292" l="1"/>
  <c r="N291" l="1"/>
  <c r="N290" l="1"/>
  <c r="Z289" l="1"/>
  <c r="Y289"/>
  <c r="Z288"/>
  <c r="Y288"/>
  <c r="Z287"/>
  <c r="Y287"/>
  <c r="Z286"/>
  <c r="Y286"/>
  <c r="N287"/>
  <c r="N288"/>
  <c r="N289"/>
  <c r="N286"/>
  <c r="N285" l="1"/>
  <c r="N284"/>
  <c r="N283"/>
  <c r="N282"/>
  <c r="N280" l="1"/>
  <c r="N279"/>
  <c r="N278" l="1"/>
  <c r="N277"/>
  <c r="N276" l="1"/>
  <c r="N275" l="1"/>
  <c r="N274" l="1"/>
  <c r="N273" l="1"/>
  <c r="N272"/>
  <c r="N271" l="1"/>
  <c r="N270" l="1"/>
  <c r="N269" l="1"/>
  <c r="N268"/>
  <c r="N267"/>
  <c r="N266"/>
  <c r="N264"/>
  <c r="Z263" l="1"/>
  <c r="Y263"/>
  <c r="Z262"/>
  <c r="Y262"/>
  <c r="Z261"/>
  <c r="Y261"/>
  <c r="Z260"/>
  <c r="Y260"/>
  <c r="Z259"/>
  <c r="Y259"/>
  <c r="Z258"/>
  <c r="Y258"/>
  <c r="N258"/>
  <c r="N259"/>
  <c r="N260"/>
  <c r="N261"/>
  <c r="N262"/>
  <c r="N263"/>
  <c r="N257" l="1"/>
  <c r="N256" l="1"/>
  <c r="N254"/>
  <c r="N255"/>
  <c r="N253"/>
  <c r="N252" l="1"/>
  <c r="N251"/>
  <c r="N250"/>
  <c r="N248" l="1"/>
  <c r="Z247" l="1"/>
  <c r="Y247"/>
  <c r="N247"/>
  <c r="Z246" l="1"/>
  <c r="Y246"/>
  <c r="Z245"/>
  <c r="Y245"/>
  <c r="Z244"/>
  <c r="Y244"/>
  <c r="Z243"/>
  <c r="Y243"/>
  <c r="Z242"/>
  <c r="Y242"/>
  <c r="N242"/>
  <c r="N243"/>
  <c r="N244"/>
  <c r="N245"/>
  <c r="N246"/>
  <c r="N241" l="1"/>
  <c r="N240" l="1"/>
  <c r="N239"/>
  <c r="N238" l="1"/>
  <c r="N237" l="1"/>
  <c r="N236"/>
  <c r="N235"/>
  <c r="N234"/>
  <c r="N232" l="1"/>
  <c r="Z231" l="1"/>
  <c r="Y231"/>
  <c r="Z230"/>
  <c r="Y230"/>
  <c r="Z229"/>
  <c r="Y229"/>
  <c r="Z228"/>
  <c r="Y228"/>
  <c r="Z227"/>
  <c r="Y227"/>
  <c r="Z226"/>
  <c r="Y226"/>
  <c r="N227"/>
  <c r="N228"/>
  <c r="N229"/>
  <c r="N230"/>
  <c r="N231"/>
  <c r="N226" l="1"/>
  <c r="N225" l="1"/>
  <c r="N224"/>
  <c r="Z223" l="1"/>
  <c r="Y223"/>
  <c r="N223"/>
  <c r="Z222"/>
  <c r="Y222"/>
  <c r="N222"/>
  <c r="N221" l="1"/>
  <c r="N220"/>
  <c r="N219"/>
  <c r="N218"/>
  <c r="N216" l="1"/>
  <c r="N215"/>
  <c r="N214" l="1"/>
  <c r="N213" l="1"/>
  <c r="N212"/>
  <c r="N211" l="1"/>
  <c r="N210"/>
  <c r="Z209" l="1"/>
  <c r="Y209"/>
  <c r="Z208"/>
  <c r="Y208"/>
  <c r="Z207"/>
  <c r="Y207"/>
  <c r="N207"/>
  <c r="N208"/>
  <c r="N209"/>
  <c r="Z206"/>
  <c r="Y206"/>
  <c r="N206"/>
  <c r="N205" l="1"/>
  <c r="N204" l="1"/>
  <c r="N203" l="1"/>
  <c r="Z198" l="1"/>
  <c r="Y198"/>
  <c r="Z197"/>
  <c r="Y197"/>
  <c r="Z196"/>
  <c r="Y196"/>
  <c r="N202"/>
  <c r="N196"/>
  <c r="N197"/>
  <c r="N198"/>
  <c r="N199"/>
  <c r="N200"/>
  <c r="N195"/>
  <c r="N194" l="1"/>
  <c r="N193" l="1"/>
  <c r="N192" l="1"/>
  <c r="Z191"/>
  <c r="Y191"/>
  <c r="N191"/>
  <c r="Z190"/>
  <c r="Y190"/>
  <c r="N190"/>
  <c r="N189"/>
  <c r="N188"/>
  <c r="N187"/>
  <c r="N185"/>
  <c r="N184"/>
  <c r="Z183"/>
  <c r="Y183"/>
  <c r="Z182"/>
  <c r="Y182"/>
  <c r="Z181"/>
  <c r="Y181"/>
  <c r="Z180"/>
  <c r="Y180"/>
  <c r="Z179"/>
  <c r="Y179"/>
  <c r="N179"/>
  <c r="N180"/>
  <c r="N181"/>
  <c r="N182"/>
  <c r="N183"/>
  <c r="AK173"/>
  <c r="AJ173"/>
  <c r="AI173"/>
  <c r="AH173"/>
  <c r="Z178"/>
  <c r="Y178"/>
  <c r="N178"/>
  <c r="Z177" l="1"/>
  <c r="Y177"/>
  <c r="N177" l="1"/>
  <c r="Z176"/>
  <c r="Y176"/>
  <c r="N176"/>
  <c r="Z175"/>
  <c r="Y175"/>
  <c r="N175"/>
  <c r="N174" l="1"/>
  <c r="N173"/>
  <c r="N172"/>
  <c r="N170"/>
  <c r="Y160" l="1"/>
  <c r="Z160"/>
  <c r="Y161"/>
  <c r="Z161"/>
  <c r="Y162"/>
  <c r="Z162"/>
  <c r="N160"/>
  <c r="N161"/>
  <c r="N162"/>
  <c r="N163"/>
  <c r="N164"/>
  <c r="N165"/>
  <c r="N166"/>
  <c r="N167"/>
  <c r="N168"/>
  <c r="N169"/>
  <c r="Z159"/>
  <c r="Y159"/>
  <c r="N159"/>
  <c r="N158"/>
  <c r="N157"/>
  <c r="N156"/>
  <c r="N155"/>
  <c r="Z158"/>
  <c r="Y158"/>
  <c r="Z156"/>
  <c r="Y156"/>
  <c r="Z155"/>
  <c r="Y155"/>
  <c r="AK142"/>
  <c r="AJ142"/>
  <c r="AI142"/>
  <c r="AH142"/>
  <c r="Y146" l="1"/>
  <c r="Z146"/>
  <c r="Y147"/>
  <c r="Z147"/>
  <c r="Y148"/>
  <c r="Z148"/>
  <c r="Y153"/>
  <c r="Z153"/>
  <c r="N146"/>
  <c r="N147"/>
  <c r="N148"/>
  <c r="N149"/>
  <c r="N150"/>
  <c r="N151"/>
  <c r="N152"/>
  <c r="N153"/>
  <c r="Z143"/>
  <c r="Y143"/>
  <c r="N144"/>
  <c r="Z142"/>
  <c r="Y142"/>
  <c r="N142"/>
  <c r="Z139"/>
  <c r="Y139"/>
  <c r="N139"/>
  <c r="Z145"/>
  <c r="Y145"/>
  <c r="Z144"/>
  <c r="Y144"/>
  <c r="Z141"/>
  <c r="Y141"/>
  <c r="N145"/>
  <c r="N143"/>
  <c r="N141"/>
  <c r="Z138"/>
  <c r="Y138"/>
  <c r="N138"/>
  <c r="N137"/>
  <c r="N136" l="1"/>
  <c r="N135" l="1"/>
  <c r="N134" l="1"/>
  <c r="N133" l="1"/>
  <c r="N132"/>
  <c r="N131"/>
  <c r="N130"/>
  <c r="Z128"/>
  <c r="Y128"/>
  <c r="Z127"/>
  <c r="Y127"/>
  <c r="N129" l="1"/>
  <c r="N128"/>
  <c r="N127"/>
  <c r="N126"/>
  <c r="N125"/>
  <c r="Z126"/>
  <c r="Y126"/>
  <c r="Z125"/>
  <c r="Y125"/>
  <c r="Z123"/>
  <c r="Y123"/>
  <c r="N123" l="1"/>
  <c r="N122"/>
  <c r="N121"/>
  <c r="N120"/>
  <c r="N119"/>
  <c r="N118"/>
  <c r="N117" l="1"/>
  <c r="N116" l="1"/>
  <c r="N115"/>
  <c r="Z110" l="1"/>
  <c r="Y110"/>
  <c r="Z111"/>
  <c r="Y111"/>
  <c r="Z108"/>
  <c r="Y108"/>
  <c r="N114"/>
  <c r="N113"/>
  <c r="N112"/>
  <c r="N111"/>
  <c r="N110"/>
  <c r="N108"/>
  <c r="N107" l="1"/>
  <c r="N106" l="1"/>
  <c r="N105" l="1"/>
  <c r="N104" l="1"/>
  <c r="Z100" l="1"/>
  <c r="Y100"/>
  <c r="N103" l="1"/>
  <c r="N102"/>
  <c r="N101"/>
  <c r="N100"/>
  <c r="N99" l="1"/>
  <c r="N98" l="1"/>
  <c r="N97" l="1"/>
  <c r="Z96"/>
  <c r="Y96"/>
  <c r="N96"/>
  <c r="Z95"/>
  <c r="Y95"/>
  <c r="N95"/>
  <c r="Z94"/>
  <c r="Y94"/>
  <c r="N94"/>
  <c r="Y83" l="1"/>
  <c r="Z83"/>
  <c r="Y92"/>
  <c r="Z92"/>
  <c r="N83"/>
  <c r="N84"/>
  <c r="N85"/>
  <c r="N86"/>
  <c r="N87"/>
  <c r="N88"/>
  <c r="N89"/>
  <c r="N90"/>
  <c r="N91"/>
  <c r="N92"/>
  <c r="AK80" l="1"/>
  <c r="AJ80"/>
  <c r="AI80"/>
  <c r="AH80"/>
  <c r="Z81"/>
  <c r="Y81"/>
  <c r="Z82" l="1"/>
  <c r="Y82"/>
  <c r="Z80"/>
  <c r="Y80"/>
  <c r="Z78"/>
  <c r="Y78"/>
  <c r="N82"/>
  <c r="N81"/>
  <c r="N80"/>
  <c r="Z77" l="1"/>
  <c r="Y77"/>
  <c r="Z76" l="1"/>
  <c r="Y76"/>
  <c r="N78" l="1"/>
  <c r="N77"/>
  <c r="Z71" l="1"/>
  <c r="Y71"/>
  <c r="Z70"/>
  <c r="Y70"/>
  <c r="Z69"/>
  <c r="Y69"/>
  <c r="Z68"/>
  <c r="Y68"/>
  <c r="Z67"/>
  <c r="Y67"/>
  <c r="Z66"/>
  <c r="Y66"/>
  <c r="Z65"/>
  <c r="Y65"/>
  <c r="Z75"/>
  <c r="Y75"/>
  <c r="Z73"/>
  <c r="Y73"/>
  <c r="Z72"/>
  <c r="Y72"/>
  <c r="N76"/>
  <c r="N75"/>
  <c r="N74"/>
  <c r="N73"/>
  <c r="N72"/>
  <c r="N71" l="1"/>
  <c r="N70" l="1"/>
  <c r="N69"/>
  <c r="N68" l="1"/>
  <c r="N67" l="1"/>
  <c r="N66" l="1"/>
  <c r="N65" l="1"/>
  <c r="N63" l="1"/>
  <c r="N62" l="1"/>
  <c r="Z60" l="1"/>
  <c r="Y60"/>
  <c r="Z59"/>
  <c r="Y59"/>
  <c r="Z58"/>
  <c r="Y58"/>
  <c r="Z57"/>
  <c r="Y57"/>
  <c r="Z52"/>
  <c r="Y52"/>
  <c r="N58"/>
  <c r="N59"/>
  <c r="N60"/>
  <c r="N61"/>
  <c r="N52"/>
  <c r="N53"/>
  <c r="N54"/>
  <c r="N55"/>
  <c r="N56"/>
  <c r="N57"/>
  <c r="N51"/>
  <c r="N50"/>
  <c r="N49"/>
  <c r="N47"/>
  <c r="Z46"/>
  <c r="Y46"/>
  <c r="N46"/>
  <c r="Z43"/>
  <c r="Y43"/>
  <c r="Z45"/>
  <c r="Y45"/>
  <c r="Z44"/>
  <c r="Y44"/>
  <c r="Z42"/>
  <c r="Y42"/>
  <c r="Z41"/>
  <c r="Y41"/>
  <c r="N42"/>
  <c r="N43"/>
  <c r="N44"/>
  <c r="N45"/>
  <c r="Z40"/>
  <c r="Y40"/>
  <c r="Z39"/>
  <c r="Y39"/>
  <c r="Z38"/>
  <c r="Y38"/>
  <c r="Z37"/>
  <c r="Y37"/>
  <c r="Z36"/>
  <c r="Y36"/>
  <c r="Z35"/>
  <c r="Y35"/>
  <c r="N41" l="1"/>
  <c r="N40"/>
  <c r="N39"/>
  <c r="N38"/>
  <c r="N37"/>
  <c r="N36"/>
  <c r="N35" l="1"/>
  <c r="N33"/>
  <c r="Z32"/>
  <c r="Y32"/>
  <c r="N32"/>
  <c r="Z31"/>
  <c r="Y31"/>
  <c r="N31"/>
  <c r="Z30"/>
  <c r="Y30"/>
  <c r="N30"/>
  <c r="Z29"/>
  <c r="Y29"/>
  <c r="N29"/>
  <c r="Z28"/>
  <c r="Y28"/>
  <c r="N28"/>
  <c r="N27" l="1"/>
  <c r="N26" l="1"/>
  <c r="N25"/>
  <c r="N24"/>
  <c r="N23"/>
  <c r="Z22" l="1"/>
  <c r="Y22"/>
  <c r="N22"/>
  <c r="N21"/>
  <c r="N19"/>
  <c r="Z18"/>
  <c r="Y18"/>
  <c r="N18" l="1"/>
  <c r="Z17"/>
  <c r="Y17"/>
  <c r="Z16"/>
  <c r="Y16"/>
  <c r="Z15"/>
  <c r="Y15"/>
  <c r="Z14"/>
  <c r="Y14"/>
  <c r="Z13"/>
  <c r="Y13"/>
  <c r="N14"/>
  <c r="N15"/>
  <c r="N16"/>
  <c r="N17"/>
  <c r="AG464" l="1"/>
  <c r="AF464"/>
  <c r="AE464"/>
  <c r="AD464"/>
  <c r="M464"/>
  <c r="L464"/>
  <c r="K464"/>
  <c r="J464"/>
  <c r="I464"/>
  <c r="H464"/>
  <c r="G464"/>
  <c r="D464"/>
  <c r="AG463"/>
  <c r="AF463"/>
  <c r="AE463"/>
  <c r="AD463"/>
  <c r="M463"/>
  <c r="L463"/>
  <c r="K463"/>
  <c r="J463"/>
  <c r="I463"/>
  <c r="H463"/>
  <c r="G463"/>
  <c r="D463"/>
  <c r="AG462"/>
  <c r="AF462"/>
  <c r="AE462"/>
  <c r="AD462"/>
  <c r="M462"/>
  <c r="L462"/>
  <c r="K462"/>
  <c r="J462"/>
  <c r="I462"/>
  <c r="H462"/>
  <c r="G462"/>
  <c r="D462"/>
  <c r="AG461"/>
  <c r="AF461"/>
  <c r="AE461"/>
  <c r="AD461"/>
  <c r="M461"/>
  <c r="L461"/>
  <c r="K461"/>
  <c r="J461"/>
  <c r="I461"/>
  <c r="H461"/>
  <c r="G461"/>
  <c r="D461"/>
  <c r="N13"/>
  <c r="N12"/>
  <c r="Z11"/>
  <c r="Y11"/>
  <c r="N11"/>
  <c r="N10"/>
  <c r="Z9"/>
  <c r="Y9"/>
  <c r="N9"/>
  <c r="Z8"/>
  <c r="Y8"/>
  <c r="N8"/>
  <c r="N7"/>
  <c r="Z6"/>
  <c r="Y6"/>
  <c r="N6"/>
  <c r="AK464"/>
  <c r="AJ461"/>
  <c r="AI461"/>
  <c r="AH463"/>
  <c r="Y461" l="1"/>
  <c r="Z461"/>
  <c r="Y464"/>
  <c r="Y462"/>
  <c r="Z464"/>
  <c r="Z462"/>
  <c r="Y463"/>
  <c r="Z463"/>
  <c r="N463"/>
  <c r="AK461"/>
  <c r="AI463"/>
  <c r="N462"/>
  <c r="AJ463"/>
  <c r="AH462"/>
  <c r="AK463"/>
  <c r="AI462"/>
  <c r="N464"/>
  <c r="N461"/>
  <c r="AJ462"/>
  <c r="AH464"/>
  <c r="AH461"/>
  <c r="AK462"/>
  <c r="AI464"/>
  <c r="AJ464"/>
  <c r="Z404" i="37" l="1"/>
  <c r="Y404"/>
  <c r="N404" l="1"/>
  <c r="Z402"/>
  <c r="Y402"/>
  <c r="Z401" l="1"/>
  <c r="Y401"/>
  <c r="Z400"/>
  <c r="Y400"/>
  <c r="N403"/>
  <c r="N402"/>
  <c r="N401"/>
  <c r="N400"/>
  <c r="Z399" l="1"/>
  <c r="Y399"/>
  <c r="N399" l="1"/>
  <c r="N398" l="1"/>
  <c r="Z397" l="1"/>
  <c r="Y397"/>
  <c r="N397"/>
  <c r="N396" l="1"/>
  <c r="N395"/>
  <c r="N394"/>
  <c r="Z393" l="1"/>
  <c r="Y393"/>
  <c r="N393"/>
  <c r="N392"/>
  <c r="N390"/>
  <c r="Z389"/>
  <c r="Y389"/>
  <c r="N389"/>
  <c r="N388"/>
  <c r="N387" l="1"/>
  <c r="Z383" l="1"/>
  <c r="Y383"/>
  <c r="Z382"/>
  <c r="Y382"/>
  <c r="N386"/>
  <c r="N385"/>
  <c r="N384"/>
  <c r="N383"/>
  <c r="N382" l="1"/>
  <c r="N381" l="1"/>
  <c r="Z380"/>
  <c r="Y380"/>
  <c r="Z378" l="1"/>
  <c r="Y378"/>
  <c r="N380" l="1"/>
  <c r="N379"/>
  <c r="N378"/>
  <c r="Z376"/>
  <c r="Y376"/>
  <c r="N376" l="1"/>
  <c r="N375" l="1"/>
  <c r="N374" l="1"/>
  <c r="N373" l="1"/>
  <c r="N372" l="1"/>
  <c r="Z371" l="1"/>
  <c r="Y371"/>
  <c r="Z370"/>
  <c r="Y370"/>
  <c r="Z369"/>
  <c r="Y369"/>
  <c r="N369"/>
  <c r="N370"/>
  <c r="N371"/>
  <c r="N368" l="1"/>
  <c r="N367"/>
  <c r="Z366" l="1"/>
  <c r="Y366"/>
  <c r="N366"/>
  <c r="Z365" l="1"/>
  <c r="Y365"/>
  <c r="AK364"/>
  <c r="AJ364"/>
  <c r="AI364"/>
  <c r="AH364"/>
  <c r="Z364" l="1"/>
  <c r="Y364"/>
  <c r="Z362" l="1"/>
  <c r="Y362"/>
  <c r="N365" l="1"/>
  <c r="Z361"/>
  <c r="Y361"/>
  <c r="Z360"/>
  <c r="Y360"/>
  <c r="Z359"/>
  <c r="Y359"/>
  <c r="Z358"/>
  <c r="Y358"/>
  <c r="Z357"/>
  <c r="Y357"/>
  <c r="N357"/>
  <c r="N358"/>
  <c r="N359"/>
  <c r="N360"/>
  <c r="N361"/>
  <c r="N362"/>
  <c r="N364"/>
  <c r="N356" l="1"/>
  <c r="N355" l="1"/>
  <c r="N354"/>
  <c r="N353" l="1"/>
  <c r="N352"/>
  <c r="Z351" l="1"/>
  <c r="Y351"/>
  <c r="N351"/>
  <c r="Z350" l="1"/>
  <c r="Y350"/>
  <c r="N350"/>
  <c r="Z348" l="1"/>
  <c r="Y348"/>
  <c r="N348"/>
  <c r="Z347" l="1"/>
  <c r="Y347"/>
  <c r="N347"/>
  <c r="Z346"/>
  <c r="Y346"/>
  <c r="Z345"/>
  <c r="Y345"/>
  <c r="Z344"/>
  <c r="Y344"/>
  <c r="Z343"/>
  <c r="Y343"/>
  <c r="N343"/>
  <c r="N344"/>
  <c r="N345"/>
  <c r="N346"/>
  <c r="N342"/>
  <c r="N341"/>
  <c r="Z340" l="1"/>
  <c r="Y340"/>
  <c r="N340"/>
  <c r="N334" l="1"/>
  <c r="N333" l="1"/>
  <c r="N336"/>
  <c r="N337"/>
  <c r="N338"/>
  <c r="N339"/>
  <c r="Z336"/>
  <c r="Y336"/>
  <c r="Z333"/>
  <c r="Y333"/>
  <c r="Z332"/>
  <c r="Y332"/>
  <c r="N332"/>
  <c r="N331"/>
  <c r="N330" l="1"/>
  <c r="N329" l="1"/>
  <c r="N328"/>
  <c r="N327"/>
  <c r="N326" l="1"/>
  <c r="N324"/>
  <c r="N323"/>
  <c r="N319" l="1"/>
  <c r="N320"/>
  <c r="N321"/>
  <c r="N322"/>
  <c r="Z321"/>
  <c r="Y321"/>
  <c r="Z320"/>
  <c r="Y320"/>
  <c r="Z319"/>
  <c r="Y319"/>
  <c r="Z318"/>
  <c r="Y318"/>
  <c r="N318"/>
  <c r="Z317" l="1"/>
  <c r="Y317"/>
  <c r="N317"/>
  <c r="Z316" l="1"/>
  <c r="Y316"/>
  <c r="N316"/>
  <c r="Z315"/>
  <c r="Y315"/>
  <c r="N315"/>
  <c r="N314"/>
  <c r="N313"/>
  <c r="N312"/>
  <c r="N310"/>
  <c r="Z309" l="1"/>
  <c r="Y309"/>
  <c r="Z308"/>
  <c r="Y308"/>
  <c r="Z307"/>
  <c r="Y307"/>
  <c r="Z306"/>
  <c r="Y306"/>
  <c r="N306"/>
  <c r="N307"/>
  <c r="N308"/>
  <c r="N309"/>
  <c r="N305" l="1"/>
  <c r="Z303" l="1"/>
  <c r="Y303"/>
  <c r="Z302"/>
  <c r="Y302"/>
  <c r="N304"/>
  <c r="N303"/>
  <c r="N302"/>
  <c r="N301"/>
  <c r="N300"/>
  <c r="N299"/>
  <c r="N297"/>
  <c r="Z297"/>
  <c r="Y297"/>
  <c r="Z295"/>
  <c r="Y295"/>
  <c r="Z294"/>
  <c r="Y294"/>
  <c r="Z293"/>
  <c r="Y293"/>
  <c r="Z292"/>
  <c r="Y292"/>
  <c r="Z291"/>
  <c r="Y291"/>
  <c r="N296"/>
  <c r="N291"/>
  <c r="N292"/>
  <c r="N293"/>
  <c r="N294"/>
  <c r="N295"/>
  <c r="Z290" l="1"/>
  <c r="Y290"/>
  <c r="N290" l="1"/>
  <c r="N289"/>
  <c r="Z288" l="1"/>
  <c r="Y288"/>
  <c r="N288"/>
  <c r="N287"/>
  <c r="N286" l="1"/>
  <c r="Z282" l="1"/>
  <c r="Y282"/>
  <c r="Z281"/>
  <c r="Y281"/>
  <c r="Z280"/>
  <c r="Y280"/>
  <c r="N285"/>
  <c r="N280"/>
  <c r="N281"/>
  <c r="N282"/>
  <c r="N283"/>
  <c r="N279" l="1"/>
  <c r="N278"/>
  <c r="N277"/>
  <c r="N276"/>
  <c r="Z279"/>
  <c r="Y279"/>
  <c r="Z278"/>
  <c r="Y278"/>
  <c r="Z277"/>
  <c r="Y277"/>
  <c r="Y273"/>
  <c r="Z273"/>
  <c r="Y274"/>
  <c r="Z274"/>
  <c r="Y275"/>
  <c r="Z275"/>
  <c r="Y276"/>
  <c r="Z276"/>
  <c r="Z272"/>
  <c r="Y272"/>
  <c r="N275"/>
  <c r="N274" l="1"/>
  <c r="N273" l="1"/>
  <c r="N272" l="1"/>
  <c r="N270" l="1"/>
  <c r="N269" l="1"/>
  <c r="N268" l="1"/>
  <c r="N267" l="1"/>
  <c r="Z256" l="1"/>
  <c r="Y256"/>
  <c r="N256"/>
  <c r="N266"/>
  <c r="N265"/>
  <c r="Z264"/>
  <c r="Y264"/>
  <c r="N264"/>
  <c r="N263"/>
  <c r="N262"/>
  <c r="Z261"/>
  <c r="Y261"/>
  <c r="N261"/>
  <c r="Z260"/>
  <c r="Y260"/>
  <c r="N260"/>
  <c r="N259"/>
  <c r="N258"/>
  <c r="N255"/>
  <c r="N254"/>
  <c r="N253" l="1"/>
  <c r="N252" l="1"/>
  <c r="Z250" l="1"/>
  <c r="Y250"/>
  <c r="N251"/>
  <c r="N250"/>
  <c r="Y244" l="1"/>
  <c r="Z244"/>
  <c r="Y245"/>
  <c r="Z245"/>
  <c r="Y246"/>
  <c r="Z246"/>
  <c r="Y247"/>
  <c r="Z247"/>
  <c r="Y248"/>
  <c r="Z248"/>
  <c r="Y249"/>
  <c r="Z249"/>
  <c r="N246" l="1"/>
  <c r="AK243"/>
  <c r="AJ243"/>
  <c r="AI243"/>
  <c r="AH243"/>
  <c r="N243"/>
  <c r="N249" l="1"/>
  <c r="N248"/>
  <c r="N247"/>
  <c r="N245"/>
  <c r="N244"/>
  <c r="Z243"/>
  <c r="Y243"/>
  <c r="D408"/>
  <c r="G408"/>
  <c r="H408"/>
  <c r="I408"/>
  <c r="J408"/>
  <c r="K408"/>
  <c r="L408"/>
  <c r="M408"/>
  <c r="O408"/>
  <c r="P408"/>
  <c r="Q408"/>
  <c r="R408"/>
  <c r="S408"/>
  <c r="T408"/>
  <c r="U408"/>
  <c r="V408"/>
  <c r="W408"/>
  <c r="X408"/>
  <c r="D409"/>
  <c r="G409"/>
  <c r="H409"/>
  <c r="I409"/>
  <c r="J409"/>
  <c r="K409"/>
  <c r="L409"/>
  <c r="M409"/>
  <c r="O409"/>
  <c r="P409"/>
  <c r="Q409"/>
  <c r="R409"/>
  <c r="S409"/>
  <c r="T409"/>
  <c r="U409"/>
  <c r="V409"/>
  <c r="W409"/>
  <c r="X409"/>
  <c r="D410"/>
  <c r="G410"/>
  <c r="H410"/>
  <c r="I410"/>
  <c r="J410"/>
  <c r="K410"/>
  <c r="L410"/>
  <c r="M410"/>
  <c r="O410"/>
  <c r="P410"/>
  <c r="Q410"/>
  <c r="R410"/>
  <c r="S410"/>
  <c r="T410"/>
  <c r="U410"/>
  <c r="V410"/>
  <c r="W410"/>
  <c r="X410"/>
  <c r="Z241"/>
  <c r="Y241"/>
  <c r="N241"/>
  <c r="N240" l="1"/>
  <c r="N239" l="1"/>
  <c r="N238" l="1"/>
  <c r="N236" l="1"/>
  <c r="N237" l="1"/>
  <c r="N235"/>
  <c r="N234"/>
  <c r="N233"/>
  <c r="N232" l="1"/>
  <c r="N231"/>
  <c r="N230"/>
  <c r="N228"/>
  <c r="Z228"/>
  <c r="Y228"/>
  <c r="Z232"/>
  <c r="Y232"/>
  <c r="Z231"/>
  <c r="Y231"/>
  <c r="Z230"/>
  <c r="Y230"/>
  <c r="N227"/>
  <c r="N226"/>
  <c r="N225" l="1"/>
  <c r="N224" l="1"/>
  <c r="N223" l="1"/>
  <c r="N222"/>
  <c r="N221"/>
  <c r="N220" l="1"/>
  <c r="N219"/>
  <c r="N218"/>
  <c r="N217"/>
  <c r="Z218"/>
  <c r="Y218"/>
  <c r="Z217"/>
  <c r="Y217"/>
  <c r="Z215"/>
  <c r="Y215"/>
  <c r="N215"/>
  <c r="N214" l="1"/>
  <c r="N212" l="1"/>
  <c r="N211"/>
  <c r="N210" l="1"/>
  <c r="Z211"/>
  <c r="Y211"/>
  <c r="Z210"/>
  <c r="Y210"/>
  <c r="N209"/>
  <c r="Z209"/>
  <c r="Y209"/>
  <c r="Z208"/>
  <c r="Y208"/>
  <c r="N208"/>
  <c r="Z206"/>
  <c r="Y206"/>
  <c r="N206"/>
  <c r="N205" l="1"/>
  <c r="N204"/>
  <c r="N203"/>
  <c r="N202"/>
  <c r="N201"/>
  <c r="N200"/>
  <c r="N199"/>
  <c r="N198"/>
  <c r="N197"/>
  <c r="N196"/>
  <c r="N195" l="1"/>
  <c r="N194"/>
  <c r="N192" l="1"/>
  <c r="N191"/>
  <c r="N190" l="1"/>
  <c r="N189"/>
  <c r="N188"/>
  <c r="N187"/>
  <c r="N186" l="1"/>
  <c r="N185" l="1"/>
  <c r="N184"/>
  <c r="N183"/>
  <c r="N182"/>
  <c r="N181"/>
  <c r="N180" l="1"/>
  <c r="N179"/>
  <c r="N177"/>
  <c r="N176" l="1"/>
  <c r="N175" l="1"/>
  <c r="N174"/>
  <c r="N173"/>
  <c r="N172"/>
  <c r="N171"/>
  <c r="Z171"/>
  <c r="Y171"/>
  <c r="Z170"/>
  <c r="Y170"/>
  <c r="N170"/>
  <c r="Z168"/>
  <c r="Y168"/>
  <c r="Z167"/>
  <c r="Y167"/>
  <c r="Z166" l="1"/>
  <c r="Y166"/>
  <c r="Z165" l="1"/>
  <c r="Y165"/>
  <c r="N169"/>
  <c r="N168"/>
  <c r="N167"/>
  <c r="N166"/>
  <c r="N165"/>
  <c r="Z163"/>
  <c r="Y163"/>
  <c r="N163"/>
  <c r="N162"/>
  <c r="N161" l="1"/>
  <c r="N160"/>
  <c r="N159"/>
  <c r="Z157" l="1"/>
  <c r="Y157"/>
  <c r="Z156"/>
  <c r="Y156"/>
  <c r="N157"/>
  <c r="N158"/>
  <c r="N156"/>
  <c r="N155"/>
  <c r="N154"/>
  <c r="AK151"/>
  <c r="AJ151"/>
  <c r="AI151"/>
  <c r="AH151"/>
  <c r="Z153" l="1"/>
  <c r="Y153"/>
  <c r="N153"/>
  <c r="Z152"/>
  <c r="Y152"/>
  <c r="Z151" l="1"/>
  <c r="Y151"/>
  <c r="O411"/>
  <c r="Q411" l="1"/>
  <c r="N152"/>
  <c r="N151"/>
  <c r="N149"/>
  <c r="N148"/>
  <c r="Z149"/>
  <c r="Y149"/>
  <c r="N147" l="1"/>
  <c r="N146"/>
  <c r="N145"/>
  <c r="N144"/>
  <c r="N143"/>
  <c r="N142" l="1"/>
  <c r="N141"/>
  <c r="Y139" l="1"/>
  <c r="Z139"/>
  <c r="Z138" l="1"/>
  <c r="Y138"/>
  <c r="Z137"/>
  <c r="Y137"/>
  <c r="N140"/>
  <c r="N139"/>
  <c r="N138"/>
  <c r="N137"/>
  <c r="Z135"/>
  <c r="Y135"/>
  <c r="N135"/>
  <c r="N134"/>
  <c r="N133" l="1"/>
  <c r="N132"/>
  <c r="N131"/>
  <c r="N130" l="1"/>
  <c r="N129"/>
  <c r="N128" l="1"/>
  <c r="N127"/>
  <c r="N126"/>
  <c r="AK123"/>
  <c r="AJ123"/>
  <c r="AI123"/>
  <c r="AH123"/>
  <c r="Z125"/>
  <c r="Y125"/>
  <c r="N125"/>
  <c r="Z124" l="1"/>
  <c r="Y124"/>
  <c r="N124"/>
  <c r="N123"/>
  <c r="Z123"/>
  <c r="Y123"/>
  <c r="Z121"/>
  <c r="Y121"/>
  <c r="Z120"/>
  <c r="Y120"/>
  <c r="N121"/>
  <c r="N117"/>
  <c r="N118"/>
  <c r="N119"/>
  <c r="N120"/>
  <c r="Z119"/>
  <c r="Y119"/>
  <c r="Z118"/>
  <c r="Y118"/>
  <c r="Z117"/>
  <c r="Y117"/>
  <c r="Z116"/>
  <c r="Y116"/>
  <c r="N116"/>
  <c r="N115"/>
  <c r="N114"/>
  <c r="N113"/>
  <c r="N112"/>
  <c r="N111"/>
  <c r="N110" l="1"/>
  <c r="N109"/>
  <c r="N108"/>
  <c r="Z105" l="1"/>
  <c r="Y105"/>
  <c r="Z106" l="1"/>
  <c r="Y106"/>
  <c r="Z104"/>
  <c r="Y104"/>
  <c r="Z103"/>
  <c r="Y103"/>
  <c r="Z102"/>
  <c r="Y102"/>
  <c r="Z100"/>
  <c r="Y100"/>
  <c r="N106"/>
  <c r="N100"/>
  <c r="N101"/>
  <c r="N102"/>
  <c r="N103"/>
  <c r="N104"/>
  <c r="N105"/>
  <c r="N99"/>
  <c r="N98"/>
  <c r="N97"/>
  <c r="N96"/>
  <c r="N95"/>
  <c r="N94"/>
  <c r="N93" l="1"/>
  <c r="N92"/>
  <c r="N90"/>
  <c r="N89"/>
  <c r="N88"/>
  <c r="N87"/>
  <c r="N86"/>
  <c r="N85" l="1"/>
  <c r="N84" l="1"/>
  <c r="N83" l="1"/>
  <c r="N82"/>
  <c r="N81"/>
  <c r="N80"/>
  <c r="N79" l="1"/>
  <c r="N78"/>
  <c r="N76"/>
  <c r="N75" l="1"/>
  <c r="N74"/>
  <c r="N73"/>
  <c r="Z74" l="1"/>
  <c r="Y74"/>
  <c r="Z72"/>
  <c r="Y72"/>
  <c r="N72"/>
  <c r="Z71" l="1"/>
  <c r="Y71"/>
  <c r="N71"/>
  <c r="N70" l="1"/>
  <c r="N69" l="1"/>
  <c r="N68" l="1"/>
  <c r="N67"/>
  <c r="N66"/>
  <c r="Z65"/>
  <c r="Y65"/>
  <c r="N65"/>
  <c r="N63"/>
  <c r="Z62"/>
  <c r="Y62"/>
  <c r="N62"/>
  <c r="Z61"/>
  <c r="Y61"/>
  <c r="N60"/>
  <c r="N61"/>
  <c r="N59" l="1"/>
  <c r="N58" l="1"/>
  <c r="N57"/>
  <c r="N56" l="1"/>
  <c r="N55"/>
  <c r="Z54" l="1"/>
  <c r="Y54"/>
  <c r="Z53"/>
  <c r="Y53"/>
  <c r="N54"/>
  <c r="N53"/>
  <c r="N52"/>
  <c r="N51"/>
  <c r="N50" l="1"/>
  <c r="Z48"/>
  <c r="Y48"/>
  <c r="N48"/>
  <c r="Z47"/>
  <c r="Y47"/>
  <c r="N47"/>
  <c r="Z46"/>
  <c r="Y46"/>
  <c r="N46"/>
  <c r="N45"/>
  <c r="N44"/>
  <c r="N43" l="1"/>
  <c r="N42" l="1"/>
  <c r="N41" l="1"/>
  <c r="N40" l="1"/>
  <c r="N39"/>
  <c r="N38"/>
  <c r="N37"/>
  <c r="N36"/>
  <c r="N35" l="1"/>
  <c r="N33"/>
  <c r="N32"/>
  <c r="N31"/>
  <c r="N30"/>
  <c r="Z31"/>
  <c r="Y31"/>
  <c r="N29"/>
  <c r="N28"/>
  <c r="N27" l="1"/>
  <c r="N26" l="1"/>
  <c r="N25" l="1"/>
  <c r="N24"/>
  <c r="N23"/>
  <c r="N22"/>
  <c r="N21"/>
  <c r="N15" l="1"/>
  <c r="N16"/>
  <c r="Y15" l="1"/>
  <c r="Z15"/>
  <c r="Y16"/>
  <c r="Z16"/>
  <c r="Y17"/>
  <c r="Z17"/>
  <c r="N17"/>
  <c r="N18"/>
  <c r="N19"/>
  <c r="N11" l="1"/>
  <c r="N12"/>
  <c r="N13"/>
  <c r="N14"/>
  <c r="Y12"/>
  <c r="Z12"/>
  <c r="Y13"/>
  <c r="Z13"/>
  <c r="Y14"/>
  <c r="Z14"/>
  <c r="N10"/>
  <c r="N9"/>
  <c r="N8"/>
  <c r="N7"/>
  <c r="N6"/>
  <c r="AK411"/>
  <c r="AG411"/>
  <c r="AF411"/>
  <c r="AE411"/>
  <c r="AD411"/>
  <c r="X411"/>
  <c r="W411"/>
  <c r="V411"/>
  <c r="U411"/>
  <c r="T411"/>
  <c r="S411"/>
  <c r="R411"/>
  <c r="P411"/>
  <c r="M411"/>
  <c r="L411"/>
  <c r="K411"/>
  <c r="J411"/>
  <c r="I411"/>
  <c r="H411"/>
  <c r="G411"/>
  <c r="D411"/>
  <c r="AG410"/>
  <c r="AF410"/>
  <c r="AE410"/>
  <c r="AD410"/>
  <c r="AG409"/>
  <c r="AF409"/>
  <c r="AE409"/>
  <c r="AD409"/>
  <c r="AJ408"/>
  <c r="AG408"/>
  <c r="AF408"/>
  <c r="AE408"/>
  <c r="AD408"/>
  <c r="AK408"/>
  <c r="AJ410"/>
  <c r="AI410"/>
  <c r="AH409"/>
  <c r="Y408" l="1"/>
  <c r="Y409"/>
  <c r="Y410"/>
  <c r="Z409"/>
  <c r="Z408"/>
  <c r="Z410"/>
  <c r="N409"/>
  <c r="N408"/>
  <c r="N410"/>
  <c r="N411"/>
  <c r="AI408"/>
  <c r="Y411"/>
  <c r="AJ411"/>
  <c r="AH408"/>
  <c r="AK409"/>
  <c r="AI411"/>
  <c r="AJ409"/>
  <c r="AH411"/>
  <c r="AI409"/>
  <c r="AH410"/>
  <c r="AK410"/>
  <c r="Z411"/>
  <c r="Z429" i="36" l="1"/>
  <c r="Y429"/>
  <c r="N431" l="1"/>
  <c r="N430"/>
  <c r="N429"/>
  <c r="N428"/>
  <c r="N427"/>
  <c r="N426"/>
  <c r="N425"/>
  <c r="N424"/>
  <c r="N423"/>
  <c r="N422"/>
  <c r="N421"/>
  <c r="N420"/>
  <c r="N419"/>
  <c r="N417"/>
  <c r="N416"/>
  <c r="N415" l="1"/>
  <c r="N414"/>
  <c r="N413"/>
  <c r="N412"/>
  <c r="N411"/>
  <c r="N410"/>
  <c r="N409"/>
  <c r="N408"/>
  <c r="N407"/>
  <c r="N406"/>
  <c r="N405"/>
  <c r="N403"/>
  <c r="N402"/>
  <c r="N401" l="1"/>
  <c r="N400" l="1"/>
  <c r="N399" l="1"/>
  <c r="N398" l="1"/>
  <c r="Y394" l="1"/>
  <c r="Z394"/>
  <c r="Y395"/>
  <c r="Z395"/>
  <c r="N394"/>
  <c r="N395"/>
  <c r="N396"/>
  <c r="N397"/>
  <c r="Z393"/>
  <c r="Y393"/>
  <c r="N393"/>
  <c r="N392"/>
  <c r="N391"/>
  <c r="Z389"/>
  <c r="Y389"/>
  <c r="N389"/>
  <c r="N388"/>
  <c r="N387" l="1"/>
  <c r="Y382" l="1"/>
  <c r="Z382"/>
  <c r="N382"/>
  <c r="N383"/>
  <c r="N384"/>
  <c r="N385"/>
  <c r="N386"/>
  <c r="Z380" l="1"/>
  <c r="Y380"/>
  <c r="Z379"/>
  <c r="Y379"/>
  <c r="Z381"/>
  <c r="Y381"/>
  <c r="N381"/>
  <c r="N380"/>
  <c r="N379"/>
  <c r="N377"/>
  <c r="Z376"/>
  <c r="Y376"/>
  <c r="N376"/>
  <c r="N375" l="1"/>
  <c r="N374"/>
  <c r="N373"/>
  <c r="N372"/>
  <c r="N371" l="1"/>
  <c r="N368" l="1"/>
  <c r="N369"/>
  <c r="N370"/>
  <c r="Y366"/>
  <c r="Z366"/>
  <c r="Z367"/>
  <c r="Y367"/>
  <c r="Z364"/>
  <c r="Y364"/>
  <c r="N367"/>
  <c r="N366"/>
  <c r="N365"/>
  <c r="N364"/>
  <c r="Z362"/>
  <c r="Y362"/>
  <c r="N362"/>
  <c r="N361"/>
  <c r="N360" l="1"/>
  <c r="N359"/>
  <c r="N358"/>
  <c r="N355" l="1"/>
  <c r="N356"/>
  <c r="N357"/>
  <c r="Y354"/>
  <c r="Z354"/>
  <c r="Y355"/>
  <c r="Z355"/>
  <c r="Z353"/>
  <c r="Y353"/>
  <c r="N352"/>
  <c r="N353"/>
  <c r="N354"/>
  <c r="Z349" l="1"/>
  <c r="Y349"/>
  <c r="Z348"/>
  <c r="Y348"/>
  <c r="N351"/>
  <c r="N350"/>
  <c r="N349"/>
  <c r="N348"/>
  <c r="Z346"/>
  <c r="Y346"/>
  <c r="N346"/>
  <c r="N345"/>
  <c r="N344" l="1"/>
  <c r="N343" l="1"/>
  <c r="N342"/>
  <c r="N341"/>
  <c r="N340"/>
  <c r="N339"/>
  <c r="N338"/>
  <c r="N337"/>
  <c r="N336" l="1"/>
  <c r="Z335"/>
  <c r="Y335"/>
  <c r="N335"/>
  <c r="Z334"/>
  <c r="Y334"/>
  <c r="N334"/>
  <c r="Z333"/>
  <c r="Y333"/>
  <c r="N333"/>
  <c r="N331" l="1"/>
  <c r="Z330"/>
  <c r="Y330"/>
  <c r="N330"/>
  <c r="N329" l="1"/>
  <c r="N328"/>
  <c r="N327"/>
  <c r="N326"/>
  <c r="N325"/>
  <c r="N324" l="1"/>
  <c r="N323" l="1"/>
  <c r="N322" l="1"/>
  <c r="N321"/>
  <c r="N320"/>
  <c r="N319" l="1"/>
  <c r="N317"/>
  <c r="N316"/>
  <c r="N315" l="1"/>
  <c r="N314"/>
  <c r="N313"/>
  <c r="N312" l="1"/>
  <c r="N311"/>
  <c r="N310"/>
  <c r="N309"/>
  <c r="N308"/>
  <c r="N307"/>
  <c r="N306" l="1"/>
  <c r="N305"/>
  <c r="N303"/>
  <c r="N302"/>
  <c r="Z293" l="1"/>
  <c r="Y293"/>
  <c r="Z292"/>
  <c r="Y292"/>
  <c r="Z291"/>
  <c r="Y291"/>
  <c r="Z298"/>
  <c r="Y298"/>
  <c r="Z297"/>
  <c r="Y297"/>
  <c r="Z296"/>
  <c r="Y296"/>
  <c r="Z295"/>
  <c r="Y295"/>
  <c r="Z294"/>
  <c r="Y294"/>
  <c r="N294"/>
  <c r="N295"/>
  <c r="N296"/>
  <c r="N297"/>
  <c r="N298"/>
  <c r="N299"/>
  <c r="N300"/>
  <c r="N301"/>
  <c r="N293"/>
  <c r="N292" l="1"/>
  <c r="N291"/>
  <c r="N289" l="1"/>
  <c r="N288"/>
  <c r="Z282" l="1"/>
  <c r="Y282"/>
  <c r="N283"/>
  <c r="N284"/>
  <c r="N285"/>
  <c r="N286"/>
  <c r="N287"/>
  <c r="Z284"/>
  <c r="Y284"/>
  <c r="Z283"/>
  <c r="Y283"/>
  <c r="Y269"/>
  <c r="Z269"/>
  <c r="Z268"/>
  <c r="Z267"/>
  <c r="Z266"/>
  <c r="Z265"/>
  <c r="Z264"/>
  <c r="Z263"/>
  <c r="Y268"/>
  <c r="Y267"/>
  <c r="Y266"/>
  <c r="Y265"/>
  <c r="Y264"/>
  <c r="Y263"/>
  <c r="N282" l="1"/>
  <c r="N281"/>
  <c r="N280"/>
  <c r="N279"/>
  <c r="N278"/>
  <c r="N276"/>
  <c r="N275"/>
  <c r="N274"/>
  <c r="N273"/>
  <c r="N272"/>
  <c r="N271"/>
  <c r="N270"/>
  <c r="N269"/>
  <c r="N268"/>
  <c r="N267"/>
  <c r="N266"/>
  <c r="Z255" l="1"/>
  <c r="Y255"/>
  <c r="Z254" l="1"/>
  <c r="Y254"/>
  <c r="N265"/>
  <c r="N264"/>
  <c r="N263"/>
  <c r="N261"/>
  <c r="N260"/>
  <c r="N259"/>
  <c r="N258"/>
  <c r="N257"/>
  <c r="N256"/>
  <c r="N255"/>
  <c r="N254"/>
  <c r="N253"/>
  <c r="N252"/>
  <c r="N251"/>
  <c r="N250"/>
  <c r="N248" l="1"/>
  <c r="Z247" l="1"/>
  <c r="Y247"/>
  <c r="Z246"/>
  <c r="Y246"/>
  <c r="Z245"/>
  <c r="Y245"/>
  <c r="Z244"/>
  <c r="Y244"/>
  <c r="N247" l="1"/>
  <c r="N246"/>
  <c r="N245"/>
  <c r="N244"/>
  <c r="N243"/>
  <c r="N242"/>
  <c r="N241"/>
  <c r="N240"/>
  <c r="N239"/>
  <c r="N238"/>
  <c r="N237"/>
  <c r="N236"/>
  <c r="N234" l="1"/>
  <c r="Z233" l="1"/>
  <c r="Y233"/>
  <c r="Z232"/>
  <c r="Y232"/>
  <c r="Z231"/>
  <c r="Y231"/>
  <c r="Z230"/>
  <c r="Y230"/>
  <c r="Z229"/>
  <c r="Y229"/>
  <c r="N229"/>
  <c r="N230"/>
  <c r="N231"/>
  <c r="N232"/>
  <c r="N233"/>
  <c r="N228" l="1"/>
  <c r="N227" l="1"/>
  <c r="Z225"/>
  <c r="Y225"/>
  <c r="N226"/>
  <c r="N225" l="1"/>
  <c r="N224"/>
  <c r="N223"/>
  <c r="N222"/>
  <c r="N220" l="1"/>
  <c r="N219"/>
  <c r="N218" l="1"/>
  <c r="N217" l="1"/>
  <c r="N216"/>
  <c r="N215" l="1"/>
  <c r="N214" l="1"/>
  <c r="N213" l="1"/>
  <c r="N212"/>
  <c r="N211" l="1"/>
  <c r="N210"/>
  <c r="N208" l="1"/>
  <c r="Z203" l="1"/>
  <c r="Y203"/>
  <c r="N203"/>
  <c r="N207"/>
  <c r="Z206"/>
  <c r="Y206"/>
  <c r="N206"/>
  <c r="Z205"/>
  <c r="Y205"/>
  <c r="N205"/>
  <c r="Z204"/>
  <c r="Y204"/>
  <c r="N204"/>
  <c r="N202"/>
  <c r="N201"/>
  <c r="N200" l="1"/>
  <c r="N199" l="1"/>
  <c r="N198"/>
  <c r="N197"/>
  <c r="N196"/>
  <c r="N194" l="1"/>
  <c r="Z192"/>
  <c r="Y192"/>
  <c r="Z191"/>
  <c r="Y191"/>
  <c r="Z190"/>
  <c r="Y190"/>
  <c r="Z189"/>
  <c r="Y189"/>
  <c r="N189"/>
  <c r="N190"/>
  <c r="N191"/>
  <c r="N192"/>
  <c r="N193"/>
  <c r="N188" l="1"/>
  <c r="N187" l="1"/>
  <c r="Z186"/>
  <c r="Y186"/>
  <c r="N186"/>
  <c r="N185" l="1"/>
  <c r="N184"/>
  <c r="N183"/>
  <c r="N182"/>
  <c r="N181"/>
  <c r="N180" l="1"/>
  <c r="N178" l="1"/>
  <c r="N177"/>
  <c r="N176" l="1"/>
  <c r="N175" l="1"/>
  <c r="N174" l="1"/>
  <c r="N169" l="1"/>
  <c r="N170"/>
  <c r="N171"/>
  <c r="N172"/>
  <c r="Z171"/>
  <c r="Y171"/>
  <c r="Z170"/>
  <c r="Y170"/>
  <c r="Z169"/>
  <c r="Y169"/>
  <c r="AK161" l="1"/>
  <c r="AJ161"/>
  <c r="AI161"/>
  <c r="AH161"/>
  <c r="Z168" l="1"/>
  <c r="Y168"/>
  <c r="N168"/>
  <c r="N167"/>
  <c r="N166"/>
  <c r="N165"/>
  <c r="N164"/>
  <c r="N163"/>
  <c r="Z162"/>
  <c r="Y162"/>
  <c r="N162"/>
  <c r="N161"/>
  <c r="Z159"/>
  <c r="Y159"/>
  <c r="N159"/>
  <c r="Z158"/>
  <c r="Y158"/>
  <c r="N158"/>
  <c r="Z157"/>
  <c r="Y157"/>
  <c r="N157"/>
  <c r="Z156"/>
  <c r="Y156"/>
  <c r="N156"/>
  <c r="Z155"/>
  <c r="Y155"/>
  <c r="N155"/>
  <c r="N154"/>
  <c r="N153" l="1"/>
  <c r="N152" l="1"/>
  <c r="N151"/>
  <c r="N150"/>
  <c r="N149"/>
  <c r="N148"/>
  <c r="N146"/>
  <c r="N142" l="1"/>
  <c r="N143"/>
  <c r="N144"/>
  <c r="N145"/>
  <c r="Z143"/>
  <c r="Y143"/>
  <c r="Z142"/>
  <c r="Y142"/>
  <c r="Z141"/>
  <c r="Y141"/>
  <c r="N141" l="1"/>
  <c r="N140"/>
  <c r="N139"/>
  <c r="N138"/>
  <c r="N137"/>
  <c r="N136"/>
  <c r="N135"/>
  <c r="AK135"/>
  <c r="AJ135"/>
  <c r="AI135"/>
  <c r="AH135"/>
  <c r="N133"/>
  <c r="N132"/>
  <c r="N131"/>
  <c r="N130" l="1"/>
  <c r="N129" l="1"/>
  <c r="N128"/>
  <c r="N127" l="1"/>
  <c r="N126" l="1"/>
  <c r="N120" l="1"/>
  <c r="N125"/>
  <c r="N124"/>
  <c r="N123"/>
  <c r="N122"/>
  <c r="Z120"/>
  <c r="Y120"/>
  <c r="Z117"/>
  <c r="Y117"/>
  <c r="N117"/>
  <c r="N118"/>
  <c r="N119"/>
  <c r="N116"/>
  <c r="N115"/>
  <c r="N114" l="1"/>
  <c r="N113"/>
  <c r="N110" l="1"/>
  <c r="N112"/>
  <c r="N111"/>
  <c r="Z110"/>
  <c r="Y110"/>
  <c r="Z109"/>
  <c r="Y109"/>
  <c r="N109"/>
  <c r="Z108"/>
  <c r="Y108"/>
  <c r="N108"/>
  <c r="Z106"/>
  <c r="Y106"/>
  <c r="Z105"/>
  <c r="Y105"/>
  <c r="N105"/>
  <c r="N106"/>
  <c r="N104" l="1"/>
  <c r="Y100" l="1"/>
  <c r="Z100"/>
  <c r="Y101"/>
  <c r="Z101"/>
  <c r="Z99"/>
  <c r="Y99"/>
  <c r="N103" l="1"/>
  <c r="N102"/>
  <c r="N101"/>
  <c r="N100"/>
  <c r="Y94" l="1"/>
  <c r="Z94"/>
  <c r="N99"/>
  <c r="N98"/>
  <c r="N97"/>
  <c r="N96"/>
  <c r="N94"/>
  <c r="N93"/>
  <c r="N92" l="1"/>
  <c r="N91"/>
  <c r="N90"/>
  <c r="N89"/>
  <c r="N88" l="1"/>
  <c r="N87"/>
  <c r="N86"/>
  <c r="N85"/>
  <c r="Z78"/>
  <c r="Y78"/>
  <c r="Z77"/>
  <c r="Y77"/>
  <c r="Z81"/>
  <c r="Y81"/>
  <c r="Z80"/>
  <c r="Y80"/>
  <c r="N84"/>
  <c r="N83"/>
  <c r="N82"/>
  <c r="N81"/>
  <c r="N80"/>
  <c r="N78"/>
  <c r="N77"/>
  <c r="N76"/>
  <c r="N75" l="1"/>
  <c r="Y74"/>
  <c r="Z74"/>
  <c r="Y68"/>
  <c r="Z68"/>
  <c r="Y69"/>
  <c r="Z69"/>
  <c r="Y70"/>
  <c r="Z70"/>
  <c r="Y71"/>
  <c r="Z71"/>
  <c r="Y72"/>
  <c r="Z72"/>
  <c r="Y73"/>
  <c r="Z73"/>
  <c r="N74"/>
  <c r="N73"/>
  <c r="N72" l="1"/>
  <c r="N71"/>
  <c r="N70"/>
  <c r="N69"/>
  <c r="N68" l="1"/>
  <c r="Y53"/>
  <c r="Z53"/>
  <c r="Y54"/>
  <c r="Z54"/>
  <c r="Y55"/>
  <c r="Z55"/>
  <c r="Y56"/>
  <c r="Z56"/>
  <c r="Y57"/>
  <c r="Z57"/>
  <c r="Y58"/>
  <c r="Z58"/>
  <c r="Y59"/>
  <c r="Z59"/>
  <c r="Y60"/>
  <c r="Z60"/>
  <c r="Y61"/>
  <c r="Z61"/>
  <c r="Y62"/>
  <c r="Z62"/>
  <c r="Z52"/>
  <c r="Y52"/>
  <c r="N62"/>
  <c r="Z67"/>
  <c r="Y67"/>
  <c r="Z66"/>
  <c r="Y66"/>
  <c r="Z65"/>
  <c r="Y65"/>
  <c r="Z64"/>
  <c r="Y64"/>
  <c r="N67"/>
  <c r="N66"/>
  <c r="N65"/>
  <c r="N64"/>
  <c r="N61"/>
  <c r="N60"/>
  <c r="N59"/>
  <c r="N58"/>
  <c r="N57"/>
  <c r="N56" l="1"/>
  <c r="N55"/>
  <c r="N54" l="1"/>
  <c r="N53"/>
  <c r="N52" l="1"/>
  <c r="N45" l="1"/>
  <c r="N46"/>
  <c r="Z38" l="1"/>
  <c r="Y38"/>
  <c r="Z51"/>
  <c r="Y51"/>
  <c r="N51"/>
  <c r="N50"/>
  <c r="N49"/>
  <c r="Z47"/>
  <c r="Y47"/>
  <c r="N47"/>
  <c r="N44"/>
  <c r="N43"/>
  <c r="N42"/>
  <c r="N41"/>
  <c r="N40"/>
  <c r="Z39"/>
  <c r="Y39"/>
  <c r="N39"/>
  <c r="N38"/>
  <c r="N37"/>
  <c r="N36" l="1"/>
  <c r="N35"/>
  <c r="N33" l="1"/>
  <c r="N32" l="1"/>
  <c r="Y31"/>
  <c r="Z31"/>
  <c r="N31"/>
  <c r="Z26" l="1"/>
  <c r="Y26"/>
  <c r="N29"/>
  <c r="N30"/>
  <c r="Z25"/>
  <c r="Y25"/>
  <c r="N28"/>
  <c r="N27"/>
  <c r="N26"/>
  <c r="N25"/>
  <c r="N24"/>
  <c r="N23"/>
  <c r="N22"/>
  <c r="N20"/>
  <c r="N19"/>
  <c r="AG438" l="1"/>
  <c r="AF438"/>
  <c r="AE438"/>
  <c r="AD438"/>
  <c r="X438"/>
  <c r="W438"/>
  <c r="V438"/>
  <c r="U438"/>
  <c r="T438"/>
  <c r="S438"/>
  <c r="R438"/>
  <c r="Q438"/>
  <c r="P438"/>
  <c r="O438"/>
  <c r="M438"/>
  <c r="L438"/>
  <c r="K438"/>
  <c r="J438"/>
  <c r="I438"/>
  <c r="H438"/>
  <c r="G438"/>
  <c r="D438"/>
  <c r="AG437"/>
  <c r="AF437"/>
  <c r="AE437"/>
  <c r="AD437"/>
  <c r="X437"/>
  <c r="W437"/>
  <c r="V437"/>
  <c r="U437"/>
  <c r="T437"/>
  <c r="S437"/>
  <c r="R437"/>
  <c r="Q437"/>
  <c r="P437"/>
  <c r="O437"/>
  <c r="M437"/>
  <c r="L437"/>
  <c r="K437"/>
  <c r="J437"/>
  <c r="I437"/>
  <c r="H437"/>
  <c r="G437"/>
  <c r="D437"/>
  <c r="AG436"/>
  <c r="AF436"/>
  <c r="AE436"/>
  <c r="AD436"/>
  <c r="X436"/>
  <c r="W436"/>
  <c r="V436"/>
  <c r="U436"/>
  <c r="T436"/>
  <c r="S436"/>
  <c r="R436"/>
  <c r="Q436"/>
  <c r="P436"/>
  <c r="O436"/>
  <c r="M436"/>
  <c r="L436"/>
  <c r="K436"/>
  <c r="J436"/>
  <c r="I436"/>
  <c r="H436"/>
  <c r="G436"/>
  <c r="D436"/>
  <c r="AK435"/>
  <c r="AG435"/>
  <c r="AF435"/>
  <c r="AE435"/>
  <c r="AD435"/>
  <c r="X435"/>
  <c r="W435"/>
  <c r="V435"/>
  <c r="U435"/>
  <c r="T435"/>
  <c r="S435"/>
  <c r="R435"/>
  <c r="Q435"/>
  <c r="P435"/>
  <c r="O435"/>
  <c r="M435"/>
  <c r="L435"/>
  <c r="K435"/>
  <c r="J435"/>
  <c r="I435"/>
  <c r="H435"/>
  <c r="G435"/>
  <c r="D435"/>
  <c r="N18"/>
  <c r="N17"/>
  <c r="Z16"/>
  <c r="Y16"/>
  <c r="N16"/>
  <c r="N15"/>
  <c r="N14"/>
  <c r="Z13"/>
  <c r="Y13"/>
  <c r="N13"/>
  <c r="Z12"/>
  <c r="Y12"/>
  <c r="N12"/>
  <c r="Z11"/>
  <c r="Y11"/>
  <c r="N11"/>
  <c r="Z10"/>
  <c r="Y10"/>
  <c r="N10"/>
  <c r="Z9"/>
  <c r="Y9"/>
  <c r="N9"/>
  <c r="N8"/>
  <c r="N7"/>
  <c r="N6"/>
  <c r="AK438"/>
  <c r="AJ435"/>
  <c r="AK437"/>
  <c r="AJ437"/>
  <c r="AI437"/>
  <c r="AH436"/>
  <c r="N414" i="34"/>
  <c r="N413"/>
  <c r="N412"/>
  <c r="N411"/>
  <c r="Y437" i="36" l="1"/>
  <c r="Z435"/>
  <c r="N436"/>
  <c r="AI435"/>
  <c r="N437"/>
  <c r="Y438"/>
  <c r="AJ438"/>
  <c r="Y435"/>
  <c r="Z438"/>
  <c r="AH435"/>
  <c r="Z436"/>
  <c r="AK436"/>
  <c r="AI438"/>
  <c r="AH437"/>
  <c r="N435"/>
  <c r="Y436"/>
  <c r="AJ436"/>
  <c r="AH438"/>
  <c r="AI436"/>
  <c r="N438"/>
  <c r="Z437"/>
  <c r="N410" i="34"/>
  <c r="Z408" l="1"/>
  <c r="Y408"/>
  <c r="N409" l="1"/>
  <c r="N408"/>
  <c r="Z407"/>
  <c r="Y407"/>
  <c r="N407"/>
  <c r="Z406"/>
  <c r="Y406"/>
  <c r="N406"/>
  <c r="Z405"/>
  <c r="Y405"/>
  <c r="N405"/>
  <c r="Z404"/>
  <c r="Y404"/>
  <c r="N404"/>
  <c r="Z403"/>
  <c r="Y403"/>
  <c r="N403"/>
  <c r="N402"/>
  <c r="N401"/>
  <c r="N399"/>
  <c r="N398" l="1"/>
  <c r="N397"/>
  <c r="Z394" l="1"/>
  <c r="Y394"/>
  <c r="Z393" l="1"/>
  <c r="Y393"/>
  <c r="N396"/>
  <c r="N395"/>
  <c r="N394"/>
  <c r="N393"/>
  <c r="Z392" l="1"/>
  <c r="Y392"/>
  <c r="N392"/>
  <c r="Z391" l="1"/>
  <c r="Y391"/>
  <c r="Z390"/>
  <c r="Y390"/>
  <c r="N390"/>
  <c r="N391"/>
  <c r="AK386"/>
  <c r="AJ386"/>
  <c r="AI386"/>
  <c r="AH386"/>
  <c r="Z389"/>
  <c r="Y389"/>
  <c r="N389"/>
  <c r="N388"/>
  <c r="N387"/>
  <c r="N386"/>
  <c r="N384"/>
  <c r="AK375"/>
  <c r="AJ375"/>
  <c r="AI375"/>
  <c r="AH375"/>
  <c r="Z382" l="1"/>
  <c r="Y382"/>
  <c r="Z381" l="1"/>
  <c r="Y381"/>
  <c r="N383" l="1"/>
  <c r="N382"/>
  <c r="N381"/>
  <c r="Z380" l="1"/>
  <c r="Y380"/>
  <c r="Z379"/>
  <c r="Y379"/>
  <c r="Z378"/>
  <c r="Y378"/>
  <c r="Z377"/>
  <c r="Y377"/>
  <c r="N377"/>
  <c r="N378"/>
  <c r="N379"/>
  <c r="N380"/>
  <c r="Z376" l="1"/>
  <c r="Y376"/>
  <c r="N376"/>
  <c r="Z375"/>
  <c r="Y375"/>
  <c r="N375"/>
  <c r="N374" l="1"/>
  <c r="N373" l="1"/>
  <c r="N371" l="1"/>
  <c r="Z370"/>
  <c r="Y370"/>
  <c r="N370" l="1"/>
  <c r="Z369"/>
  <c r="Y369"/>
  <c r="Z368"/>
  <c r="Y368"/>
  <c r="Z367"/>
  <c r="Y367"/>
  <c r="Z366"/>
  <c r="Y366"/>
  <c r="Z365"/>
  <c r="Y365"/>
  <c r="AK360" l="1"/>
  <c r="AJ360"/>
  <c r="AI360"/>
  <c r="AH360"/>
  <c r="Z364"/>
  <c r="Y364"/>
  <c r="Z363"/>
  <c r="Y363"/>
  <c r="Z362"/>
  <c r="Y362"/>
  <c r="N369" l="1"/>
  <c r="N368"/>
  <c r="N367"/>
  <c r="N366"/>
  <c r="N365"/>
  <c r="N364"/>
  <c r="N363"/>
  <c r="N362"/>
  <c r="N361"/>
  <c r="N360"/>
  <c r="N359"/>
  <c r="N357"/>
  <c r="N352" l="1"/>
  <c r="N353"/>
  <c r="N354"/>
  <c r="N355"/>
  <c r="N356"/>
  <c r="Z356"/>
  <c r="Y356"/>
  <c r="Z355"/>
  <c r="Y355"/>
  <c r="Z354"/>
  <c r="Y354"/>
  <c r="Z353"/>
  <c r="Y353"/>
  <c r="Z352"/>
  <c r="Y352"/>
  <c r="Z351"/>
  <c r="Y351"/>
  <c r="N351"/>
  <c r="Z350"/>
  <c r="Y350"/>
  <c r="N350"/>
  <c r="Z349"/>
  <c r="Y349"/>
  <c r="N349"/>
  <c r="Z348"/>
  <c r="Y348"/>
  <c r="N348"/>
  <c r="N347"/>
  <c r="N345" l="1"/>
  <c r="N346"/>
  <c r="N343"/>
  <c r="Z342" l="1"/>
  <c r="Y342"/>
  <c r="N342"/>
  <c r="Z341" l="1"/>
  <c r="Y341"/>
  <c r="N341"/>
  <c r="Z340"/>
  <c r="Y340"/>
  <c r="N340"/>
  <c r="Z339"/>
  <c r="Y339"/>
  <c r="N339"/>
  <c r="N338" l="1"/>
  <c r="N337"/>
  <c r="N335"/>
  <c r="Z334"/>
  <c r="Y334"/>
  <c r="Z333"/>
  <c r="Y333"/>
  <c r="N336"/>
  <c r="N334"/>
  <c r="N333"/>
  <c r="N332"/>
  <c r="N328"/>
  <c r="Z327"/>
  <c r="Y327"/>
  <c r="AK320"/>
  <c r="AJ320"/>
  <c r="AI320"/>
  <c r="AH320"/>
  <c r="Z328" l="1"/>
  <c r="Y328"/>
  <c r="Z326"/>
  <c r="Y326"/>
  <c r="Z325"/>
  <c r="Y325"/>
  <c r="Z324"/>
  <c r="Y324"/>
  <c r="Z323"/>
  <c r="Y323"/>
  <c r="N324"/>
  <c r="N325"/>
  <c r="N326"/>
  <c r="N327"/>
  <c r="N329"/>
  <c r="N330"/>
  <c r="N323" l="1"/>
  <c r="N322"/>
  <c r="N321"/>
  <c r="N320"/>
  <c r="Z319"/>
  <c r="Y319"/>
  <c r="N319"/>
  <c r="Z318"/>
  <c r="Y318"/>
  <c r="N318"/>
  <c r="AK318"/>
  <c r="AJ318"/>
  <c r="AI318"/>
  <c r="AH318"/>
  <c r="N316"/>
  <c r="Z316"/>
  <c r="Y316"/>
  <c r="Z315" l="1"/>
  <c r="Y315"/>
  <c r="Y314" l="1"/>
  <c r="Z314"/>
  <c r="N314"/>
  <c r="N315"/>
  <c r="Z313" l="1"/>
  <c r="Y313"/>
  <c r="Z312"/>
  <c r="Y312"/>
  <c r="Z311"/>
  <c r="Y311"/>
  <c r="Z309"/>
  <c r="Y309"/>
  <c r="Z307"/>
  <c r="Y307"/>
  <c r="Z306"/>
  <c r="Y306"/>
  <c r="N311"/>
  <c r="N312"/>
  <c r="N313"/>
  <c r="N306"/>
  <c r="N307"/>
  <c r="N308"/>
  <c r="N309"/>
  <c r="N310"/>
  <c r="Z305"/>
  <c r="Y305"/>
  <c r="N305"/>
  <c r="Z304"/>
  <c r="Y304"/>
  <c r="N304"/>
  <c r="Z303"/>
  <c r="Y303"/>
  <c r="N303"/>
  <c r="Z301"/>
  <c r="Y301"/>
  <c r="N300"/>
  <c r="N301"/>
  <c r="Z299"/>
  <c r="Y299"/>
  <c r="N299"/>
  <c r="Z298"/>
  <c r="Y298"/>
  <c r="N298"/>
  <c r="Z297"/>
  <c r="Y297"/>
  <c r="N297"/>
  <c r="Z296"/>
  <c r="Y296"/>
  <c r="N296"/>
  <c r="N295" l="1"/>
  <c r="N294" l="1"/>
  <c r="N293" l="1"/>
  <c r="N292" l="1"/>
  <c r="N291" l="1"/>
  <c r="N290" l="1"/>
  <c r="N289" l="1"/>
  <c r="N287"/>
  <c r="Z283" l="1"/>
  <c r="Y283"/>
  <c r="N283"/>
  <c r="N286"/>
  <c r="Z285"/>
  <c r="Y285"/>
  <c r="N285"/>
  <c r="Z284"/>
  <c r="Y284"/>
  <c r="N284"/>
  <c r="N282" l="1"/>
  <c r="N281" l="1"/>
  <c r="N280"/>
  <c r="Z279"/>
  <c r="Y279"/>
  <c r="N279"/>
  <c r="Z278"/>
  <c r="Y278"/>
  <c r="N278"/>
  <c r="Z277"/>
  <c r="Y277"/>
  <c r="N277"/>
  <c r="Z276"/>
  <c r="Y276"/>
  <c r="N276"/>
  <c r="N275"/>
  <c r="Y273"/>
  <c r="Z273"/>
  <c r="N273"/>
  <c r="Z268" l="1"/>
  <c r="Y268"/>
  <c r="Z272"/>
  <c r="Y272"/>
  <c r="N272"/>
  <c r="Z271"/>
  <c r="Y271"/>
  <c r="N271"/>
  <c r="Z270"/>
  <c r="Y270"/>
  <c r="N270"/>
  <c r="Z269"/>
  <c r="Y269"/>
  <c r="N269"/>
  <c r="N268" l="1"/>
  <c r="N267" l="1"/>
  <c r="N266" l="1"/>
  <c r="Z265" l="1"/>
  <c r="Y265"/>
  <c r="Z264"/>
  <c r="Y264"/>
  <c r="Z261"/>
  <c r="Y261"/>
  <c r="N265"/>
  <c r="N264"/>
  <c r="N263"/>
  <c r="N262"/>
  <c r="N261"/>
  <c r="N260"/>
  <c r="Z258" l="1"/>
  <c r="Y258"/>
  <c r="Z257"/>
  <c r="Y257"/>
  <c r="Z256"/>
  <c r="Y256"/>
  <c r="Z255"/>
  <c r="Y255"/>
  <c r="Z254"/>
  <c r="Y254"/>
  <c r="N254"/>
  <c r="N255"/>
  <c r="N256"/>
  <c r="N257"/>
  <c r="N258"/>
  <c r="N253" l="1"/>
  <c r="N252" l="1"/>
  <c r="N251" l="1"/>
  <c r="N250" l="1"/>
  <c r="N249"/>
  <c r="N248" l="1"/>
  <c r="N247" l="1"/>
  <c r="N246" l="1"/>
  <c r="N244"/>
  <c r="N243" l="1"/>
  <c r="N242" l="1"/>
  <c r="N241" l="1"/>
  <c r="N240"/>
  <c r="N239" l="1"/>
  <c r="N238" l="1"/>
  <c r="N237" l="1"/>
  <c r="N236"/>
  <c r="Z231" l="1"/>
  <c r="Y231"/>
  <c r="N231"/>
  <c r="Z235"/>
  <c r="Y235"/>
  <c r="N235"/>
  <c r="Z234"/>
  <c r="Y234"/>
  <c r="N234"/>
  <c r="Z233"/>
  <c r="Y233"/>
  <c r="N233"/>
  <c r="N230"/>
  <c r="N229" l="1"/>
  <c r="N228" l="1"/>
  <c r="N227" l="1"/>
  <c r="N226" l="1"/>
  <c r="N225" l="1"/>
  <c r="Z224" l="1"/>
  <c r="Y224"/>
  <c r="N224"/>
  <c r="Z223" l="1"/>
  <c r="Y223"/>
  <c r="N223" l="1"/>
  <c r="N222" l="1"/>
  <c r="N221"/>
  <c r="N220"/>
  <c r="Z222"/>
  <c r="Y222"/>
  <c r="Z221"/>
  <c r="Y221"/>
  <c r="Z220"/>
  <c r="Y220"/>
  <c r="Z218"/>
  <c r="Y218"/>
  <c r="N218"/>
  <c r="N217"/>
  <c r="N216" l="1"/>
  <c r="N215" l="1"/>
  <c r="N214" l="1"/>
  <c r="N213" l="1"/>
  <c r="N212"/>
  <c r="N211" l="1"/>
  <c r="N210" l="1"/>
  <c r="N209" l="1"/>
  <c r="N208" l="1"/>
  <c r="N206" l="1"/>
  <c r="N203" l="1"/>
  <c r="Z207"/>
  <c r="Y207"/>
  <c r="N207"/>
  <c r="Z205"/>
  <c r="Y205"/>
  <c r="N205"/>
  <c r="N202" l="1"/>
  <c r="N201" l="1"/>
  <c r="N200"/>
  <c r="N199" l="1"/>
  <c r="N198"/>
  <c r="N197" l="1"/>
  <c r="N196" l="1"/>
  <c r="Z195"/>
  <c r="Y195"/>
  <c r="N195"/>
  <c r="Z194"/>
  <c r="Y194"/>
  <c r="N194"/>
  <c r="Z193"/>
  <c r="Y193"/>
  <c r="N193"/>
  <c r="Z191"/>
  <c r="Y191"/>
  <c r="N191"/>
  <c r="N190" l="1"/>
  <c r="N189"/>
  <c r="N188" l="1"/>
  <c r="N187"/>
  <c r="N186" l="1"/>
  <c r="N185" l="1"/>
  <c r="N184" l="1"/>
  <c r="N183"/>
  <c r="N182" l="1"/>
  <c r="N181"/>
  <c r="N179" l="1"/>
  <c r="N178" l="1"/>
  <c r="AK169" l="1"/>
  <c r="AJ169"/>
  <c r="AI169"/>
  <c r="AH169"/>
  <c r="N177"/>
  <c r="Z170" l="1"/>
  <c r="Y170"/>
  <c r="N170"/>
  <c r="N171"/>
  <c r="N172"/>
  <c r="N173"/>
  <c r="N174"/>
  <c r="N175"/>
  <c r="N176"/>
  <c r="N169" l="1"/>
  <c r="Z169"/>
  <c r="Y169"/>
  <c r="N168" l="1"/>
  <c r="N167"/>
  <c r="Z165" l="1"/>
  <c r="Y165"/>
  <c r="N165"/>
  <c r="N164"/>
  <c r="Z163"/>
  <c r="Y163"/>
  <c r="N163" l="1"/>
  <c r="N162" l="1"/>
  <c r="Z155" l="1"/>
  <c r="Y155"/>
  <c r="N155"/>
  <c r="N156"/>
  <c r="N157"/>
  <c r="N158"/>
  <c r="N159"/>
  <c r="N160"/>
  <c r="N161"/>
  <c r="N154" l="1"/>
  <c r="N153"/>
  <c r="N152" l="1"/>
  <c r="N150" l="1"/>
  <c r="N149" l="1"/>
  <c r="N148" l="1"/>
  <c r="N147" l="1"/>
  <c r="N146" l="1"/>
  <c r="Z144" l="1"/>
  <c r="Y144"/>
  <c r="Z141"/>
  <c r="Y141"/>
  <c r="N141"/>
  <c r="N142"/>
  <c r="N143"/>
  <c r="N144"/>
  <c r="N145"/>
  <c r="N140" l="1"/>
  <c r="N139" l="1"/>
  <c r="N137" l="1"/>
  <c r="N136" l="1"/>
  <c r="N135" l="1"/>
  <c r="N134" l="1"/>
  <c r="N133" l="1"/>
  <c r="Z132" l="1"/>
  <c r="Y132"/>
  <c r="N132"/>
  <c r="Z131" l="1"/>
  <c r="Y131"/>
  <c r="Z130"/>
  <c r="Y130"/>
  <c r="Z129"/>
  <c r="Y129"/>
  <c r="Z128"/>
  <c r="Y128"/>
  <c r="N128"/>
  <c r="N129"/>
  <c r="N130"/>
  <c r="N131"/>
  <c r="N127" l="1"/>
  <c r="N126" l="1"/>
  <c r="N125" l="1"/>
  <c r="N123" l="1"/>
  <c r="N122" l="1"/>
  <c r="Z121" l="1"/>
  <c r="Y121"/>
  <c r="Z119"/>
  <c r="Y119"/>
  <c r="N121"/>
  <c r="N120"/>
  <c r="N114" l="1"/>
  <c r="N115"/>
  <c r="N116"/>
  <c r="N117"/>
  <c r="N118"/>
  <c r="N119"/>
  <c r="Z118"/>
  <c r="Y118"/>
  <c r="Z113"/>
  <c r="Y113"/>
  <c r="N113"/>
  <c r="N112" l="1"/>
  <c r="N111"/>
  <c r="N109" l="1"/>
  <c r="N108"/>
  <c r="Z107" l="1"/>
  <c r="Y107"/>
  <c r="N107"/>
  <c r="Z106"/>
  <c r="Y106"/>
  <c r="N106"/>
  <c r="Z105" l="1"/>
  <c r="Y105"/>
  <c r="Z104"/>
  <c r="Y104"/>
  <c r="N105"/>
  <c r="N100"/>
  <c r="N101"/>
  <c r="N102"/>
  <c r="N103"/>
  <c r="N104"/>
  <c r="N99" l="1"/>
  <c r="N98" l="1"/>
  <c r="N97" l="1"/>
  <c r="N95" l="1"/>
  <c r="O418" l="1"/>
  <c r="O419"/>
  <c r="O420"/>
  <c r="O421"/>
  <c r="Z94" l="1"/>
  <c r="Y94"/>
  <c r="N94"/>
  <c r="N93"/>
  <c r="Z92"/>
  <c r="Y92"/>
  <c r="N92"/>
  <c r="Z91"/>
  <c r="Y91"/>
  <c r="N91"/>
  <c r="N90" l="1"/>
  <c r="N89" l="1"/>
  <c r="N88" l="1"/>
  <c r="N87" l="1"/>
  <c r="N86" l="1"/>
  <c r="N85"/>
  <c r="N84"/>
  <c r="N82" l="1"/>
  <c r="N81"/>
  <c r="Z80" l="1"/>
  <c r="Y80"/>
  <c r="Z79"/>
  <c r="Y79"/>
  <c r="Z78"/>
  <c r="Y78"/>
  <c r="Z77"/>
  <c r="Y77"/>
  <c r="N77"/>
  <c r="N78"/>
  <c r="N79"/>
  <c r="N80"/>
  <c r="N76" l="1"/>
  <c r="N75" l="1"/>
  <c r="N74" l="1"/>
  <c r="N73"/>
  <c r="N72"/>
  <c r="N71"/>
  <c r="Y67" l="1"/>
  <c r="Z67"/>
  <c r="Z66" l="1"/>
  <c r="Y66"/>
  <c r="Z65"/>
  <c r="Y65"/>
  <c r="N65"/>
  <c r="N66"/>
  <c r="N67"/>
  <c r="N68"/>
  <c r="N69"/>
  <c r="N64" l="1"/>
  <c r="N63" l="1"/>
  <c r="N62" l="1"/>
  <c r="N61" l="1"/>
  <c r="N60"/>
  <c r="N59"/>
  <c r="N57" l="1"/>
  <c r="N56"/>
  <c r="N55" l="1"/>
  <c r="N54" l="1"/>
  <c r="N53" l="1"/>
  <c r="N52"/>
  <c r="N51" l="1"/>
  <c r="N50" l="1"/>
  <c r="N49" l="1"/>
  <c r="N48"/>
  <c r="N47" l="1"/>
  <c r="N46" l="1"/>
  <c r="N45" l="1"/>
  <c r="Z42" l="1"/>
  <c r="Y42"/>
  <c r="Z41"/>
  <c r="Y41"/>
  <c r="Z40"/>
  <c r="Y40"/>
  <c r="Z39"/>
  <c r="Y39"/>
  <c r="N39"/>
  <c r="N40"/>
  <c r="N41"/>
  <c r="N42"/>
  <c r="N43"/>
  <c r="N38" l="1"/>
  <c r="N37" l="1"/>
  <c r="N35" l="1"/>
  <c r="N34" l="1"/>
  <c r="N33"/>
  <c r="N31" l="1"/>
  <c r="N30"/>
  <c r="Z29" l="1"/>
  <c r="Y29"/>
  <c r="N29"/>
  <c r="Z28"/>
  <c r="Y28"/>
  <c r="N28"/>
  <c r="Z27"/>
  <c r="Y27"/>
  <c r="N27"/>
  <c r="Z26"/>
  <c r="Y26"/>
  <c r="N26"/>
  <c r="N25" l="1"/>
  <c r="N24" l="1"/>
  <c r="N23" l="1"/>
  <c r="N22"/>
  <c r="N21" l="1"/>
  <c r="N20"/>
  <c r="N19" l="1"/>
  <c r="N17" l="1"/>
  <c r="N14" l="1"/>
  <c r="N15"/>
  <c r="N16"/>
  <c r="Z16"/>
  <c r="Y16"/>
  <c r="Z15"/>
  <c r="Y15"/>
  <c r="Z14"/>
  <c r="Y14"/>
  <c r="Z13"/>
  <c r="Y13"/>
  <c r="N13"/>
  <c r="N12" l="1"/>
  <c r="N11"/>
  <c r="N10" l="1"/>
  <c r="N9" l="1"/>
  <c r="N8"/>
  <c r="N7" l="1"/>
  <c r="N6"/>
  <c r="N376" i="33" l="1"/>
  <c r="AG421" i="34"/>
  <c r="AF421"/>
  <c r="AE421"/>
  <c r="AD421"/>
  <c r="X421"/>
  <c r="W421"/>
  <c r="V421"/>
  <c r="U421"/>
  <c r="T421"/>
  <c r="S421"/>
  <c r="R421"/>
  <c r="Q421"/>
  <c r="P421"/>
  <c r="M421"/>
  <c r="L421"/>
  <c r="K421"/>
  <c r="J421"/>
  <c r="I421"/>
  <c r="H421"/>
  <c r="G421"/>
  <c r="D421"/>
  <c r="AG420"/>
  <c r="AF420"/>
  <c r="AE420"/>
  <c r="AD420"/>
  <c r="X420"/>
  <c r="W420"/>
  <c r="V420"/>
  <c r="U420"/>
  <c r="T420"/>
  <c r="S420"/>
  <c r="R420"/>
  <c r="Q420"/>
  <c r="P420"/>
  <c r="M420"/>
  <c r="L420"/>
  <c r="K420"/>
  <c r="J420"/>
  <c r="I420"/>
  <c r="H420"/>
  <c r="G420"/>
  <c r="D420"/>
  <c r="AG419"/>
  <c r="AF419"/>
  <c r="AE419"/>
  <c r="AD419"/>
  <c r="X419"/>
  <c r="W419"/>
  <c r="V419"/>
  <c r="U419"/>
  <c r="T419"/>
  <c r="S419"/>
  <c r="R419"/>
  <c r="Q419"/>
  <c r="P419"/>
  <c r="M419"/>
  <c r="L419"/>
  <c r="K419"/>
  <c r="J419"/>
  <c r="I419"/>
  <c r="H419"/>
  <c r="G419"/>
  <c r="D419"/>
  <c r="AG418"/>
  <c r="AF418"/>
  <c r="AE418"/>
  <c r="AD418"/>
  <c r="X418"/>
  <c r="W418"/>
  <c r="V418"/>
  <c r="U418"/>
  <c r="T418"/>
  <c r="S418"/>
  <c r="R418"/>
  <c r="Q418"/>
  <c r="P418"/>
  <c r="M418"/>
  <c r="L418"/>
  <c r="K418"/>
  <c r="J418"/>
  <c r="I418"/>
  <c r="H418"/>
  <c r="G418"/>
  <c r="D418"/>
  <c r="AK421"/>
  <c r="AJ420"/>
  <c r="AI421"/>
  <c r="AH420"/>
  <c r="Z421"/>
  <c r="N421" l="1"/>
  <c r="Y420"/>
  <c r="N418"/>
  <c r="Z418"/>
  <c r="AI418"/>
  <c r="AK418"/>
  <c r="Y419"/>
  <c r="AH419"/>
  <c r="AJ419"/>
  <c r="N420"/>
  <c r="Z420"/>
  <c r="AI420"/>
  <c r="AK420"/>
  <c r="Y421"/>
  <c r="AH421"/>
  <c r="AJ421"/>
  <c r="Y418"/>
  <c r="AH418"/>
  <c r="AJ418"/>
  <c r="N419"/>
  <c r="Z419"/>
  <c r="AI419"/>
  <c r="AK419"/>
  <c r="N375" i="33" l="1"/>
  <c r="N372" l="1"/>
  <c r="N373"/>
  <c r="N374"/>
  <c r="Z374"/>
  <c r="Y374"/>
  <c r="Z372"/>
  <c r="Y372"/>
  <c r="Z371"/>
  <c r="Y371"/>
  <c r="N371"/>
  <c r="N370" l="1"/>
  <c r="N369" l="1"/>
  <c r="N368" l="1"/>
  <c r="N367" l="1"/>
  <c r="N364" l="1"/>
  <c r="Y366" l="1"/>
  <c r="Z366"/>
  <c r="N366"/>
  <c r="Z365"/>
  <c r="Y365"/>
  <c r="N365"/>
  <c r="Z364"/>
  <c r="Y364"/>
  <c r="Z363"/>
  <c r="Y363"/>
  <c r="N363"/>
  <c r="N361"/>
  <c r="N360" l="1"/>
  <c r="N359"/>
  <c r="N358" l="1"/>
  <c r="N357" l="1"/>
  <c r="N356"/>
  <c r="N355" l="1"/>
  <c r="N354" l="1"/>
  <c r="N353" l="1"/>
  <c r="N352"/>
  <c r="N351" l="1"/>
  <c r="N350"/>
  <c r="N349" l="1"/>
  <c r="N347"/>
  <c r="N346"/>
  <c r="N343" l="1"/>
  <c r="N344"/>
  <c r="N345"/>
  <c r="N342" l="1"/>
  <c r="N341" l="1"/>
  <c r="N340" l="1"/>
  <c r="N339" l="1"/>
  <c r="Z335" l="1"/>
  <c r="Y335"/>
  <c r="Z338" l="1"/>
  <c r="Y338"/>
  <c r="N338"/>
  <c r="Z337"/>
  <c r="Y337"/>
  <c r="N337"/>
  <c r="Z336"/>
  <c r="Y336"/>
  <c r="N336"/>
  <c r="N335"/>
  <c r="Z333"/>
  <c r="Y333"/>
  <c r="N333"/>
  <c r="N332" l="1"/>
  <c r="N331" l="1"/>
  <c r="N329" l="1"/>
  <c r="N330"/>
  <c r="N328" l="1"/>
  <c r="N327" l="1"/>
  <c r="N326" l="1"/>
  <c r="N325" l="1"/>
  <c r="Y323" l="1"/>
  <c r="Z323"/>
  <c r="Y324"/>
  <c r="Z324"/>
  <c r="Z321"/>
  <c r="Y321"/>
  <c r="N324"/>
  <c r="N323"/>
  <c r="N322"/>
  <c r="N321"/>
  <c r="N319" l="1"/>
  <c r="N318" l="1"/>
  <c r="N317" l="1"/>
  <c r="N316" l="1"/>
  <c r="N315" l="1"/>
  <c r="N314" l="1"/>
  <c r="N313" l="1"/>
  <c r="Z310" l="1"/>
  <c r="Y310"/>
  <c r="Z309"/>
  <c r="Y309"/>
  <c r="N312" l="1"/>
  <c r="N311"/>
  <c r="N310"/>
  <c r="N309"/>
  <c r="Z307"/>
  <c r="Y307"/>
  <c r="N307"/>
  <c r="N306"/>
  <c r="N305" l="1"/>
  <c r="N304" l="1"/>
  <c r="N303" l="1"/>
  <c r="N302"/>
  <c r="N301" l="1"/>
  <c r="N300" l="1"/>
  <c r="Z297" l="1"/>
  <c r="Y297"/>
  <c r="Z296"/>
  <c r="Y296"/>
  <c r="N299" l="1"/>
  <c r="N298"/>
  <c r="N297"/>
  <c r="N296"/>
  <c r="N294" l="1"/>
  <c r="N293" l="1"/>
  <c r="N292" l="1"/>
  <c r="N291" l="1"/>
  <c r="N290" l="1"/>
  <c r="N289" l="1"/>
  <c r="N288" l="1"/>
  <c r="N287" l="1"/>
  <c r="N286" l="1"/>
  <c r="N285"/>
  <c r="Z282"/>
  <c r="Y282"/>
  <c r="N284"/>
  <c r="N282"/>
  <c r="N281"/>
  <c r="N280" l="1"/>
  <c r="N279" l="1"/>
  <c r="N278" l="1"/>
  <c r="N277" l="1"/>
  <c r="N276" l="1"/>
  <c r="N275" l="1"/>
  <c r="Z273" l="1"/>
  <c r="Y273"/>
  <c r="N273"/>
  <c r="N274"/>
  <c r="N272"/>
  <c r="N270" l="1"/>
  <c r="N269" l="1"/>
  <c r="N268" l="1"/>
  <c r="N267" l="1"/>
  <c r="N266" l="1"/>
  <c r="N265"/>
  <c r="N264" l="1"/>
  <c r="N263" l="1"/>
  <c r="N262" l="1"/>
  <c r="N261" l="1"/>
  <c r="N260" l="1"/>
  <c r="N258" l="1"/>
  <c r="N257"/>
  <c r="N256" l="1"/>
  <c r="N255" l="1"/>
  <c r="N254" l="1"/>
  <c r="N253"/>
  <c r="N252" l="1"/>
  <c r="N251" l="1"/>
  <c r="N250" l="1"/>
  <c r="N249" l="1"/>
  <c r="N248" l="1"/>
  <c r="N246" l="1"/>
  <c r="N245" l="1"/>
  <c r="N244" l="1"/>
  <c r="N243" l="1"/>
  <c r="N240" l="1"/>
  <c r="N241"/>
  <c r="N242"/>
  <c r="Z241"/>
  <c r="Y241"/>
  <c r="Z240"/>
  <c r="Y240"/>
  <c r="N239" l="1"/>
  <c r="N238" l="1"/>
  <c r="N237" l="1"/>
  <c r="N236" l="1"/>
  <c r="N234" l="1"/>
  <c r="N230" l="1"/>
  <c r="Z230"/>
  <c r="Y230"/>
  <c r="Z233"/>
  <c r="Y233"/>
  <c r="N233"/>
  <c r="Z232"/>
  <c r="Y232"/>
  <c r="N232"/>
  <c r="Z231"/>
  <c r="Y231"/>
  <c r="N231"/>
  <c r="N229" l="1"/>
  <c r="N228"/>
  <c r="N227" l="1"/>
  <c r="N226"/>
  <c r="N225" l="1"/>
  <c r="N223" l="1"/>
  <c r="Z222" l="1"/>
  <c r="Y222"/>
  <c r="Z221"/>
  <c r="Y221"/>
  <c r="Z220"/>
  <c r="Y220"/>
  <c r="Z219"/>
  <c r="Y219"/>
  <c r="N221"/>
  <c r="N222"/>
  <c r="N216" l="1"/>
  <c r="N217"/>
  <c r="N218"/>
  <c r="N219"/>
  <c r="N220"/>
  <c r="N215" l="1"/>
  <c r="N214" l="1"/>
  <c r="N212" l="1"/>
  <c r="N211" l="1"/>
  <c r="N210" l="1"/>
  <c r="N209" l="1"/>
  <c r="N208" l="1"/>
  <c r="N207" l="1"/>
  <c r="N206" l="1"/>
  <c r="N205" l="1"/>
  <c r="N204" l="1"/>
  <c r="N203"/>
  <c r="N202" l="1"/>
  <c r="N201" l="1"/>
  <c r="N200" l="1"/>
  <c r="N198"/>
  <c r="N197" l="1"/>
  <c r="N196" l="1"/>
  <c r="N195"/>
  <c r="N190" l="1"/>
  <c r="N191"/>
  <c r="N192"/>
  <c r="N193"/>
  <c r="N194"/>
  <c r="N189" l="1"/>
  <c r="N188" l="1"/>
  <c r="N187" l="1"/>
  <c r="N185" l="1"/>
  <c r="N184" l="1"/>
  <c r="N183" l="1"/>
  <c r="N182" l="1"/>
  <c r="N177" l="1"/>
  <c r="N178"/>
  <c r="N179"/>
  <c r="N180"/>
  <c r="N181"/>
  <c r="N176" l="1"/>
  <c r="N175" l="1"/>
  <c r="N173" l="1"/>
  <c r="N172" l="1"/>
  <c r="N171" l="1"/>
  <c r="N170" l="1"/>
  <c r="N169" l="1"/>
  <c r="N168" l="1"/>
  <c r="N167" l="1"/>
  <c r="N166" l="1"/>
  <c r="N165" l="1"/>
  <c r="N164" l="1"/>
  <c r="N163" l="1"/>
  <c r="N162" l="1"/>
  <c r="N160" l="1"/>
  <c r="N159" l="1"/>
  <c r="N158" l="1"/>
  <c r="N157" l="1"/>
  <c r="N156" l="1"/>
  <c r="N155" l="1"/>
  <c r="N154" l="1"/>
  <c r="N153" l="1"/>
  <c r="N152" l="1"/>
  <c r="N151" l="1"/>
  <c r="N150" l="1"/>
  <c r="N148" l="1"/>
  <c r="N147" l="1"/>
  <c r="N146" l="1"/>
  <c r="N145" l="1"/>
  <c r="N144" l="1"/>
  <c r="N143" l="1"/>
  <c r="N142" l="1"/>
  <c r="N141" l="1"/>
  <c r="N140" l="1"/>
  <c r="N138"/>
  <c r="N137" l="1"/>
  <c r="N136" l="1"/>
  <c r="N135" l="1"/>
  <c r="N134" l="1"/>
  <c r="N133" l="1"/>
  <c r="N132"/>
  <c r="N131"/>
  <c r="N130" l="1"/>
  <c r="N129" l="1"/>
  <c r="N128" l="1"/>
  <c r="N127" l="1"/>
  <c r="N125"/>
  <c r="N124" l="1"/>
  <c r="N123" l="1"/>
  <c r="N122" l="1"/>
  <c r="N121" l="1"/>
  <c r="N120" l="1"/>
  <c r="N119" l="1"/>
  <c r="N118"/>
  <c r="N117" l="1"/>
  <c r="N116"/>
  <c r="N114" l="1"/>
  <c r="N113"/>
  <c r="N109" l="1"/>
  <c r="N110"/>
  <c r="N111"/>
  <c r="N112"/>
  <c r="N108" l="1"/>
  <c r="N107" l="1"/>
  <c r="N106" l="1"/>
  <c r="N105" l="1"/>
  <c r="N104" l="1"/>
  <c r="N103" l="1"/>
  <c r="N101" l="1"/>
  <c r="N99" l="1"/>
  <c r="N100"/>
  <c r="N98" l="1"/>
  <c r="N97" l="1"/>
  <c r="Z93" l="1"/>
  <c r="Z94"/>
  <c r="Z95"/>
  <c r="Z92"/>
  <c r="Y93"/>
  <c r="Y94"/>
  <c r="Y95"/>
  <c r="Y92"/>
  <c r="N96"/>
  <c r="N95" l="1"/>
  <c r="N94" l="1"/>
  <c r="N93" l="1"/>
  <c r="N92"/>
  <c r="N91" l="1"/>
  <c r="N90" l="1"/>
  <c r="N88" l="1"/>
  <c r="N87" l="1"/>
  <c r="N86" l="1"/>
  <c r="N85" l="1"/>
  <c r="N84" l="1"/>
  <c r="N83"/>
  <c r="N82"/>
  <c r="N81"/>
  <c r="N80"/>
  <c r="N79"/>
  <c r="N77"/>
  <c r="N76" l="1"/>
  <c r="N75" l="1"/>
  <c r="N74" l="1"/>
  <c r="N72" l="1"/>
  <c r="N73"/>
  <c r="Z69" l="1"/>
  <c r="Y69"/>
  <c r="N71"/>
  <c r="N70"/>
  <c r="AK65" l="1"/>
  <c r="AJ65"/>
  <c r="AI65"/>
  <c r="AH65"/>
  <c r="N69" l="1"/>
  <c r="N68"/>
  <c r="N67"/>
  <c r="N66"/>
  <c r="N65"/>
  <c r="N63" l="1"/>
  <c r="Z62" l="1"/>
  <c r="Y62"/>
  <c r="Z61"/>
  <c r="Y61"/>
  <c r="Z60"/>
  <c r="Y60"/>
  <c r="Z59"/>
  <c r="Y59"/>
  <c r="N59"/>
  <c r="N60"/>
  <c r="N61"/>
  <c r="N62"/>
  <c r="N58" l="1"/>
  <c r="N50" l="1"/>
  <c r="N57"/>
  <c r="N56"/>
  <c r="N55"/>
  <c r="N54"/>
  <c r="N53"/>
  <c r="N52"/>
  <c r="N49"/>
  <c r="N48" l="1"/>
  <c r="N47"/>
  <c r="N46" l="1"/>
  <c r="N45" l="1"/>
  <c r="N44" l="1"/>
  <c r="N43" l="1"/>
  <c r="N42" l="1"/>
  <c r="N41" l="1"/>
  <c r="N40" l="1"/>
  <c r="N39" l="1"/>
  <c r="N37" l="1"/>
  <c r="N36" l="1"/>
  <c r="N35" l="1"/>
  <c r="N34"/>
  <c r="N33" l="1"/>
  <c r="N31"/>
  <c r="N30" l="1"/>
  <c r="N29" l="1"/>
  <c r="N28"/>
  <c r="N27" l="1"/>
  <c r="Z26" l="1"/>
  <c r="Y26"/>
  <c r="Z25"/>
  <c r="Y25"/>
  <c r="N25"/>
  <c r="N26"/>
  <c r="N24"/>
  <c r="N23"/>
  <c r="N22" l="1"/>
  <c r="N21" l="1"/>
  <c r="N19" l="1"/>
  <c r="N18" l="1"/>
  <c r="Z17" l="1"/>
  <c r="Y17"/>
  <c r="N17"/>
  <c r="Z16"/>
  <c r="Y16"/>
  <c r="N16"/>
  <c r="N15"/>
  <c r="Z14"/>
  <c r="Y14"/>
  <c r="N14"/>
  <c r="Z13"/>
  <c r="Y13"/>
  <c r="N13"/>
  <c r="N12"/>
  <c r="N11"/>
  <c r="N10"/>
  <c r="N9"/>
  <c r="N8"/>
  <c r="N7"/>
  <c r="N6"/>
  <c r="AK383"/>
  <c r="AJ383"/>
  <c r="AI383"/>
  <c r="AH383"/>
  <c r="AG383"/>
  <c r="AF383"/>
  <c r="AE383"/>
  <c r="AD383"/>
  <c r="X383"/>
  <c r="W383"/>
  <c r="V383"/>
  <c r="U383"/>
  <c r="T383"/>
  <c r="S383"/>
  <c r="R383"/>
  <c r="Q383"/>
  <c r="P383"/>
  <c r="O383"/>
  <c r="M383"/>
  <c r="L383"/>
  <c r="K383"/>
  <c r="J383"/>
  <c r="I383"/>
  <c r="H383"/>
  <c r="G383"/>
  <c r="D383"/>
  <c r="AK382"/>
  <c r="AJ382"/>
  <c r="AI382"/>
  <c r="AH382"/>
  <c r="AG382"/>
  <c r="AF382"/>
  <c r="AE382"/>
  <c r="AD382"/>
  <c r="X382"/>
  <c r="W382"/>
  <c r="V382"/>
  <c r="U382"/>
  <c r="T382"/>
  <c r="S382"/>
  <c r="R382"/>
  <c r="Q382"/>
  <c r="P382"/>
  <c r="O382"/>
  <c r="M382"/>
  <c r="L382"/>
  <c r="K382"/>
  <c r="J382"/>
  <c r="I382"/>
  <c r="H382"/>
  <c r="G382"/>
  <c r="D382"/>
  <c r="AK381"/>
  <c r="AJ381"/>
  <c r="AI381"/>
  <c r="AH381"/>
  <c r="AG381"/>
  <c r="AF381"/>
  <c r="AE381"/>
  <c r="AD381"/>
  <c r="X381"/>
  <c r="W381"/>
  <c r="V381"/>
  <c r="U381"/>
  <c r="T381"/>
  <c r="S381"/>
  <c r="R381"/>
  <c r="Q381"/>
  <c r="P381"/>
  <c r="O381"/>
  <c r="M381"/>
  <c r="L381"/>
  <c r="K381"/>
  <c r="J381"/>
  <c r="I381"/>
  <c r="H381"/>
  <c r="G381"/>
  <c r="D381"/>
  <c r="AK380"/>
  <c r="AJ380"/>
  <c r="AI380"/>
  <c r="AH380"/>
  <c r="AG380"/>
  <c r="AF380"/>
  <c r="AE380"/>
  <c r="AD380"/>
  <c r="X380"/>
  <c r="W380"/>
  <c r="V380"/>
  <c r="U380"/>
  <c r="T380"/>
  <c r="S380"/>
  <c r="R380"/>
  <c r="Q380"/>
  <c r="P380"/>
  <c r="O380"/>
  <c r="M380"/>
  <c r="L380"/>
  <c r="K380"/>
  <c r="J380"/>
  <c r="I380"/>
  <c r="H380"/>
  <c r="G380"/>
  <c r="D380"/>
  <c r="Y380" l="1"/>
  <c r="Z383"/>
  <c r="N380"/>
  <c r="N382"/>
  <c r="Z380"/>
  <c r="N381"/>
  <c r="Y382"/>
  <c r="Z382"/>
  <c r="N383"/>
  <c r="Y381"/>
  <c r="Z381"/>
  <c r="Y383"/>
  <c r="N415" i="32" l="1"/>
  <c r="N414"/>
  <c r="N413" l="1"/>
  <c r="N412"/>
  <c r="N411" l="1"/>
  <c r="N410" l="1"/>
  <c r="N409" l="1"/>
  <c r="N408" l="1"/>
  <c r="N407" l="1"/>
  <c r="N406"/>
  <c r="N405" l="1"/>
  <c r="N404" l="1"/>
  <c r="N403" l="1"/>
  <c r="N402" l="1"/>
  <c r="N400"/>
  <c r="N399" l="1"/>
  <c r="N398" l="1"/>
  <c r="N397" l="1"/>
  <c r="N396" l="1"/>
  <c r="Z395" l="1"/>
  <c r="Y395"/>
  <c r="Z394"/>
  <c r="Y394"/>
  <c r="N393" l="1"/>
  <c r="N394"/>
  <c r="N395"/>
  <c r="N392" l="1"/>
  <c r="N391" l="1"/>
  <c r="N390" l="1"/>
  <c r="N388" l="1"/>
  <c r="Z387" l="1"/>
  <c r="Y387"/>
  <c r="Z386"/>
  <c r="Y386"/>
  <c r="Z385"/>
  <c r="Y385"/>
  <c r="Z384"/>
  <c r="Y384"/>
  <c r="N384"/>
  <c r="N385"/>
  <c r="N386"/>
  <c r="N387"/>
  <c r="N383" l="1"/>
  <c r="N380"/>
  <c r="N381"/>
  <c r="N382"/>
  <c r="N379"/>
  <c r="N378" l="1"/>
  <c r="N377"/>
  <c r="N376" l="1"/>
  <c r="N374"/>
  <c r="N373" l="1"/>
  <c r="N372" l="1"/>
  <c r="N371" l="1"/>
  <c r="N370" l="1"/>
  <c r="N369"/>
  <c r="N368" l="1"/>
  <c r="N365" l="1"/>
  <c r="N366"/>
  <c r="N367"/>
  <c r="N364" l="1"/>
  <c r="N363" l="1"/>
  <c r="N362"/>
  <c r="N360" l="1"/>
  <c r="N359"/>
  <c r="N358" l="1"/>
  <c r="N357" l="1"/>
  <c r="N356" l="1"/>
  <c r="N355" l="1"/>
  <c r="Z354" l="1"/>
  <c r="Y354"/>
  <c r="N354"/>
  <c r="Z353"/>
  <c r="Y353"/>
  <c r="N353"/>
  <c r="N352"/>
  <c r="N351" l="1"/>
  <c r="N350"/>
  <c r="N349" l="1"/>
  <c r="N348" l="1"/>
  <c r="N346" l="1"/>
  <c r="N345"/>
  <c r="N344" l="1"/>
  <c r="N343" l="1"/>
  <c r="N342" l="1"/>
  <c r="N341" l="1"/>
  <c r="N337" l="1"/>
  <c r="N338"/>
  <c r="N339"/>
  <c r="N340"/>
  <c r="N336" l="1"/>
  <c r="N335" l="1"/>
  <c r="N333" l="1"/>
  <c r="N331" l="1"/>
  <c r="N332"/>
  <c r="N330" l="1"/>
  <c r="N329" l="1"/>
  <c r="N328" l="1"/>
  <c r="N327" l="1"/>
  <c r="N326" l="1"/>
  <c r="N325" l="1"/>
  <c r="N324" l="1"/>
  <c r="N323" l="1"/>
  <c r="N322"/>
  <c r="N321" l="1"/>
  <c r="N319"/>
  <c r="N318" l="1"/>
  <c r="N317" l="1"/>
  <c r="N316" l="1"/>
  <c r="N315" l="1"/>
  <c r="N314" l="1"/>
  <c r="N313"/>
  <c r="N312" l="1"/>
  <c r="N311"/>
  <c r="N310" l="1"/>
  <c r="N309"/>
  <c r="N307" l="1"/>
  <c r="N306" l="1"/>
  <c r="Z305"/>
  <c r="Y305"/>
  <c r="N305"/>
  <c r="Z304"/>
  <c r="Y304"/>
  <c r="N304"/>
  <c r="Z303"/>
  <c r="Y303"/>
  <c r="N303"/>
  <c r="N302" l="1"/>
  <c r="N301" l="1"/>
  <c r="N300" l="1"/>
  <c r="N299" l="1"/>
  <c r="N298" l="1"/>
  <c r="N297" l="1"/>
  <c r="N296" l="1"/>
  <c r="N294" l="1"/>
  <c r="Z293"/>
  <c r="Y293"/>
  <c r="N293"/>
  <c r="Z292"/>
  <c r="Y292"/>
  <c r="N292"/>
  <c r="Z291"/>
  <c r="Y291"/>
  <c r="N291"/>
  <c r="N290"/>
  <c r="N289" l="1"/>
  <c r="N288"/>
  <c r="N287" l="1"/>
  <c r="N286"/>
  <c r="N285" l="1"/>
  <c r="N284" l="1"/>
  <c r="N283" l="1"/>
  <c r="N281" l="1"/>
  <c r="Z280" l="1"/>
  <c r="Y280"/>
  <c r="Z279"/>
  <c r="Y279"/>
  <c r="Z278"/>
  <c r="Y278"/>
  <c r="Z277"/>
  <c r="Y277"/>
  <c r="N277"/>
  <c r="N278"/>
  <c r="N279"/>
  <c r="N280"/>
  <c r="N276"/>
  <c r="N275" l="1"/>
  <c r="N274" l="1"/>
  <c r="N273"/>
  <c r="N272" l="1"/>
  <c r="N271"/>
  <c r="N270" l="1"/>
  <c r="N269"/>
  <c r="N267" l="1"/>
  <c r="Z266" l="1"/>
  <c r="Y266"/>
  <c r="Z265"/>
  <c r="Y265"/>
  <c r="Z264"/>
  <c r="Y264"/>
  <c r="Z263"/>
  <c r="Y263"/>
  <c r="Z262"/>
  <c r="Y262"/>
  <c r="N262"/>
  <c r="N263"/>
  <c r="N264"/>
  <c r="N265"/>
  <c r="N266"/>
  <c r="N261" l="1"/>
  <c r="N260" l="1"/>
  <c r="Z256" l="1"/>
  <c r="Y256"/>
  <c r="N259"/>
  <c r="N258"/>
  <c r="N257"/>
  <c r="N256"/>
  <c r="Z254"/>
  <c r="Y254"/>
  <c r="N254"/>
  <c r="N253" l="1"/>
  <c r="N252" l="1"/>
  <c r="N251" l="1"/>
  <c r="N250" l="1"/>
  <c r="N249" l="1"/>
  <c r="N248" l="1"/>
  <c r="N245" l="1"/>
  <c r="N247"/>
  <c r="N241" l="1"/>
  <c r="N246" l="1"/>
  <c r="N244"/>
  <c r="N243"/>
  <c r="N240"/>
  <c r="Z240"/>
  <c r="Y240"/>
  <c r="N239" l="1"/>
  <c r="N238" l="1"/>
  <c r="N237" l="1"/>
  <c r="N236" l="1"/>
  <c r="N235" l="1"/>
  <c r="N234" l="1"/>
  <c r="N233" l="1"/>
  <c r="N232" l="1"/>
  <c r="N231" l="1"/>
  <c r="N230"/>
  <c r="N229" l="1"/>
  <c r="N227" l="1"/>
  <c r="N226" l="1"/>
  <c r="N225" l="1"/>
  <c r="N224" l="1"/>
  <c r="N223" l="1"/>
  <c r="N222"/>
  <c r="N221" l="1"/>
  <c r="N220"/>
  <c r="N219" l="1"/>
  <c r="N218" l="1"/>
  <c r="N216" l="1"/>
  <c r="Z217" l="1"/>
  <c r="Y217"/>
  <c r="N217"/>
  <c r="N215"/>
  <c r="N213"/>
  <c r="Z213"/>
  <c r="Y213"/>
  <c r="N212" l="1"/>
  <c r="N211" l="1"/>
  <c r="N210" l="1"/>
  <c r="N209" l="1"/>
  <c r="N208"/>
  <c r="N207" l="1"/>
  <c r="N206" l="1"/>
  <c r="N205" l="1"/>
  <c r="Z204" l="1"/>
  <c r="Y204"/>
  <c r="N204" l="1"/>
  <c r="N203"/>
  <c r="N202"/>
  <c r="N200" l="1"/>
  <c r="N199" l="1"/>
  <c r="N198" l="1"/>
  <c r="N197" l="1"/>
  <c r="N196" l="1"/>
  <c r="N195" l="1"/>
  <c r="N194" l="1"/>
  <c r="N193" l="1"/>
  <c r="N192" l="1"/>
  <c r="N191"/>
  <c r="Z186" l="1"/>
  <c r="Y186"/>
  <c r="N186"/>
  <c r="Z190"/>
  <c r="Y190"/>
  <c r="N190"/>
  <c r="N189"/>
  <c r="Z188"/>
  <c r="Y188"/>
  <c r="N188"/>
  <c r="N185" l="1"/>
  <c r="N184" l="1"/>
  <c r="N183" l="1"/>
  <c r="N182" l="1"/>
  <c r="N181" l="1"/>
  <c r="N180" l="1"/>
  <c r="N179" l="1"/>
  <c r="N178" l="1"/>
  <c r="N177" l="1"/>
  <c r="Z176"/>
  <c r="Y176"/>
  <c r="N176"/>
  <c r="Z175"/>
  <c r="Y175"/>
  <c r="N175"/>
  <c r="Z174"/>
  <c r="Y174"/>
  <c r="N174"/>
  <c r="Z172"/>
  <c r="Y172"/>
  <c r="N172"/>
  <c r="N171" l="1"/>
  <c r="N170" l="1"/>
  <c r="N169" l="1"/>
  <c r="N168"/>
  <c r="N167" l="1"/>
  <c r="N166" l="1"/>
  <c r="N165" l="1"/>
  <c r="N162" l="1"/>
  <c r="N164" l="1"/>
  <c r="N163"/>
  <c r="Z161"/>
  <c r="Y161"/>
  <c r="N161"/>
  <c r="N159"/>
  <c r="N158" l="1"/>
  <c r="N157" l="1"/>
  <c r="N156" l="1"/>
  <c r="N155" l="1"/>
  <c r="N154"/>
  <c r="N153" l="1"/>
  <c r="N152" l="1"/>
  <c r="N151"/>
  <c r="Z145" l="1"/>
  <c r="Y145"/>
  <c r="N145"/>
  <c r="Z144"/>
  <c r="Y144"/>
  <c r="N144"/>
  <c r="Z150"/>
  <c r="Y150"/>
  <c r="N150"/>
  <c r="Z149"/>
  <c r="Y149"/>
  <c r="N149"/>
  <c r="N148"/>
  <c r="N147"/>
  <c r="N143" l="1"/>
  <c r="N142" l="1"/>
  <c r="N141" l="1"/>
  <c r="N140" l="1"/>
  <c r="N139" l="1"/>
  <c r="N138" l="1"/>
  <c r="N137" l="1"/>
  <c r="N136" l="1"/>
  <c r="N135" l="1"/>
  <c r="N134"/>
  <c r="N132" l="1"/>
  <c r="N131"/>
  <c r="N130" l="1"/>
  <c r="N129" l="1"/>
  <c r="N128" l="1"/>
  <c r="N127" l="1"/>
  <c r="N126" l="1"/>
  <c r="N125" l="1"/>
  <c r="N124" l="1"/>
  <c r="N123" l="1"/>
  <c r="N122" l="1"/>
  <c r="N121" l="1"/>
  <c r="N120" l="1"/>
  <c r="N118"/>
  <c r="N117" l="1"/>
  <c r="N116" l="1"/>
  <c r="N115" l="1"/>
  <c r="N114" l="1"/>
  <c r="N113" l="1"/>
  <c r="N112" l="1"/>
  <c r="N111" l="1"/>
  <c r="N110" l="1"/>
  <c r="N109" l="1"/>
  <c r="N108" l="1"/>
  <c r="N107" l="1"/>
  <c r="N105" l="1"/>
  <c r="N104"/>
  <c r="N103" l="1"/>
  <c r="N102" l="1"/>
  <c r="N101" l="1"/>
  <c r="N100" l="1"/>
  <c r="N99" l="1"/>
  <c r="N98" l="1"/>
  <c r="N97" l="1"/>
  <c r="N96"/>
  <c r="N95" l="1"/>
  <c r="N94" l="1"/>
  <c r="N92" l="1"/>
  <c r="N91"/>
  <c r="N90" l="1"/>
  <c r="N89" l="1"/>
  <c r="N88" l="1"/>
  <c r="N87" l="1"/>
  <c r="N86" l="1"/>
  <c r="N85" l="1"/>
  <c r="N84" l="1"/>
  <c r="N83" l="1"/>
  <c r="N82" l="1"/>
  <c r="Y70" l="1"/>
  <c r="Y71"/>
  <c r="Y72"/>
  <c r="Y73"/>
  <c r="Y74"/>
  <c r="Y75"/>
  <c r="Z79"/>
  <c r="Y79"/>
  <c r="Z78"/>
  <c r="Y78"/>
  <c r="Z77"/>
  <c r="Y77"/>
  <c r="Z76"/>
  <c r="Y76"/>
  <c r="Z75"/>
  <c r="N80"/>
  <c r="N79" l="1"/>
  <c r="N78" l="1"/>
  <c r="N77" l="1"/>
  <c r="N76" l="1"/>
  <c r="N75" l="1"/>
  <c r="N74" l="1"/>
  <c r="N73" l="1"/>
  <c r="N72" l="1"/>
  <c r="N71" l="1"/>
  <c r="N70" l="1"/>
  <c r="N68" l="1"/>
  <c r="N67"/>
  <c r="N66" l="1"/>
  <c r="N65" l="1"/>
  <c r="N64" l="1"/>
  <c r="N63" l="1"/>
  <c r="N62" l="1"/>
  <c r="N61" l="1"/>
  <c r="N60" l="1"/>
  <c r="N59" l="1"/>
  <c r="N58" l="1"/>
  <c r="N57"/>
  <c r="N56" l="1"/>
  <c r="N54" l="1"/>
  <c r="N53"/>
  <c r="N52" l="1"/>
  <c r="N51" l="1"/>
  <c r="N50" l="1"/>
  <c r="Z49" l="1"/>
  <c r="Y49"/>
  <c r="Z48"/>
  <c r="Y48"/>
  <c r="N48"/>
  <c r="N49"/>
  <c r="N47"/>
  <c r="N46" l="1"/>
  <c r="N45" l="1"/>
  <c r="N44" l="1"/>
  <c r="N42" l="1"/>
  <c r="N41"/>
  <c r="N40" l="1"/>
  <c r="N39" l="1"/>
  <c r="N38" l="1"/>
  <c r="N37" l="1"/>
  <c r="N36" l="1"/>
  <c r="N35" l="1"/>
  <c r="N34"/>
  <c r="N33" l="1"/>
  <c r="N32" l="1"/>
  <c r="N31" l="1"/>
  <c r="Z26" l="1"/>
  <c r="Y26"/>
  <c r="N29"/>
  <c r="N28"/>
  <c r="N27"/>
  <c r="N26"/>
  <c r="N25"/>
  <c r="Z24" l="1"/>
  <c r="Y24"/>
  <c r="N24"/>
  <c r="N23" l="1"/>
  <c r="N22" l="1"/>
  <c r="N21" l="1"/>
  <c r="N20" l="1"/>
  <c r="N19" l="1"/>
  <c r="N17" l="1"/>
  <c r="Z16" l="1"/>
  <c r="Y16"/>
  <c r="N16"/>
  <c r="Z15"/>
  <c r="Y15"/>
  <c r="N15"/>
  <c r="Z14"/>
  <c r="Y14"/>
  <c r="N14"/>
  <c r="Z13"/>
  <c r="Y13"/>
  <c r="N13"/>
  <c r="N12"/>
  <c r="N11" l="1"/>
  <c r="N10"/>
  <c r="N9" l="1"/>
  <c r="N8" l="1"/>
  <c r="N7" l="1"/>
  <c r="N6" l="1"/>
  <c r="N423" s="1"/>
  <c r="AG423"/>
  <c r="AF423"/>
  <c r="AE423"/>
  <c r="AD423"/>
  <c r="X423"/>
  <c r="W423"/>
  <c r="V423"/>
  <c r="U423"/>
  <c r="T423"/>
  <c r="S423"/>
  <c r="R423"/>
  <c r="Q423"/>
  <c r="P423"/>
  <c r="O423"/>
  <c r="M423"/>
  <c r="L423"/>
  <c r="K423"/>
  <c r="J423"/>
  <c r="I423"/>
  <c r="H423"/>
  <c r="G423"/>
  <c r="D423"/>
  <c r="AG422"/>
  <c r="AF422"/>
  <c r="AE422"/>
  <c r="AD422"/>
  <c r="X422"/>
  <c r="W422"/>
  <c r="V422"/>
  <c r="U422"/>
  <c r="T422"/>
  <c r="S422"/>
  <c r="R422"/>
  <c r="Q422"/>
  <c r="P422"/>
  <c r="O422"/>
  <c r="M422"/>
  <c r="L422"/>
  <c r="K422"/>
  <c r="J422"/>
  <c r="I422"/>
  <c r="H422"/>
  <c r="G422"/>
  <c r="D422"/>
  <c r="AG421"/>
  <c r="AF421"/>
  <c r="AE421"/>
  <c r="AD421"/>
  <c r="X421"/>
  <c r="W421"/>
  <c r="V421"/>
  <c r="U421"/>
  <c r="T421"/>
  <c r="S421"/>
  <c r="R421"/>
  <c r="Q421"/>
  <c r="P421"/>
  <c r="O421"/>
  <c r="M421"/>
  <c r="L421"/>
  <c r="K421"/>
  <c r="J421"/>
  <c r="I421"/>
  <c r="H421"/>
  <c r="G421"/>
  <c r="D421"/>
  <c r="AG420"/>
  <c r="AF420"/>
  <c r="AE420"/>
  <c r="AD420"/>
  <c r="X420"/>
  <c r="W420"/>
  <c r="V420"/>
  <c r="U420"/>
  <c r="T420"/>
  <c r="S420"/>
  <c r="R420"/>
  <c r="Q420"/>
  <c r="P420"/>
  <c r="O420"/>
  <c r="M420"/>
  <c r="L420"/>
  <c r="K420"/>
  <c r="J420"/>
  <c r="I420"/>
  <c r="H420"/>
  <c r="G420"/>
  <c r="D420"/>
  <c r="AK423"/>
  <c r="AJ422"/>
  <c r="AI423"/>
  <c r="AH422"/>
  <c r="Z423"/>
  <c r="Y422"/>
  <c r="N420" l="1"/>
  <c r="Z420"/>
  <c r="AI420"/>
  <c r="AK420"/>
  <c r="Y421"/>
  <c r="AH421"/>
  <c r="AJ421"/>
  <c r="N422"/>
  <c r="Z422"/>
  <c r="AI422"/>
  <c r="AK422"/>
  <c r="Y423"/>
  <c r="AH423"/>
  <c r="AJ423"/>
  <c r="Y420"/>
  <c r="AH420"/>
  <c r="AJ420"/>
  <c r="N421"/>
  <c r="Z421"/>
  <c r="AI421"/>
  <c r="AK421"/>
  <c r="M384" i="31" l="1"/>
  <c r="Y383" l="1"/>
  <c r="X383"/>
  <c r="Y382"/>
  <c r="X382"/>
  <c r="Y381"/>
  <c r="X381"/>
  <c r="Y380"/>
  <c r="X380"/>
  <c r="M380"/>
  <c r="M381"/>
  <c r="M382"/>
  <c r="M383"/>
  <c r="M379" l="1"/>
  <c r="M378" l="1"/>
  <c r="M377" l="1"/>
  <c r="M376"/>
  <c r="M375" l="1"/>
  <c r="M374" l="1"/>
  <c r="M372" l="1"/>
  <c r="Y371" l="1"/>
  <c r="X371"/>
  <c r="Y370"/>
  <c r="X370"/>
  <c r="Y369"/>
  <c r="X369"/>
  <c r="Y368"/>
  <c r="X368"/>
  <c r="M368"/>
  <c r="M369"/>
  <c r="M370"/>
  <c r="M371"/>
  <c r="M367" l="1"/>
  <c r="N389"/>
  <c r="M366"/>
  <c r="M365"/>
  <c r="M364" l="1"/>
  <c r="M363" l="1"/>
  <c r="M362"/>
  <c r="M361"/>
  <c r="M359" l="1"/>
  <c r="M358" l="1"/>
  <c r="M354" l="1"/>
  <c r="M355"/>
  <c r="M356"/>
  <c r="M357"/>
  <c r="Y357"/>
  <c r="X357"/>
  <c r="Y356"/>
  <c r="X356"/>
  <c r="Y355"/>
  <c r="X355"/>
  <c r="Y354"/>
  <c r="X354"/>
  <c r="Y353"/>
  <c r="X353"/>
  <c r="M353" l="1"/>
  <c r="M352" l="1"/>
  <c r="M351" l="1"/>
  <c r="M350"/>
  <c r="M349" l="1"/>
  <c r="M348" l="1"/>
  <c r="M347" l="1"/>
  <c r="M346" l="1"/>
  <c r="M344" l="1"/>
  <c r="Y343" l="1"/>
  <c r="X343"/>
  <c r="Y342"/>
  <c r="X342"/>
  <c r="Y341"/>
  <c r="X341"/>
  <c r="Y340"/>
  <c r="X340"/>
  <c r="M340"/>
  <c r="M341"/>
  <c r="M342"/>
  <c r="M343"/>
  <c r="M339" l="1"/>
  <c r="M338" l="1"/>
  <c r="M337" l="1"/>
  <c r="M336"/>
  <c r="M335" l="1"/>
  <c r="M334" l="1"/>
  <c r="M332" l="1"/>
  <c r="M331"/>
  <c r="M330" l="1"/>
  <c r="M329" l="1"/>
  <c r="M328" l="1"/>
  <c r="M327" l="1"/>
  <c r="M326" l="1"/>
  <c r="M325" l="1"/>
  <c r="M324" l="1"/>
  <c r="M323" l="1"/>
  <c r="M321" l="1"/>
  <c r="M322"/>
  <c r="X322"/>
  <c r="Y322"/>
  <c r="Y320"/>
  <c r="X320"/>
  <c r="X308"/>
  <c r="Y308"/>
  <c r="X309"/>
  <c r="Y309"/>
  <c r="X310"/>
  <c r="Y310"/>
  <c r="X311"/>
  <c r="Y311"/>
  <c r="X312"/>
  <c r="Y312"/>
  <c r="X313"/>
  <c r="Y313"/>
  <c r="X314"/>
  <c r="Y314"/>
  <c r="X315"/>
  <c r="Y315"/>
  <c r="X316"/>
  <c r="Y316"/>
  <c r="X317"/>
  <c r="Y317"/>
  <c r="X318"/>
  <c r="Y318"/>
  <c r="Y307"/>
  <c r="X307"/>
  <c r="M320"/>
  <c r="M318" l="1"/>
  <c r="M317" l="1"/>
  <c r="M316" l="1"/>
  <c r="M315" l="1"/>
  <c r="M314" l="1"/>
  <c r="M313" l="1"/>
  <c r="M312" l="1"/>
  <c r="M311" l="1"/>
  <c r="M310" l="1"/>
  <c r="M309"/>
  <c r="M308"/>
  <c r="M307"/>
  <c r="Y305"/>
  <c r="X305"/>
  <c r="M305"/>
  <c r="M304" l="1"/>
  <c r="M303" l="1"/>
  <c r="M302" l="1"/>
  <c r="M301" l="1"/>
  <c r="M300"/>
  <c r="M299" l="1"/>
  <c r="M298" l="1"/>
  <c r="M297" l="1"/>
  <c r="M296" l="1"/>
  <c r="Y295" l="1"/>
  <c r="X295"/>
  <c r="Y293"/>
  <c r="X293"/>
  <c r="M295"/>
  <c r="M294"/>
  <c r="M293"/>
  <c r="Y291"/>
  <c r="X291"/>
  <c r="M291"/>
  <c r="M290" l="1"/>
  <c r="M289" l="1"/>
  <c r="M288" l="1"/>
  <c r="M287" l="1"/>
  <c r="M286" l="1"/>
  <c r="Y286" l="1"/>
  <c r="X286"/>
  <c r="M285" l="1"/>
  <c r="Y285"/>
  <c r="X285"/>
  <c r="AC389" l="1"/>
  <c r="AD389"/>
  <c r="AC390"/>
  <c r="AD390"/>
  <c r="AC391"/>
  <c r="AD391"/>
  <c r="AC392"/>
  <c r="AD392"/>
  <c r="Y284"/>
  <c r="X284"/>
  <c r="Y283" l="1"/>
  <c r="X283"/>
  <c r="Y281" l="1"/>
  <c r="X281"/>
  <c r="M284"/>
  <c r="M283"/>
  <c r="M282"/>
  <c r="M281"/>
  <c r="Y279"/>
  <c r="X279"/>
  <c r="M279"/>
  <c r="M278" l="1"/>
  <c r="M277" l="1"/>
  <c r="M276" l="1"/>
  <c r="M275" l="1"/>
  <c r="M274"/>
  <c r="M273" l="1"/>
  <c r="M272" l="1"/>
  <c r="Y271" l="1"/>
  <c r="X271"/>
  <c r="Y270"/>
  <c r="X270"/>
  <c r="Y269"/>
  <c r="X269"/>
  <c r="M271"/>
  <c r="M270"/>
  <c r="M269"/>
  <c r="Y267"/>
  <c r="X267"/>
  <c r="M267"/>
  <c r="M266" l="1"/>
  <c r="M265" l="1"/>
  <c r="M264" l="1"/>
  <c r="M263" l="1"/>
  <c r="M262"/>
  <c r="Y261" l="1"/>
  <c r="X261"/>
  <c r="M261" l="1"/>
  <c r="AJ258" l="1"/>
  <c r="AI258"/>
  <c r="AH258"/>
  <c r="AG258"/>
  <c r="M260" l="1"/>
  <c r="M259" l="1"/>
  <c r="M258"/>
  <c r="M257"/>
  <c r="M255" l="1"/>
  <c r="M254"/>
  <c r="M253" l="1"/>
  <c r="M252" l="1"/>
  <c r="M251" l="1"/>
  <c r="M250" l="1"/>
  <c r="M249" l="1"/>
  <c r="M248" l="1"/>
  <c r="M247" l="1"/>
  <c r="M246" l="1"/>
  <c r="M245" l="1"/>
  <c r="M244"/>
  <c r="M243"/>
  <c r="M241" l="1"/>
  <c r="M240" l="1"/>
  <c r="M239" l="1"/>
  <c r="M238" l="1"/>
  <c r="M237" l="1"/>
  <c r="M236" l="1"/>
  <c r="M235" l="1"/>
  <c r="O389" l="1"/>
  <c r="N390"/>
  <c r="N391"/>
  <c r="M234"/>
  <c r="M233" l="1"/>
  <c r="M232"/>
  <c r="M231" l="1"/>
  <c r="M230" l="1"/>
  <c r="M229" l="1"/>
  <c r="M227"/>
  <c r="M226" l="1"/>
  <c r="M225" l="1"/>
  <c r="M223" l="1"/>
  <c r="M222"/>
  <c r="M221" l="1"/>
  <c r="M220" l="1"/>
  <c r="M218" l="1"/>
  <c r="M217" l="1"/>
  <c r="M216" l="1"/>
  <c r="M215" l="1"/>
  <c r="M214" l="1"/>
  <c r="M213" l="1"/>
  <c r="M212" l="1"/>
  <c r="M211" l="1"/>
  <c r="M210" l="1"/>
  <c r="M209" l="1"/>
  <c r="M208" l="1"/>
  <c r="M207" l="1"/>
  <c r="M206" l="1"/>
  <c r="M204" l="1"/>
  <c r="M198" l="1"/>
  <c r="M199"/>
  <c r="M200"/>
  <c r="M201"/>
  <c r="M202"/>
  <c r="M203"/>
  <c r="Y203"/>
  <c r="X203"/>
  <c r="Y199"/>
  <c r="X199"/>
  <c r="Y198"/>
  <c r="X198"/>
  <c r="Y197"/>
  <c r="X197"/>
  <c r="M197" l="1"/>
  <c r="M196" l="1"/>
  <c r="M195" l="1"/>
  <c r="M194" l="1"/>
  <c r="M193" l="1"/>
  <c r="M192" l="1"/>
  <c r="M190" l="1"/>
  <c r="Y189" l="1"/>
  <c r="X189"/>
  <c r="Y188"/>
  <c r="X188"/>
  <c r="Y187"/>
  <c r="X187"/>
  <c r="Y186"/>
  <c r="X186"/>
  <c r="Y185"/>
  <c r="X185"/>
  <c r="M185"/>
  <c r="M186"/>
  <c r="M187"/>
  <c r="M188"/>
  <c r="M189"/>
  <c r="M184" l="1"/>
  <c r="M183" l="1"/>
  <c r="M182" l="1"/>
  <c r="M181" l="1"/>
  <c r="M180" l="1"/>
  <c r="M179" l="1"/>
  <c r="Y176" l="1"/>
  <c r="X176"/>
  <c r="Y175"/>
  <c r="X175"/>
  <c r="Y174"/>
  <c r="X174"/>
  <c r="Y173"/>
  <c r="X173"/>
  <c r="M173"/>
  <c r="M174"/>
  <c r="M175"/>
  <c r="M176"/>
  <c r="M177"/>
  <c r="M172" l="1"/>
  <c r="M171" l="1"/>
  <c r="M170" l="1"/>
  <c r="M169" l="1"/>
  <c r="M168" l="1"/>
  <c r="M167" l="1"/>
  <c r="M166" l="1"/>
  <c r="M165" l="1"/>
  <c r="M163" l="1"/>
  <c r="M162" l="1"/>
  <c r="M161" l="1"/>
  <c r="M160" l="1"/>
  <c r="M159" l="1"/>
  <c r="M158" l="1"/>
  <c r="AJ152" l="1"/>
  <c r="AI152"/>
  <c r="AH152"/>
  <c r="AG152"/>
  <c r="M157" l="1"/>
  <c r="M156" l="1"/>
  <c r="M155" l="1"/>
  <c r="M154" l="1"/>
  <c r="M153" l="1"/>
  <c r="M152" l="1"/>
  <c r="M151" l="1"/>
  <c r="M149" l="1"/>
  <c r="M148" l="1"/>
  <c r="M147" l="1"/>
  <c r="M146" l="1"/>
  <c r="M145" l="1"/>
  <c r="Y144" l="1"/>
  <c r="X144"/>
  <c r="Y143"/>
  <c r="X143"/>
  <c r="M143"/>
  <c r="M144"/>
  <c r="M140" l="1"/>
  <c r="M141"/>
  <c r="M142"/>
  <c r="M139" l="1"/>
  <c r="M138" l="1"/>
  <c r="M137" l="1"/>
  <c r="M135" l="1"/>
  <c r="Y134" l="1"/>
  <c r="X134"/>
  <c r="Y133"/>
  <c r="X133"/>
  <c r="Y132"/>
  <c r="X132"/>
  <c r="Y131"/>
  <c r="X131"/>
  <c r="Y130"/>
  <c r="X130"/>
  <c r="M131"/>
  <c r="M132"/>
  <c r="M133"/>
  <c r="M134"/>
  <c r="M130" l="1"/>
  <c r="M129" l="1"/>
  <c r="M128" l="1"/>
  <c r="M127"/>
  <c r="M126" l="1"/>
  <c r="M125"/>
  <c r="M123" l="1"/>
  <c r="Y121" l="1"/>
  <c r="X121"/>
  <c r="Y120"/>
  <c r="X120"/>
  <c r="Y118"/>
  <c r="X118"/>
  <c r="Y117"/>
  <c r="X117"/>
  <c r="M117"/>
  <c r="M118"/>
  <c r="M119"/>
  <c r="M120"/>
  <c r="M121"/>
  <c r="M122"/>
  <c r="M116" l="1"/>
  <c r="M115" l="1"/>
  <c r="M114" l="1"/>
  <c r="M113"/>
  <c r="M112" l="1"/>
  <c r="M111"/>
  <c r="M105" l="1"/>
  <c r="M106"/>
  <c r="M107"/>
  <c r="M108"/>
  <c r="M109"/>
  <c r="Y107"/>
  <c r="X107"/>
  <c r="Y106"/>
  <c r="X106"/>
  <c r="Y105"/>
  <c r="X105"/>
  <c r="Y104"/>
  <c r="X104"/>
  <c r="M104" l="1"/>
  <c r="M103" l="1"/>
  <c r="M102" l="1"/>
  <c r="M101"/>
  <c r="M100" l="1"/>
  <c r="M99"/>
  <c r="M98" l="1"/>
  <c r="M96"/>
  <c r="Y95" l="1"/>
  <c r="X95"/>
  <c r="Y94"/>
  <c r="X94"/>
  <c r="Y93"/>
  <c r="X93"/>
  <c r="Y92"/>
  <c r="X92"/>
  <c r="M92"/>
  <c r="M93"/>
  <c r="M94"/>
  <c r="M95"/>
  <c r="M91" l="1"/>
  <c r="M90" l="1"/>
  <c r="M89" l="1"/>
  <c r="M88" l="1"/>
  <c r="M87" l="1"/>
  <c r="M86"/>
  <c r="M85" l="1"/>
  <c r="M83" l="1"/>
  <c r="M82"/>
  <c r="X81" l="1"/>
  <c r="Y81"/>
  <c r="M81"/>
  <c r="Y80" l="1"/>
  <c r="X80"/>
  <c r="Y79"/>
  <c r="X79"/>
  <c r="Y78"/>
  <c r="X78"/>
  <c r="Y77"/>
  <c r="X77"/>
  <c r="M77"/>
  <c r="M78"/>
  <c r="M79"/>
  <c r="M80"/>
  <c r="M76"/>
  <c r="M75" l="1"/>
  <c r="M74" l="1"/>
  <c r="M73"/>
  <c r="M72" l="1"/>
  <c r="M71" l="1"/>
  <c r="M69" l="1"/>
  <c r="M68"/>
  <c r="M67" l="1"/>
  <c r="M66" l="1"/>
  <c r="M65" l="1"/>
  <c r="M63" l="1"/>
  <c r="M64"/>
  <c r="Y62"/>
  <c r="X62"/>
  <c r="M62"/>
  <c r="M60" l="1"/>
  <c r="M59" l="1"/>
  <c r="M58" l="1"/>
  <c r="M57" l="1"/>
  <c r="M56" l="1"/>
  <c r="M55" l="1"/>
  <c r="M54" l="1"/>
  <c r="M53" l="1"/>
  <c r="M52" l="1"/>
  <c r="Y51" l="1"/>
  <c r="X51"/>
  <c r="Y50"/>
  <c r="X50"/>
  <c r="M51"/>
  <c r="M50"/>
  <c r="M49"/>
  <c r="M47"/>
  <c r="M46" l="1"/>
  <c r="M45" l="1"/>
  <c r="M44" l="1"/>
  <c r="M43" l="1"/>
  <c r="M42" l="1"/>
  <c r="M41" l="1"/>
  <c r="M40" l="1"/>
  <c r="M39" l="1"/>
  <c r="Y37" l="1"/>
  <c r="X37"/>
  <c r="Y36"/>
  <c r="X36"/>
  <c r="Y35"/>
  <c r="X35"/>
  <c r="M38"/>
  <c r="M37"/>
  <c r="M36"/>
  <c r="M35"/>
  <c r="Y33"/>
  <c r="X33"/>
  <c r="M33"/>
  <c r="M32" l="1"/>
  <c r="M31" l="1"/>
  <c r="M30" l="1"/>
  <c r="M29" l="1"/>
  <c r="M28" l="1"/>
  <c r="M27" l="1"/>
  <c r="M21" l="1"/>
  <c r="M26" l="1"/>
  <c r="M25"/>
  <c r="M24"/>
  <c r="M23"/>
  <c r="Y20"/>
  <c r="X20"/>
  <c r="M20"/>
  <c r="M19" l="1"/>
  <c r="M18" l="1"/>
  <c r="M17" l="1"/>
  <c r="M16" l="1"/>
  <c r="M15"/>
  <c r="M14" l="1"/>
  <c r="M13" l="1"/>
  <c r="M12" l="1"/>
  <c r="M11" l="1"/>
  <c r="M10"/>
  <c r="M9"/>
  <c r="M8"/>
  <c r="M7"/>
  <c r="Y6"/>
  <c r="X6"/>
  <c r="M6"/>
  <c r="AF392" l="1"/>
  <c r="AE392"/>
  <c r="W392"/>
  <c r="V392"/>
  <c r="U392"/>
  <c r="T392"/>
  <c r="S392"/>
  <c r="R392"/>
  <c r="Q392"/>
  <c r="P392"/>
  <c r="O392"/>
  <c r="N392"/>
  <c r="L392"/>
  <c r="K392"/>
  <c r="J392"/>
  <c r="I392"/>
  <c r="H392"/>
  <c r="G392"/>
  <c r="F392"/>
  <c r="C392"/>
  <c r="AF391"/>
  <c r="AE391"/>
  <c r="W391"/>
  <c r="V391"/>
  <c r="U391"/>
  <c r="T391"/>
  <c r="S391"/>
  <c r="R391"/>
  <c r="Q391"/>
  <c r="P391"/>
  <c r="O391"/>
  <c r="L391"/>
  <c r="K391"/>
  <c r="J391"/>
  <c r="I391"/>
  <c r="H391"/>
  <c r="G391"/>
  <c r="F391"/>
  <c r="C391"/>
  <c r="AF390"/>
  <c r="AE390"/>
  <c r="W390"/>
  <c r="V390"/>
  <c r="U390"/>
  <c r="T390"/>
  <c r="S390"/>
  <c r="R390"/>
  <c r="Q390"/>
  <c r="P390"/>
  <c r="O390"/>
  <c r="L390"/>
  <c r="K390"/>
  <c r="J390"/>
  <c r="I390"/>
  <c r="H390"/>
  <c r="G390"/>
  <c r="F390"/>
  <c r="C390"/>
  <c r="AJ389"/>
  <c r="AH389"/>
  <c r="AF389"/>
  <c r="AE389"/>
  <c r="W389"/>
  <c r="V389"/>
  <c r="U389"/>
  <c r="T389"/>
  <c r="S389"/>
  <c r="R389"/>
  <c r="Q389"/>
  <c r="P389"/>
  <c r="L389"/>
  <c r="K389"/>
  <c r="J389"/>
  <c r="I389"/>
  <c r="H389"/>
  <c r="G389"/>
  <c r="F389"/>
  <c r="C389"/>
  <c r="AJ392"/>
  <c r="AI391"/>
  <c r="AH392"/>
  <c r="AG391"/>
  <c r="Y392"/>
  <c r="X391"/>
  <c r="M392" l="1"/>
  <c r="M389"/>
  <c r="Y389"/>
  <c r="X390"/>
  <c r="AG390"/>
  <c r="AI390"/>
  <c r="M391"/>
  <c r="Y391"/>
  <c r="AH391"/>
  <c r="AJ391"/>
  <c r="X392"/>
  <c r="AG392"/>
  <c r="AI392"/>
  <c r="X389"/>
  <c r="AG389"/>
  <c r="AI389"/>
  <c r="M390"/>
  <c r="Y390"/>
  <c r="AH390"/>
  <c r="AJ390"/>
</calcChain>
</file>

<file path=xl/sharedStrings.xml><?xml version="1.0" encoding="utf-8"?>
<sst xmlns="http://schemas.openxmlformats.org/spreadsheetml/2006/main" count="9953" uniqueCount="7689">
  <si>
    <t>CHEMICAL ANALYSIS</t>
  </si>
  <si>
    <t>SLAG ANALYSIS</t>
  </si>
  <si>
    <t>BF Gas Analysis</t>
  </si>
  <si>
    <t>DATE</t>
  </si>
  <si>
    <t>CAST NO(Ladle No.)</t>
  </si>
  <si>
    <t>H.M.T.</t>
  </si>
  <si>
    <t>RECD TIME</t>
  </si>
  <si>
    <t>REPO TIME</t>
  </si>
  <si>
    <t>%C</t>
  </si>
  <si>
    <t>%Mn</t>
  </si>
  <si>
    <t>%Si</t>
  </si>
  <si>
    <t>%S</t>
  </si>
  <si>
    <t>%P</t>
  </si>
  <si>
    <t>%Ti</t>
  </si>
  <si>
    <t>%Cr</t>
  </si>
  <si>
    <t>%Fe</t>
  </si>
  <si>
    <t>%SiO2</t>
  </si>
  <si>
    <t>%CaO</t>
  </si>
  <si>
    <t>%MgO</t>
  </si>
  <si>
    <t>%Al2O3</t>
  </si>
  <si>
    <t>%FeO</t>
  </si>
  <si>
    <t>%MnO</t>
  </si>
  <si>
    <t>%Na2O</t>
  </si>
  <si>
    <t>%K2O</t>
  </si>
  <si>
    <t>%TiO2</t>
  </si>
  <si>
    <t>BASICITY</t>
  </si>
  <si>
    <t>T.BASICITY</t>
  </si>
  <si>
    <t>Shift</t>
  </si>
  <si>
    <t>Time</t>
  </si>
  <si>
    <t>%CO</t>
  </si>
  <si>
    <t>%CO2</t>
  </si>
  <si>
    <t>%O2</t>
  </si>
  <si>
    <t>%H2</t>
  </si>
  <si>
    <t>%N2</t>
  </si>
  <si>
    <t>C0/CO2</t>
  </si>
  <si>
    <t>ŋ CO</t>
  </si>
  <si>
    <t>GCV  KCAL/NM3</t>
  </si>
  <si>
    <t>SPECIFICATION</t>
  </si>
  <si>
    <t xml:space="preserve">&gt;1480⁰C
</t>
  </si>
  <si>
    <t>&lt; 0.80 % [EFFECT FROM 01.06.2020 ONWORDS]</t>
  </si>
  <si>
    <t>&lt; 0.050 %</t>
  </si>
  <si>
    <t>MIN</t>
  </si>
  <si>
    <t>MAX</t>
  </si>
  <si>
    <t>AVG</t>
  </si>
  <si>
    <t>STD.DEVIATION</t>
  </si>
  <si>
    <t>REMARKS</t>
  </si>
  <si>
    <r>
      <t xml:space="preserve">                                      HOT METAL- BF-01  </t>
    </r>
    <r>
      <rPr>
        <b/>
        <sz val="11"/>
        <color theme="1"/>
        <rFont val="Calibri"/>
        <family val="2"/>
      </rPr>
      <t>(SUBMITTED SAMPLE BY BF-01)</t>
    </r>
  </si>
  <si>
    <t>101607-L-19</t>
  </si>
  <si>
    <t>C</t>
  </si>
  <si>
    <t>101608-L-10</t>
  </si>
  <si>
    <t>A</t>
  </si>
  <si>
    <t>NA</t>
  </si>
  <si>
    <t>-</t>
  </si>
  <si>
    <t>B</t>
  </si>
  <si>
    <t xml:space="preserve">101609-L-18 </t>
  </si>
  <si>
    <t xml:space="preserve">101610-L-23 </t>
  </si>
  <si>
    <t>101611-L-23</t>
  </si>
  <si>
    <t>101612-L-23</t>
  </si>
  <si>
    <t>101613-L-23</t>
  </si>
  <si>
    <t>101614-L-22</t>
  </si>
  <si>
    <t>101615-L-20</t>
  </si>
  <si>
    <t>101616-L-18</t>
  </si>
  <si>
    <t>101617-L-22</t>
  </si>
  <si>
    <t>101618-L-20</t>
  </si>
  <si>
    <t>101619-L-18</t>
  </si>
  <si>
    <t>101620-L-20</t>
  </si>
  <si>
    <t>101621-L-19</t>
  </si>
  <si>
    <t>101622-L-10</t>
  </si>
  <si>
    <t>101623-L-22</t>
  </si>
  <si>
    <t>101624-L-18</t>
  </si>
  <si>
    <t>101625-L-15</t>
  </si>
  <si>
    <t>101626-L-22</t>
  </si>
  <si>
    <t>101627-L-25</t>
  </si>
  <si>
    <t>101628-L-21</t>
  </si>
  <si>
    <t>101629-L-15</t>
  </si>
  <si>
    <t>101630-L-20</t>
  </si>
  <si>
    <t>101631-L-25</t>
  </si>
  <si>
    <t>101632-L-24</t>
  </si>
  <si>
    <t>101633-L-09</t>
  </si>
  <si>
    <t>101634-L-18</t>
  </si>
  <si>
    <t>101635-L-05</t>
  </si>
  <si>
    <t>101636-L-23</t>
  </si>
  <si>
    <t>101637-L-15</t>
  </si>
  <si>
    <t>101638-L-05</t>
  </si>
  <si>
    <t>101639-L-25</t>
  </si>
  <si>
    <t>101640-L-13</t>
  </si>
  <si>
    <t>101641 L-20</t>
  </si>
  <si>
    <t>101642 L-21</t>
  </si>
  <si>
    <t>101643 L-20</t>
  </si>
  <si>
    <t>101644 L-18</t>
  </si>
  <si>
    <t>101645 L-20</t>
  </si>
  <si>
    <t>101646 L-21</t>
  </si>
  <si>
    <t>101647- L-27</t>
  </si>
  <si>
    <t>101648- L-21</t>
  </si>
  <si>
    <t>101649- L-02</t>
  </si>
  <si>
    <t>101650- L-16</t>
  </si>
  <si>
    <t>101651- L-06</t>
  </si>
  <si>
    <t>NR</t>
  </si>
  <si>
    <t>101652- L-25</t>
  </si>
  <si>
    <t>101653- L-05</t>
  </si>
  <si>
    <t>101654- L-21</t>
  </si>
  <si>
    <t>101655- L-05</t>
  </si>
  <si>
    <t>101656- L-30</t>
  </si>
  <si>
    <t>101657- L-09</t>
  </si>
  <si>
    <t>101658- L-24</t>
  </si>
  <si>
    <t>101659- L-04</t>
  </si>
  <si>
    <t>101660- L-18</t>
  </si>
  <si>
    <t>101660- L-22 2ND</t>
  </si>
  <si>
    <t>101661- L-23</t>
  </si>
  <si>
    <t>101662- L-18</t>
  </si>
  <si>
    <t>101663- L-19</t>
  </si>
  <si>
    <t>101664- L-29</t>
  </si>
  <si>
    <t>101665- L-21</t>
  </si>
  <si>
    <t>101666 L-19</t>
  </si>
  <si>
    <t>101667 L-16</t>
  </si>
  <si>
    <t>101668 L-22</t>
  </si>
  <si>
    <t>101669 L-08</t>
  </si>
  <si>
    <t>101670 L-20</t>
  </si>
  <si>
    <t>101671-L-14</t>
  </si>
  <si>
    <t>101672-L-05</t>
  </si>
  <si>
    <t>101673-L-16</t>
  </si>
  <si>
    <t>101674-L-02</t>
  </si>
  <si>
    <t>101675-L-24</t>
  </si>
  <si>
    <t>101676-L-26</t>
  </si>
  <si>
    <t>101677-L-16</t>
  </si>
  <si>
    <t>101678-L-18</t>
  </si>
  <si>
    <t>101679-L-23</t>
  </si>
  <si>
    <t>101680-L-18</t>
  </si>
  <si>
    <t>101681-L-22</t>
  </si>
  <si>
    <t>101682-L-09</t>
  </si>
  <si>
    <t>101684-L-19</t>
  </si>
  <si>
    <t>101685-L-20</t>
  </si>
  <si>
    <t>101683-L-29</t>
  </si>
  <si>
    <t>101686-L-18</t>
  </si>
  <si>
    <t>101687-L-19</t>
  </si>
  <si>
    <t>101688-L-20</t>
  </si>
  <si>
    <t>101689-L-21</t>
  </si>
  <si>
    <t>101690-L-29</t>
  </si>
  <si>
    <t>101691-L-16</t>
  </si>
  <si>
    <t>101692-L-15</t>
  </si>
  <si>
    <t>101693-L-22</t>
  </si>
  <si>
    <t>101694-L-16</t>
  </si>
  <si>
    <t>101695-L-18</t>
  </si>
  <si>
    <t>101696-L-19</t>
  </si>
  <si>
    <t>101697-L-21</t>
  </si>
  <si>
    <t>101698-L-06</t>
  </si>
  <si>
    <t>101699-L-28</t>
  </si>
  <si>
    <t>101700-L-09</t>
  </si>
  <si>
    <t>101701-L-02</t>
  </si>
  <si>
    <t>101702-L-18</t>
  </si>
  <si>
    <t>101703-L-17</t>
  </si>
  <si>
    <t>101704-L-23</t>
  </si>
  <si>
    <t>101705-L-30</t>
  </si>
  <si>
    <t>101706-L-22</t>
  </si>
  <si>
    <t>101707-L-18</t>
  </si>
  <si>
    <t>101708-L-21</t>
  </si>
  <si>
    <t>101709-L-22</t>
  </si>
  <si>
    <t>101710-L-16</t>
  </si>
  <si>
    <t>101711-L-23</t>
  </si>
  <si>
    <t>101712-L-18</t>
  </si>
  <si>
    <t>101713-L-16</t>
  </si>
  <si>
    <t>101714-L-20</t>
  </si>
  <si>
    <t>101715-L-22</t>
  </si>
  <si>
    <t>101716-L-18</t>
  </si>
  <si>
    <t>101717-L-17</t>
  </si>
  <si>
    <t>101718-L-01</t>
  </si>
  <si>
    <t>101719-L-19</t>
  </si>
  <si>
    <t>101720-L-03</t>
  </si>
  <si>
    <t>101721-L-23</t>
  </si>
  <si>
    <t>101722-L-20</t>
  </si>
  <si>
    <t>101723-L-17</t>
  </si>
  <si>
    <t>101724-L-23</t>
  </si>
  <si>
    <t>101725-L-25</t>
  </si>
  <si>
    <t>101727-L-25</t>
  </si>
  <si>
    <t>101726-L-23</t>
  </si>
  <si>
    <t>101728-L-22</t>
  </si>
  <si>
    <t>101729-L-28</t>
  </si>
  <si>
    <t>101730-L-17</t>
  </si>
  <si>
    <t>101731-L-16</t>
  </si>
  <si>
    <t>101732-L-24</t>
  </si>
  <si>
    <t>101733-L-28</t>
  </si>
  <si>
    <t>101734-L-02</t>
  </si>
  <si>
    <t>101735-L-09</t>
  </si>
  <si>
    <t>101736-L-15</t>
  </si>
  <si>
    <t>101737-L-24</t>
  </si>
  <si>
    <t>101738-L-09</t>
  </si>
  <si>
    <t>101739-L-26</t>
  </si>
  <si>
    <t>101740-L-27</t>
  </si>
  <si>
    <t>101741-L-05</t>
  </si>
  <si>
    <t>101742-L-27</t>
  </si>
  <si>
    <t>101743-L-18</t>
  </si>
  <si>
    <t>101744-L-16</t>
  </si>
  <si>
    <t>101745-L-23</t>
  </si>
  <si>
    <t>101746-L-19</t>
  </si>
  <si>
    <t>101747-L-10</t>
  </si>
  <si>
    <t>101748-L-20</t>
  </si>
  <si>
    <t>101749-L-16</t>
  </si>
  <si>
    <t>101750-L-10</t>
  </si>
  <si>
    <t>101751-L-27</t>
  </si>
  <si>
    <t>101752-L-01</t>
  </si>
  <si>
    <t>101753-L-23</t>
  </si>
  <si>
    <t>101754-L-16</t>
  </si>
  <si>
    <t>101755-L-21</t>
  </si>
  <si>
    <t>101756-L-18</t>
  </si>
  <si>
    <t>101757-L-16</t>
  </si>
  <si>
    <t>101758-L-17</t>
  </si>
  <si>
    <t>101759-L-25</t>
  </si>
  <si>
    <t>101760-L-30</t>
  </si>
  <si>
    <t>101761-L-15</t>
  </si>
  <si>
    <t>101762-L-01</t>
  </si>
  <si>
    <t>101763-L-29</t>
  </si>
  <si>
    <t>101764-L-05</t>
  </si>
  <si>
    <t>101765-L-26</t>
  </si>
  <si>
    <t>101766-L-16</t>
  </si>
  <si>
    <t>101767-L-17</t>
  </si>
  <si>
    <t>101768-L-15</t>
  </si>
  <si>
    <t>101769-L-17</t>
  </si>
  <si>
    <t>101770-L-19</t>
  </si>
  <si>
    <t>101771-L-27</t>
  </si>
  <si>
    <t>101772-L-25</t>
  </si>
  <si>
    <t>101773-L-22</t>
  </si>
  <si>
    <t>101774-L-16</t>
  </si>
  <si>
    <t>101775-L-09</t>
  </si>
  <si>
    <t>101776-L-29</t>
  </si>
  <si>
    <t>101777-L-22</t>
  </si>
  <si>
    <t>101778-L-01</t>
  </si>
  <si>
    <t>101779-L-19</t>
  </si>
  <si>
    <t>101780-L-10</t>
  </si>
  <si>
    <t>101781-L-06</t>
  </si>
  <si>
    <t>101782-L-22</t>
  </si>
  <si>
    <t>101783-L-01</t>
  </si>
  <si>
    <t>101784-L-20</t>
  </si>
  <si>
    <t>101785-L-15</t>
  </si>
  <si>
    <t>101786-L-14</t>
  </si>
  <si>
    <t>101787-L-17</t>
  </si>
  <si>
    <t>101788-L-19</t>
  </si>
  <si>
    <t>101789-L-18</t>
  </si>
  <si>
    <t>101790-L-19</t>
  </si>
  <si>
    <t>101791-L-25</t>
  </si>
  <si>
    <t>101792-L-02</t>
  </si>
  <si>
    <t>101793-L-22</t>
  </si>
  <si>
    <t>101794-L-14</t>
  </si>
  <si>
    <t>101795-L-10</t>
  </si>
  <si>
    <t>101797-L-26</t>
  </si>
  <si>
    <t>101796-L-16</t>
  </si>
  <si>
    <t>101798-L-19</t>
  </si>
  <si>
    <t>101799-L-26</t>
  </si>
  <si>
    <t>101800-L-26</t>
  </si>
  <si>
    <t>101801-L-14</t>
  </si>
  <si>
    <t>101802-L-28</t>
  </si>
  <si>
    <t>101803-L-01</t>
  </si>
  <si>
    <t>101804-L-16</t>
  </si>
  <si>
    <t>101805-L-01</t>
  </si>
  <si>
    <t>S.D</t>
  </si>
  <si>
    <t>101806-L-16</t>
  </si>
  <si>
    <t>101806-L-17 2ND SAMPLE</t>
  </si>
  <si>
    <t>101807-L-18</t>
  </si>
  <si>
    <t>101808-L-16</t>
  </si>
  <si>
    <t>101809-L-17</t>
  </si>
  <si>
    <t>101809-L-18 2ND SAMPLE</t>
  </si>
  <si>
    <t>101810-L-23</t>
  </si>
  <si>
    <t>101810-L-21 2ND</t>
  </si>
  <si>
    <t>101811-L-10</t>
  </si>
  <si>
    <t>101812-L-10</t>
  </si>
  <si>
    <t>101813-L-22</t>
  </si>
  <si>
    <t>101814-L-18</t>
  </si>
  <si>
    <t>101815-L-06</t>
  </si>
  <si>
    <t>101816-L-28</t>
  </si>
  <si>
    <t>101817-L-10</t>
  </si>
  <si>
    <t>101818-L-29</t>
  </si>
  <si>
    <t>101819-L-22</t>
  </si>
  <si>
    <t>101820-L-14</t>
  </si>
  <si>
    <t>101821-L-18</t>
  </si>
  <si>
    <t>101822-L-06</t>
  </si>
  <si>
    <t>101823-L-17</t>
  </si>
  <si>
    <t>101824-L-19</t>
  </si>
  <si>
    <t>101825-L-28</t>
  </si>
  <si>
    <t>101826-L-20</t>
  </si>
  <si>
    <t>101827-L-05</t>
  </si>
  <si>
    <t>101828-L-05</t>
  </si>
  <si>
    <t>101829-L-30</t>
  </si>
  <si>
    <t>101830-L-19</t>
  </si>
  <si>
    <t>101831-L-04</t>
  </si>
  <si>
    <t>101832-L-14</t>
  </si>
  <si>
    <t>101833-L-25</t>
  </si>
  <si>
    <t>101834-L-28</t>
  </si>
  <si>
    <t>101835-L-28</t>
  </si>
  <si>
    <t>101836-L-28</t>
  </si>
  <si>
    <t>101837-L-15</t>
  </si>
  <si>
    <t>101838-L-18</t>
  </si>
  <si>
    <t>101839-L-23</t>
  </si>
  <si>
    <t>101840-L-23</t>
  </si>
  <si>
    <t>101841-L-04</t>
  </si>
  <si>
    <t>101842-L-09</t>
  </si>
  <si>
    <t>101843-L-14</t>
  </si>
  <si>
    <t>101844-L-26</t>
  </si>
  <si>
    <t>101845-L-29</t>
  </si>
  <si>
    <t>101846-L-06</t>
  </si>
  <si>
    <t>101847-L-24</t>
  </si>
  <si>
    <t>101848-L-06</t>
  </si>
  <si>
    <t>101849-L-09</t>
  </si>
  <si>
    <t>101850-L-21</t>
  </si>
  <si>
    <t>101851-L-18</t>
  </si>
  <si>
    <t>101852-L-28</t>
  </si>
  <si>
    <t>101853-L-23</t>
  </si>
  <si>
    <t>101854-L-13</t>
  </si>
  <si>
    <t>101855-L-21</t>
  </si>
  <si>
    <t>101856-L-26</t>
  </si>
  <si>
    <t>101857-L-23</t>
  </si>
  <si>
    <t>101858-L-16</t>
  </si>
  <si>
    <t>101859-L-25</t>
  </si>
  <si>
    <t>101860-L-22</t>
  </si>
  <si>
    <t>101861-L-16</t>
  </si>
  <si>
    <t>101862-L-19</t>
  </si>
  <si>
    <t>101863-L-06</t>
  </si>
  <si>
    <t>101864-L-10</t>
  </si>
  <si>
    <t>101865-L-16</t>
  </si>
  <si>
    <t>101866-L-16</t>
  </si>
  <si>
    <t>101867-L-13</t>
  </si>
  <si>
    <t>101868-L-17</t>
  </si>
  <si>
    <t>101869-L-19</t>
  </si>
  <si>
    <t>101870-L-18</t>
  </si>
  <si>
    <t>101871-L-16</t>
  </si>
  <si>
    <t>101872-L-23</t>
  </si>
  <si>
    <t>101873-L-09</t>
  </si>
  <si>
    <t>101874-L-05</t>
  </si>
  <si>
    <t>101875-L-19</t>
  </si>
  <si>
    <t>101876-L-25</t>
  </si>
  <si>
    <t>101877-L-29</t>
  </si>
  <si>
    <t>101878-L-04</t>
  </si>
  <si>
    <t>101879-L-30</t>
  </si>
  <si>
    <t>101880-L-04</t>
  </si>
  <si>
    <t>101881-L-06</t>
  </si>
  <si>
    <t>101882-L-23</t>
  </si>
  <si>
    <t>101883-L-17</t>
  </si>
  <si>
    <t>101884-L-20</t>
  </si>
  <si>
    <t>101885-L-17</t>
  </si>
  <si>
    <t>101886-L-26</t>
  </si>
  <si>
    <t>101887-L-19</t>
  </si>
  <si>
    <t>101888-L-09</t>
  </si>
  <si>
    <t>101889-L-18</t>
  </si>
  <si>
    <t>101890-L-04</t>
  </si>
  <si>
    <t>101891-L-24</t>
  </si>
  <si>
    <t>101892-L-18</t>
  </si>
  <si>
    <t>101893-L-15</t>
  </si>
  <si>
    <t>101894-L-02</t>
  </si>
  <si>
    <t>101895-L-18</t>
  </si>
  <si>
    <t>101896-L-19</t>
  </si>
  <si>
    <t>101897-L-28</t>
  </si>
  <si>
    <t>101898-L-18</t>
  </si>
  <si>
    <t>101899-L-19</t>
  </si>
  <si>
    <t>101900-L-17</t>
  </si>
  <si>
    <t>101901-L-22</t>
  </si>
  <si>
    <t>101902-L-09</t>
  </si>
  <si>
    <t>101903-L-15</t>
  </si>
  <si>
    <t>101904-L-06</t>
  </si>
  <si>
    <t>101905-L-09</t>
  </si>
  <si>
    <t>101906-L-22</t>
  </si>
  <si>
    <t>101907-L-25</t>
  </si>
  <si>
    <t>101908-L-19</t>
  </si>
  <si>
    <t>101909-L-21</t>
  </si>
  <si>
    <t>101910-L-28</t>
  </si>
  <si>
    <t>101911-L-05</t>
  </si>
  <si>
    <t>101912-L-28</t>
  </si>
  <si>
    <t>101913-L-19</t>
  </si>
  <si>
    <t>101914-L-23</t>
  </si>
  <si>
    <t>101915-L-16</t>
  </si>
  <si>
    <t>101916-L-16</t>
  </si>
  <si>
    <t>101917-L-09</t>
  </si>
  <si>
    <t>101918-L-14</t>
  </si>
  <si>
    <t>101919-L-17</t>
  </si>
  <si>
    <t>101920-L-14</t>
  </si>
  <si>
    <t>101921-L-19</t>
  </si>
  <si>
    <t>101922-L-09</t>
  </si>
  <si>
    <t>101923-L-21</t>
  </si>
  <si>
    <t>101924-L-17</t>
  </si>
  <si>
    <t>101925-L-12</t>
  </si>
  <si>
    <t>101926-L-02</t>
  </si>
  <si>
    <t>101927-L-17</t>
  </si>
  <si>
    <t>101928-L-17</t>
  </si>
  <si>
    <t>101929-L-26</t>
  </si>
  <si>
    <t>101930-L-10</t>
  </si>
  <si>
    <t>101931-L-29</t>
  </si>
  <si>
    <t>101932-L-17</t>
  </si>
  <si>
    <t>101933-L-21</t>
  </si>
  <si>
    <t>101934-L-23</t>
  </si>
  <si>
    <t>101935-L-19</t>
  </si>
  <si>
    <t>101936-L-24</t>
  </si>
  <si>
    <t>101937-L-06</t>
  </si>
  <si>
    <t>101938-L-05</t>
  </si>
  <si>
    <t>101939-L-29</t>
  </si>
  <si>
    <t>101940-L-28</t>
  </si>
  <si>
    <t>101941-L-20</t>
  </si>
  <si>
    <t>101942-L-19</t>
  </si>
  <si>
    <t>101943-L-26</t>
  </si>
  <si>
    <t>101944-L-23</t>
  </si>
  <si>
    <t>101945-L-24</t>
  </si>
  <si>
    <t>101946-L-19</t>
  </si>
  <si>
    <t>101947-L-06</t>
  </si>
  <si>
    <t>101948-L-20</t>
  </si>
  <si>
    <t>101949-L-05</t>
  </si>
  <si>
    <t>101950-L-15</t>
  </si>
  <si>
    <t>101951-L-26</t>
  </si>
  <si>
    <t>101952-L-16</t>
  </si>
  <si>
    <t>101953-L-16</t>
  </si>
  <si>
    <t>101954-L-24</t>
  </si>
  <si>
    <t>101955-L-28</t>
  </si>
  <si>
    <t>EML LAB SAMPLE ID</t>
  </si>
  <si>
    <t>CLEML-5353</t>
  </si>
  <si>
    <t>CLEML-5320</t>
  </si>
  <si>
    <t>CLEML-5318</t>
  </si>
  <si>
    <t>CLEML-5310</t>
  </si>
  <si>
    <t>CLEML-5306</t>
  </si>
  <si>
    <t>101956-L-30</t>
  </si>
  <si>
    <t>CLEML-5371</t>
  </si>
  <si>
    <t>101957-L-23</t>
  </si>
  <si>
    <t>CLEML-5376</t>
  </si>
  <si>
    <t>101958-L-24</t>
  </si>
  <si>
    <t>CLEML-5395</t>
  </si>
  <si>
    <t>101959-L-16</t>
  </si>
  <si>
    <t>CLEML-5425</t>
  </si>
  <si>
    <t>101960-L-12</t>
  </si>
  <si>
    <t>CLEML-5444</t>
  </si>
  <si>
    <t>101961-L-14</t>
  </si>
  <si>
    <t>CLEML-5451</t>
  </si>
  <si>
    <t>101962-L-10</t>
  </si>
  <si>
    <t>CLEML-5463</t>
  </si>
  <si>
    <t>CLEML-5481</t>
  </si>
  <si>
    <t>101963-L-05</t>
  </si>
  <si>
    <t>101964-L-12</t>
  </si>
  <si>
    <t>CLEML-5487</t>
  </si>
  <si>
    <t>101965-L-17</t>
  </si>
  <si>
    <t>CLEML-5492</t>
  </si>
  <si>
    <t>101966-L-23</t>
  </si>
  <si>
    <t>CLEML-5496</t>
  </si>
  <si>
    <t>101967-L-28</t>
  </si>
  <si>
    <t>CLEML-5516</t>
  </si>
  <si>
    <t>101968-L-17</t>
  </si>
  <si>
    <t>CLEML-5540</t>
  </si>
  <si>
    <t>101969-L-13</t>
  </si>
  <si>
    <t>CLEML-5564</t>
  </si>
  <si>
    <t>101970-L-20</t>
  </si>
  <si>
    <t>CLEML-5573</t>
  </si>
  <si>
    <t>101971-L-21</t>
  </si>
  <si>
    <t>CLEML-5608</t>
  </si>
  <si>
    <t>101972-L-25</t>
  </si>
  <si>
    <t>CLEML-5619</t>
  </si>
  <si>
    <t>101973-L-24</t>
  </si>
  <si>
    <t>CLEML-5632</t>
  </si>
  <si>
    <t>101974-L-14</t>
  </si>
  <si>
    <t>CLEML-5652</t>
  </si>
  <si>
    <t>101975-L-17</t>
  </si>
  <si>
    <t>CLEML-5657</t>
  </si>
  <si>
    <t>101976-L-14</t>
  </si>
  <si>
    <t>CLEML-5667</t>
  </si>
  <si>
    <t>101977-L-21</t>
  </si>
  <si>
    <t>CLEML-5671</t>
  </si>
  <si>
    <t>CLEML-5693</t>
  </si>
  <si>
    <t>101978-L-20</t>
  </si>
  <si>
    <t>101979-L-13</t>
  </si>
  <si>
    <t>CLEML-5716</t>
  </si>
  <si>
    <t>101980-L-06</t>
  </si>
  <si>
    <t>CLEML-5734</t>
  </si>
  <si>
    <t>101981-L-13</t>
  </si>
  <si>
    <t>CLEML-5742</t>
  </si>
  <si>
    <t>101982-L-09</t>
  </si>
  <si>
    <t>CLEML-5782</t>
  </si>
  <si>
    <t>101983-L-26</t>
  </si>
  <si>
    <t>CLEML-5897</t>
  </si>
  <si>
    <t>101984-L-24</t>
  </si>
  <si>
    <t>CLEML-5912</t>
  </si>
  <si>
    <t>101985-L-12</t>
  </si>
  <si>
    <t>CLEML-5920</t>
  </si>
  <si>
    <t>101986-L-13</t>
  </si>
  <si>
    <t>CLEML-5939</t>
  </si>
  <si>
    <t>101987-L-23</t>
  </si>
  <si>
    <t>CLEML-5948</t>
  </si>
  <si>
    <t>CLEML-5952</t>
  </si>
  <si>
    <t>101988-L-22</t>
  </si>
  <si>
    <t>101989-L-21</t>
  </si>
  <si>
    <t>CLEML-5979</t>
  </si>
  <si>
    <t>101990-L-28</t>
  </si>
  <si>
    <t>CLEML-5997</t>
  </si>
  <si>
    <t>101991-L-22</t>
  </si>
  <si>
    <t>CLEML-6014</t>
  </si>
  <si>
    <t>101992-L-17</t>
  </si>
  <si>
    <t>CLEML-6022</t>
  </si>
  <si>
    <t>101993-L-23</t>
  </si>
  <si>
    <t>CLEML-6053</t>
  </si>
  <si>
    <t>101994-L-22</t>
  </si>
  <si>
    <t>CLEML-6055</t>
  </si>
  <si>
    <t>101995-L-17</t>
  </si>
  <si>
    <t>CLEML-6081</t>
  </si>
  <si>
    <t>101996-L-28</t>
  </si>
  <si>
    <t>CLEML-6089</t>
  </si>
  <si>
    <t>101997-L-30</t>
  </si>
  <si>
    <t>CLEML-6105</t>
  </si>
  <si>
    <t>101998-L-10</t>
  </si>
  <si>
    <t>CLEML-6112</t>
  </si>
  <si>
    <t>101999-L-30</t>
  </si>
  <si>
    <t>CLEML-6122</t>
  </si>
  <si>
    <t>102000-L-22</t>
  </si>
  <si>
    <t>CLEML-6126</t>
  </si>
  <si>
    <t>102001-L-20</t>
  </si>
  <si>
    <t>CLEML-6154</t>
  </si>
  <si>
    <t>102002-L-22</t>
  </si>
  <si>
    <t>CLEML-6163</t>
  </si>
  <si>
    <t>CLEML-6178</t>
  </si>
  <si>
    <t>102003-L-17</t>
  </si>
  <si>
    <t>102004-L-20</t>
  </si>
  <si>
    <t>CLEML-6196</t>
  </si>
  <si>
    <t>102005-L-10</t>
  </si>
  <si>
    <t>CLEML-6224</t>
  </si>
  <si>
    <t>102006-L-17</t>
  </si>
  <si>
    <t>CLEML-6230</t>
  </si>
  <si>
    <t>102007-L-05</t>
  </si>
  <si>
    <t>CLEML-6247</t>
  </si>
  <si>
    <t>102008-L-27</t>
  </si>
  <si>
    <t>CLEML-6258</t>
  </si>
  <si>
    <t>102009-L-04</t>
  </si>
  <si>
    <t>CLEML-6271</t>
  </si>
  <si>
    <t>102010-L-24</t>
  </si>
  <si>
    <t>CLEML-6287</t>
  </si>
  <si>
    <t>102011-L-02</t>
  </si>
  <si>
    <t>CLEML-6291</t>
  </si>
  <si>
    <t>102012-L-13</t>
  </si>
  <si>
    <t>CLEML-6297</t>
  </si>
  <si>
    <t>102013-L-20</t>
  </si>
  <si>
    <t>CLEML-6301</t>
  </si>
  <si>
    <t>102014-L-04</t>
  </si>
  <si>
    <t>CLEML-6327</t>
  </si>
  <si>
    <t>CLEML-6345</t>
  </si>
  <si>
    <t>102015-L-06</t>
  </si>
  <si>
    <t>102016-L-13</t>
  </si>
  <si>
    <t>CLEML-6366</t>
  </si>
  <si>
    <t>102017-L-14</t>
  </si>
  <si>
    <t>CLEML-6374</t>
  </si>
  <si>
    <t>102018-L-14</t>
  </si>
  <si>
    <t>CLEML-6408</t>
  </si>
  <si>
    <t>102019-L-05</t>
  </si>
  <si>
    <t>CLEML-6423</t>
  </si>
  <si>
    <t>102020-L-16</t>
  </si>
  <si>
    <t>CLEML-6433</t>
  </si>
  <si>
    <t>102021-L-26</t>
  </si>
  <si>
    <t>CLEML-6454</t>
  </si>
  <si>
    <t>102022-L-13</t>
  </si>
  <si>
    <t>CLEML-6459</t>
  </si>
  <si>
    <t>102023-L-09</t>
  </si>
  <si>
    <t>CLEML-6470</t>
  </si>
  <si>
    <t>CLEML-6476</t>
  </si>
  <si>
    <t>102024-L-17</t>
  </si>
  <si>
    <t>CLEML-6510</t>
  </si>
  <si>
    <t>102025-L-19</t>
  </si>
  <si>
    <t>102026-L-21</t>
  </si>
  <si>
    <t>CLEML-6518</t>
  </si>
  <si>
    <t>102027-L-16</t>
  </si>
  <si>
    <t>CLEML-6541</t>
  </si>
  <si>
    <t>102028-L-21</t>
  </si>
  <si>
    <t>CLEML-6545</t>
  </si>
  <si>
    <t>102029-L-24</t>
  </si>
  <si>
    <t>CLEML-6582</t>
  </si>
  <si>
    <t>102030-L-11</t>
  </si>
  <si>
    <t>CLEML-6601</t>
  </si>
  <si>
    <t>102031-L-30</t>
  </si>
  <si>
    <t>CLEML-6614</t>
  </si>
  <si>
    <t>102032-L-12</t>
  </si>
  <si>
    <t>CLEML-6628</t>
  </si>
  <si>
    <t>102033-L-09</t>
  </si>
  <si>
    <t>CLEML-6632</t>
  </si>
  <si>
    <t>102034-L-12</t>
  </si>
  <si>
    <t>CLEML-6640</t>
  </si>
  <si>
    <t>CLEML-6646</t>
  </si>
  <si>
    <t>102035-L-25</t>
  </si>
  <si>
    <t>102036-L-06</t>
  </si>
  <si>
    <t>CLEML-6677</t>
  </si>
  <si>
    <t>102037-L-10</t>
  </si>
  <si>
    <t>CLEML-6688</t>
  </si>
  <si>
    <t>102038-L-121</t>
  </si>
  <si>
    <t>CLEML-6700</t>
  </si>
  <si>
    <t>102039-L-121</t>
  </si>
  <si>
    <t>CLEML-6724</t>
  </si>
  <si>
    <t>102040-L-19</t>
  </si>
  <si>
    <t>CLEML-6740</t>
  </si>
  <si>
    <t>102041-L-19</t>
  </si>
  <si>
    <t>CLEML-6753</t>
  </si>
  <si>
    <t>102042-L-24</t>
  </si>
  <si>
    <t>CLEML-6766</t>
  </si>
  <si>
    <t>102043-L-02</t>
  </si>
  <si>
    <t>CLEML-6771</t>
  </si>
  <si>
    <t>102044-L-27</t>
  </si>
  <si>
    <t>CLEML-6791</t>
  </si>
  <si>
    <t>102045-L-25</t>
  </si>
  <si>
    <t>CLEML-6796</t>
  </si>
  <si>
    <t>102046-L-14</t>
  </si>
  <si>
    <t>CLEML-6805</t>
  </si>
  <si>
    <t>CLEML-6813</t>
  </si>
  <si>
    <t>102047-L-10</t>
  </si>
  <si>
    <t>102048-L-22</t>
  </si>
  <si>
    <t>CLEML-6846</t>
  </si>
  <si>
    <t>102049-L-21</t>
  </si>
  <si>
    <t>CLEML-6854</t>
  </si>
  <si>
    <t>102050-L-04</t>
  </si>
  <si>
    <t>CLEML-6864</t>
  </si>
  <si>
    <t>102051-L-19</t>
  </si>
  <si>
    <t>CLEML-6879</t>
  </si>
  <si>
    <t>102052-L-20</t>
  </si>
  <si>
    <t>CLEML-6910</t>
  </si>
  <si>
    <t>102053-L-22</t>
  </si>
  <si>
    <t>CLEML-6917</t>
  </si>
  <si>
    <t>CLEML-6938</t>
  </si>
  <si>
    <t>102054-L-19</t>
  </si>
  <si>
    <t>102055-L-16</t>
  </si>
  <si>
    <t>CLEML-6943</t>
  </si>
  <si>
    <t>102056-L-23</t>
  </si>
  <si>
    <t>CLEML-6963</t>
  </si>
  <si>
    <t>102057-L-27</t>
  </si>
  <si>
    <t>CLEML-6967</t>
  </si>
  <si>
    <t>102058-L-13</t>
  </si>
  <si>
    <t>CLEML-6976</t>
  </si>
  <si>
    <t>CLEML-6983</t>
  </si>
  <si>
    <t>102059-L-24</t>
  </si>
  <si>
    <t>CLEML-7005</t>
  </si>
  <si>
    <t>102060-L-17</t>
  </si>
  <si>
    <t>102061-L-12</t>
  </si>
  <si>
    <t>CLEML-7023</t>
  </si>
  <si>
    <t>102062-L-27</t>
  </si>
  <si>
    <t>CLEML-7043</t>
  </si>
  <si>
    <t>102063-L-30</t>
  </si>
  <si>
    <t>CLEML-7049</t>
  </si>
  <si>
    <t>102064-L-12</t>
  </si>
  <si>
    <t>CLEML-7072</t>
  </si>
  <si>
    <t>102065-L-15</t>
  </si>
  <si>
    <t>CLEML-7085</t>
  </si>
  <si>
    <t>102066-L-20</t>
  </si>
  <si>
    <t>CLEML-7098</t>
  </si>
  <si>
    <t>102067-L-04</t>
  </si>
  <si>
    <t>CLEML-7109</t>
  </si>
  <si>
    <t>102068-L-10</t>
  </si>
  <si>
    <t>CLEML-7115</t>
  </si>
  <si>
    <t>102069-L-27</t>
  </si>
  <si>
    <t>CLEML-7135</t>
  </si>
  <si>
    <t>102070-L-10</t>
  </si>
  <si>
    <t>CLEML-7140</t>
  </si>
  <si>
    <t>102071-L-12</t>
  </si>
  <si>
    <t>CLEML-7147</t>
  </si>
  <si>
    <t>CLEML-7155</t>
  </si>
  <si>
    <t>102072-L-28</t>
  </si>
  <si>
    <t>102073-L-06</t>
  </si>
  <si>
    <t>CLEML-7184</t>
  </si>
  <si>
    <t>102074-L-25</t>
  </si>
  <si>
    <t>CLEML-7197</t>
  </si>
  <si>
    <t>102075-L-16</t>
  </si>
  <si>
    <t>CLEML-7213</t>
  </si>
  <si>
    <t>102076-L-19</t>
  </si>
  <si>
    <t>CLEML-7221</t>
  </si>
  <si>
    <t>102077-L-21</t>
  </si>
  <si>
    <t>CLEML-7262</t>
  </si>
  <si>
    <t>102078-L-20</t>
  </si>
  <si>
    <t>CLEML-7276</t>
  </si>
  <si>
    <t>102079-L-22</t>
  </si>
  <si>
    <t>CLEML-7287</t>
  </si>
  <si>
    <t>102080-L-29</t>
  </si>
  <si>
    <t>CLEML-7302</t>
  </si>
  <si>
    <t>102081-L-25</t>
  </si>
  <si>
    <t>CLEML-7309</t>
  </si>
  <si>
    <t>102082-L-20</t>
  </si>
  <si>
    <t>CLEML-7313</t>
  </si>
  <si>
    <t>102083-L-17</t>
  </si>
  <si>
    <t>CLEML-7321</t>
  </si>
  <si>
    <t>CLEML-7325</t>
  </si>
  <si>
    <t>102084-L-12</t>
  </si>
  <si>
    <t>CLEML-7364</t>
  </si>
  <si>
    <t>102085-L-22</t>
  </si>
  <si>
    <t>CLEML-7375</t>
  </si>
  <si>
    <t>102086-L-17</t>
  </si>
  <si>
    <t>CLEML-7391</t>
  </si>
  <si>
    <t>102087-L-25</t>
  </si>
  <si>
    <t>102088-L-13</t>
  </si>
  <si>
    <t>CLEML-7397</t>
  </si>
  <si>
    <t>102089-L-14</t>
  </si>
  <si>
    <t>CLEML-7420</t>
  </si>
  <si>
    <t>102090-L-02</t>
  </si>
  <si>
    <t>CLEML-7429</t>
  </si>
  <si>
    <t>102091-L-28</t>
  </si>
  <si>
    <t>CLEML-7445</t>
  </si>
  <si>
    <t>102092-L-25</t>
  </si>
  <si>
    <t>CLEML-7457</t>
  </si>
  <si>
    <t>102093-L-26</t>
  </si>
  <si>
    <t>CLEML-7461</t>
  </si>
  <si>
    <t>102094-L-25</t>
  </si>
  <si>
    <t>CLEML-7483</t>
  </si>
  <si>
    <t>102095-L-30</t>
  </si>
  <si>
    <t>102096-L-06</t>
  </si>
  <si>
    <t>CLEML-7493</t>
  </si>
  <si>
    <t>CLEML-7487</t>
  </si>
  <si>
    <t>102097-L-24</t>
  </si>
  <si>
    <t>CLEML-7497</t>
  </si>
  <si>
    <t>102098-L-26</t>
  </si>
  <si>
    <t>CLEML-7521</t>
  </si>
  <si>
    <t>102099-L-12</t>
  </si>
  <si>
    <t>CLEML-7534</t>
  </si>
  <si>
    <t>102100-L-05</t>
  </si>
  <si>
    <t>CLEML-7553</t>
  </si>
  <si>
    <t>102101-L-12</t>
  </si>
  <si>
    <t>CLEML-7568</t>
  </si>
  <si>
    <t>102102-L-02</t>
  </si>
  <si>
    <t>CLEML-7574</t>
  </si>
  <si>
    <t>102103-L-13</t>
  </si>
  <si>
    <t>CLEML-7622</t>
  </si>
  <si>
    <t>102104-L-27</t>
  </si>
  <si>
    <t>CLEML-7637</t>
  </si>
  <si>
    <t>102105-L-14</t>
  </si>
  <si>
    <t>CLEML-7639</t>
  </si>
  <si>
    <t>102106-L-22</t>
  </si>
  <si>
    <t>CLEML-7658</t>
  </si>
  <si>
    <t>102107-L-10</t>
  </si>
  <si>
    <t>CLEML-7664</t>
  </si>
  <si>
    <t>102108-L-12</t>
  </si>
  <si>
    <t>CLEML-7671</t>
  </si>
  <si>
    <t>102109-L-19</t>
  </si>
  <si>
    <t>CLEML-7682</t>
  </si>
  <si>
    <t>102110-L-25</t>
  </si>
  <si>
    <t>CLEML-7704</t>
  </si>
  <si>
    <t>102111-L-27</t>
  </si>
  <si>
    <t>CLEML-7721</t>
  </si>
  <si>
    <t>102112-L-19</t>
  </si>
  <si>
    <t>CLEML-7757</t>
  </si>
  <si>
    <t>102113-L-28</t>
  </si>
  <si>
    <t>CLEML-7752</t>
  </si>
  <si>
    <t>102114-L-09</t>
  </si>
  <si>
    <t>CLEML-7783</t>
  </si>
  <si>
    <t>102115-L-05</t>
  </si>
  <si>
    <t>CLEML-7789</t>
  </si>
  <si>
    <t>102116-L-28</t>
  </si>
  <si>
    <t>CLEML-7805</t>
  </si>
  <si>
    <t>102117-L-28</t>
  </si>
  <si>
    <t>CLEML-7820</t>
  </si>
  <si>
    <t>102118-L-25</t>
  </si>
  <si>
    <t>102119-L-05</t>
  </si>
  <si>
    <t>CLEML-7846</t>
  </si>
  <si>
    <t>102119-L-19</t>
  </si>
  <si>
    <t>CLEML-7853</t>
  </si>
  <si>
    <t>102120-L-10</t>
  </si>
  <si>
    <t>102121-L-02</t>
  </si>
  <si>
    <t>CLEML-7859</t>
  </si>
  <si>
    <t>102122-L-19</t>
  </si>
  <si>
    <t>CLEML-7863</t>
  </si>
  <si>
    <t>102123-L-09</t>
  </si>
  <si>
    <t>CLEML-7900</t>
  </si>
  <si>
    <t>102124-L-05</t>
  </si>
  <si>
    <t>CLEML-7905</t>
  </si>
  <si>
    <t>CLEML-7855</t>
  </si>
  <si>
    <t>CLEML-7828</t>
  </si>
  <si>
    <t>102125-L-20</t>
  </si>
  <si>
    <t>CLEML-7927</t>
  </si>
  <si>
    <t>102126-L-26</t>
  </si>
  <si>
    <t>CLEML-7932</t>
  </si>
  <si>
    <t>102127-L-19</t>
  </si>
  <si>
    <t>CLEML-7944</t>
  </si>
  <si>
    <t>102128-L-21</t>
  </si>
  <si>
    <t>CLEML-7978</t>
  </si>
  <si>
    <t>102129-L-22</t>
  </si>
  <si>
    <t>CLEML-8007</t>
  </si>
  <si>
    <t>CLEML-8011</t>
  </si>
  <si>
    <t>102130-L-19</t>
  </si>
  <si>
    <t>CLEML-8028</t>
  </si>
  <si>
    <t>102131-L-16</t>
  </si>
  <si>
    <t>CLEML-8033</t>
  </si>
  <si>
    <t>102132-L-17</t>
  </si>
  <si>
    <t>102133-L-21</t>
  </si>
  <si>
    <t>CLEML-8039</t>
  </si>
  <si>
    <t>CLEML-8045</t>
  </si>
  <si>
    <t>102134-L-16</t>
  </si>
  <si>
    <t>102135-L-06</t>
  </si>
  <si>
    <t>CLEML-8089</t>
  </si>
  <si>
    <t>102136-L-12</t>
  </si>
  <si>
    <t>CLEML-8107</t>
  </si>
  <si>
    <t>102137-L-09</t>
  </si>
  <si>
    <t>CLEML-8126</t>
  </si>
  <si>
    <t>102138-L-30</t>
  </si>
  <si>
    <t>CLEML-8134</t>
  </si>
  <si>
    <t>102139-L-25</t>
  </si>
  <si>
    <t>CLEML-8160</t>
  </si>
  <si>
    <t>102140-L-04</t>
  </si>
  <si>
    <t>CLEML-8164</t>
  </si>
  <si>
    <t>102141-L-21</t>
  </si>
  <si>
    <t>CLEML-8190</t>
  </si>
  <si>
    <t>102142-L-17</t>
  </si>
  <si>
    <t>CLEML-8194</t>
  </si>
  <si>
    <t>102143-L-26</t>
  </si>
  <si>
    <t>CLEML-8212</t>
  </si>
  <si>
    <t>CLEML-8218</t>
  </si>
  <si>
    <t>102144-L-16</t>
  </si>
  <si>
    <t>102145-L-26</t>
  </si>
  <si>
    <t>CLEML-8227</t>
  </si>
  <si>
    <t>CLEML-8233</t>
  </si>
  <si>
    <t>102146-L-12</t>
  </si>
  <si>
    <t>102147-L-21</t>
  </si>
  <si>
    <t>102149-L-22</t>
  </si>
  <si>
    <t>102148-L-09</t>
  </si>
  <si>
    <t>102150-L-06</t>
  </si>
  <si>
    <t>CLEML-8301</t>
  </si>
  <si>
    <t>102151-L-30</t>
  </si>
  <si>
    <t>CLEML-8333</t>
  </si>
  <si>
    <t>102152-L-22</t>
  </si>
  <si>
    <t>CLEML-8348</t>
  </si>
  <si>
    <t>102153-L-10</t>
  </si>
  <si>
    <t>CLEML-8362</t>
  </si>
  <si>
    <t>CLEML-8374</t>
  </si>
  <si>
    <t>102154-L-28</t>
  </si>
  <si>
    <t>102155-L-17</t>
  </si>
  <si>
    <t>CLEML-8383</t>
  </si>
  <si>
    <t>102155-L-16</t>
  </si>
  <si>
    <t>CLEML-8399</t>
  </si>
  <si>
    <t>102156-L-27</t>
  </si>
  <si>
    <t>CLEML-8401</t>
  </si>
  <si>
    <t>102157-L-17</t>
  </si>
  <si>
    <t>CLEML-8408</t>
  </si>
  <si>
    <t>102158-L-16</t>
  </si>
  <si>
    <t>CLEML-8412</t>
  </si>
  <si>
    <t>102159-L-30</t>
  </si>
  <si>
    <t>CLEML-8419</t>
  </si>
  <si>
    <t>102160-L-26</t>
  </si>
  <si>
    <t>CLEML-8426</t>
  </si>
  <si>
    <t>102161-L-21</t>
  </si>
  <si>
    <t>CLEML-8483</t>
  </si>
  <si>
    <t>102162-L-22</t>
  </si>
  <si>
    <t>CLEML-8493</t>
  </si>
  <si>
    <t>CLEML-8254</t>
  </si>
  <si>
    <t>CLEML-8273</t>
  </si>
  <si>
    <t>CLEML-8290</t>
  </si>
  <si>
    <t>102163-L-10</t>
  </si>
  <si>
    <t>CLEML-8522</t>
  </si>
  <si>
    <t>102164-L-23</t>
  </si>
  <si>
    <t>CLEML-8537</t>
  </si>
  <si>
    <t>102165-L-21</t>
  </si>
  <si>
    <t>CLEML-8545</t>
  </si>
  <si>
    <t>102166-L-22</t>
  </si>
  <si>
    <t>CLEML-8553</t>
  </si>
  <si>
    <t>102167-L-06</t>
  </si>
  <si>
    <t>CLEML-8575</t>
  </si>
  <si>
    <t>102168-L-21</t>
  </si>
  <si>
    <t>102169-L-25</t>
  </si>
  <si>
    <t>CLEML-8590</t>
  </si>
  <si>
    <t>CLEML-8580</t>
  </si>
  <si>
    <t>CLEML-8594</t>
  </si>
  <si>
    <t>102170-L-28</t>
  </si>
  <si>
    <t>CLEML-8619</t>
  </si>
  <si>
    <t>102171-L-14</t>
  </si>
  <si>
    <t>102172-L-22</t>
  </si>
  <si>
    <t>CLEML-8636</t>
  </si>
  <si>
    <t>102173-L-23</t>
  </si>
  <si>
    <t>CLEML-8654</t>
  </si>
  <si>
    <t>102174-L-30</t>
  </si>
  <si>
    <t>CLEML-8670</t>
  </si>
  <si>
    <t>102175-L-19</t>
  </si>
  <si>
    <t>CLEML-8689</t>
  </si>
  <si>
    <t>102176-L-16</t>
  </si>
  <si>
    <t>CLEML-8703</t>
  </si>
  <si>
    <t>102177-L-21</t>
  </si>
  <si>
    <t>CLEML-8710</t>
  </si>
  <si>
    <t>102178-L-20</t>
  </si>
  <si>
    <t>CLEML-8727</t>
  </si>
  <si>
    <t>102179-L-04</t>
  </si>
  <si>
    <t>CLEML-8746</t>
  </si>
  <si>
    <t>102180-L-24</t>
  </si>
  <si>
    <t>CLEML-8753</t>
  </si>
  <si>
    <t>102181-L-24</t>
  </si>
  <si>
    <t>CLEML-8761</t>
  </si>
  <si>
    <t>102182-L-06</t>
  </si>
  <si>
    <t>CLEML-8765</t>
  </si>
  <si>
    <t>102183-L-10</t>
  </si>
  <si>
    <t>CLEML-8801</t>
  </si>
  <si>
    <t>102184-L-14</t>
  </si>
  <si>
    <t>CLEML-8816</t>
  </si>
  <si>
    <t>102185-L-26</t>
  </si>
  <si>
    <t>CLEML-8834</t>
  </si>
  <si>
    <t>102186-L-09</t>
  </si>
  <si>
    <t>CLEML-8840</t>
  </si>
  <si>
    <t>102187-L-20</t>
  </si>
  <si>
    <t>CLEML-8852</t>
  </si>
  <si>
    <t>102188-L-04</t>
  </si>
  <si>
    <t>CLEML-8878</t>
  </si>
  <si>
    <t>102189-L-22</t>
  </si>
  <si>
    <t>CLEML-8890</t>
  </si>
  <si>
    <t>CLEML-8902</t>
  </si>
  <si>
    <t>102190-L-27</t>
  </si>
  <si>
    <t>102191-L-28</t>
  </si>
  <si>
    <t>CLEML-8922</t>
  </si>
  <si>
    <t>102192-L-27</t>
  </si>
  <si>
    <t>CLEML-8930</t>
  </si>
  <si>
    <t>102193-L-16</t>
  </si>
  <si>
    <t>CLEML-8932</t>
  </si>
  <si>
    <t>CLEML-8943</t>
  </si>
  <si>
    <t>102194-L-19</t>
  </si>
  <si>
    <t>CLEML-8964</t>
  </si>
  <si>
    <t>102195-L-28</t>
  </si>
  <si>
    <t>102196-L-14</t>
  </si>
  <si>
    <t>CLEML-8990</t>
  </si>
  <si>
    <t>102197-L-02</t>
  </si>
  <si>
    <t>CLEML-9005</t>
  </si>
  <si>
    <t>102198-L-24</t>
  </si>
  <si>
    <t>CLEML-9016</t>
  </si>
  <si>
    <t>102199-L-28</t>
  </si>
  <si>
    <t>CLEML-9021</t>
  </si>
  <si>
    <t>102200-L-25</t>
  </si>
  <si>
    <t>CLEML-9052</t>
  </si>
  <si>
    <t>102201-L-19</t>
  </si>
  <si>
    <t>CLEML-9062</t>
  </si>
  <si>
    <t>102202-L-22</t>
  </si>
  <si>
    <t>CLEML-9088</t>
  </si>
  <si>
    <t>102203-L-17</t>
  </si>
  <si>
    <t>CLEML-9093</t>
  </si>
  <si>
    <t>102204-L-19</t>
  </si>
  <si>
    <t>CLEML-9098</t>
  </si>
  <si>
    <t>102205-L-21</t>
  </si>
  <si>
    <t>CLEML-9116</t>
  </si>
  <si>
    <t>102206-L-22</t>
  </si>
  <si>
    <t>CLEML-9121</t>
  </si>
  <si>
    <t>102207-L-10</t>
  </si>
  <si>
    <t>CLEML-9131</t>
  </si>
  <si>
    <t>CLEML-9134</t>
  </si>
  <si>
    <t>102208-L-16</t>
  </si>
  <si>
    <t>102209-L-24</t>
  </si>
  <si>
    <t>CLEML-9163</t>
  </si>
  <si>
    <t>102210-L-16</t>
  </si>
  <si>
    <t>CLEML-9168</t>
  </si>
  <si>
    <t>102211-L-26</t>
  </si>
  <si>
    <t>CLEML-9196</t>
  </si>
  <si>
    <t>102212-L-17</t>
  </si>
  <si>
    <t>CLEML-9210</t>
  </si>
  <si>
    <t>102213-L-27</t>
  </si>
  <si>
    <t>CLEML-9218</t>
  </si>
  <si>
    <t>102214-L-25</t>
  </si>
  <si>
    <t>CLEML-9243</t>
  </si>
  <si>
    <t>102215-L-17</t>
  </si>
  <si>
    <t>CLEML-9262</t>
  </si>
  <si>
    <t>102216-L-24</t>
  </si>
  <si>
    <t>CLEML-9274</t>
  </si>
  <si>
    <t>102217-L-10</t>
  </si>
  <si>
    <t>CLEML-9294</t>
  </si>
  <si>
    <t>CLEML-9302</t>
  </si>
  <si>
    <t>102218-L-20</t>
  </si>
  <si>
    <t>102219-L-17</t>
  </si>
  <si>
    <t>CLEML-9310</t>
  </si>
  <si>
    <t>CLEML-9318</t>
  </si>
  <si>
    <t>102220-L-39</t>
  </si>
  <si>
    <t>102221-L-14</t>
  </si>
  <si>
    <t>CLEML-9339</t>
  </si>
  <si>
    <t>102222-L-18</t>
  </si>
  <si>
    <t>CLEML-9366</t>
  </si>
  <si>
    <t>102223-L-22</t>
  </si>
  <si>
    <t>CLEML-9372</t>
  </si>
  <si>
    <t>102224-L-23</t>
  </si>
  <si>
    <t>CLEML-9389</t>
  </si>
  <si>
    <t>102225-L-29</t>
  </si>
  <si>
    <t>CLEML-9420</t>
  </si>
  <si>
    <t>102226-L-19</t>
  </si>
  <si>
    <t>CLEML-9428</t>
  </si>
  <si>
    <t>102227-L-26</t>
  </si>
  <si>
    <t>CLEML-9451</t>
  </si>
  <si>
    <t>CLEML-9461</t>
  </si>
  <si>
    <t>102228-L-10</t>
  </si>
  <si>
    <t>102229-L-17</t>
  </si>
  <si>
    <t>CLEML-9479</t>
  </si>
  <si>
    <t>CLEML-9482</t>
  </si>
  <si>
    <t>102230-L-26</t>
  </si>
  <si>
    <t>CLEML-9491</t>
  </si>
  <si>
    <t>102231-L-22</t>
  </si>
  <si>
    <t>CLEML-9520</t>
  </si>
  <si>
    <t>102232-L-04</t>
  </si>
  <si>
    <t>102233-L-26</t>
  </si>
  <si>
    <t>CLEML-9540</t>
  </si>
  <si>
    <t>102234-L-09</t>
  </si>
  <si>
    <t>CLEML-9560</t>
  </si>
  <si>
    <t>102235-L-13</t>
  </si>
  <si>
    <t>CLEML-9572</t>
  </si>
  <si>
    <t>CLEML-9601</t>
  </si>
  <si>
    <t>102236-L-02</t>
  </si>
  <si>
    <t>102237-L-15</t>
  </si>
  <si>
    <t>CLEML-9603</t>
  </si>
  <si>
    <t>CLEML-9627</t>
  </si>
  <si>
    <t>102238-L-18</t>
  </si>
  <si>
    <t>CLEML-9631</t>
  </si>
  <si>
    <t>102239-L-18</t>
  </si>
  <si>
    <t>102240-L-16</t>
  </si>
  <si>
    <t>CLEML-9637</t>
  </si>
  <si>
    <t>102241-L-16</t>
  </si>
  <si>
    <t>CLEML-9657</t>
  </si>
  <si>
    <t>102242-L-13</t>
  </si>
  <si>
    <t>CLEML-9665</t>
  </si>
  <si>
    <t>102243-L-30</t>
  </si>
  <si>
    <t>CLEML-9669</t>
  </si>
  <si>
    <t>102244-L-14</t>
  </si>
  <si>
    <t>CLEML-9693</t>
  </si>
  <si>
    <t>102245-L-04</t>
  </si>
  <si>
    <t>CLEML-9715</t>
  </si>
  <si>
    <t>CLEML-9728</t>
  </si>
  <si>
    <t>102246-L-06</t>
  </si>
  <si>
    <t>CLEML-9738</t>
  </si>
  <si>
    <t>102247-L-15</t>
  </si>
  <si>
    <t>CLEML-9768</t>
  </si>
  <si>
    <t>102248-L-12</t>
  </si>
  <si>
    <t>CLEML-9782</t>
  </si>
  <si>
    <t>102249-L-23</t>
  </si>
  <si>
    <t>CLEML-9800</t>
  </si>
  <si>
    <t>102250-L-17</t>
  </si>
  <si>
    <t>102251-L-18</t>
  </si>
  <si>
    <t>CLEML-9807</t>
  </si>
  <si>
    <t>102252-L-22</t>
  </si>
  <si>
    <t>CLEML-9826</t>
  </si>
  <si>
    <t>102253-L-18</t>
  </si>
  <si>
    <t>CLEML-9833</t>
  </si>
  <si>
    <t>102254-L-19</t>
  </si>
  <si>
    <t>CLEML-9843</t>
  </si>
  <si>
    <t>CLEML-9847</t>
  </si>
  <si>
    <t>102255-L-29</t>
  </si>
  <si>
    <t>CLEML-9875</t>
  </si>
  <si>
    <t>102256-L-20</t>
  </si>
  <si>
    <t>CLEML-9899</t>
  </si>
  <si>
    <t>102257-L-22</t>
  </si>
  <si>
    <t>CLEML-9913</t>
  </si>
  <si>
    <t>102258-L-26</t>
  </si>
  <si>
    <t>102259-L-27</t>
  </si>
  <si>
    <t>CLEML-9925</t>
  </si>
  <si>
    <t>102260-L-19</t>
  </si>
  <si>
    <t>CLEML-9955</t>
  </si>
  <si>
    <t>102261-L-24</t>
  </si>
  <si>
    <t>CLEML-9959</t>
  </si>
  <si>
    <t>102262-L-14</t>
  </si>
  <si>
    <t>CLEML-9975</t>
  </si>
  <si>
    <t>102263-L-28</t>
  </si>
  <si>
    <t>CLEML-9986</t>
  </si>
  <si>
    <t>102264-L-27</t>
  </si>
  <si>
    <t>CLEML-9990</t>
  </si>
  <si>
    <t>102265-L-26</t>
  </si>
  <si>
    <t>CLEML-10010</t>
  </si>
  <si>
    <t>102266-L-25</t>
  </si>
  <si>
    <t>CLEML-10020</t>
  </si>
  <si>
    <t>CLEML-10023</t>
  </si>
  <si>
    <t>102267-L-28</t>
  </si>
  <si>
    <t>CLEML-10031</t>
  </si>
  <si>
    <t>102268-L-18</t>
  </si>
  <si>
    <t>CLEML-10063</t>
  </si>
  <si>
    <t>102269-L-01</t>
  </si>
  <si>
    <t>102270-L-24</t>
  </si>
  <si>
    <t>CLEML-10080</t>
  </si>
  <si>
    <t>102271-L-18</t>
  </si>
  <si>
    <t>CLEML-10100</t>
  </si>
  <si>
    <t>102272-L-10</t>
  </si>
  <si>
    <t>CLEML-10110</t>
  </si>
  <si>
    <t>102273-L-24</t>
  </si>
  <si>
    <t>CLEML-10136</t>
  </si>
  <si>
    <t>102274-L-12</t>
  </si>
  <si>
    <t>CLEML-10143</t>
  </si>
  <si>
    <t>102275-L-28</t>
  </si>
  <si>
    <t>CLEML-10156</t>
  </si>
  <si>
    <t>102276-L-19</t>
  </si>
  <si>
    <t>CLEML-10166</t>
  </si>
  <si>
    <t>102277-L-04</t>
  </si>
  <si>
    <t>CLEML-10182</t>
  </si>
  <si>
    <t>102278-L-10</t>
  </si>
  <si>
    <t>CLEML-10200</t>
  </si>
  <si>
    <t>102279-L-09</t>
  </si>
  <si>
    <t>CLEML-10202</t>
  </si>
  <si>
    <t>102280-L-29</t>
  </si>
  <si>
    <t>CLEML-10212</t>
  </si>
  <si>
    <t>CLEML-10218</t>
  </si>
  <si>
    <t>102281-L-11</t>
  </si>
  <si>
    <t>CLEML-10244</t>
  </si>
  <si>
    <t>102282-L-24</t>
  </si>
  <si>
    <t>102283-L-27</t>
  </si>
  <si>
    <t>CLEML-10264</t>
  </si>
  <si>
    <t>102284-L-20</t>
  </si>
  <si>
    <t>CLEML-10284</t>
  </si>
  <si>
    <t>102285-L-20</t>
  </si>
  <si>
    <t>CLEML-10292</t>
  </si>
  <si>
    <t>102286-L-19</t>
  </si>
  <si>
    <t>CLEML-10319</t>
  </si>
  <si>
    <t>102287-L-23</t>
  </si>
  <si>
    <t>CLEML-10330</t>
  </si>
  <si>
    <t>102288-L-20</t>
  </si>
  <si>
    <t>CLEML-10341</t>
  </si>
  <si>
    <t>102289-L-24</t>
  </si>
  <si>
    <t>CLEML-10346</t>
  </si>
  <si>
    <t>102290-L-10</t>
  </si>
  <si>
    <t>CLEML-10357</t>
  </si>
  <si>
    <t>102291-L-25</t>
  </si>
  <si>
    <t>CLEML-10377</t>
  </si>
  <si>
    <t>102292-L-23</t>
  </si>
  <si>
    <t>CLEML-10382</t>
  </si>
  <si>
    <t>102293-L-25</t>
  </si>
  <si>
    <t>CLEML-10386</t>
  </si>
  <si>
    <t>102294-L-04</t>
  </si>
  <si>
    <t>CLEML-10394</t>
  </si>
  <si>
    <t>CLEML-10401</t>
  </si>
  <si>
    <t>102295-L-19</t>
  </si>
  <si>
    <t>102296-L-23</t>
  </si>
  <si>
    <t>CLEML-10424</t>
  </si>
  <si>
    <t>102297-L-17</t>
  </si>
  <si>
    <t>CLEML-10444</t>
  </si>
  <si>
    <t>102298-L-30</t>
  </si>
  <si>
    <t>CLEML-10464</t>
  </si>
  <si>
    <t>102299-L-26</t>
  </si>
  <si>
    <t>CLEML-10470</t>
  </si>
  <si>
    <t>102300-L-04</t>
  </si>
  <si>
    <t>CLEML-10502</t>
  </si>
  <si>
    <t>102301-L-14</t>
  </si>
  <si>
    <t>CLEML-10526</t>
  </si>
  <si>
    <t>102302-L-23</t>
  </si>
  <si>
    <t>CLEML-10533</t>
  </si>
  <si>
    <t>102303-L-20</t>
  </si>
  <si>
    <t>CLEML-10535</t>
  </si>
  <si>
    <t>102304-L-17</t>
  </si>
  <si>
    <t>CLEML-10555</t>
  </si>
  <si>
    <t>102305-L-19</t>
  </si>
  <si>
    <t>CLEML-10561</t>
  </si>
  <si>
    <t>102306-L-20</t>
  </si>
  <si>
    <t>CLEML-10569</t>
  </si>
  <si>
    <t>CLEML-10577</t>
  </si>
  <si>
    <t>102307-L-23</t>
  </si>
  <si>
    <t>102308-L-29</t>
  </si>
  <si>
    <t>CLEML-10605</t>
  </si>
  <si>
    <t>102309-L-17</t>
  </si>
  <si>
    <t>CLEML-10614</t>
  </si>
  <si>
    <t>102310-L-19</t>
  </si>
  <si>
    <t>CLEML-10673</t>
  </si>
  <si>
    <t>102311-L-18</t>
  </si>
  <si>
    <t>CLEML-10677</t>
  </si>
  <si>
    <t>102312-L-29</t>
  </si>
  <si>
    <t>CLEML-10698</t>
  </si>
  <si>
    <t>102312-L-01</t>
  </si>
  <si>
    <t>CLEML-10710</t>
  </si>
  <si>
    <t>102313-L-20</t>
  </si>
  <si>
    <t>CLEML-10720</t>
  </si>
  <si>
    <t>102314-L-26</t>
  </si>
  <si>
    <t>CLEML-10734</t>
  </si>
  <si>
    <t>102315-L-14</t>
  </si>
  <si>
    <t>102316-L-26</t>
  </si>
  <si>
    <t>CLEML-10746</t>
  </si>
  <si>
    <t>CLEML-10738</t>
  </si>
  <si>
    <t>102317-L-18</t>
  </si>
  <si>
    <t>CLEML-10755</t>
  </si>
  <si>
    <t>102318-L-18</t>
  </si>
  <si>
    <t>CLEML-10761</t>
  </si>
  <si>
    <t>102319-L-19</t>
  </si>
  <si>
    <t>CLEML-10786</t>
  </si>
  <si>
    <t>102320-L-09</t>
  </si>
  <si>
    <t>CLEML-10807</t>
  </si>
  <si>
    <t>102321-L-19</t>
  </si>
  <si>
    <t>CLEML-10820</t>
  </si>
  <si>
    <t>102322-L-28</t>
  </si>
  <si>
    <t>CLEML-10826</t>
  </si>
  <si>
    <t>102323-L-06</t>
  </si>
  <si>
    <t>CLEML-10856</t>
  </si>
  <si>
    <t>102324-L-26</t>
  </si>
  <si>
    <t>CLEML-10871</t>
  </si>
  <si>
    <t>102325-L-20</t>
  </si>
  <si>
    <t>CLEML-10882</t>
  </si>
  <si>
    <t>102326-L-09</t>
  </si>
  <si>
    <t>CLEML-10897</t>
  </si>
  <si>
    <t>CLEML-10906</t>
  </si>
  <si>
    <t>102327-L-23</t>
  </si>
  <si>
    <t>102328-L-16</t>
  </si>
  <si>
    <t>CLEML-10925</t>
  </si>
  <si>
    <t>102329-L-14</t>
  </si>
  <si>
    <t>CLEML-10935</t>
  </si>
  <si>
    <t>102330-L-24</t>
  </si>
  <si>
    <t>CLEML-10942</t>
  </si>
  <si>
    <t>102331-L-10</t>
  </si>
  <si>
    <t>CLEML-10946</t>
  </si>
  <si>
    <t>102332-L-20</t>
  </si>
  <si>
    <t>CLEML-10957</t>
  </si>
  <si>
    <t>102333-L-16</t>
  </si>
  <si>
    <t>CLEML-10992</t>
  </si>
  <si>
    <t>102334-L-10</t>
  </si>
  <si>
    <t>CLEML-11001</t>
  </si>
  <si>
    <t>102335-L-17</t>
  </si>
  <si>
    <t>CLEML-11028</t>
  </si>
  <si>
    <t>102336-L-21</t>
  </si>
  <si>
    <t>CLEML-11034</t>
  </si>
  <si>
    <t>CLEML-11063</t>
  </si>
  <si>
    <t>102336-L-21-2ND</t>
  </si>
  <si>
    <t>102337-L-14</t>
  </si>
  <si>
    <t>CLEML-11077</t>
  </si>
  <si>
    <t>102338-L-23</t>
  </si>
  <si>
    <t>CLEML-11091</t>
  </si>
  <si>
    <t>102339-L-NA</t>
  </si>
  <si>
    <t>CLEML-11097</t>
  </si>
  <si>
    <t>102340-L-30</t>
  </si>
  <si>
    <t>CLEML-11099</t>
  </si>
  <si>
    <t>102341-L-21</t>
  </si>
  <si>
    <t>CLEML-11124</t>
  </si>
  <si>
    <t>102342-L-16</t>
  </si>
  <si>
    <t>CLEML-11133</t>
  </si>
  <si>
    <t>CLEML-11137</t>
  </si>
  <si>
    <t>102343-L-27</t>
  </si>
  <si>
    <t>CLEML-11162</t>
  </si>
  <si>
    <t>102344-L-02</t>
  </si>
  <si>
    <t>102345-L-23</t>
  </si>
  <si>
    <t>CLEML-11173</t>
  </si>
  <si>
    <t>CLEML-11205</t>
  </si>
  <si>
    <t>102346-L-21</t>
  </si>
  <si>
    <t>102347-L-30</t>
  </si>
  <si>
    <t>CLEML-11233</t>
  </si>
  <si>
    <t>102348-L-30</t>
  </si>
  <si>
    <t>CLEML-11259</t>
  </si>
  <si>
    <t>102349-L-06</t>
  </si>
  <si>
    <t>CLEML-11268</t>
  </si>
  <si>
    <t>102350-L-25</t>
  </si>
  <si>
    <t>CLEML-11279</t>
  </si>
  <si>
    <t>102351-L-09</t>
  </si>
  <si>
    <t>CLEML-11288</t>
  </si>
  <si>
    <t>102352-L-23</t>
  </si>
  <si>
    <t>CLEML-11305</t>
  </si>
  <si>
    <t>102353-L-26</t>
  </si>
  <si>
    <t>CLEML-11313</t>
  </si>
  <si>
    <t>102354-L-06</t>
  </si>
  <si>
    <t>CLEML-11317</t>
  </si>
  <si>
    <t>102355-L-30</t>
  </si>
  <si>
    <t>CLEML-11323</t>
  </si>
  <si>
    <t>102356-L-12</t>
  </si>
  <si>
    <t>102357-L-24</t>
  </si>
  <si>
    <t>CLEML-11463</t>
  </si>
  <si>
    <t>CLEML-11461</t>
  </si>
  <si>
    <t>102358-L-27</t>
  </si>
  <si>
    <t>CLEML-102358</t>
  </si>
  <si>
    <t>102359-L-14</t>
  </si>
  <si>
    <t>CLEML-11479</t>
  </si>
  <si>
    <t>CLEML-11483</t>
  </si>
  <si>
    <t>102360-L-12</t>
  </si>
  <si>
    <t>102361-L-25</t>
  </si>
  <si>
    <t>CLEML-11513</t>
  </si>
  <si>
    <t>102362-L-23</t>
  </si>
  <si>
    <t>CLEML-11526</t>
  </si>
  <si>
    <t>102363-L-21</t>
  </si>
  <si>
    <t>CLEML-11542</t>
  </si>
  <si>
    <t>102364-L-04</t>
  </si>
  <si>
    <t>CLEML-11550</t>
  </si>
  <si>
    <t>102365-L-16</t>
  </si>
  <si>
    <t>CLEML-11585</t>
  </si>
  <si>
    <t>102366-L-10</t>
  </si>
  <si>
    <t>CLEML-11589</t>
  </si>
  <si>
    <t>102367-L-01</t>
  </si>
  <si>
    <t>CLEML-11613</t>
  </si>
  <si>
    <t>CLEML-11620</t>
  </si>
  <si>
    <t>102368-L-13</t>
  </si>
  <si>
    <t>CLEML-11639</t>
  </si>
  <si>
    <t>102369-L-25</t>
  </si>
  <si>
    <t>CLEML-11644</t>
  </si>
  <si>
    <t>102370-L-27</t>
  </si>
  <si>
    <t>CLEML-11653</t>
  </si>
  <si>
    <t>102371-L-22</t>
  </si>
  <si>
    <t>102372-L-02</t>
  </si>
  <si>
    <t>CLEML-11657</t>
  </si>
  <si>
    <t>102373-L-23</t>
  </si>
  <si>
    <t>CLEML-11683</t>
  </si>
  <si>
    <t>102374-L-22</t>
  </si>
  <si>
    <t>CLEML-11706</t>
  </si>
  <si>
    <t>102375-L-12</t>
  </si>
  <si>
    <t>CLEML-11716</t>
  </si>
  <si>
    <t>102376-L-23</t>
  </si>
  <si>
    <t>CLEML-11731</t>
  </si>
  <si>
    <t>102377-L-16</t>
  </si>
  <si>
    <t>CLEML-11769</t>
  </si>
  <si>
    <t>102378-L-09</t>
  </si>
  <si>
    <t>CLEML-11782</t>
  </si>
  <si>
    <t>102379-L-19</t>
  </si>
  <si>
    <t>CLEML-11800</t>
  </si>
  <si>
    <t>CLEML-11809</t>
  </si>
  <si>
    <t>102380-L-23</t>
  </si>
  <si>
    <t>CLEML-11827</t>
  </si>
  <si>
    <t>102381-L-20</t>
  </si>
  <si>
    <t>CLEML-11836</t>
  </si>
  <si>
    <t>CLEML-11845</t>
  </si>
  <si>
    <t>102383-L-21</t>
  </si>
  <si>
    <t>CLEML-11846</t>
  </si>
  <si>
    <t>102384-L-20</t>
  </si>
  <si>
    <t>102385-L-23</t>
  </si>
  <si>
    <t>CLEML-11875</t>
  </si>
  <si>
    <t>102382-L-02</t>
  </si>
  <si>
    <t>102386-L-21</t>
  </si>
  <si>
    <t>CLEML-11888</t>
  </si>
  <si>
    <t>102387-L-02</t>
  </si>
  <si>
    <t>CLEML-11897</t>
  </si>
  <si>
    <t>CLEML-11915</t>
  </si>
  <si>
    <t>102388-L-23</t>
  </si>
  <si>
    <t>102389-L-04</t>
  </si>
  <si>
    <t>CLEML-11951</t>
  </si>
  <si>
    <t>102390-L-21</t>
  </si>
  <si>
    <t>CLEML-11961</t>
  </si>
  <si>
    <t>102391-L-19</t>
  </si>
  <si>
    <t>CLEML-11980</t>
  </si>
  <si>
    <t>102392-L-16</t>
  </si>
  <si>
    <t>CLEML-11991</t>
  </si>
  <si>
    <t>CLEML-11997</t>
  </si>
  <si>
    <t>102393-L-06</t>
  </si>
  <si>
    <t>CLEML-12015</t>
  </si>
  <si>
    <t>102394-L-29</t>
  </si>
  <si>
    <t>CLEML-12024</t>
  </si>
  <si>
    <t>102395-L-16</t>
  </si>
  <si>
    <t>CLEML-12030</t>
  </si>
  <si>
    <t>102396-L-21</t>
  </si>
  <si>
    <t>102397-L-21</t>
  </si>
  <si>
    <t>CLEML-12070</t>
  </si>
  <si>
    <t>102398-L-20</t>
  </si>
  <si>
    <t>CLEML-12087</t>
  </si>
  <si>
    <t>102399-L-25</t>
  </si>
  <si>
    <t>CLEML-12105</t>
  </si>
  <si>
    <t>102400-L-27</t>
  </si>
  <si>
    <t>CLEML-12138</t>
  </si>
  <si>
    <t>102401-L-27</t>
  </si>
  <si>
    <t>CLEML-12152</t>
  </si>
  <si>
    <t>102402-L-17</t>
  </si>
  <si>
    <t>CLEML-12176</t>
  </si>
  <si>
    <t>102403-L-04</t>
  </si>
  <si>
    <t>CLEML-12184</t>
  </si>
  <si>
    <t>102404-L-13</t>
  </si>
  <si>
    <t>CLEML-12204</t>
  </si>
  <si>
    <t>102405-L-23</t>
  </si>
  <si>
    <t>CLEML-12208</t>
  </si>
  <si>
    <t>102406-L-25</t>
  </si>
  <si>
    <t>CLEML-12216</t>
  </si>
  <si>
    <t>CLEML-12222</t>
  </si>
  <si>
    <t>102407-L-21</t>
  </si>
  <si>
    <t>CLEML-12252</t>
  </si>
  <si>
    <t>102408-L-20</t>
  </si>
  <si>
    <t>CLEML-12272</t>
  </si>
  <si>
    <t>102409-L-19</t>
  </si>
  <si>
    <t>CLEML-12288</t>
  </si>
  <si>
    <t>102410-L-15</t>
  </si>
  <si>
    <t>CLEML-12313</t>
  </si>
  <si>
    <t>102411-L-17</t>
  </si>
  <si>
    <t>CLEML-12328</t>
  </si>
  <si>
    <t>102412-L-10</t>
  </si>
  <si>
    <t>102413-L-1</t>
  </si>
  <si>
    <t>CLEML-12342</t>
  </si>
  <si>
    <t>102414-L-14</t>
  </si>
  <si>
    <t>CLEML-12352</t>
  </si>
  <si>
    <t>102415-L-15</t>
  </si>
  <si>
    <t>CLEML-12357</t>
  </si>
  <si>
    <t>102416-L-14</t>
  </si>
  <si>
    <t>CLEML-12376</t>
  </si>
  <si>
    <t>102417-L-30</t>
  </si>
  <si>
    <t>CLEML-12380</t>
  </si>
  <si>
    <t>102418-L-19</t>
  </si>
  <si>
    <t>CLEML-12390</t>
  </si>
  <si>
    <t>102419-L-2</t>
  </si>
  <si>
    <t>CLEML-12398</t>
  </si>
  <si>
    <t>102420-L-20</t>
  </si>
  <si>
    <t>CLEML-12428</t>
  </si>
  <si>
    <t>CLEML-12439</t>
  </si>
  <si>
    <t>102421-L-23</t>
  </si>
  <si>
    <t>102422-L-19</t>
  </si>
  <si>
    <t>CLEML-12460</t>
  </si>
  <si>
    <t>102423-L-20</t>
  </si>
  <si>
    <t>CLEML-12465</t>
  </si>
  <si>
    <t>CLEML-12496</t>
  </si>
  <si>
    <t>102424-L-21</t>
  </si>
  <si>
    <t>102425-L-27</t>
  </si>
  <si>
    <t>CLEML-12507</t>
  </si>
  <si>
    <t>CLEML-12532</t>
  </si>
  <si>
    <t>102426-L-14</t>
  </si>
  <si>
    <t>102427-L-04</t>
  </si>
  <si>
    <t>CLEML-12551</t>
  </si>
  <si>
    <t>102428-L-21</t>
  </si>
  <si>
    <t>CLEML-12560</t>
  </si>
  <si>
    <t>102429-L-15</t>
  </si>
  <si>
    <t>CLEML-12567</t>
  </si>
  <si>
    <t>CLEML-12573</t>
  </si>
  <si>
    <t>102430-L-17</t>
  </si>
  <si>
    <t>CLEML-12585</t>
  </si>
  <si>
    <t>102431-L-20</t>
  </si>
  <si>
    <t>102432-L-17</t>
  </si>
  <si>
    <t>CLEML-12614</t>
  </si>
  <si>
    <t>102433-L-26</t>
  </si>
  <si>
    <t>CLEML-12619</t>
  </si>
  <si>
    <t>102434-L-20</t>
  </si>
  <si>
    <t>CLEML-12623</t>
  </si>
  <si>
    <t>102435-L-21</t>
  </si>
  <si>
    <t>CLEML-12648</t>
  </si>
  <si>
    <t>102436-L-16</t>
  </si>
  <si>
    <t>CLEML-12662</t>
  </si>
  <si>
    <t>102437-L-17</t>
  </si>
  <si>
    <t>CLEML-12665</t>
  </si>
  <si>
    <t>102438-L-25</t>
  </si>
  <si>
    <t>102439-L-27</t>
  </si>
  <si>
    <t>CLEML-12686</t>
  </si>
  <si>
    <t>102440-L-09</t>
  </si>
  <si>
    <t>CLEML-12693</t>
  </si>
  <si>
    <t>CLEML-12695</t>
  </si>
  <si>
    <t>102441-L-24</t>
  </si>
  <si>
    <t>102442-L-25</t>
  </si>
  <si>
    <t>CLEML-12718</t>
  </si>
  <si>
    <t>102443-L-01</t>
  </si>
  <si>
    <t>CLEML-12721</t>
  </si>
  <si>
    <t>102444-L-25</t>
  </si>
  <si>
    <t>CLEML-12736</t>
  </si>
  <si>
    <t>102445-L-27</t>
  </si>
  <si>
    <t>CLEML-12747</t>
  </si>
  <si>
    <t>102446-L-12</t>
  </si>
  <si>
    <t>CLEML-12770</t>
  </si>
  <si>
    <t>102447-L-30</t>
  </si>
  <si>
    <t>CLEML-12781</t>
  </si>
  <si>
    <t>102448-L-06</t>
  </si>
  <si>
    <t>CLEML-12793</t>
  </si>
  <si>
    <t>CLEML-12675</t>
  </si>
  <si>
    <t>102449-L-21</t>
  </si>
  <si>
    <t>102450-L-01</t>
  </si>
  <si>
    <t>CLEML-12823</t>
  </si>
  <si>
    <t>CLEML-12819</t>
  </si>
  <si>
    <t>CLEML-12829</t>
  </si>
  <si>
    <t>102451-L-15</t>
  </si>
  <si>
    <t>102452-L-26</t>
  </si>
  <si>
    <t>CLEML-12838</t>
  </si>
  <si>
    <t>102453-L-13</t>
  </si>
  <si>
    <t>CLEML-12868</t>
  </si>
  <si>
    <t>102454-L-29</t>
  </si>
  <si>
    <t>CLEML-12882</t>
  </si>
  <si>
    <t>102455-L-17</t>
  </si>
  <si>
    <t>CLEML-12895</t>
  </si>
  <si>
    <t>102456-L-01</t>
  </si>
  <si>
    <t>CLEML-12928</t>
  </si>
  <si>
    <t>102457-L-16</t>
  </si>
  <si>
    <t>CLEML-12953</t>
  </si>
  <si>
    <t>102458-L-25</t>
  </si>
  <si>
    <t>CLEML-12965</t>
  </si>
  <si>
    <t>102459-L-20</t>
  </si>
  <si>
    <t>CLEML-12987</t>
  </si>
  <si>
    <t>102460-L-17</t>
  </si>
  <si>
    <t>CLEML-12992</t>
  </si>
  <si>
    <t>CLEML-13002</t>
  </si>
  <si>
    <t>102461-L-24</t>
  </si>
  <si>
    <t>102462-L-21</t>
  </si>
  <si>
    <t>102463-L-20</t>
  </si>
  <si>
    <t>CLEML-13038</t>
  </si>
  <si>
    <t>102464-L-23</t>
  </si>
  <si>
    <t>CLEML-13066</t>
  </si>
  <si>
    <t>102465-L-19</t>
  </si>
  <si>
    <t>CLEML-13079</t>
  </si>
  <si>
    <t>102466-L-20</t>
  </si>
  <si>
    <t>CLEML-13095</t>
  </si>
  <si>
    <t>102467-L-21</t>
  </si>
  <si>
    <t>CLEML-13119</t>
  </si>
  <si>
    <t>102468-L-24</t>
  </si>
  <si>
    <t>CLEML-13141</t>
  </si>
  <si>
    <t>102469-L-09</t>
  </si>
  <si>
    <t>CLEML-13153</t>
  </si>
  <si>
    <t>102470-L-16</t>
  </si>
  <si>
    <t>CLEML-13177</t>
  </si>
  <si>
    <t>CLEML-13185</t>
  </si>
  <si>
    <t>102471-L-17</t>
  </si>
  <si>
    <t>CLEML-13192</t>
  </si>
  <si>
    <t>102472-L-04</t>
  </si>
  <si>
    <t>CLEML-13202</t>
  </si>
  <si>
    <t>102473-L-29</t>
  </si>
  <si>
    <t>102474-L-13</t>
  </si>
  <si>
    <t>CLEML-13239</t>
  </si>
  <si>
    <t>102475-L-14</t>
  </si>
  <si>
    <t>CLEML-13250</t>
  </si>
  <si>
    <t>102476-L-09</t>
  </si>
  <si>
    <t>CLEML-13268</t>
  </si>
  <si>
    <t>102477-L-16</t>
  </si>
  <si>
    <t>CLEML-13280</t>
  </si>
  <si>
    <t>102478-L-23</t>
  </si>
  <si>
    <t>CLEML-13306</t>
  </si>
  <si>
    <t>102479-L-20</t>
  </si>
  <si>
    <t>102480-L-01</t>
  </si>
  <si>
    <t>CLEML-13336</t>
  </si>
  <si>
    <t>102481-L-24</t>
  </si>
  <si>
    <t>CLEML-13356</t>
  </si>
  <si>
    <t>CLEML-13361</t>
  </si>
  <si>
    <t>102482-L-18</t>
  </si>
  <si>
    <t>102483-L-21</t>
  </si>
  <si>
    <t>CLEML-13369</t>
  </si>
  <si>
    <t>CLEML-13371</t>
  </si>
  <si>
    <t>102484-L-13</t>
  </si>
  <si>
    <t>102485-L-23</t>
  </si>
  <si>
    <t>CLEML-13402</t>
  </si>
  <si>
    <t>102486-L-30</t>
  </si>
  <si>
    <t>CLEML-13418</t>
  </si>
  <si>
    <t>102487-L-12</t>
  </si>
  <si>
    <t>CLEML-13440</t>
  </si>
  <si>
    <t>102488-L-16</t>
  </si>
  <si>
    <t>CLEML-13450</t>
  </si>
  <si>
    <t>102489-L-19</t>
  </si>
  <si>
    <t>CLEML-13487</t>
  </si>
  <si>
    <t>102490-L-24</t>
  </si>
  <si>
    <t>CLEML-13493</t>
  </si>
  <si>
    <t>102491-L-21</t>
  </si>
  <si>
    <t>CLEML-13502</t>
  </si>
  <si>
    <t>102492-L-16</t>
  </si>
  <si>
    <t>CLEML-13506</t>
  </si>
  <si>
    <t>102493-L-19</t>
  </si>
  <si>
    <t>CLEML-13531</t>
  </si>
  <si>
    <t>102494-L-06</t>
  </si>
  <si>
    <t>CLEML-13537</t>
  </si>
  <si>
    <t>102495-L-20</t>
  </si>
  <si>
    <t>CLEML-13547</t>
  </si>
  <si>
    <t>102496-L-16</t>
  </si>
  <si>
    <t>CLEML-13553</t>
  </si>
  <si>
    <t>102497-L-30</t>
  </si>
  <si>
    <t>CLEML-13575</t>
  </si>
  <si>
    <t>102498-L-02</t>
  </si>
  <si>
    <t>CLEML-13601</t>
  </si>
  <si>
    <t>102499-L-21</t>
  </si>
  <si>
    <t>CLEML-13613</t>
  </si>
  <si>
    <t>102500-L-20</t>
  </si>
  <si>
    <t>CLEML-13642</t>
  </si>
  <si>
    <t>102501-L-25</t>
  </si>
  <si>
    <t>CLEML-13665</t>
  </si>
  <si>
    <t>102502-L-02</t>
  </si>
  <si>
    <t>CLEML-13675</t>
  </si>
  <si>
    <t>102503-L-17</t>
  </si>
  <si>
    <t>CLEML-13690</t>
  </si>
  <si>
    <t>102504-L-29</t>
  </si>
  <si>
    <t>CLEML-13694</t>
  </si>
  <si>
    <t>102505-L-02</t>
  </si>
  <si>
    <t>CLEML-13713</t>
  </si>
  <si>
    <t>102506-L-23</t>
  </si>
  <si>
    <t>CLEML-13714</t>
  </si>
  <si>
    <t>102507-L-16</t>
  </si>
  <si>
    <t>CLEML-13728</t>
  </si>
  <si>
    <t>102508-L-01</t>
  </si>
  <si>
    <t>CLEML-13733</t>
  </si>
  <si>
    <t>CLEML-13737</t>
  </si>
  <si>
    <t>102509-L-29</t>
  </si>
  <si>
    <t>102510-L-24</t>
  </si>
  <si>
    <t>CLEML-13771</t>
  </si>
  <si>
    <t>102511-L-20</t>
  </si>
  <si>
    <t>CLEML-13787</t>
  </si>
  <si>
    <t>102512-L-02</t>
  </si>
  <si>
    <t>CLEML-13790</t>
  </si>
  <si>
    <t>102513-L-30</t>
  </si>
  <si>
    <t>CLEML-13808</t>
  </si>
  <si>
    <t>102514-L-17</t>
  </si>
  <si>
    <t>102515-L-21</t>
  </si>
  <si>
    <t>CLEML-13819</t>
  </si>
  <si>
    <t>CLEML-13851</t>
  </si>
  <si>
    <t>102516-L-19</t>
  </si>
  <si>
    <t>CLEML-13865</t>
  </si>
  <si>
    <t>102517-L-29</t>
  </si>
  <si>
    <t>CLEML-13874</t>
  </si>
  <si>
    <t>102518-L-20</t>
  </si>
  <si>
    <t>102519-L-20</t>
  </si>
  <si>
    <t>CLEML-13903</t>
  </si>
  <si>
    <t>CLEML-13889</t>
  </si>
  <si>
    <t>102520-L-14</t>
  </si>
  <si>
    <t>CLEML-13907</t>
  </si>
  <si>
    <t>102521-L-27</t>
  </si>
  <si>
    <t>CLEML-13931</t>
  </si>
  <si>
    <t>102522-L-13</t>
  </si>
  <si>
    <t>CLEML-13947</t>
  </si>
  <si>
    <t>102523-L-29</t>
  </si>
  <si>
    <t>CLEML-13974</t>
  </si>
  <si>
    <t>102524-L-02</t>
  </si>
  <si>
    <t>CLEML-14012</t>
  </si>
  <si>
    <t>102525-L-25</t>
  </si>
  <si>
    <t>CLEML-14030</t>
  </si>
  <si>
    <t>102526-L-17</t>
  </si>
  <si>
    <t>CLEML-14043</t>
  </si>
  <si>
    <t>102527-L-21</t>
  </si>
  <si>
    <t>CLEML-14062</t>
  </si>
  <si>
    <t>102528-L-15</t>
  </si>
  <si>
    <t>CLEML-14068</t>
  </si>
  <si>
    <t>102529-L-27</t>
  </si>
  <si>
    <t>CLEML-14081</t>
  </si>
  <si>
    <t>CLEML-14084</t>
  </si>
  <si>
    <t>102530-L-27</t>
  </si>
  <si>
    <t>102531-L-13</t>
  </si>
  <si>
    <t>CLEML-14123</t>
  </si>
  <si>
    <t>102532-L-15</t>
  </si>
  <si>
    <t>CLEML-14135</t>
  </si>
  <si>
    <t>102533-L-01</t>
  </si>
  <si>
    <t>CLEML-14153</t>
  </si>
  <si>
    <t>102534-L-09</t>
  </si>
  <si>
    <t>CLEML-14161</t>
  </si>
  <si>
    <t>102535-L-23</t>
  </si>
  <si>
    <t>CLEML-14202</t>
  </si>
  <si>
    <t>102536-L-16</t>
  </si>
  <si>
    <t>CLEML-14212</t>
  </si>
  <si>
    <t>102537-L-24</t>
  </si>
  <si>
    <t>CLEML-14214</t>
  </si>
  <si>
    <t>102538-L-25</t>
  </si>
  <si>
    <t>CLEML-14237</t>
  </si>
  <si>
    <t>102539-L-20</t>
  </si>
  <si>
    <t>CLEML-14241</t>
  </si>
  <si>
    <t>102540-L-14</t>
  </si>
  <si>
    <t>CLEML-14251</t>
  </si>
  <si>
    <t>102541-L-10</t>
  </si>
  <si>
    <t>CLEML-14276</t>
  </si>
  <si>
    <t>102542-L-04</t>
  </si>
  <si>
    <t>CLEML-14302</t>
  </si>
  <si>
    <t>102543-L-01</t>
  </si>
  <si>
    <t>CLEML-14316</t>
  </si>
  <si>
    <t>102544-L-09</t>
  </si>
  <si>
    <t>CLEML-14322</t>
  </si>
  <si>
    <t>102545-L-21</t>
  </si>
  <si>
    <t>CLEML-14366</t>
  </si>
  <si>
    <t>102546-L-16</t>
  </si>
  <si>
    <t>CLEML-14384</t>
  </si>
  <si>
    <t>102547-L-15</t>
  </si>
  <si>
    <t>CLEML-14396</t>
  </si>
  <si>
    <t>102548-L-24</t>
  </si>
  <si>
    <t>102549-L-29</t>
  </si>
  <si>
    <t>CLEML-14400</t>
  </si>
  <si>
    <t>102550-L-16</t>
  </si>
  <si>
    <t>CLEML-14432</t>
  </si>
  <si>
    <t>102551-L-04</t>
  </si>
  <si>
    <t>CLEML-14440</t>
  </si>
  <si>
    <t>CLEML-14409</t>
  </si>
  <si>
    <t>102552-L-19</t>
  </si>
  <si>
    <t>CLEML-14472</t>
  </si>
  <si>
    <t>102553-L-06</t>
  </si>
  <si>
    <t>CLEML-14497</t>
  </si>
  <si>
    <t>102554-L-16</t>
  </si>
  <si>
    <t>CLEML-14514</t>
  </si>
  <si>
    <t>102555-L-04</t>
  </si>
  <si>
    <t>CLEML-14543</t>
  </si>
  <si>
    <t>102556-L-30</t>
  </si>
  <si>
    <t>CLEML-14552</t>
  </si>
  <si>
    <t>102557-L-21</t>
  </si>
  <si>
    <t>CLEML-14567</t>
  </si>
  <si>
    <t>102558-L-09</t>
  </si>
  <si>
    <t>CLEML-14576</t>
  </si>
  <si>
    <t>CLEML-14594</t>
  </si>
  <si>
    <t>102559-L-14</t>
  </si>
  <si>
    <t>102560-L-10</t>
  </si>
  <si>
    <t>CLEML-14602</t>
  </si>
  <si>
    <t>102561-L-01</t>
  </si>
  <si>
    <t>CLEML-14608</t>
  </si>
  <si>
    <t>CLEML-14616</t>
  </si>
  <si>
    <t>102562-L-30</t>
  </si>
  <si>
    <t>102563-L-29</t>
  </si>
  <si>
    <t>CLEML-14647</t>
  </si>
  <si>
    <t>102564-L-13</t>
  </si>
  <si>
    <t>CLEML-14658</t>
  </si>
  <si>
    <t>102565-L-12</t>
  </si>
  <si>
    <t>CLEML-14683</t>
  </si>
  <si>
    <t>102566-L-15</t>
  </si>
  <si>
    <t>CLEML-14691</t>
  </si>
  <si>
    <t>102567-L-09</t>
  </si>
  <si>
    <t>CLEML-14715</t>
  </si>
  <si>
    <t>102568-L-23</t>
  </si>
  <si>
    <t>CLEML-14734</t>
  </si>
  <si>
    <t>102569-L-04</t>
  </si>
  <si>
    <t>CLEML-14747</t>
  </si>
  <si>
    <t>102570-L-26</t>
  </si>
  <si>
    <t>CLEML-14762</t>
  </si>
  <si>
    <t>102571-L-24</t>
  </si>
  <si>
    <t>CLEML-14767</t>
  </si>
  <si>
    <t>102572-L-22</t>
  </si>
  <si>
    <t>CLEML-14771</t>
  </si>
  <si>
    <t>CLEML-14784</t>
  </si>
  <si>
    <t>102573-L-19</t>
  </si>
  <si>
    <t>102574-L-23</t>
  </si>
  <si>
    <t>CLEML-14818</t>
  </si>
  <si>
    <t>102575-L-21</t>
  </si>
  <si>
    <t>CLEML-14821</t>
  </si>
  <si>
    <t>102576-L-17</t>
  </si>
  <si>
    <t>CLEML-14843</t>
  </si>
  <si>
    <t>102577-L-10</t>
  </si>
  <si>
    <t>CLEML-14859</t>
  </si>
  <si>
    <t>102578-L-02</t>
  </si>
  <si>
    <t>CLEML-14888</t>
  </si>
  <si>
    <t>102579-L-01</t>
  </si>
  <si>
    <t>CLEML-14903</t>
  </si>
  <si>
    <t>102580-L-20</t>
  </si>
  <si>
    <t>CLEML-14917</t>
  </si>
  <si>
    <t>102581-L-17</t>
  </si>
  <si>
    <t>CLEML-14935</t>
  </si>
  <si>
    <t>102582-L-09</t>
  </si>
  <si>
    <t>CLEML-14940</t>
  </si>
  <si>
    <t>102583-L-21</t>
  </si>
  <si>
    <t>CLEML-14944</t>
  </si>
  <si>
    <t>102584-L-10</t>
  </si>
  <si>
    <t>CLEML-14955</t>
  </si>
  <si>
    <t>102585-L-26</t>
  </si>
  <si>
    <t>CLEML-14983</t>
  </si>
  <si>
    <t>102586-L-25</t>
  </si>
  <si>
    <t>CLEML-15000</t>
  </si>
  <si>
    <t>102587-L-13</t>
  </si>
  <si>
    <t>CLEML-15015</t>
  </si>
  <si>
    <t>102588-L-04</t>
  </si>
  <si>
    <t>CLEML-15020</t>
  </si>
  <si>
    <t>CLEML-15059</t>
  </si>
  <si>
    <t>102589-L-24</t>
  </si>
  <si>
    <t>102590-L-06</t>
  </si>
  <si>
    <t>CLEML-15072</t>
  </si>
  <si>
    <t>102591-L-04</t>
  </si>
  <si>
    <t>CLEML-15088</t>
  </si>
  <si>
    <t>102592-L-06</t>
  </si>
  <si>
    <t>CLEML-15092</t>
  </si>
  <si>
    <t>102593-L-23</t>
  </si>
  <si>
    <t>CLEML-15115</t>
  </si>
  <si>
    <t>102594-L-24</t>
  </si>
  <si>
    <t>CLEML-15117</t>
  </si>
  <si>
    <t>102595-L-27</t>
  </si>
  <si>
    <t>CLEML-15126</t>
  </si>
  <si>
    <t>102596-L-20</t>
  </si>
  <si>
    <t>CLEML-15154</t>
  </si>
  <si>
    <t>102597-L-23</t>
  </si>
  <si>
    <t>CLEML-15174</t>
  </si>
  <si>
    <t>102598-L-21</t>
  </si>
  <si>
    <t>CLEML-15183</t>
  </si>
  <si>
    <t>102599-L-10</t>
  </si>
  <si>
    <t>CLEML-15195</t>
  </si>
  <si>
    <t>102600-L-13</t>
  </si>
  <si>
    <t>CLEML-15218</t>
  </si>
  <si>
    <t>102601-L-04</t>
  </si>
  <si>
    <t>CLEML-15237</t>
  </si>
  <si>
    <t>102602-L-02</t>
  </si>
  <si>
    <t>CLEML-15245</t>
  </si>
  <si>
    <t>102603-L-01</t>
  </si>
  <si>
    <t>CLEML-15258</t>
  </si>
  <si>
    <t>102604-L-24</t>
  </si>
  <si>
    <t>CLEML-15266</t>
  </si>
  <si>
    <t>102605-L-13</t>
  </si>
  <si>
    <t>CLEML-15286</t>
  </si>
  <si>
    <t>CLEML-15290</t>
  </si>
  <si>
    <t>102606-L-26</t>
  </si>
  <si>
    <t>102607-L-13</t>
  </si>
  <si>
    <t>CLEML-15296</t>
  </si>
  <si>
    <t>102608-L-15</t>
  </si>
  <si>
    <t>CLEML-15325</t>
  </si>
  <si>
    <t>102609-L-09</t>
  </si>
  <si>
    <t>CLEML-15339</t>
  </si>
  <si>
    <t>102610-L-01</t>
  </si>
  <si>
    <t>CLEML-15352</t>
  </si>
  <si>
    <t>102611-L-20</t>
  </si>
  <si>
    <t>CLEML-15368</t>
  </si>
  <si>
    <t>102612-L-30</t>
  </si>
  <si>
    <t>CLEML-15400</t>
  </si>
  <si>
    <t>102613-L-14</t>
  </si>
  <si>
    <t>CLEML-15416</t>
  </si>
  <si>
    <t>102614-L-06</t>
  </si>
  <si>
    <t>CLEML-15442</t>
  </si>
  <si>
    <t>102615-L-25</t>
  </si>
  <si>
    <t>CLEML-15450</t>
  </si>
  <si>
    <t>CLEML-15466</t>
  </si>
  <si>
    <t>102616-L-24</t>
  </si>
  <si>
    <t>CLEML-15474</t>
  </si>
  <si>
    <t>102617-L-16</t>
  </si>
  <si>
    <t>102618-L-17</t>
  </si>
  <si>
    <t>CLEML-15482</t>
  </si>
  <si>
    <t>102619-L-14</t>
  </si>
  <si>
    <t>CLEML-15486</t>
  </si>
  <si>
    <t>102620-L-09</t>
  </si>
  <si>
    <t>CLEML-15492</t>
  </si>
  <si>
    <t>102621-L-20</t>
  </si>
  <si>
    <t>CLEML-15533</t>
  </si>
  <si>
    <t>102622-L-18</t>
  </si>
  <si>
    <t>CLEML-15544</t>
  </si>
  <si>
    <t>102623-L-17</t>
  </si>
  <si>
    <t>CLEML-15560</t>
  </si>
  <si>
    <t>CLEML-15592</t>
  </si>
  <si>
    <t>102624-L-27</t>
  </si>
  <si>
    <t>102625-L-18</t>
  </si>
  <si>
    <t>CLEML-15604</t>
  </si>
  <si>
    <t>102626-L-15</t>
  </si>
  <si>
    <t>CLEML-102626</t>
  </si>
  <si>
    <t>102627-L-04</t>
  </si>
  <si>
    <t>CLEML-15628</t>
  </si>
  <si>
    <t>102628-L-17</t>
  </si>
  <si>
    <t>CLEML-15632</t>
  </si>
  <si>
    <t>CLEML-15653</t>
  </si>
  <si>
    <t>102629-L-21</t>
  </si>
  <si>
    <t>CLEML-15659</t>
  </si>
  <si>
    <t>102630-L-18</t>
  </si>
  <si>
    <t>102631-L-04</t>
  </si>
  <si>
    <t>CLEML-15668</t>
  </si>
  <si>
    <t>CLEML-15674</t>
  </si>
  <si>
    <t>102632-L-18</t>
  </si>
  <si>
    <t>102633-L-17</t>
  </si>
  <si>
    <t>CLEML-15694</t>
  </si>
  <si>
    <t>102634-L-15</t>
  </si>
  <si>
    <t>CLEML-15717</t>
  </si>
  <si>
    <t>102635-L-26</t>
  </si>
  <si>
    <t>CLEML-15726</t>
  </si>
  <si>
    <t>102636-L-20</t>
  </si>
  <si>
    <t>CLEML-15747</t>
  </si>
  <si>
    <t>102637-L-19</t>
  </si>
  <si>
    <t>CLEML-15813</t>
  </si>
  <si>
    <t>102638-L-01</t>
  </si>
  <si>
    <t>CLEML-15818</t>
  </si>
  <si>
    <t>CLEML-15832</t>
  </si>
  <si>
    <t>102639-L-16</t>
  </si>
  <si>
    <t>102640-L-21</t>
  </si>
  <si>
    <t>CLEML-15854</t>
  </si>
  <si>
    <t>102641-L-06</t>
  </si>
  <si>
    <t>CLEML-15862</t>
  </si>
  <si>
    <t>102642-L-16</t>
  </si>
  <si>
    <t>CLEML-15878</t>
  </si>
  <si>
    <t>102643-L-21</t>
  </si>
  <si>
    <t>CLEML-15884</t>
  </si>
  <si>
    <t>102644-L-23</t>
  </si>
  <si>
    <t>CLEML-15890</t>
  </si>
  <si>
    <t>CLEML-15894</t>
  </si>
  <si>
    <t>102645-L-01</t>
  </si>
  <si>
    <t>102646-L-14</t>
  </si>
  <si>
    <t>CLEML-15923</t>
  </si>
  <si>
    <t>102647-L-27</t>
  </si>
  <si>
    <t>CLEML-15937</t>
  </si>
  <si>
    <t>102648-L-20</t>
  </si>
  <si>
    <t>CLEML-15952</t>
  </si>
  <si>
    <t>102649-L-17</t>
  </si>
  <si>
    <t>CLEML-15961</t>
  </si>
  <si>
    <t>102650-L-14</t>
  </si>
  <si>
    <t>CLEML-15967</t>
  </si>
  <si>
    <t>102651-L-27</t>
  </si>
  <si>
    <t>CLEML-16003</t>
  </si>
  <si>
    <t>102652-L-26</t>
  </si>
  <si>
    <t>CLEML-16019</t>
  </si>
  <si>
    <t>102653-L-09</t>
  </si>
  <si>
    <t>CLEML-16024</t>
  </si>
  <si>
    <t>CLEML-16033</t>
  </si>
  <si>
    <t>102654-L-02</t>
  </si>
  <si>
    <t>CLEML-16055</t>
  </si>
  <si>
    <t>102655-L-12</t>
  </si>
  <si>
    <t>CLEML-16061</t>
  </si>
  <si>
    <t>102656-L-19</t>
  </si>
  <si>
    <t>102657-L-25</t>
  </si>
  <si>
    <t>CLEML-16072</t>
  </si>
  <si>
    <t>CLEML-16076</t>
  </si>
  <si>
    <t>102658-L-10</t>
  </si>
  <si>
    <t>102659-L-20</t>
  </si>
  <si>
    <t>CLEML-16099</t>
  </si>
  <si>
    <t>102660-L-18</t>
  </si>
  <si>
    <t>CLEML-16113</t>
  </si>
  <si>
    <t>102661-L-18</t>
  </si>
  <si>
    <t>CLEML-16124</t>
  </si>
  <si>
    <t>102662-L-19</t>
  </si>
  <si>
    <t>CLEML-16143</t>
  </si>
  <si>
    <t>102663-L-04</t>
  </si>
  <si>
    <t>CLEML-16148</t>
  </si>
  <si>
    <t>102664-L-22</t>
  </si>
  <si>
    <t>CLEML-16186</t>
  </si>
  <si>
    <t>102665-L-20</t>
  </si>
  <si>
    <t>CLEML-16206</t>
  </si>
  <si>
    <t>102666-L-17</t>
  </si>
  <si>
    <t>CLEML-16219</t>
  </si>
  <si>
    <t>102667-L-16</t>
  </si>
  <si>
    <t>CLEML-16224</t>
  </si>
  <si>
    <t>CLEML-16245</t>
  </si>
  <si>
    <t>102668-L-29</t>
  </si>
  <si>
    <t>102669-L-23</t>
  </si>
  <si>
    <t>CLEML-16249</t>
  </si>
  <si>
    <t>102670-L-19</t>
  </si>
  <si>
    <t>CLEML-16255</t>
  </si>
  <si>
    <t>102671-L-17</t>
  </si>
  <si>
    <t>CLEML-16265</t>
  </si>
  <si>
    <t>102672-L-20</t>
  </si>
  <si>
    <t>CLEML-16292</t>
  </si>
  <si>
    <t>102673-L-01</t>
  </si>
  <si>
    <t>CLEML-16305</t>
  </si>
  <si>
    <t>102674-L-29</t>
  </si>
  <si>
    <t>CLEML-16330</t>
  </si>
  <si>
    <t>CLEML-16338</t>
  </si>
  <si>
    <t>102675-L-04</t>
  </si>
  <si>
    <t>102674-L-10</t>
  </si>
  <si>
    <t>102676-L-27</t>
  </si>
  <si>
    <t>CLEML-16373</t>
  </si>
  <si>
    <t>102677-L-20</t>
  </si>
  <si>
    <t>CLEML-16389</t>
  </si>
  <si>
    <t>102678-L-23</t>
  </si>
  <si>
    <t>CLEML-16405</t>
  </si>
  <si>
    <t>102679-L-15</t>
  </si>
  <si>
    <t>CLEML-16415</t>
  </si>
  <si>
    <t>102680-L-15</t>
  </si>
  <si>
    <t>CLEML-16436</t>
  </si>
  <si>
    <t>102681-L-20</t>
  </si>
  <si>
    <t>CLEML-16438</t>
  </si>
  <si>
    <t>102682-L-22</t>
  </si>
  <si>
    <t>CLEML-16447</t>
  </si>
  <si>
    <t>CLEML-16449</t>
  </si>
  <si>
    <t>102683-L-20</t>
  </si>
  <si>
    <t>CLEML-16480</t>
  </si>
  <si>
    <t>102684-L-16</t>
  </si>
  <si>
    <t>102685-L-17</t>
  </si>
  <si>
    <t>CLEML-16499</t>
  </si>
  <si>
    <t>102686-L-04</t>
  </si>
  <si>
    <t>CLEML-16508</t>
  </si>
  <si>
    <t>102687-L-16</t>
  </si>
  <si>
    <t>CLEML-16516</t>
  </si>
  <si>
    <t>102688-L-17</t>
  </si>
  <si>
    <t>CLEML-16556</t>
  </si>
  <si>
    <t>102689-L-20</t>
  </si>
  <si>
    <t>CLEML-16562</t>
  </si>
  <si>
    <t>102690-L-13</t>
  </si>
  <si>
    <t>CLEML-16586</t>
  </si>
  <si>
    <t>102691-L-22</t>
  </si>
  <si>
    <t>CLEML-16592</t>
  </si>
  <si>
    <t>102692-L-04</t>
  </si>
  <si>
    <t>CLEML-16611</t>
  </si>
  <si>
    <t>102693-L-29</t>
  </si>
  <si>
    <t>CLEML-16618</t>
  </si>
  <si>
    <t>102694-L-30</t>
  </si>
  <si>
    <t>CLEML-16624</t>
  </si>
  <si>
    <t>102695-L-18</t>
  </si>
  <si>
    <t>CLEML-16628</t>
  </si>
  <si>
    <t>102696-L-20</t>
  </si>
  <si>
    <t>CLEML-16821</t>
  </si>
  <si>
    <t>102697-L-22</t>
  </si>
  <si>
    <t>CLEML-16833</t>
  </si>
  <si>
    <t>102698-L-16</t>
  </si>
  <si>
    <t>CLEML-16861</t>
  </si>
  <si>
    <t>102699-L-19</t>
  </si>
  <si>
    <t>102700-L-16</t>
  </si>
  <si>
    <t>CLEML-16887</t>
  </si>
  <si>
    <t>102701-L-24</t>
  </si>
  <si>
    <t>CLEML-16895</t>
  </si>
  <si>
    <t>102702-L-22</t>
  </si>
  <si>
    <t>CLEML-16909</t>
  </si>
  <si>
    <t>102703 L-30</t>
  </si>
  <si>
    <t>CLEML-16927</t>
  </si>
  <si>
    <t>102704 L-19</t>
  </si>
  <si>
    <t>CLEML-16932</t>
  </si>
  <si>
    <t>102705 L-17</t>
  </si>
  <si>
    <t>CLEML-16941</t>
  </si>
  <si>
    <t>102706 L-30</t>
  </si>
  <si>
    <t>CLEML-16945</t>
  </si>
  <si>
    <t>102707 L-26</t>
  </si>
  <si>
    <t>CLEML-16968</t>
  </si>
  <si>
    <t>102708 L-05</t>
  </si>
  <si>
    <t>CLEML-16982</t>
  </si>
  <si>
    <t>CLEML-16868</t>
  </si>
  <si>
    <t>102709 L-13</t>
  </si>
  <si>
    <t>CLEML-16999</t>
  </si>
  <si>
    <t>102710 L-26</t>
  </si>
  <si>
    <t>CLEML-17014</t>
  </si>
  <si>
    <t>102711-L-10</t>
  </si>
  <si>
    <t>CLEML-17018</t>
  </si>
  <si>
    <t>CLEML-17055</t>
  </si>
  <si>
    <t>102712-L-02</t>
  </si>
  <si>
    <t>CLEML-17061</t>
  </si>
  <si>
    <t>102713-L-06</t>
  </si>
  <si>
    <t>CLEML-17075</t>
  </si>
  <si>
    <t>102714-L-27</t>
  </si>
  <si>
    <t>102715-L-15</t>
  </si>
  <si>
    <t>CLEML-17097</t>
  </si>
  <si>
    <t>CLEML-17103</t>
  </si>
  <si>
    <t>102716-L-20</t>
  </si>
  <si>
    <t>102717-L-15</t>
  </si>
  <si>
    <t>102718-L-17</t>
  </si>
  <si>
    <t>CLEML-17118</t>
  </si>
  <si>
    <t>CLEML-17114</t>
  </si>
  <si>
    <t>102719-L-27</t>
  </si>
  <si>
    <t>CLEML-17154</t>
  </si>
  <si>
    <t>102720-L-25</t>
  </si>
  <si>
    <t>CLEML-17166</t>
  </si>
  <si>
    <t>102721-L-06</t>
  </si>
  <si>
    <t>CLEML-17187</t>
  </si>
  <si>
    <t>102722-L-12</t>
  </si>
  <si>
    <t>CLEML-17201</t>
  </si>
  <si>
    <t>102723-L-19</t>
  </si>
  <si>
    <t>CLEML-17226</t>
  </si>
  <si>
    <t>CLEML-17238</t>
  </si>
  <si>
    <t>102724-L-16</t>
  </si>
  <si>
    <t>102725-L-17</t>
  </si>
  <si>
    <t>CLEML-17249</t>
  </si>
  <si>
    <t>102726-L-16</t>
  </si>
  <si>
    <t>CLEML-17269</t>
  </si>
  <si>
    <t>102727-L-10</t>
  </si>
  <si>
    <t>CLEML-17277</t>
  </si>
  <si>
    <t>102728-L-23</t>
  </si>
  <si>
    <t>CLEML-17286</t>
  </si>
  <si>
    <t>102729-L-16</t>
  </si>
  <si>
    <t>CLEML-17288</t>
  </si>
  <si>
    <t>CLEML-17322</t>
  </si>
  <si>
    <t>102730-L-20</t>
  </si>
  <si>
    <t>102731-L-30</t>
  </si>
  <si>
    <t>CLEML-17334</t>
  </si>
  <si>
    <t>102732-L-10</t>
  </si>
  <si>
    <t>CLEML-17351</t>
  </si>
  <si>
    <t>102733-L-16</t>
  </si>
  <si>
    <t>CLEML-17363</t>
  </si>
  <si>
    <t>102734-L-17</t>
  </si>
  <si>
    <t>CLEML-17391</t>
  </si>
  <si>
    <t>102735-L-06</t>
  </si>
  <si>
    <t>CLEML-17407</t>
  </si>
  <si>
    <t>102736-L-16</t>
  </si>
  <si>
    <t>CLEML-17418</t>
  </si>
  <si>
    <t>102737-L-12</t>
  </si>
  <si>
    <t>CLEML-17422</t>
  </si>
  <si>
    <t>102738-L-04</t>
  </si>
  <si>
    <t>102739-L-27</t>
  </si>
  <si>
    <t>CLEML-17442</t>
  </si>
  <si>
    <t>CLEML-17446</t>
  </si>
  <si>
    <t>102740-L-20</t>
  </si>
  <si>
    <t>CLEML-17450</t>
  </si>
  <si>
    <t>102741-L-16</t>
  </si>
  <si>
    <t>CLEML-17460</t>
  </si>
  <si>
    <t>102742-L-12</t>
  </si>
  <si>
    <t>CLEML-17487</t>
  </si>
  <si>
    <t>102743-L-04</t>
  </si>
  <si>
    <t>CLEML-17498</t>
  </si>
  <si>
    <t>102744-L-19</t>
  </si>
  <si>
    <t>CLEML-17519</t>
  </si>
  <si>
    <t>102745-L-05</t>
  </si>
  <si>
    <t>CLEML-17531</t>
  </si>
  <si>
    <t>102746-L-20</t>
  </si>
  <si>
    <t>CLEML-17544</t>
  </si>
  <si>
    <t>102747-L-17</t>
  </si>
  <si>
    <t>CLEML-17569</t>
  </si>
  <si>
    <t>102748-L-27</t>
  </si>
  <si>
    <t>CLEML-17586</t>
  </si>
  <si>
    <t>102749-L-20</t>
  </si>
  <si>
    <t>CLEML-17595</t>
  </si>
  <si>
    <t>102750-L-01</t>
  </si>
  <si>
    <t>CLEML-17599</t>
  </si>
  <si>
    <t>102751-L-12</t>
  </si>
  <si>
    <t>CLEML-17621</t>
  </si>
  <si>
    <t>102752-L-14</t>
  </si>
  <si>
    <t>CLEML-17625</t>
  </si>
  <si>
    <t>102753-L-17</t>
  </si>
  <si>
    <t>CLEML-17635</t>
  </si>
  <si>
    <t>102754-L-10</t>
  </si>
  <si>
    <t>CLEML-17640</t>
  </si>
  <si>
    <t>102755-L-23</t>
  </si>
  <si>
    <t>CLEML-17664</t>
  </si>
  <si>
    <t>102756-L-05</t>
  </si>
  <si>
    <t>CLEML-17683</t>
  </si>
  <si>
    <t>102757-L-01</t>
  </si>
  <si>
    <t>CLEML-17693</t>
  </si>
  <si>
    <t>102758-L-12</t>
  </si>
  <si>
    <t>CLEML-17702</t>
  </si>
  <si>
    <t>102759-L-09</t>
  </si>
  <si>
    <t>CLEML-17730</t>
  </si>
  <si>
    <t>102760-L-06</t>
  </si>
  <si>
    <t>CLEML-17742</t>
  </si>
  <si>
    <t>102761-L-17</t>
  </si>
  <si>
    <t>CLEML-17765</t>
  </si>
  <si>
    <t>102762-L-14</t>
  </si>
  <si>
    <t>CLEML-17769</t>
  </si>
  <si>
    <t>102763-L-19</t>
  </si>
  <si>
    <t>CLEML-17792</t>
  </si>
  <si>
    <t>102764-L-17</t>
  </si>
  <si>
    <t>CLEML-17796</t>
  </si>
  <si>
    <t>102765-L-22</t>
  </si>
  <si>
    <t>CLEML-17798</t>
  </si>
  <si>
    <t>102766-L-13</t>
  </si>
  <si>
    <t>CLEML-17806</t>
  </si>
  <si>
    <t>102767-L-25</t>
  </si>
  <si>
    <t>CLEML-17814</t>
  </si>
  <si>
    <t>102768-L-24</t>
  </si>
  <si>
    <t>CLEML-17839</t>
  </si>
  <si>
    <t>102769-L-14</t>
  </si>
  <si>
    <t>CLEML-17863</t>
  </si>
  <si>
    <t>102770-L-24</t>
  </si>
  <si>
    <t>CLEML-17873</t>
  </si>
  <si>
    <t>102771-L-30</t>
  </si>
  <si>
    <t>CLEML-17886</t>
  </si>
  <si>
    <t>102772-L-17</t>
  </si>
  <si>
    <t>CLEML-17914</t>
  </si>
  <si>
    <t>102773-L-24</t>
  </si>
  <si>
    <t>CLEML-17933</t>
  </si>
  <si>
    <t>102774-L-10</t>
  </si>
  <si>
    <t>CLEML-17937</t>
  </si>
  <si>
    <t>102775-L-04</t>
  </si>
  <si>
    <t>CLEML-17946</t>
  </si>
  <si>
    <t>CLEML-17969</t>
  </si>
  <si>
    <t>102776-L-10</t>
  </si>
  <si>
    <t>102777-L-23</t>
  </si>
  <si>
    <t>CLEML-17974</t>
  </si>
  <si>
    <t>CLEML-17976</t>
  </si>
  <si>
    <t>102778-L-27</t>
  </si>
  <si>
    <t>102779-L-19</t>
  </si>
  <si>
    <t>CLEML-17984</t>
  </si>
  <si>
    <t>102780-L-29</t>
  </si>
  <si>
    <t>CLEML-17988</t>
  </si>
  <si>
    <t>CLEML-17993</t>
  </si>
  <si>
    <t>102781-L-22</t>
  </si>
  <si>
    <t>102782-L-06</t>
  </si>
  <si>
    <t>CLEML-18017</t>
  </si>
  <si>
    <t>102783-L-16</t>
  </si>
  <si>
    <t>CLEML-18046</t>
  </si>
  <si>
    <t>CLEML-18053</t>
  </si>
  <si>
    <t>102784-L-28</t>
  </si>
  <si>
    <t>102785-L-13</t>
  </si>
  <si>
    <t>CLEML-18071</t>
  </si>
  <si>
    <t>102786-L-12</t>
  </si>
  <si>
    <t>CLEML-18103</t>
  </si>
  <si>
    <t>102787-L-23</t>
  </si>
  <si>
    <t>CLEML-18121</t>
  </si>
  <si>
    <t>102788-L-10</t>
  </si>
  <si>
    <t>CLEML-18130</t>
  </si>
  <si>
    <t>102789-L-21</t>
  </si>
  <si>
    <t>CLEML-18147</t>
  </si>
  <si>
    <t>102790-L-10</t>
  </si>
  <si>
    <t>CLEML-18159</t>
  </si>
  <si>
    <t>102791-L-16</t>
  </si>
  <si>
    <t>CLEML-18168</t>
  </si>
  <si>
    <t>CLEML-18176</t>
  </si>
  <si>
    <t>102792-L-19</t>
  </si>
  <si>
    <t>102793-L-04</t>
  </si>
  <si>
    <t>CLEML-18210</t>
  </si>
  <si>
    <t>102794-L-01</t>
  </si>
  <si>
    <t>CLEML-18222</t>
  </si>
  <si>
    <t>CLEML-18248</t>
  </si>
  <si>
    <t>102795-L-23</t>
  </si>
  <si>
    <t>102796-L-13</t>
  </si>
  <si>
    <t>CLEML-18254</t>
  </si>
  <si>
    <t>102797-L-05</t>
  </si>
  <si>
    <t>CLEML-18292</t>
  </si>
  <si>
    <t>102798-L-23</t>
  </si>
  <si>
    <t>CLEML-18294</t>
  </si>
  <si>
    <t>102799-L-25</t>
  </si>
  <si>
    <t>CLEML-18306</t>
  </si>
  <si>
    <t>102800-L-29</t>
  </si>
  <si>
    <t>CLEML-18310</t>
  </si>
  <si>
    <t>102801-L-19</t>
  </si>
  <si>
    <t>CLEML-18339</t>
  </si>
  <si>
    <t>102802-L-10</t>
  </si>
  <si>
    <t>CLEML-18343</t>
  </si>
  <si>
    <t>CLEML-18345</t>
  </si>
  <si>
    <t>102803-L-16</t>
  </si>
  <si>
    <t>102804-L-12</t>
  </si>
  <si>
    <t>CLEML-18353</t>
  </si>
  <si>
    <t>CLEML-18357</t>
  </si>
  <si>
    <t>102805-L-22</t>
  </si>
  <si>
    <t>102806-L-28</t>
  </si>
  <si>
    <t>CLEML-18380</t>
  </si>
  <si>
    <t>102807-L-27</t>
  </si>
  <si>
    <t>CLEML-18394</t>
  </si>
  <si>
    <t>102808-L-25</t>
  </si>
  <si>
    <t>CLEML-18406</t>
  </si>
  <si>
    <t>102809-L-25</t>
  </si>
  <si>
    <t>CLEML-18423</t>
  </si>
  <si>
    <t>102810-L-19</t>
  </si>
  <si>
    <t>CLEML-18433</t>
  </si>
  <si>
    <t>102811-L-20</t>
  </si>
  <si>
    <t>CLEML-18470</t>
  </si>
  <si>
    <t>102812-L-10</t>
  </si>
  <si>
    <t>CLEML-18486</t>
  </si>
  <si>
    <t>102813-L-10</t>
  </si>
  <si>
    <t>CLEML-18495</t>
  </si>
  <si>
    <t>102814-L-22</t>
  </si>
  <si>
    <t>CLEML-18499</t>
  </si>
  <si>
    <t>102815-L-23</t>
  </si>
  <si>
    <t>CLEML-18511</t>
  </si>
  <si>
    <t>102816-L-17</t>
  </si>
  <si>
    <t>102817-L-20</t>
  </si>
  <si>
    <t>CLEML-18526</t>
  </si>
  <si>
    <t>CLEML-18532</t>
  </si>
  <si>
    <t>102818-L-04</t>
  </si>
  <si>
    <t>CLEML-18540</t>
  </si>
  <si>
    <t>CLEML-18543</t>
  </si>
  <si>
    <t>102819-L-27</t>
  </si>
  <si>
    <t>102820-L-19</t>
  </si>
  <si>
    <t>CLEML-18572</t>
  </si>
  <si>
    <t>102821-L-02</t>
  </si>
  <si>
    <t>CLEML-18586</t>
  </si>
  <si>
    <t>102822-L-06</t>
  </si>
  <si>
    <t>CLEML-18601</t>
  </si>
  <si>
    <t>102823-L-17</t>
  </si>
  <si>
    <t>CLEML-18619</t>
  </si>
  <si>
    <t>102824-L-22</t>
  </si>
  <si>
    <t>CLEML-18649</t>
  </si>
  <si>
    <t>102825-L-01</t>
  </si>
  <si>
    <t>CLEML-18656</t>
  </si>
  <si>
    <t>102826-L-27</t>
  </si>
  <si>
    <t>CLEML-18672</t>
  </si>
  <si>
    <t>102827-L-28</t>
  </si>
  <si>
    <t>CLEML-18683</t>
  </si>
  <si>
    <t>102828-L-16</t>
  </si>
  <si>
    <t>CLEML-18696</t>
  </si>
  <si>
    <t>102829-L-04</t>
  </si>
  <si>
    <t>CLEML-18711</t>
  </si>
  <si>
    <t>102830-L-04</t>
  </si>
  <si>
    <t>CLEML-18715</t>
  </si>
  <si>
    <t>102831-L-16</t>
  </si>
  <si>
    <t>CLEML-18721</t>
  </si>
  <si>
    <t>102832-L-17</t>
  </si>
  <si>
    <t>CLEML-18729</t>
  </si>
  <si>
    <t>102833-L-02</t>
  </si>
  <si>
    <t>CLEML-18762</t>
  </si>
  <si>
    <t>102834-L-28</t>
  </si>
  <si>
    <t>CLEML-18775</t>
  </si>
  <si>
    <t>102835-L-28</t>
  </si>
  <si>
    <t>CLEML-18797</t>
  </si>
  <si>
    <t>102836-L-15</t>
  </si>
  <si>
    <t>CLEML-18833</t>
  </si>
  <si>
    <t>102837-L-16</t>
  </si>
  <si>
    <t>CLEML-18846</t>
  </si>
  <si>
    <t>102838-L-10</t>
  </si>
  <si>
    <t>CLEML-18855</t>
  </si>
  <si>
    <t>102839-L-30</t>
  </si>
  <si>
    <t>CLEML-18857</t>
  </si>
  <si>
    <t>102840-L-29</t>
  </si>
  <si>
    <t>CLEML-18889</t>
  </si>
  <si>
    <t>102841-L-20</t>
  </si>
  <si>
    <t>CLEML-18896</t>
  </si>
  <si>
    <t>102842-L-10</t>
  </si>
  <si>
    <t>CLEML-18905</t>
  </si>
  <si>
    <t>102843-L-22</t>
  </si>
  <si>
    <t>CLEML-18907</t>
  </si>
  <si>
    <t>102844-L-17</t>
  </si>
  <si>
    <t>CLEML-18936</t>
  </si>
  <si>
    <t>102845-L-02</t>
  </si>
  <si>
    <t>CLEML-18952</t>
  </si>
  <si>
    <t>102846-L-17</t>
  </si>
  <si>
    <t>CLEML-18969</t>
  </si>
  <si>
    <t>102847-L-17</t>
  </si>
  <si>
    <t>CLEML-18983</t>
  </si>
  <si>
    <t>102848-L-02</t>
  </si>
  <si>
    <t>CLEML-18987</t>
  </si>
  <si>
    <t>CLEML-19016</t>
  </si>
  <si>
    <t>102849-L-12</t>
  </si>
  <si>
    <t>102850-L-17</t>
  </si>
  <si>
    <t>CLEML-19049</t>
  </si>
  <si>
    <t>102851-L-27</t>
  </si>
  <si>
    <t>CLEML-19072</t>
  </si>
  <si>
    <t>102852-L-20</t>
  </si>
  <si>
    <t>CLEML-19077</t>
  </si>
  <si>
    <t>102853-L-17</t>
  </si>
  <si>
    <t>CLEML-19083</t>
  </si>
  <si>
    <t>102854-L-16</t>
  </si>
  <si>
    <t>CLEML-19087</t>
  </si>
  <si>
    <t>102855-L-13</t>
  </si>
  <si>
    <t>CLEML-19118</t>
  </si>
  <si>
    <t>102856-L-05</t>
  </si>
  <si>
    <t>CLEML-19129</t>
  </si>
  <si>
    <t>102857-L-01</t>
  </si>
  <si>
    <t>CLEML-19142</t>
  </si>
  <si>
    <t>102858-L-23</t>
  </si>
  <si>
    <t>CLEML-19161</t>
  </si>
  <si>
    <t>102859-L-12</t>
  </si>
  <si>
    <t>CLEML-19193</t>
  </si>
  <si>
    <t>102860-L-29</t>
  </si>
  <si>
    <t>102861-L-28</t>
  </si>
  <si>
    <t>CLEML-19210</t>
  </si>
  <si>
    <t>102862-L-16</t>
  </si>
  <si>
    <t>CLEML-19224</t>
  </si>
  <si>
    <t>102863-L-10</t>
  </si>
  <si>
    <t>CLEML-19231</t>
  </si>
  <si>
    <t>102864-L-23</t>
  </si>
  <si>
    <t>CLEML-19233</t>
  </si>
  <si>
    <t>CLEML-19261</t>
  </si>
  <si>
    <t>102865-L-22</t>
  </si>
  <si>
    <t>CLEML-19263</t>
  </si>
  <si>
    <t>102866-L-26</t>
  </si>
  <si>
    <t>102867-L-29</t>
  </si>
  <si>
    <t>CLEML-19272</t>
  </si>
  <si>
    <t>CLEML-19280</t>
  </si>
  <si>
    <t>102868-L-12</t>
  </si>
  <si>
    <t>102869-L-20</t>
  </si>
  <si>
    <t>CLEML-19314</t>
  </si>
  <si>
    <t>102870-L-17</t>
  </si>
  <si>
    <t>CLEML-19328</t>
  </si>
  <si>
    <t>102871-L-20</t>
  </si>
  <si>
    <t>CLEML-19342</t>
  </si>
  <si>
    <t>CLEML-19378</t>
  </si>
  <si>
    <t>102872-L-14</t>
  </si>
  <si>
    <t>102873-L-30</t>
  </si>
  <si>
    <t>CLEML-19391</t>
  </si>
  <si>
    <t>102874-L-30</t>
  </si>
  <si>
    <t>CLEML-19400</t>
  </si>
  <si>
    <t>102875-L-14</t>
  </si>
  <si>
    <t>CLEML-19418</t>
  </si>
  <si>
    <t>CLEML-19426</t>
  </si>
  <si>
    <t>102876-L-29</t>
  </si>
  <si>
    <t>102877-L-30</t>
  </si>
  <si>
    <t>CLEML-19443</t>
  </si>
  <si>
    <t>102878-L-01</t>
  </si>
  <si>
    <t>CLEML-19450</t>
  </si>
  <si>
    <t>102879-L-20</t>
  </si>
  <si>
    <t>CLEML-19460</t>
  </si>
  <si>
    <t>102880-L-27</t>
  </si>
  <si>
    <t>CLEML-19468</t>
  </si>
  <si>
    <t>102881-L-16</t>
  </si>
  <si>
    <t>CLEML-19488</t>
  </si>
  <si>
    <t>102882-L-05</t>
  </si>
  <si>
    <t>CLEML-19506</t>
  </si>
  <si>
    <t>102883-L-29</t>
  </si>
  <si>
    <t>CLEML-19522</t>
  </si>
  <si>
    <t>102884-L-24</t>
  </si>
  <si>
    <t>CLEML-19536</t>
  </si>
  <si>
    <t>102885-L-15</t>
  </si>
  <si>
    <t>CLEML-19572</t>
  </si>
  <si>
    <t>102886-L-10</t>
  </si>
  <si>
    <t>CLEML-19576</t>
  </si>
  <si>
    <t>102887-L-24</t>
  </si>
  <si>
    <t>CLEML-19590</t>
  </si>
  <si>
    <t>102888-L-01</t>
  </si>
  <si>
    <t>CLEML-19600</t>
  </si>
  <si>
    <t>102889-L-23</t>
  </si>
  <si>
    <t>CLEML-19617</t>
  </si>
  <si>
    <t>102890-L-05</t>
  </si>
  <si>
    <t>CLEML-19625</t>
  </si>
  <si>
    <t>102891-L-22</t>
  </si>
  <si>
    <t>CLEML-19629</t>
  </si>
  <si>
    <t>CLEML-19637</t>
  </si>
  <si>
    <t>102892-L-16</t>
  </si>
  <si>
    <t>CLEML-19644</t>
  </si>
  <si>
    <t>102893-L-20</t>
  </si>
  <si>
    <t>CLEML-19672</t>
  </si>
  <si>
    <t>102894-L-12</t>
  </si>
  <si>
    <t>102895-L-14</t>
  </si>
  <si>
    <t>CLEML-19693</t>
  </si>
  <si>
    <t>102896-L-22</t>
  </si>
  <si>
    <t>CLEML-19705</t>
  </si>
  <si>
    <t>102897-L-22</t>
  </si>
  <si>
    <t>CLEML-19717</t>
  </si>
  <si>
    <t>102898-L-23</t>
  </si>
  <si>
    <t>CLEML-19752</t>
  </si>
  <si>
    <t>102899-L-02</t>
  </si>
  <si>
    <t>CLEML-19760</t>
  </si>
  <si>
    <t>102900-L-12</t>
  </si>
  <si>
    <t>CLEML-19774</t>
  </si>
  <si>
    <t>CLEML-19779</t>
  </si>
  <si>
    <t>102901-L-13</t>
  </si>
  <si>
    <t>102902-L-29</t>
  </si>
  <si>
    <t>CLEML-19796</t>
  </si>
  <si>
    <t>CLEML-19803</t>
  </si>
  <si>
    <t>102903-L-15</t>
  </si>
  <si>
    <t>102904-L-12</t>
  </si>
  <si>
    <t>CLEML-19805</t>
  </si>
  <si>
    <t>102905-L-28</t>
  </si>
  <si>
    <t>CLEML-19815</t>
  </si>
  <si>
    <t>CLEML-19819</t>
  </si>
  <si>
    <t>102906-L-13</t>
  </si>
  <si>
    <t>CLEML-19848</t>
  </si>
  <si>
    <t>102907-L-13</t>
  </si>
  <si>
    <t>102908-L-01</t>
  </si>
  <si>
    <t>102909-L-28</t>
  </si>
  <si>
    <t>CLEML-19861</t>
  </si>
  <si>
    <t>CLEML-19878</t>
  </si>
  <si>
    <t>102910-L-12</t>
  </si>
  <si>
    <t>CLEML-19895</t>
  </si>
  <si>
    <t>102911-L-24</t>
  </si>
  <si>
    <t>CLEML-19902</t>
  </si>
  <si>
    <t>102912-L-29</t>
  </si>
  <si>
    <t>CLEML-19932</t>
  </si>
  <si>
    <t>102913-L-30</t>
  </si>
  <si>
    <t>CLEML-19944</t>
  </si>
  <si>
    <t>102914-L-29</t>
  </si>
  <si>
    <t>CLEML-19948</t>
  </si>
  <si>
    <t>CLEML-19961</t>
  </si>
  <si>
    <t>102915-L-16</t>
  </si>
  <si>
    <t>102916-L-29</t>
  </si>
  <si>
    <t>CLEML-19978</t>
  </si>
  <si>
    <t>CLEML-19984</t>
  </si>
  <si>
    <t>102917-L-20</t>
  </si>
  <si>
    <t>102918-L-01</t>
  </si>
  <si>
    <t>CLEML-19988</t>
  </si>
  <si>
    <t>102919-L-10</t>
  </si>
  <si>
    <t>CLEML-19996</t>
  </si>
  <si>
    <t>CLEML-20002</t>
  </si>
  <si>
    <t>102920-L-01</t>
  </si>
  <si>
    <t>102921-L-23</t>
  </si>
  <si>
    <t>CLEML-20036</t>
  </si>
  <si>
    <t>CLEML-20048</t>
  </si>
  <si>
    <t xml:space="preserve"> -</t>
  </si>
  <si>
    <t>102922-L-13</t>
  </si>
  <si>
    <t>CLEML-20051</t>
  </si>
  <si>
    <t>102923-L-20</t>
  </si>
  <si>
    <t>CLEML-20066</t>
  </si>
  <si>
    <t xml:space="preserve">102921-L-23 </t>
  </si>
  <si>
    <t>102924-L-23</t>
  </si>
  <si>
    <t>CLEML-20118</t>
  </si>
  <si>
    <t>102925-L-01</t>
  </si>
  <si>
    <t>CLEML-20124</t>
  </si>
  <si>
    <t>102926-L-17</t>
  </si>
  <si>
    <t>CLEML-20136</t>
  </si>
  <si>
    <t>102927-L-22</t>
  </si>
  <si>
    <t>CLEML-20141</t>
  </si>
  <si>
    <t>102928-L-23</t>
  </si>
  <si>
    <t>CLEML-20160</t>
  </si>
  <si>
    <t>102929-L-04</t>
  </si>
  <si>
    <t>CLEML-20166</t>
  </si>
  <si>
    <t>102930-L-05</t>
  </si>
  <si>
    <t>CLEML-20174</t>
  </si>
  <si>
    <t>102931-L-13</t>
  </si>
  <si>
    <t>CLEML-20180</t>
  </si>
  <si>
    <t>CLEML-20186</t>
  </si>
  <si>
    <t>102932-L-23</t>
  </si>
  <si>
    <t>102933-L-04</t>
  </si>
  <si>
    <t>CLEML-20220</t>
  </si>
  <si>
    <t>102934-L-14</t>
  </si>
  <si>
    <t>CLEML-20239</t>
  </si>
  <si>
    <t>102935-L-10</t>
  </si>
  <si>
    <t>CLEML-20260</t>
  </si>
  <si>
    <t>102936-L-19</t>
  </si>
  <si>
    <t>CLEML-20271</t>
  </si>
  <si>
    <t>102937-L-04</t>
  </si>
  <si>
    <t>CLEML-20299</t>
  </si>
  <si>
    <t>102938-L-29</t>
  </si>
  <si>
    <t>CLEML-20307</t>
  </si>
  <si>
    <t>CLEML-20318</t>
  </si>
  <si>
    <t>102939-L-02</t>
  </si>
  <si>
    <t>102940-L-16</t>
  </si>
  <si>
    <t>CLEML-20329</t>
  </si>
  <si>
    <t>102941-L-02</t>
  </si>
  <si>
    <t>CLEML-20346</t>
  </si>
  <si>
    <t>102942-L-14</t>
  </si>
  <si>
    <t>CLEML-20355</t>
  </si>
  <si>
    <t>102943-L-27</t>
  </si>
  <si>
    <t>CLEML-20361</t>
  </si>
  <si>
    <t>CLEML-20367</t>
  </si>
  <si>
    <t>102944-L-23</t>
  </si>
  <si>
    <t>CLEML-20395</t>
  </si>
  <si>
    <t>102945-L-16</t>
  </si>
  <si>
    <t>102946-L-22</t>
  </si>
  <si>
    <t>CLEML-20404</t>
  </si>
  <si>
    <t>102947-L-17</t>
  </si>
  <si>
    <t>CLEML-20408</t>
  </si>
  <si>
    <t>102948-L-19</t>
  </si>
  <si>
    <t>CLEML-20433</t>
  </si>
  <si>
    <t>102949-L-04</t>
  </si>
  <si>
    <t>CLEML-20430</t>
  </si>
  <si>
    <t>102950-L-29</t>
  </si>
  <si>
    <t>CLEML-20475</t>
  </si>
  <si>
    <t>102951-L-23</t>
  </si>
  <si>
    <t>CLEML-20482</t>
  </si>
  <si>
    <t>102952-L-25</t>
  </si>
  <si>
    <t>CLEML-20497</t>
  </si>
  <si>
    <t>102953-L-15</t>
  </si>
  <si>
    <t>CLEML-20508</t>
  </si>
  <si>
    <t>102954-L-23</t>
  </si>
  <si>
    <t>CLEML-20515</t>
  </si>
  <si>
    <t>CLEML-20531</t>
  </si>
  <si>
    <t>102956-L-17</t>
  </si>
  <si>
    <t>CLEML-20533</t>
  </si>
  <si>
    <t>102957-L-16</t>
  </si>
  <si>
    <t>CLEML-20540</t>
  </si>
  <si>
    <t>102958-L-17</t>
  </si>
  <si>
    <t>CLEML-20547</t>
  </si>
  <si>
    <t>102959-L-10</t>
  </si>
  <si>
    <t>CLEML-20578</t>
  </si>
  <si>
    <t>102960-L-20</t>
  </si>
  <si>
    <t>CLEML-20591</t>
  </si>
  <si>
    <t>102961-L-17</t>
  </si>
  <si>
    <t>CLEML-20610</t>
  </si>
  <si>
    <t>CLEML-20651</t>
  </si>
  <si>
    <t>102962-L-19</t>
  </si>
  <si>
    <t>CLEML-20655</t>
  </si>
  <si>
    <t>102962-L-23</t>
  </si>
  <si>
    <t>102963-L-04</t>
  </si>
  <si>
    <t>CLEML-20667</t>
  </si>
  <si>
    <t>102964-L-04</t>
  </si>
  <si>
    <t>CLEML-20672</t>
  </si>
  <si>
    <t>102965-L-13</t>
  </si>
  <si>
    <t>CLEML-20683</t>
  </si>
  <si>
    <t>102966-L-24</t>
  </si>
  <si>
    <t>CLEML-20696</t>
  </si>
  <si>
    <t>102967-L-12</t>
  </si>
  <si>
    <t>CLEML-20714</t>
  </si>
  <si>
    <t>102968-L-04</t>
  </si>
  <si>
    <t>CLEML-20718</t>
  </si>
  <si>
    <t>102969-L-28</t>
  </si>
  <si>
    <t>CLEML-20727</t>
  </si>
  <si>
    <t>CLEML-20753</t>
  </si>
  <si>
    <t>102970-L-28</t>
  </si>
  <si>
    <t>CLEML-20759</t>
  </si>
  <si>
    <t>102971-L-15</t>
  </si>
  <si>
    <t>102955-L-19</t>
  </si>
  <si>
    <t>102972-L-13</t>
  </si>
  <si>
    <t>CLEML-20771</t>
  </si>
  <si>
    <t>102973-L-19</t>
  </si>
  <si>
    <t>CLEML-20790</t>
  </si>
  <si>
    <t>102974-L-28</t>
  </si>
  <si>
    <t>CLEML-20806</t>
  </si>
  <si>
    <t>102975-L-30</t>
  </si>
  <si>
    <t>CLEML-20837</t>
  </si>
  <si>
    <t>102976-L-25</t>
  </si>
  <si>
    <t>CLEML-20844</t>
  </si>
  <si>
    <t>102977-L-10</t>
  </si>
  <si>
    <t>CLEML-20857</t>
  </si>
  <si>
    <t>CLEML-20867</t>
  </si>
  <si>
    <t>102978-L-23</t>
  </si>
  <si>
    <t>CLEML-20889</t>
  </si>
  <si>
    <t>102979-L-16</t>
  </si>
  <si>
    <t>CLEML-20895</t>
  </si>
  <si>
    <t>102980-L-25</t>
  </si>
  <si>
    <t>102981-L-17</t>
  </si>
  <si>
    <t>CLEML-20899</t>
  </si>
  <si>
    <t>102982-L-23</t>
  </si>
  <si>
    <t>CLEML-20908</t>
  </si>
  <si>
    <t>102983-L-16</t>
  </si>
  <si>
    <t>CLEML-20912</t>
  </si>
  <si>
    <t>102984-L-22</t>
  </si>
  <si>
    <t>CLEML-20944</t>
  </si>
  <si>
    <t>102985-L-04</t>
  </si>
  <si>
    <t>CLEML-20955</t>
  </si>
  <si>
    <t>102986-L-14</t>
  </si>
  <si>
    <t>CLEML-20985</t>
  </si>
  <si>
    <t>102987-L-05</t>
  </si>
  <si>
    <t>CLEML-21015</t>
  </si>
  <si>
    <t>102988-L-28</t>
  </si>
  <si>
    <t>CLEML-21026</t>
  </si>
  <si>
    <t>102989-L-14</t>
  </si>
  <si>
    <t>CLEML-21035</t>
  </si>
  <si>
    <t>102990-L-16</t>
  </si>
  <si>
    <t>CLEML-21045</t>
  </si>
  <si>
    <t>102991-L-27</t>
  </si>
  <si>
    <t>CLEML-21053</t>
  </si>
  <si>
    <t>102992-L-04</t>
  </si>
  <si>
    <t>CLEML-21072</t>
  </si>
  <si>
    <t>102993-L-12</t>
  </si>
  <si>
    <t>CLEML-21078</t>
  </si>
  <si>
    <t>102994-L-14</t>
  </si>
  <si>
    <t>CLEML-21088</t>
  </si>
  <si>
    <t>102995-L-20</t>
  </si>
  <si>
    <t>CLEML-21092</t>
  </si>
  <si>
    <t>102996-L-17</t>
  </si>
  <si>
    <t>CLEML-21115</t>
  </si>
  <si>
    <t>102997-L-19</t>
  </si>
  <si>
    <t>CLEML-21130</t>
  </si>
  <si>
    <t>102998-L-16</t>
  </si>
  <si>
    <t>CLEML-21149</t>
  </si>
  <si>
    <t>102999-L-01</t>
  </si>
  <si>
    <t>CLEML-21164</t>
  </si>
  <si>
    <t>103000-L-04</t>
  </si>
  <si>
    <t>CLEML-21194</t>
  </si>
  <si>
    <t>103001-L-02</t>
  </si>
  <si>
    <t>CLEML-21203</t>
  </si>
  <si>
    <t>103002-L-27</t>
  </si>
  <si>
    <t>CLEML-21214</t>
  </si>
  <si>
    <t>103003-L-17</t>
  </si>
  <si>
    <t>CLEML-21226</t>
  </si>
  <si>
    <t>103004-L-15</t>
  </si>
  <si>
    <t>CLEML-21234</t>
  </si>
  <si>
    <t>103005-L-10</t>
  </si>
  <si>
    <t>CLEML-21252</t>
  </si>
  <si>
    <t>103006-L-29</t>
  </si>
  <si>
    <t>CLEML-21256</t>
  </si>
  <si>
    <t>103007-L-23</t>
  </si>
  <si>
    <t>CLEML-21265</t>
  </si>
  <si>
    <t>103008-L-25</t>
  </si>
  <si>
    <t>CLEML-21270</t>
  </si>
  <si>
    <t>103009-L-24</t>
  </si>
  <si>
    <t>CLEML-21304</t>
  </si>
  <si>
    <t>103010-L-12</t>
  </si>
  <si>
    <t>CLEML-21322</t>
  </si>
  <si>
    <t>103011-L-14</t>
  </si>
  <si>
    <t>CLEML-21334</t>
  </si>
  <si>
    <t>103012-L-04</t>
  </si>
  <si>
    <t>CLEML-21370</t>
  </si>
  <si>
    <t>103013-L-25</t>
  </si>
  <si>
    <t>CLEML-21383</t>
  </si>
  <si>
    <t>103014-L-02</t>
  </si>
  <si>
    <t>CLEML-21409</t>
  </si>
  <si>
    <t>103015-L-15</t>
  </si>
  <si>
    <t>103016-L-15</t>
  </si>
  <si>
    <t>CLEML-21420</t>
  </si>
  <si>
    <t>CLEML-21414</t>
  </si>
  <si>
    <t>103017-L-30</t>
  </si>
  <si>
    <t>CLEML-21443</t>
  </si>
  <si>
    <t>103018-L-18</t>
  </si>
  <si>
    <t>CLEML-21447</t>
  </si>
  <si>
    <t>103019-L-01</t>
  </si>
  <si>
    <t>CLEML-21456</t>
  </si>
  <si>
    <t>103020-L-12</t>
  </si>
  <si>
    <t>CLEML-21473</t>
  </si>
  <si>
    <t>CLEML-21489</t>
  </si>
  <si>
    <t>103021-L-20</t>
  </si>
  <si>
    <t>103022-L-28</t>
  </si>
  <si>
    <t>CLEML-21494</t>
  </si>
  <si>
    <t>103023-L-16</t>
  </si>
  <si>
    <t>CLEML-21509</t>
  </si>
  <si>
    <t>103024-L-28</t>
  </si>
  <si>
    <t>CLEML-21535</t>
  </si>
  <si>
    <t>103025-L-13</t>
  </si>
  <si>
    <t>CLEML-21560</t>
  </si>
  <si>
    <t>103026-L-23</t>
  </si>
  <si>
    <t>CLEML-21574</t>
  </si>
  <si>
    <t>103027-L-27</t>
  </si>
  <si>
    <t>CLEML-21585</t>
  </si>
  <si>
    <t>107028-L-20</t>
  </si>
  <si>
    <t>CLEML-21591</t>
  </si>
  <si>
    <t>107029-L-29</t>
  </si>
  <si>
    <t>CLEML-21603</t>
  </si>
  <si>
    <t>103030-L-12</t>
  </si>
  <si>
    <t>CLEML-21625</t>
  </si>
  <si>
    <t>103031-L-04</t>
  </si>
  <si>
    <t>CLEML-21631</t>
  </si>
  <si>
    <t>103032-L-02</t>
  </si>
  <si>
    <t>CLEML-21636</t>
  </si>
  <si>
    <t>CLEML-21643</t>
  </si>
  <si>
    <t>103033-L-17</t>
  </si>
  <si>
    <t>CLEML-21669</t>
  </si>
  <si>
    <t>103034-L-20</t>
  </si>
  <si>
    <t>CLEML-21683</t>
  </si>
  <si>
    <t>103035-L-05</t>
  </si>
  <si>
    <t>103036-L-24</t>
  </si>
  <si>
    <t>CLEML-21699</t>
  </si>
  <si>
    <t>CLEML-21717</t>
  </si>
  <si>
    <t>103037-L-12</t>
  </si>
  <si>
    <t>103038-L-14</t>
  </si>
  <si>
    <t>CLEML-21725</t>
  </si>
  <si>
    <t>103039-L-29</t>
  </si>
  <si>
    <t>CLEML-21758</t>
  </si>
  <si>
    <t>103040-L-04</t>
  </si>
  <si>
    <t>CLEML-21771</t>
  </si>
  <si>
    <t>103041-L-05</t>
  </si>
  <si>
    <t>103042-L-20</t>
  </si>
  <si>
    <t>103043-L-30</t>
  </si>
  <si>
    <t>CLEML-21794</t>
  </si>
  <si>
    <t>103044-L-04</t>
  </si>
  <si>
    <t>CLEML-21814</t>
  </si>
  <si>
    <t>103045-L-02</t>
  </si>
  <si>
    <t>CLEML-21821</t>
  </si>
  <si>
    <t>103046-L-01</t>
  </si>
  <si>
    <t>CLEML-21827</t>
  </si>
  <si>
    <t>103047-L-13</t>
  </si>
  <si>
    <t>CLEML-21830</t>
  </si>
  <si>
    <t>103048-L-25</t>
  </si>
  <si>
    <t>CLEML-21837</t>
  </si>
  <si>
    <t>CLEML-21861</t>
  </si>
  <si>
    <t>103049-L-01</t>
  </si>
  <si>
    <t>CLEML-21863</t>
  </si>
  <si>
    <t>103050-L-16</t>
  </si>
  <si>
    <t>CLEML-21872</t>
  </si>
  <si>
    <t>103051-L-23</t>
  </si>
  <si>
    <t>103052-L-17</t>
  </si>
  <si>
    <t>CLEML-21891</t>
  </si>
  <si>
    <t>103053-L-23</t>
  </si>
  <si>
    <t>CLEML-21915</t>
  </si>
  <si>
    <t>CLEML-21776</t>
  </si>
  <si>
    <t>CLEML-21789</t>
  </si>
  <si>
    <t>103054-L-22</t>
  </si>
  <si>
    <t>CLEML-21956</t>
  </si>
  <si>
    <t>103055-L-22</t>
  </si>
  <si>
    <t>CLEML-21961</t>
  </si>
  <si>
    <t>103056-L-10</t>
  </si>
  <si>
    <t>CLEML-21976</t>
  </si>
  <si>
    <t>103057-L-17</t>
  </si>
  <si>
    <t>CLEML-21991</t>
  </si>
  <si>
    <t>103058-L-09</t>
  </si>
  <si>
    <t>CLEML-21993</t>
  </si>
  <si>
    <t>103059-L-10</t>
  </si>
  <si>
    <t>CLEML-21997</t>
  </si>
  <si>
    <t>103060-L-01</t>
  </si>
  <si>
    <t>CLEML-22016</t>
  </si>
  <si>
    <t>103061-L-27</t>
  </si>
  <si>
    <t>CLEML-22018</t>
  </si>
  <si>
    <t>103062-L-16</t>
  </si>
  <si>
    <t>CLEML-22022</t>
  </si>
  <si>
    <t>CLEML-22032</t>
  </si>
  <si>
    <t>103063-L-10</t>
  </si>
  <si>
    <t>103064-L-29</t>
  </si>
  <si>
    <t>CLEML-22064</t>
  </si>
  <si>
    <t>103065-L-02</t>
  </si>
  <si>
    <t>CLEML-22085</t>
  </si>
  <si>
    <t>103066-L-19</t>
  </si>
  <si>
    <t>CLEML-22100</t>
  </si>
  <si>
    <t>103067-L-22</t>
  </si>
  <si>
    <t>CLEML-22130</t>
  </si>
  <si>
    <t>103068-L-16</t>
  </si>
  <si>
    <t>CLEML-22138</t>
  </si>
  <si>
    <t>103069-L-13</t>
  </si>
  <si>
    <t>CLEML-22155</t>
  </si>
  <si>
    <t>103070-L-24</t>
  </si>
  <si>
    <t>21.10.</t>
  </si>
  <si>
    <t>CLEML-22170</t>
  </si>
  <si>
    <t>103071-L-22</t>
  </si>
  <si>
    <t>CLEML-22178</t>
  </si>
  <si>
    <t>103072-L-16</t>
  </si>
  <si>
    <t>CLEML-22195</t>
  </si>
  <si>
    <t>103073-L-02</t>
  </si>
  <si>
    <t>CLEML-22201</t>
  </si>
  <si>
    <t>103074-L-15</t>
  </si>
  <si>
    <t>CLEML-22205</t>
  </si>
  <si>
    <t>103075-L-23</t>
  </si>
  <si>
    <t>CLEML-22212</t>
  </si>
  <si>
    <t>CLEML-22216</t>
  </si>
  <si>
    <t>103076-L-09</t>
  </si>
  <si>
    <t>103077-L-28</t>
  </si>
  <si>
    <t>CLEML-22242</t>
  </si>
  <si>
    <t>103078-L-23</t>
  </si>
  <si>
    <t>CLEML-22260</t>
  </si>
  <si>
    <t>103079-L-22</t>
  </si>
  <si>
    <t>CLEML-22281</t>
  </si>
  <si>
    <t>103080-L-19</t>
  </si>
  <si>
    <t>CLEML-22294</t>
  </si>
  <si>
    <t>103081-L-09</t>
  </si>
  <si>
    <t>CLEML-22328</t>
  </si>
  <si>
    <t>103082-L-05</t>
  </si>
  <si>
    <t>CLEML-22343</t>
  </si>
  <si>
    <t>103083-L-29</t>
  </si>
  <si>
    <t>CLEML-22354</t>
  </si>
  <si>
    <t>103084-L-2</t>
  </si>
  <si>
    <t>CLEML-22359</t>
  </si>
  <si>
    <t>103085-L-14</t>
  </si>
  <si>
    <t>103086-L-29</t>
  </si>
  <si>
    <t>CLEML-22377</t>
  </si>
  <si>
    <t>CLEML-22385</t>
  </si>
  <si>
    <t>103087-L-09</t>
  </si>
  <si>
    <t>CLEML-22394</t>
  </si>
  <si>
    <t>103088-L-05</t>
  </si>
  <si>
    <t>CLEML-22401</t>
  </si>
  <si>
    <t>103089-L-01</t>
  </si>
  <si>
    <t>CLEML-22418</t>
  </si>
  <si>
    <t>103090-L-30</t>
  </si>
  <si>
    <t>CLEML-22421</t>
  </si>
  <si>
    <t>103091-L-05</t>
  </si>
  <si>
    <t>CLEML-22431</t>
  </si>
  <si>
    <t>103092-L-22</t>
  </si>
  <si>
    <t>CLEML-22452</t>
  </si>
  <si>
    <t>103093-L-20</t>
  </si>
  <si>
    <t>CLEML-22467</t>
  </si>
  <si>
    <t>103094-L-16</t>
  </si>
  <si>
    <t>CLEML-22489</t>
  </si>
  <si>
    <t>103095-L-17</t>
  </si>
  <si>
    <t>CLEML-22491</t>
  </si>
  <si>
    <t>103096-L-05</t>
  </si>
  <si>
    <t>CLEML-22502</t>
  </si>
  <si>
    <t>103097-L-14</t>
  </si>
  <si>
    <t>CLEML-22510</t>
  </si>
  <si>
    <t>103098-L-10</t>
  </si>
  <si>
    <t>CLEML-22512</t>
  </si>
  <si>
    <t>103099-L-12</t>
  </si>
  <si>
    <t>CLEML-22531</t>
  </si>
  <si>
    <t>103100-L-10</t>
  </si>
  <si>
    <t>CLEML-22533</t>
  </si>
  <si>
    <t>103101-L-17</t>
  </si>
  <si>
    <t>CLEML-22535</t>
  </si>
  <si>
    <t>103102-L-20</t>
  </si>
  <si>
    <t>CLEML-22542</t>
  </si>
  <si>
    <t>103103-L-02</t>
  </si>
  <si>
    <t>CLEML-22544</t>
  </si>
  <si>
    <t>103104-L-17</t>
  </si>
  <si>
    <t>CLEML-22566</t>
  </si>
  <si>
    <t>103105-L-01</t>
  </si>
  <si>
    <t>CLEML-22579</t>
  </si>
  <si>
    <t>103106-L-02</t>
  </si>
  <si>
    <t>CLEML-22590</t>
  </si>
  <si>
    <t>103107-L-15</t>
  </si>
  <si>
    <t>CLEML-22598</t>
  </si>
  <si>
    <t>103108-L-01</t>
  </si>
  <si>
    <t>103109-L-02</t>
  </si>
  <si>
    <t>CLEML-22615</t>
  </si>
  <si>
    <t>CLEML-22647</t>
  </si>
  <si>
    <t>103110-L-10</t>
  </si>
  <si>
    <t>CLEML-22656</t>
  </si>
  <si>
    <t>103111-L-29</t>
  </si>
  <si>
    <t>CLEML-22676</t>
  </si>
  <si>
    <t>103112-L-12</t>
  </si>
  <si>
    <t>CLEML-22689</t>
  </si>
  <si>
    <t>103113-L-22</t>
  </si>
  <si>
    <t>CLEML-22692</t>
  </si>
  <si>
    <t>103114-L-19</t>
  </si>
  <si>
    <t>CLEML-22710</t>
  </si>
  <si>
    <t>103115-L-29</t>
  </si>
  <si>
    <t>CLEML-22715</t>
  </si>
  <si>
    <t>103116-L-14</t>
  </si>
  <si>
    <t>CLEML-22722</t>
  </si>
  <si>
    <t>103117-L-17</t>
  </si>
  <si>
    <t>CLEML-22726</t>
  </si>
  <si>
    <t>103118-L-16</t>
  </si>
  <si>
    <t>CLEML-22736</t>
  </si>
  <si>
    <t>103119-L-22</t>
  </si>
  <si>
    <t>CLEML-22746</t>
  </si>
  <si>
    <t>103120-L-17</t>
  </si>
  <si>
    <t>CLEML-22775</t>
  </si>
  <si>
    <t>103121-L-20</t>
  </si>
  <si>
    <t>CLEML-22786</t>
  </si>
  <si>
    <t>103122-L-23</t>
  </si>
  <si>
    <t>CLEML-22805</t>
  </si>
  <si>
    <t>103123-L-12</t>
  </si>
  <si>
    <t>103124-L-27</t>
  </si>
  <si>
    <t>CLEML-22844</t>
  </si>
  <si>
    <t>103125-L-20</t>
  </si>
  <si>
    <t>CLEML-22857</t>
  </si>
  <si>
    <t>103126-L-23</t>
  </si>
  <si>
    <t>CLEML-22866</t>
  </si>
  <si>
    <t>103127-L-02</t>
  </si>
  <si>
    <t>CLEML-22888</t>
  </si>
  <si>
    <t>103128-L-16</t>
  </si>
  <si>
    <t>CLEML-22893</t>
  </si>
  <si>
    <t>103129-L-15</t>
  </si>
  <si>
    <t>103130-L-27</t>
  </si>
  <si>
    <t>CLEML-22919</t>
  </si>
  <si>
    <t>CLEML-22915</t>
  </si>
  <si>
    <t>103131-L-30</t>
  </si>
  <si>
    <t>CLEML-22927</t>
  </si>
  <si>
    <t>103132-L-27</t>
  </si>
  <si>
    <t>CLEML-22931</t>
  </si>
  <si>
    <t>103133-L-17</t>
  </si>
  <si>
    <t>CLEML-22965</t>
  </si>
  <si>
    <t>103134-L-16</t>
  </si>
  <si>
    <t>CLEML-22988</t>
  </si>
  <si>
    <t>103135-L-28</t>
  </si>
  <si>
    <t>103136-L-30</t>
  </si>
  <si>
    <t>CLEML-23035</t>
  </si>
  <si>
    <t>103137-L-15</t>
  </si>
  <si>
    <t>CLEML-23049</t>
  </si>
  <si>
    <t>103138-L-12</t>
  </si>
  <si>
    <t>CLEML-23058</t>
  </si>
  <si>
    <t>103139-L-02</t>
  </si>
  <si>
    <t>CLEML-23076</t>
  </si>
  <si>
    <t>103140-L-25</t>
  </si>
  <si>
    <t>CLEML-23084</t>
  </si>
  <si>
    <t>CLEML-23088</t>
  </si>
  <si>
    <t>103141-L-16</t>
  </si>
  <si>
    <t>CLEML-23096</t>
  </si>
  <si>
    <t>103142-L-23</t>
  </si>
  <si>
    <t>103143-L-25</t>
  </si>
  <si>
    <t>CLEML-23100</t>
  </si>
  <si>
    <t>103144-L-13</t>
  </si>
  <si>
    <t>CLEML-23140</t>
  </si>
  <si>
    <t>103145-L-15</t>
  </si>
  <si>
    <t>CLEML-23153</t>
  </si>
  <si>
    <t>103146-L-05</t>
  </si>
  <si>
    <t>CLEML-23160</t>
  </si>
  <si>
    <t>103147-L-09</t>
  </si>
  <si>
    <t>CLEML-23175</t>
  </si>
  <si>
    <t>103148-L-15</t>
  </si>
  <si>
    <t>CLEML-23200</t>
  </si>
  <si>
    <t>103149-L-30</t>
  </si>
  <si>
    <t>CLEML-23215</t>
  </si>
  <si>
    <t>103150-L-14</t>
  </si>
  <si>
    <t>CLEML-23229</t>
  </si>
  <si>
    <t>103151-L-15</t>
  </si>
  <si>
    <t>CLEML-23249</t>
  </si>
  <si>
    <t>103152-L-20</t>
  </si>
  <si>
    <t>CLEML-23268</t>
  </si>
  <si>
    <t>103153-L-09</t>
  </si>
  <si>
    <t>CLEML-23274</t>
  </si>
  <si>
    <t>103154-L-29</t>
  </si>
  <si>
    <t>CLEML-23280</t>
  </si>
  <si>
    <t>103155-L-16</t>
  </si>
  <si>
    <t>CLEML-23289</t>
  </si>
  <si>
    <t>103156-L-17</t>
  </si>
  <si>
    <t>CLEML-23295</t>
  </si>
  <si>
    <t>103157-L-15</t>
  </si>
  <si>
    <t>CLEML23331</t>
  </si>
  <si>
    <t>103158-L-02</t>
  </si>
  <si>
    <t>CLEML23342</t>
  </si>
  <si>
    <t>103159-L-10</t>
  </si>
  <si>
    <t>CLEML23361</t>
  </si>
  <si>
    <t>103160-L-29</t>
  </si>
  <si>
    <t>CLEML23391</t>
  </si>
  <si>
    <t>103161-L-12</t>
  </si>
  <si>
    <t>CLEML23408</t>
  </si>
  <si>
    <t>103162-L-01</t>
  </si>
  <si>
    <t>CLEML23436</t>
  </si>
  <si>
    <t>103163-L-16</t>
  </si>
  <si>
    <t>CLEML23445</t>
  </si>
  <si>
    <t>103164-L-12</t>
  </si>
  <si>
    <t>CLEML23450</t>
  </si>
  <si>
    <t>103165-L-16</t>
  </si>
  <si>
    <t>103166-L-19</t>
  </si>
  <si>
    <t>CLEML-23469</t>
  </si>
  <si>
    <t>CLEML-23476</t>
  </si>
  <si>
    <t>CLEML-23483</t>
  </si>
  <si>
    <t>103167-L-17</t>
  </si>
  <si>
    <t>103168-L-29</t>
  </si>
  <si>
    <t>CLEML-23489</t>
  </si>
  <si>
    <t>103169-L-15</t>
  </si>
  <si>
    <t>CLEML-23527</t>
  </si>
  <si>
    <t>103170-L-24</t>
  </si>
  <si>
    <t>CLEML-23543</t>
  </si>
  <si>
    <t>103171-L-20</t>
  </si>
  <si>
    <t>CLEML-23562</t>
  </si>
  <si>
    <t>103172-L-28</t>
  </si>
  <si>
    <t>CLEML-23587</t>
  </si>
  <si>
    <t>103173-L-17</t>
  </si>
  <si>
    <t>CLEML-23604</t>
  </si>
  <si>
    <t>103174-L-09</t>
  </si>
  <si>
    <t>CLEML-23617</t>
  </si>
  <si>
    <t>103175-L-04</t>
  </si>
  <si>
    <t>CLEML-23623</t>
  </si>
  <si>
    <t>103176-L-15</t>
  </si>
  <si>
    <t>CLEML-23631</t>
  </si>
  <si>
    <t>103177-L-20</t>
  </si>
  <si>
    <t>CLEML-23646</t>
  </si>
  <si>
    <t>103178-L-19</t>
  </si>
  <si>
    <t>CLEML-23656</t>
  </si>
  <si>
    <t>103179-L-23</t>
  </si>
  <si>
    <t>CLEML-23667</t>
  </si>
  <si>
    <t>103180-L-17</t>
  </si>
  <si>
    <t>CLEML-23670</t>
  </si>
  <si>
    <t>CLEML-23695</t>
  </si>
  <si>
    <t>103181-L-29</t>
  </si>
  <si>
    <t>103182-L-24</t>
  </si>
  <si>
    <t>CLEML-23642</t>
  </si>
  <si>
    <t>103183-L-13</t>
  </si>
  <si>
    <t>103180-L-09</t>
  </si>
  <si>
    <t>CLEML-23780</t>
  </si>
  <si>
    <t>103184-L-27</t>
  </si>
  <si>
    <t>CLEML-23792</t>
  </si>
  <si>
    <t>103185-L-13</t>
  </si>
  <si>
    <t>CLEML-23805</t>
  </si>
  <si>
    <t>103186-L-19</t>
  </si>
  <si>
    <t>CLEML-23818</t>
  </si>
  <si>
    <t>CLEML-23823</t>
  </si>
  <si>
    <t>103187-L-12</t>
  </si>
  <si>
    <t>103188-L-17</t>
  </si>
  <si>
    <t>CLEML-23837</t>
  </si>
  <si>
    <t>CLEML-23845</t>
  </si>
  <si>
    <t>103189-L-19</t>
  </si>
  <si>
    <t>103190-L-20</t>
  </si>
  <si>
    <t>CLEML-23851</t>
  </si>
  <si>
    <t>103191-L-01</t>
  </si>
  <si>
    <t>CLEML-23857</t>
  </si>
  <si>
    <t>103192-L-02</t>
  </si>
  <si>
    <t>CLEML-23878</t>
  </si>
  <si>
    <t>103193-L-23</t>
  </si>
  <si>
    <t>CLEML-23902</t>
  </si>
  <si>
    <t>103194-L-16</t>
  </si>
  <si>
    <t>CLEML-23906</t>
  </si>
  <si>
    <t>103195-L-22</t>
  </si>
  <si>
    <t>CLEML-23919</t>
  </si>
  <si>
    <t>103196-L-20</t>
  </si>
  <si>
    <t>CLEML-23928</t>
  </si>
  <si>
    <t>103197-L-29</t>
  </si>
  <si>
    <t>CLEML-23945</t>
  </si>
  <si>
    <t>103198-L-13</t>
  </si>
  <si>
    <t>CLEML-23969</t>
  </si>
  <si>
    <t>103199-L-13</t>
  </si>
  <si>
    <t>CLEML-23974</t>
  </si>
  <si>
    <t>103200-L-25</t>
  </si>
  <si>
    <t>CLEML-23995</t>
  </si>
  <si>
    <t>103201-L-27</t>
  </si>
  <si>
    <t>CLEML-24003</t>
  </si>
  <si>
    <t>103202-L-24</t>
  </si>
  <si>
    <t>CLEML-24010</t>
  </si>
  <si>
    <t>103203-L-17</t>
  </si>
  <si>
    <t>CLEML-24015</t>
  </si>
  <si>
    <t>103204-L-22</t>
  </si>
  <si>
    <t>CLEML-24135</t>
  </si>
  <si>
    <t>103205-L-19</t>
  </si>
  <si>
    <t>CLEML-24153</t>
  </si>
  <si>
    <t>103206-L-13</t>
  </si>
  <si>
    <t>CLEML-24160</t>
  </si>
  <si>
    <t>103207-L-22</t>
  </si>
  <si>
    <t>CLEML-24162</t>
  </si>
  <si>
    <t>103208-L-28</t>
  </si>
  <si>
    <t>CLEML-24173</t>
  </si>
  <si>
    <t>103209-L-01</t>
  </si>
  <si>
    <t>CLEML-24207</t>
  </si>
  <si>
    <t>103210-L-13</t>
  </si>
  <si>
    <t>CLEML-24212</t>
  </si>
  <si>
    <t>103211-L-30</t>
  </si>
  <si>
    <t>CLEML-24220</t>
  </si>
  <si>
    <t>103212-L-14</t>
  </si>
  <si>
    <t>CLEML-24226</t>
  </si>
  <si>
    <t>103213-L-22</t>
  </si>
  <si>
    <t>CLEML-24249</t>
  </si>
  <si>
    <t>103214-L-01</t>
  </si>
  <si>
    <t>CLEML-24254</t>
  </si>
  <si>
    <t>103215-L-23</t>
  </si>
  <si>
    <t>CLEML-24283</t>
  </si>
  <si>
    <t>103216-L-17</t>
  </si>
  <si>
    <t>CLEML-24290</t>
  </si>
  <si>
    <t>103217-L-16</t>
  </si>
  <si>
    <t>CLEML-24301</t>
  </si>
  <si>
    <t>103218-L-19</t>
  </si>
  <si>
    <t>CLEML-24321</t>
  </si>
  <si>
    <t>103219-L-20</t>
  </si>
  <si>
    <t>CLEML-24327</t>
  </si>
  <si>
    <t>103220-L-13</t>
  </si>
  <si>
    <t>CLEML-24347</t>
  </si>
  <si>
    <t>103221-L-28</t>
  </si>
  <si>
    <t>CLEML-24355</t>
  </si>
  <si>
    <t>103222-L-13</t>
  </si>
  <si>
    <t>CLEML-24363</t>
  </si>
  <si>
    <t>103223-L-19</t>
  </si>
  <si>
    <t>CLEML-24367</t>
  </si>
  <si>
    <t>103224-L-14</t>
  </si>
  <si>
    <t>CLEML-24392</t>
  </si>
  <si>
    <t>103225-L-12</t>
  </si>
  <si>
    <t>CLEML-24399</t>
  </si>
  <si>
    <t>103226-L-25</t>
  </si>
  <si>
    <t>CLEML-24124</t>
  </si>
  <si>
    <t>103227-L-22</t>
  </si>
  <si>
    <t>CLEML-24132</t>
  </si>
  <si>
    <t>103228-L-24</t>
  </si>
  <si>
    <t>CLEML-24447</t>
  </si>
  <si>
    <t>103229-L-17</t>
  </si>
  <si>
    <t>CLEML-24484</t>
  </si>
  <si>
    <t>103230-L-25</t>
  </si>
  <si>
    <t>CLEML-24502</t>
  </si>
  <si>
    <t>103231-L-16</t>
  </si>
  <si>
    <t>CLEML-24517</t>
  </si>
  <si>
    <t>CLEML-24540</t>
  </si>
  <si>
    <t>103232-L-15</t>
  </si>
  <si>
    <t>103233-L-24</t>
  </si>
  <si>
    <t>CLEML-24548</t>
  </si>
  <si>
    <t>103234-L-15</t>
  </si>
  <si>
    <t>CLEML-24552</t>
  </si>
  <si>
    <t>103235-L-30</t>
  </si>
  <si>
    <t>CLEML-24564</t>
  </si>
  <si>
    <t>CLEML-24584</t>
  </si>
  <si>
    <t>103236-L-24</t>
  </si>
  <si>
    <t>103237-L-25</t>
  </si>
  <si>
    <t>CLEML-24601</t>
  </si>
  <si>
    <t>103238-L-12</t>
  </si>
  <si>
    <t>CLEML-24628</t>
  </si>
  <si>
    <t>103239-L-01</t>
  </si>
  <si>
    <t>CLEML-24647</t>
  </si>
  <si>
    <t>103240-L-27</t>
  </si>
  <si>
    <t>CLEML-24679</t>
  </si>
  <si>
    <t>103241-L-09</t>
  </si>
  <si>
    <t>CLEML-24691</t>
  </si>
  <si>
    <t>103242-L-01</t>
  </si>
  <si>
    <t>CLEML-24703</t>
  </si>
  <si>
    <t>103243-L-13</t>
  </si>
  <si>
    <t>103244-L-13</t>
  </si>
  <si>
    <t>CLEML-24735</t>
  </si>
  <si>
    <t>103245-L-01</t>
  </si>
  <si>
    <t>CLEML-24741</t>
  </si>
  <si>
    <t>103246-L-06</t>
  </si>
  <si>
    <t>CLEML-24750</t>
  </si>
  <si>
    <t>103247-L-23</t>
  </si>
  <si>
    <t>CLEML-24755</t>
  </si>
  <si>
    <t>103248-L-16</t>
  </si>
  <si>
    <t>CLEML-24786</t>
  </si>
  <si>
    <t>103249-L-19</t>
  </si>
  <si>
    <t>CLEML-24803</t>
  </si>
  <si>
    <t>103250-L-24</t>
  </si>
  <si>
    <t>CLEML-24823</t>
  </si>
  <si>
    <t>103251-L-09</t>
  </si>
  <si>
    <t>CLEML-24831</t>
  </si>
  <si>
    <t>103252-L-04</t>
  </si>
  <si>
    <t>CLEML-24878</t>
  </si>
  <si>
    <t>103253-L-05</t>
  </si>
  <si>
    <t>CLEML-24883</t>
  </si>
  <si>
    <t>103254-L-27</t>
  </si>
  <si>
    <t>CLEML-24890</t>
  </si>
  <si>
    <t>103255-L-16</t>
  </si>
  <si>
    <t>CLEML-24902</t>
  </si>
  <si>
    <t>103256-L-22</t>
  </si>
  <si>
    <t>CLEML-24911</t>
  </si>
  <si>
    <t>103257-L-27</t>
  </si>
  <si>
    <t>CLEML-24930</t>
  </si>
  <si>
    <t>103258-L-05</t>
  </si>
  <si>
    <t>CLEML-24934</t>
  </si>
  <si>
    <t>103259-L-23</t>
  </si>
  <si>
    <t>CLEML-24945</t>
  </si>
  <si>
    <t>CLEML-24950</t>
  </si>
  <si>
    <t>103260-L-29</t>
  </si>
  <si>
    <t>103261-L-14</t>
  </si>
  <si>
    <t>CLEML-24985</t>
  </si>
  <si>
    <t>103262-L-12</t>
  </si>
  <si>
    <t>CLEML-25000</t>
  </si>
  <si>
    <t>103263-L-20</t>
  </si>
  <si>
    <t>CLEML-25018</t>
  </si>
  <si>
    <t>103264-L-14</t>
  </si>
  <si>
    <t>CLEML-25020</t>
  </si>
  <si>
    <t>103265-L-27</t>
  </si>
  <si>
    <t>CLEML-25052</t>
  </si>
  <si>
    <t>103266-L-12</t>
  </si>
  <si>
    <t>CLEML-25064</t>
  </si>
  <si>
    <t>103267-L-14</t>
  </si>
  <si>
    <t>CLEML-25074</t>
  </si>
  <si>
    <t>103268-L-10</t>
  </si>
  <si>
    <t>CLEML-25088</t>
  </si>
  <si>
    <t>103269-L-27</t>
  </si>
  <si>
    <t>CLEML-25097</t>
  </si>
  <si>
    <t>103270-L-01</t>
  </si>
  <si>
    <t>CLEML-</t>
  </si>
  <si>
    <t>CLEML-25118</t>
  </si>
  <si>
    <t>103271-L-22</t>
  </si>
  <si>
    <t>CLEML-25122</t>
  </si>
  <si>
    <t>103272-L-28</t>
  </si>
  <si>
    <t>CLEML-25132</t>
  </si>
  <si>
    <t>103273-L-01</t>
  </si>
  <si>
    <t>CLEML-25156</t>
  </si>
  <si>
    <t>103274-L-23</t>
  </si>
  <si>
    <t>CLEML-25171</t>
  </si>
  <si>
    <t>103275-L-17</t>
  </si>
  <si>
    <t>CLEML-25182</t>
  </si>
  <si>
    <t>103276-L-25</t>
  </si>
  <si>
    <t>CLEML-25205</t>
  </si>
  <si>
    <t>103277-L-16</t>
  </si>
  <si>
    <t>CLEML-25239</t>
  </si>
  <si>
    <t>103278-L-20</t>
  </si>
  <si>
    <t>CLEML-25246</t>
  </si>
  <si>
    <t>103279-L-27</t>
  </si>
  <si>
    <t>CLEML-25259</t>
  </si>
  <si>
    <t>103280-L-18</t>
  </si>
  <si>
    <t>CLEML-25272</t>
  </si>
  <si>
    <t>103281-L-29</t>
  </si>
  <si>
    <t>CLEML-25278</t>
  </si>
  <si>
    <t>103282-L-09</t>
  </si>
  <si>
    <t>CLEML-25300</t>
  </si>
  <si>
    <t>103283-L-27</t>
  </si>
  <si>
    <t>CLEML-25304</t>
  </si>
  <si>
    <t>103284-L-10</t>
  </si>
  <si>
    <t>CLEML-25311</t>
  </si>
  <si>
    <t>103285-L-18</t>
  </si>
  <si>
    <t>CLEML-25317</t>
  </si>
  <si>
    <t>103286-L-27</t>
  </si>
  <si>
    <t>CLEML-25344</t>
  </si>
  <si>
    <t>103287-L-30</t>
  </si>
  <si>
    <t>CLEML-25357</t>
  </si>
  <si>
    <t>103288-L-19</t>
  </si>
  <si>
    <t>CLEML-25370</t>
  </si>
  <si>
    <t>103289-L-04</t>
  </si>
  <si>
    <t>CLEML-25386</t>
  </si>
  <si>
    <t>103290-L-04</t>
  </si>
  <si>
    <t>CLEML-25296</t>
  </si>
  <si>
    <t>103291-L-14</t>
  </si>
  <si>
    <t>CLEML-25425</t>
  </si>
  <si>
    <t>103292-L-05</t>
  </si>
  <si>
    <t>CLEML-25439</t>
  </si>
  <si>
    <t>103293-L-15</t>
  </si>
  <si>
    <t>CLEML-25445</t>
  </si>
  <si>
    <t>103294-L-16</t>
  </si>
  <si>
    <t>CLEML-25457</t>
  </si>
  <si>
    <t>103295-L-09</t>
  </si>
  <si>
    <t>CLEML-25465</t>
  </si>
  <si>
    <t>103296-L-27</t>
  </si>
  <si>
    <t>CLEML-25485</t>
  </si>
  <si>
    <t>103297-L-12</t>
  </si>
  <si>
    <t>CLEML-25489</t>
  </si>
  <si>
    <t>103298-L-30</t>
  </si>
  <si>
    <t>CLEML-25498</t>
  </si>
  <si>
    <t>103299-L-25</t>
  </si>
  <si>
    <t>CLEML-25522</t>
  </si>
  <si>
    <t>103300-L-01</t>
  </si>
  <si>
    <t>CLEML-25537</t>
  </si>
  <si>
    <t>103301-L-29</t>
  </si>
  <si>
    <t>CLEML-25541</t>
  </si>
  <si>
    <t>103302-L-01</t>
  </si>
  <si>
    <t>CLEML-25568</t>
  </si>
  <si>
    <t>103303-L-25</t>
  </si>
  <si>
    <t>CLEML-25572</t>
  </si>
  <si>
    <t>103304-L-28</t>
  </si>
  <si>
    <t>CLEML-25604</t>
  </si>
  <si>
    <t>103305-L-07</t>
  </si>
  <si>
    <t>CLEML-25614</t>
  </si>
  <si>
    <t>103306-L-17</t>
  </si>
  <si>
    <t>CLEML-25637</t>
  </si>
  <si>
    <t>103307-L-09</t>
  </si>
  <si>
    <t>CLEML-25657</t>
  </si>
  <si>
    <t>103308-L-20</t>
  </si>
  <si>
    <t>CLEML-25660</t>
  </si>
  <si>
    <t>CLEML-25676</t>
  </si>
  <si>
    <t>103309-L-17</t>
  </si>
  <si>
    <t>CLEML-25678</t>
  </si>
  <si>
    <t>103310-L-24</t>
  </si>
  <si>
    <t>CLEML-25688</t>
  </si>
  <si>
    <t>103311-L-12</t>
  </si>
  <si>
    <t>103312-L-11</t>
  </si>
  <si>
    <t>CLEML-25713</t>
  </si>
  <si>
    <t>103313-L-04</t>
  </si>
  <si>
    <t>CLEML-25726</t>
  </si>
  <si>
    <t>103314-L-24</t>
  </si>
  <si>
    <t>CLEML-25730</t>
  </si>
  <si>
    <t>103315-L-18</t>
  </si>
  <si>
    <t>CLEML-25748</t>
  </si>
  <si>
    <t>103316-L-16</t>
  </si>
  <si>
    <t>CLEML-25766</t>
  </si>
  <si>
    <t>103317-L-10</t>
  </si>
  <si>
    <t>CLEML-25800</t>
  </si>
  <si>
    <t>103318-L-18</t>
  </si>
  <si>
    <t>CLEML-25820</t>
  </si>
  <si>
    <t>CLEML-25836</t>
  </si>
  <si>
    <t>103319-L-11</t>
  </si>
  <si>
    <t>103320-L-01</t>
  </si>
  <si>
    <t>CLEML-25845</t>
  </si>
  <si>
    <t>CLEML-25863</t>
  </si>
  <si>
    <t>103321-L-20</t>
  </si>
  <si>
    <t>103322-L-16</t>
  </si>
  <si>
    <t>CLEML-25871</t>
  </si>
  <si>
    <t>103323-L-05</t>
  </si>
  <si>
    <t>CLEML-25879</t>
  </si>
  <si>
    <t>CLEML-25884</t>
  </si>
  <si>
    <t>103324-L-15</t>
  </si>
  <si>
    <t>CLEML-25887</t>
  </si>
  <si>
    <t>103325-L-30</t>
  </si>
  <si>
    <t>103326 L-30</t>
  </si>
  <si>
    <t>CLEML-25924</t>
  </si>
  <si>
    <t>103327-L-10</t>
  </si>
  <si>
    <t>CLEML-25938</t>
  </si>
  <si>
    <t>103328-L-20</t>
  </si>
  <si>
    <t>CLEML-25960</t>
  </si>
  <si>
    <t>103329-L-28</t>
  </si>
  <si>
    <t>CLEML-25971</t>
  </si>
  <si>
    <t>103330-L-12</t>
  </si>
  <si>
    <t>CLEML-26007</t>
  </si>
  <si>
    <t>103331-L-22</t>
  </si>
  <si>
    <t>CLEML-26021</t>
  </si>
  <si>
    <t>103332-L-30</t>
  </si>
  <si>
    <t>CLEML-26033</t>
  </si>
  <si>
    <t>103333-L-13</t>
  </si>
  <si>
    <t>CLEML-26051</t>
  </si>
  <si>
    <t>103334-L-27</t>
  </si>
  <si>
    <t>CLEML-26061</t>
  </si>
  <si>
    <t>103335-L-13</t>
  </si>
  <si>
    <t>CLEML-26065</t>
  </si>
  <si>
    <t>103336-L-22</t>
  </si>
  <si>
    <t>CLEML-26073</t>
  </si>
  <si>
    <t>103337-L-09</t>
  </si>
  <si>
    <t>CLEML-26100</t>
  </si>
  <si>
    <t>103338-L-15</t>
  </si>
  <si>
    <t>CLEML-26107</t>
  </si>
  <si>
    <t>103339-L-23</t>
  </si>
  <si>
    <t>CLEML-26119</t>
  </si>
  <si>
    <t>103340-L-01</t>
  </si>
  <si>
    <t>CLEML-26147</t>
  </si>
  <si>
    <t>103341-L-11</t>
  </si>
  <si>
    <t>CLEML-26181</t>
  </si>
  <si>
    <t>103341-L-18</t>
  </si>
  <si>
    <t>CLEML-26183</t>
  </si>
  <si>
    <t>103342-L-20</t>
  </si>
  <si>
    <t>CLEML-26188</t>
  </si>
  <si>
    <t>103343-L-28</t>
  </si>
  <si>
    <t>CLEML-26214</t>
  </si>
  <si>
    <t>103344-L-14</t>
  </si>
  <si>
    <t>CLEML-26219</t>
  </si>
  <si>
    <t>103345-L-22</t>
  </si>
  <si>
    <t>103346-L-11</t>
  </si>
  <si>
    <t>CLEML-26246</t>
  </si>
  <si>
    <t>103347-L-24</t>
  </si>
  <si>
    <t>CLEML-26251</t>
  </si>
  <si>
    <t>103348-L-13</t>
  </si>
  <si>
    <t>CLEML-26259</t>
  </si>
  <si>
    <t>103349-L-22</t>
  </si>
  <si>
    <t>CLEML-26263</t>
  </si>
  <si>
    <t>103350-L-17</t>
  </si>
  <si>
    <t>CLEML-26287</t>
  </si>
  <si>
    <t>103351-L-23</t>
  </si>
  <si>
    <t>CLEML-26293</t>
  </si>
  <si>
    <t>103352-L-11</t>
  </si>
  <si>
    <t>CLEML-26323</t>
  </si>
  <si>
    <t>103353-L-22</t>
  </si>
  <si>
    <t>CLEML-26336</t>
  </si>
  <si>
    <t>103354-L-21</t>
  </si>
  <si>
    <t>CLEML-26350</t>
  </si>
  <si>
    <t>103355-L-16</t>
  </si>
  <si>
    <t>CLEML-26379</t>
  </si>
  <si>
    <t>103356-L-18</t>
  </si>
  <si>
    <t>CLEML-26393</t>
  </si>
  <si>
    <t>103357-L-17</t>
  </si>
  <si>
    <t>CLEML-26397</t>
  </si>
  <si>
    <t>103358-L-07</t>
  </si>
  <si>
    <t>CLEML-26413</t>
  </si>
  <si>
    <t>103359-L-11</t>
  </si>
  <si>
    <t>CLEML-26418</t>
  </si>
  <si>
    <t>CLEML-26439</t>
  </si>
  <si>
    <t>103360-L-24</t>
  </si>
  <si>
    <t>103361-L-14</t>
  </si>
  <si>
    <t>CLEML-26448</t>
  </si>
  <si>
    <t>103362-L-20</t>
  </si>
  <si>
    <t>CLEML-24656</t>
  </si>
  <si>
    <t>103363-L-30</t>
  </si>
  <si>
    <t>CLEML-26459</t>
  </si>
  <si>
    <t>103364-L-17</t>
  </si>
  <si>
    <t>CLEML-26487</t>
  </si>
  <si>
    <t>103365-L-22</t>
  </si>
  <si>
    <t>CLEML-26491</t>
  </si>
  <si>
    <t>103366-L-24</t>
  </si>
  <si>
    <t>CLEML-26510</t>
  </si>
  <si>
    <t>103367-L-23</t>
  </si>
  <si>
    <t>CLEML-26526</t>
  </si>
  <si>
    <t>103368-L-01</t>
  </si>
  <si>
    <t>CLEML-26542</t>
  </si>
  <si>
    <t>103369-L-02</t>
  </si>
  <si>
    <t>CLEML-26573</t>
  </si>
  <si>
    <t>103370-L-01</t>
  </si>
  <si>
    <t>CLEML-26580</t>
  </si>
  <si>
    <t>103371-L-12</t>
  </si>
  <si>
    <t>CLEML-26589</t>
  </si>
  <si>
    <t>103372-L-25</t>
  </si>
  <si>
    <t>CLEML-26605</t>
  </si>
  <si>
    <t>103373-L-18</t>
  </si>
  <si>
    <t>CLEML-26616</t>
  </si>
  <si>
    <t>103374-L-04</t>
  </si>
  <si>
    <t>CLEML-26619</t>
  </si>
  <si>
    <t>103375-L-13</t>
  </si>
  <si>
    <t>CLEML-26640</t>
  </si>
  <si>
    <t>103376-L-16</t>
  </si>
  <si>
    <t>CLEML-26643</t>
  </si>
  <si>
    <t>103377-L-07</t>
  </si>
  <si>
    <t>CLEML-26653</t>
  </si>
  <si>
    <t>103378-L-15</t>
  </si>
  <si>
    <t>CLEML-26655</t>
  </si>
  <si>
    <t>103379-L-25</t>
  </si>
  <si>
    <t>CLEML-26680</t>
  </si>
  <si>
    <t>103380-L-24</t>
  </si>
  <si>
    <t>CLEML-26687</t>
  </si>
  <si>
    <t>103381-L-10</t>
  </si>
  <si>
    <t>CLEML-26703</t>
  </si>
  <si>
    <t>103382-L-22</t>
  </si>
  <si>
    <t>CLEML-26721</t>
  </si>
  <si>
    <t>103383-L-10</t>
  </si>
  <si>
    <t>CLEML-26735</t>
  </si>
  <si>
    <t>103384-L-22</t>
  </si>
  <si>
    <t>CLEML-26770</t>
  </si>
  <si>
    <t>103385-L-16</t>
  </si>
  <si>
    <t>CLEML-26782</t>
  </si>
  <si>
    <t>103386-L-04</t>
  </si>
  <si>
    <t>CLEML-26797</t>
  </si>
  <si>
    <t>CLEML-26799</t>
  </si>
  <si>
    <t>103387-L-11</t>
  </si>
  <si>
    <t>103388-L-15</t>
  </si>
  <si>
    <t>CLEML-26816</t>
  </si>
  <si>
    <t>103389-L-20</t>
  </si>
  <si>
    <t>CLEML-26825</t>
  </si>
  <si>
    <t>103390-L-15</t>
  </si>
  <si>
    <t>CLEML-26829</t>
  </si>
  <si>
    <t>103391-L-23</t>
  </si>
  <si>
    <t>CLEML-26835</t>
  </si>
  <si>
    <t>103392-L-22</t>
  </si>
  <si>
    <t>CLEML-26841</t>
  </si>
  <si>
    <t>103393-L-14</t>
  </si>
  <si>
    <t>CLEML-26869</t>
  </si>
  <si>
    <t>103394-L-13</t>
  </si>
  <si>
    <t>CLEML-26886</t>
  </si>
  <si>
    <t>103395-L-22</t>
  </si>
  <si>
    <t>CLEML-26925</t>
  </si>
  <si>
    <t>103396-L-21</t>
  </si>
  <si>
    <t>CLEML-26957</t>
  </si>
  <si>
    <t>103397-L-20</t>
  </si>
  <si>
    <t>CLEML-26970</t>
  </si>
  <si>
    <t>103398-L-20</t>
  </si>
  <si>
    <t>CLEML-26985</t>
  </si>
  <si>
    <t>103399-L-27</t>
  </si>
  <si>
    <t>CLEML-26987</t>
  </si>
  <si>
    <t>103400-L-01</t>
  </si>
  <si>
    <t>CLEML-27009</t>
  </si>
  <si>
    <t>103401-L-22</t>
  </si>
  <si>
    <t>CLEML-27015</t>
  </si>
  <si>
    <t>103402-L-21</t>
  </si>
  <si>
    <t>CLEML-27025</t>
  </si>
  <si>
    <t>103403-L-21</t>
  </si>
  <si>
    <t>CLEML-27.031</t>
  </si>
  <si>
    <t>103404-L-11</t>
  </si>
  <si>
    <t>CLEML-27060</t>
  </si>
  <si>
    <t>103405-L-28</t>
  </si>
  <si>
    <t>CLEML-27069</t>
  </si>
  <si>
    <t>103406-L-11</t>
  </si>
  <si>
    <t xml:space="preserve">                     ABNORMAL RESULTS</t>
  </si>
  <si>
    <t>CLEML-27097</t>
  </si>
  <si>
    <t>103407-L-29</t>
  </si>
  <si>
    <t>CLEML-27091</t>
  </si>
  <si>
    <t>103408-L-27</t>
  </si>
  <si>
    <t>CLEML-27132</t>
  </si>
  <si>
    <t>103409-L-05</t>
  </si>
  <si>
    <t>CLEML-27139</t>
  </si>
  <si>
    <t>103410-L-11</t>
  </si>
  <si>
    <t>CLEML-27157</t>
  </si>
  <si>
    <t>103411-L-15</t>
  </si>
  <si>
    <t>CLEML-27175</t>
  </si>
  <si>
    <t>103412-L-27</t>
  </si>
  <si>
    <t>CLEML-27184</t>
  </si>
  <si>
    <t>103413-L-18</t>
  </si>
  <si>
    <t>CLEML-27202</t>
  </si>
  <si>
    <t>103414-L-21</t>
  </si>
  <si>
    <t>CLEML-27212</t>
  </si>
  <si>
    <t>103415-L-23</t>
  </si>
  <si>
    <t>CLEML-27216</t>
  </si>
  <si>
    <t>103416-L-14</t>
  </si>
  <si>
    <t>CLEML-27220</t>
  </si>
  <si>
    <t>103417-L-17</t>
  </si>
  <si>
    <t>CLEML-27253</t>
  </si>
  <si>
    <t>103418-L-07</t>
  </si>
  <si>
    <t>CLEML-27264</t>
  </si>
  <si>
    <t>103419-L-17</t>
  </si>
  <si>
    <t>CLEML-27282</t>
  </si>
  <si>
    <t>103420-L-09</t>
  </si>
  <si>
    <t>CLEML-27313</t>
  </si>
  <si>
    <t>103421-L-12</t>
  </si>
  <si>
    <t>CLEML-27335</t>
  </si>
  <si>
    <t>103422-L-28</t>
  </si>
  <si>
    <t>CLEML-27344</t>
  </si>
  <si>
    <t>103423-L-04</t>
  </si>
  <si>
    <t>CLEML-27363</t>
  </si>
  <si>
    <t>103424-L-28</t>
  </si>
  <si>
    <t>CLEML-27368</t>
  </si>
  <si>
    <t>103425-L-12</t>
  </si>
  <si>
    <t>CLEML-27389</t>
  </si>
  <si>
    <t>103426-L-04</t>
  </si>
  <si>
    <t>CLEML-27396</t>
  </si>
  <si>
    <t>103427-L-30</t>
  </si>
  <si>
    <t>CLEML-27400</t>
  </si>
  <si>
    <t>103428-L-11</t>
  </si>
  <si>
    <t>CLEML-27406</t>
  </si>
  <si>
    <t>103429-L-05</t>
  </si>
  <si>
    <t>CLEML-27428</t>
  </si>
  <si>
    <t>103430-L-24</t>
  </si>
  <si>
    <t>CLEML-27437</t>
  </si>
  <si>
    <t>103431-L-01</t>
  </si>
  <si>
    <t>CLEML-27452</t>
  </si>
  <si>
    <t>103432-L-04</t>
  </si>
  <si>
    <t>CLEML-27470</t>
  </si>
  <si>
    <t>103433-L-14</t>
  </si>
  <si>
    <t>CLEML-27483</t>
  </si>
  <si>
    <t>103434-L-30</t>
  </si>
  <si>
    <t>CLEML-27516</t>
  </si>
  <si>
    <t>103435-L-11</t>
  </si>
  <si>
    <t>CLEML-27525</t>
  </si>
  <si>
    <t>103436-L-25</t>
  </si>
  <si>
    <t>CLEML-27541</t>
  </si>
  <si>
    <t>103437-L-16</t>
  </si>
  <si>
    <t>CLEML-27545</t>
  </si>
  <si>
    <t>103438-L-21</t>
  </si>
  <si>
    <t>CLEML-27551</t>
  </si>
  <si>
    <t>103439-L-05</t>
  </si>
  <si>
    <t>CLEML-27567</t>
  </si>
  <si>
    <t>103440-L-12</t>
  </si>
  <si>
    <t>CLEML-27573</t>
  </si>
  <si>
    <t>103441-L-20</t>
  </si>
  <si>
    <t>CLEML-27584</t>
  </si>
  <si>
    <t>103442-L-29</t>
  </si>
  <si>
    <t>CLEML-27590</t>
  </si>
  <si>
    <t>103443-L-15</t>
  </si>
  <si>
    <t>CLEML-27617</t>
  </si>
  <si>
    <t>CLEML-27634</t>
  </si>
  <si>
    <t>103444-L-11</t>
  </si>
  <si>
    <t>103445-L-14</t>
  </si>
  <si>
    <t>CLEML-27652</t>
  </si>
  <si>
    <t>103446-L-18</t>
  </si>
  <si>
    <t>CLEML-27665</t>
  </si>
  <si>
    <t>103447-L-09</t>
  </si>
  <si>
    <t>CLEML-27669</t>
  </si>
  <si>
    <t>103448-L-13</t>
  </si>
  <si>
    <t>CLEML-27702</t>
  </si>
  <si>
    <t>103449-L-01</t>
  </si>
  <si>
    <t>CLEML-27711</t>
  </si>
  <si>
    <t>103450-L-24</t>
  </si>
  <si>
    <t>CLEML-27725</t>
  </si>
  <si>
    <t>103451-L-11</t>
  </si>
  <si>
    <t>CLEML-27736</t>
  </si>
  <si>
    <t>103452-L-13</t>
  </si>
  <si>
    <t>CLEML-27740</t>
  </si>
  <si>
    <t>103453-L-30</t>
  </si>
  <si>
    <t>CLEML-27761</t>
  </si>
  <si>
    <t>103454-L-17</t>
  </si>
  <si>
    <t>CLEML-27767</t>
  </si>
  <si>
    <t>103455-L-05</t>
  </si>
  <si>
    <t>CLEML-27775</t>
  </si>
  <si>
    <t>103456-L-07</t>
  </si>
  <si>
    <t>CLEML-27802</t>
  </si>
  <si>
    <t>103457-L-04</t>
  </si>
  <si>
    <t>CLEML-27814</t>
  </si>
  <si>
    <t>103458-L-14</t>
  </si>
  <si>
    <t>CLEML-27858</t>
  </si>
  <si>
    <t>103459-L-16</t>
  </si>
  <si>
    <t>CLEML-27867</t>
  </si>
  <si>
    <t>103460-L-18</t>
  </si>
  <si>
    <t>CLEML-27886</t>
  </si>
  <si>
    <t>103461-L-29</t>
  </si>
  <si>
    <t>CLEML-27904</t>
  </si>
  <si>
    <t>103462-L-27</t>
  </si>
  <si>
    <t>CLEML-27914</t>
  </si>
  <si>
    <t>103463-L-23</t>
  </si>
  <si>
    <t>CLEML-27922</t>
  </si>
  <si>
    <t>103464-L-07</t>
  </si>
  <si>
    <t>CLEML-27938</t>
  </si>
  <si>
    <t>103465-L-24</t>
  </si>
  <si>
    <t>CLEML-27959</t>
  </si>
  <si>
    <t>103465-L-23</t>
  </si>
  <si>
    <t>CLEML-27964</t>
  </si>
  <si>
    <t>103466-L-27</t>
  </si>
  <si>
    <t>CLEML-27969</t>
  </si>
  <si>
    <t>103467-L-28</t>
  </si>
  <si>
    <t>CLEML-27973</t>
  </si>
  <si>
    <t>103468-L-24</t>
  </si>
  <si>
    <t>CLEML-27983</t>
  </si>
  <si>
    <t>103469-L-13</t>
  </si>
  <si>
    <t>CLEML-27991</t>
  </si>
  <si>
    <t>103470-L-28</t>
  </si>
  <si>
    <t>CLEML-28020</t>
  </si>
  <si>
    <t>103471-L-09</t>
  </si>
  <si>
    <t>CLEML-28028</t>
  </si>
  <si>
    <t>103472-L-22</t>
  </si>
  <si>
    <t>CLEML-28057</t>
  </si>
  <si>
    <t>103473-L-13</t>
  </si>
  <si>
    <t>CLEML-28061</t>
  </si>
  <si>
    <t>103474-L-22</t>
  </si>
  <si>
    <t>CLEML-28086</t>
  </si>
  <si>
    <t>103475-L-21</t>
  </si>
  <si>
    <t>103476-L-23</t>
  </si>
  <si>
    <t>CLEML-28106</t>
  </si>
  <si>
    <t>103477-L-23</t>
  </si>
  <si>
    <t>CLEML-28117</t>
  </si>
  <si>
    <t>103478-L-17</t>
  </si>
  <si>
    <t>CLEML-28122</t>
  </si>
  <si>
    <t>103479-L-28</t>
  </si>
  <si>
    <t>CLEML-28142</t>
  </si>
  <si>
    <t>103480-L-22</t>
  </si>
  <si>
    <t>CLEML-28146</t>
  </si>
  <si>
    <t>103481-L-17</t>
  </si>
  <si>
    <t>CLEML-28155</t>
  </si>
  <si>
    <t>103482-L-15</t>
  </si>
  <si>
    <t>CLEML-28159</t>
  </si>
  <si>
    <t>103483-L-01</t>
  </si>
  <si>
    <t>CLEML-28176</t>
  </si>
  <si>
    <t>103484-L-30</t>
  </si>
  <si>
    <t>CLEML-28188</t>
  </si>
  <si>
    <t>103485-L-28</t>
  </si>
  <si>
    <t>CLEML-28213</t>
  </si>
  <si>
    <t>103486-L-27</t>
  </si>
  <si>
    <t>CLEML-28226</t>
  </si>
  <si>
    <t>103487-L-05</t>
  </si>
  <si>
    <t>CLEML-28250</t>
  </si>
  <si>
    <t>103488-L-27</t>
  </si>
  <si>
    <t>CLEML-28272</t>
  </si>
  <si>
    <t>103489-L-18</t>
  </si>
  <si>
    <t>CLEML-28278</t>
  </si>
  <si>
    <t>103490-L-20</t>
  </si>
  <si>
    <t>CLEML-28299</t>
  </si>
  <si>
    <t>103491-L-28</t>
  </si>
  <si>
    <t>CLEML-28302</t>
  </si>
  <si>
    <t>103492-L-12</t>
  </si>
  <si>
    <t>CLEML-28310</t>
  </si>
  <si>
    <t>103493-L-29</t>
  </si>
  <si>
    <t>CLEML-28331</t>
  </si>
  <si>
    <t>103494-L-01</t>
  </si>
  <si>
    <t>CLEML-28336</t>
  </si>
  <si>
    <t>103495-L-27</t>
  </si>
  <si>
    <t>CLEML-28344</t>
  </si>
  <si>
    <t>103496-L-25</t>
  </si>
  <si>
    <t>CLEML-28362</t>
  </si>
  <si>
    <t>103497-L-17</t>
  </si>
  <si>
    <t>CLEML-28385</t>
  </si>
  <si>
    <t>103498-L-10</t>
  </si>
  <si>
    <t>CLEML-28403</t>
  </si>
  <si>
    <t>103499-L-04</t>
  </si>
  <si>
    <t>CLEML-28417</t>
  </si>
  <si>
    <t>103500-L-17</t>
  </si>
  <si>
    <t>CLEML-28444</t>
  </si>
  <si>
    <t>103501-L-12</t>
  </si>
  <si>
    <t>CLEML-28457</t>
  </si>
  <si>
    <t>103502-L-11</t>
  </si>
  <si>
    <t>CLEML-28473</t>
  </si>
  <si>
    <t>103503-L-29</t>
  </si>
  <si>
    <t>CLEML-28486</t>
  </si>
  <si>
    <t>103504-L-11</t>
  </si>
  <si>
    <t>CLEML-28492</t>
  </si>
  <si>
    <t>103505-L-14</t>
  </si>
  <si>
    <t>CLEML-28511</t>
  </si>
  <si>
    <t>103506-L-04</t>
  </si>
  <si>
    <t>CLEML-28517</t>
  </si>
  <si>
    <t>103507-L-09</t>
  </si>
  <si>
    <t>CLEML-28526</t>
  </si>
  <si>
    <t>103508-L-12</t>
  </si>
  <si>
    <t>CLEML-28528</t>
  </si>
  <si>
    <t>103509-L-22</t>
  </si>
  <si>
    <t>103510-L-08</t>
  </si>
  <si>
    <t>103511-L-30</t>
  </si>
  <si>
    <t>CLEML-28564</t>
  </si>
  <si>
    <t>CLEML-28570</t>
  </si>
  <si>
    <t>CLEML-28589</t>
  </si>
  <si>
    <t>103512-L-28</t>
  </si>
  <si>
    <t>CLEML-28601</t>
  </si>
  <si>
    <t>103513-L-15</t>
  </si>
  <si>
    <t>CLEML-28638</t>
  </si>
  <si>
    <t>103514-L-11</t>
  </si>
  <si>
    <t>CLEML-28652</t>
  </si>
  <si>
    <t>103515-L-12</t>
  </si>
  <si>
    <t>CLEML-28657</t>
  </si>
  <si>
    <t>103516-L-23</t>
  </si>
  <si>
    <t>CLEML-28671</t>
  </si>
  <si>
    <t>103517-L-12</t>
  </si>
  <si>
    <t>CLEML-28678</t>
  </si>
  <si>
    <t>103518-L-04</t>
  </si>
  <si>
    <t>CLEML-28697</t>
  </si>
  <si>
    <t>103519-L-22</t>
  </si>
  <si>
    <t>CLEML-28707</t>
  </si>
  <si>
    <t>103520-L-18</t>
  </si>
  <si>
    <t>CLEML-28708</t>
  </si>
  <si>
    <t>103521-L-14</t>
  </si>
  <si>
    <t>CLEML-28717</t>
  </si>
  <si>
    <t>103522-L-23</t>
  </si>
  <si>
    <t>CLEML-28720</t>
  </si>
  <si>
    <t>103523-L-17</t>
  </si>
  <si>
    <t>CLEML-28757</t>
  </si>
  <si>
    <t>103524-L-18</t>
  </si>
  <si>
    <t>CLEML-28764</t>
  </si>
  <si>
    <t>103525-L-27</t>
  </si>
  <si>
    <t>CLEML-28781</t>
  </si>
  <si>
    <t>103526-L-18</t>
  </si>
  <si>
    <t>CLEML-28792</t>
  </si>
  <si>
    <t>103526-L-01</t>
  </si>
  <si>
    <t>103527-L-14</t>
  </si>
  <si>
    <t>CLEML-28823</t>
  </si>
  <si>
    <t>103528-L-28</t>
  </si>
  <si>
    <t>CLEML-28840</t>
  </si>
  <si>
    <t>103529-L-18</t>
  </si>
  <si>
    <t>CLEML-28855</t>
  </si>
  <si>
    <t>103530-L-14</t>
  </si>
  <si>
    <t>103531-L-12</t>
  </si>
  <si>
    <t>CLEML-28844</t>
  </si>
  <si>
    <t>103532-L-28</t>
  </si>
  <si>
    <t>CLEML-28866</t>
  </si>
  <si>
    <t>103533-L-15</t>
  </si>
  <si>
    <t>CLEML-28873</t>
  </si>
  <si>
    <t>103534-L-07</t>
  </si>
  <si>
    <t>CLEML-28883</t>
  </si>
  <si>
    <t>103535-L-30</t>
  </si>
  <si>
    <t>CLEML-28885</t>
  </si>
  <si>
    <t>103536-L-01</t>
  </si>
  <si>
    <t>CLEML-28891</t>
  </si>
  <si>
    <t>103537-L-12</t>
  </si>
  <si>
    <t>CLEML-28920</t>
  </si>
  <si>
    <t>103538-L-07</t>
  </si>
  <si>
    <t>CLEML-28929</t>
  </si>
  <si>
    <t>103539-L-05</t>
  </si>
  <si>
    <t>CLEML-28942</t>
  </si>
  <si>
    <t>103540-L-12</t>
  </si>
  <si>
    <t>CLEML-28957</t>
  </si>
  <si>
    <t>103541-L-21</t>
  </si>
  <si>
    <t>CLEML-28992</t>
  </si>
  <si>
    <t>103542-L-27</t>
  </si>
  <si>
    <t>CLEML-28998</t>
  </si>
  <si>
    <t>103543-L-07</t>
  </si>
  <si>
    <t>CLEML-29014</t>
  </si>
  <si>
    <t>103544-L-28</t>
  </si>
  <si>
    <t>CLEML-29029</t>
  </si>
  <si>
    <t>103545-L-22</t>
  </si>
  <si>
    <t>CLEML-29036</t>
  </si>
  <si>
    <t>103546-L-05</t>
  </si>
  <si>
    <t>CLEML-29053</t>
  </si>
  <si>
    <t>103547-L-22</t>
  </si>
  <si>
    <t>103548-L-17</t>
  </si>
  <si>
    <t>CLEML-29066</t>
  </si>
  <si>
    <t>103549-L-24</t>
  </si>
  <si>
    <t>CLEML-29070</t>
  </si>
  <si>
    <t>103550-L-01</t>
  </si>
  <si>
    <t>CLEML-29074</t>
  </si>
  <si>
    <t>103551-L-18</t>
  </si>
  <si>
    <t>CLEML-29115</t>
  </si>
  <si>
    <t>103552-L-10</t>
  </si>
  <si>
    <t>CLEML-29135</t>
  </si>
  <si>
    <t>103553-L-05</t>
  </si>
  <si>
    <t>CLEML-29150</t>
  </si>
  <si>
    <t>103554-L-20</t>
  </si>
  <si>
    <t>CLEML-29182</t>
  </si>
  <si>
    <t>103555-L-23</t>
  </si>
  <si>
    <t>CLEML-29193</t>
  </si>
  <si>
    <t>103556-L-20</t>
  </si>
  <si>
    <t>CLEML-29206</t>
  </si>
  <si>
    <t>103557-L-05</t>
  </si>
  <si>
    <t>CLEML-29215</t>
  </si>
  <si>
    <t>103558-L-28</t>
  </si>
  <si>
    <t>CLEML-29225</t>
  </si>
  <si>
    <t>103559-L-17</t>
  </si>
  <si>
    <t>CLEML-29241</t>
  </si>
  <si>
    <t>103560-L-24</t>
  </si>
  <si>
    <t>103561-L-01</t>
  </si>
  <si>
    <t>CLEML-29249</t>
  </si>
  <si>
    <t>CLEML-29258</t>
  </si>
  <si>
    <t>CLEML-29262</t>
  </si>
  <si>
    <t>103562-L-09</t>
  </si>
  <si>
    <t>103563-L-25</t>
  </si>
  <si>
    <t>CLEML-29267</t>
  </si>
  <si>
    <t>103564-L-30</t>
  </si>
  <si>
    <t>103565-L-16</t>
  </si>
  <si>
    <t>CLEML-29313</t>
  </si>
  <si>
    <t>103566-L-01</t>
  </si>
  <si>
    <t>CLEML-29328</t>
  </si>
  <si>
    <t>103567-L-11</t>
  </si>
  <si>
    <t>CLEML-29335</t>
  </si>
  <si>
    <t>103568-L-13</t>
  </si>
  <si>
    <t>CLEML-29362</t>
  </si>
  <si>
    <t>103569-L-15</t>
  </si>
  <si>
    <t>CLEML-29375</t>
  </si>
  <si>
    <t>103570-L-22</t>
  </si>
  <si>
    <t>CLEML-29392</t>
  </si>
  <si>
    <t>103571-L-16</t>
  </si>
  <si>
    <t>CLEML-29401</t>
  </si>
  <si>
    <t>103572-L-22</t>
  </si>
  <si>
    <t>CLEML-29423</t>
  </si>
  <si>
    <t>103573-L-15</t>
  </si>
  <si>
    <t>CLEML-29427</t>
  </si>
  <si>
    <t>103574-L-01</t>
  </si>
  <si>
    <t>CLEML-29433</t>
  </si>
  <si>
    <t>103575-L-27</t>
  </si>
  <si>
    <t>CLEML-29438</t>
  </si>
  <si>
    <t>103576-L-23</t>
  </si>
  <si>
    <t>CLEML-29464</t>
  </si>
  <si>
    <t>103577-L-25</t>
  </si>
  <si>
    <t>CLEML-29476</t>
  </si>
  <si>
    <t>103578-L-01</t>
  </si>
  <si>
    <t>CLEML-29478</t>
  </si>
  <si>
    <t>103579-L-20</t>
  </si>
  <si>
    <t>CLEML-29498</t>
  </si>
  <si>
    <t>103580-L-15</t>
  </si>
  <si>
    <t>CLEML-29533</t>
  </si>
  <si>
    <t>103581-L-14</t>
  </si>
  <si>
    <t>CLEML-29548</t>
  </si>
  <si>
    <t>103582-L-17</t>
  </si>
  <si>
    <t>CLEML-29556</t>
  </si>
  <si>
    <t>103583-L-20</t>
  </si>
  <si>
    <t>CLEML-29574</t>
  </si>
  <si>
    <t>103584-L-21</t>
  </si>
  <si>
    <t>CLEML-29592</t>
  </si>
  <si>
    <t>103585-L-20</t>
  </si>
  <si>
    <t>103586-L-22</t>
  </si>
  <si>
    <t>CLEML-29597</t>
  </si>
  <si>
    <t>CLEML-29606</t>
  </si>
  <si>
    <t>103587-L-12</t>
  </si>
  <si>
    <t>CLEML-29614</t>
  </si>
  <si>
    <t>103588-L-24</t>
  </si>
  <si>
    <t>CLEML-29618</t>
  </si>
  <si>
    <t>103589-L-21</t>
  </si>
  <si>
    <t>CLEML-29620</t>
  </si>
  <si>
    <t>103590-L-22</t>
  </si>
  <si>
    <t>CLEML-29647</t>
  </si>
  <si>
    <t>103591-L-23</t>
  </si>
  <si>
    <t>CLEML-29658</t>
  </si>
  <si>
    <t>103592-L-22</t>
  </si>
  <si>
    <t>CLEML-29685</t>
  </si>
  <si>
    <t>103593-L-17</t>
  </si>
  <si>
    <t>CLEML-29697</t>
  </si>
  <si>
    <t>103594-L-11</t>
  </si>
  <si>
    <t>CLEML-29723</t>
  </si>
  <si>
    <t>103595-L-24</t>
  </si>
  <si>
    <t>CLEML-29738</t>
  </si>
  <si>
    <t>103596-L-11</t>
  </si>
  <si>
    <t>CLEML-29750</t>
  </si>
  <si>
    <t>103597-L-22</t>
  </si>
  <si>
    <t>CLEML-29765</t>
  </si>
  <si>
    <t>103598-L-07</t>
  </si>
  <si>
    <t>CLEML-29785</t>
  </si>
  <si>
    <t>103599-L-24</t>
  </si>
  <si>
    <t>CLEML-29794</t>
  </si>
  <si>
    <t>103600-L-28</t>
  </si>
  <si>
    <t>CLEML-29800</t>
  </si>
  <si>
    <t>103601-L-11</t>
  </si>
  <si>
    <t>CLEML-29809</t>
  </si>
  <si>
    <t>103602-L-24</t>
  </si>
  <si>
    <t>CLEML-29813</t>
  </si>
  <si>
    <t>103603-L-17</t>
  </si>
  <si>
    <t>CLEML-29841</t>
  </si>
  <si>
    <t>103604-L-10</t>
  </si>
  <si>
    <t>CLEML-29854</t>
  </si>
  <si>
    <t>103605-L-28</t>
  </si>
  <si>
    <t>CLEML-29873</t>
  </si>
  <si>
    <t>103606-L-21</t>
  </si>
  <si>
    <t>CLEML-29891</t>
  </si>
  <si>
    <t>103607-L-07</t>
  </si>
  <si>
    <t>CLEML-29895</t>
  </si>
  <si>
    <t>103608-L-25</t>
  </si>
  <si>
    <t>CLEML-29928</t>
  </si>
  <si>
    <t>103609-L-21</t>
  </si>
  <si>
    <t>CLEML-29937</t>
  </si>
  <si>
    <t>this sample  surface  found not proper.</t>
  </si>
  <si>
    <t>103610-L-25</t>
  </si>
  <si>
    <t>CLEML-29949</t>
  </si>
  <si>
    <t>103611-L-17</t>
  </si>
  <si>
    <t>CLEML-29954</t>
  </si>
  <si>
    <t>103612-L-30</t>
  </si>
  <si>
    <t>CLEML-29980</t>
  </si>
  <si>
    <t>103613-L-18</t>
  </si>
  <si>
    <t>CLEML-29984</t>
  </si>
  <si>
    <t>103614-L-09</t>
  </si>
  <si>
    <t>CLEML-29992</t>
  </si>
  <si>
    <t>103615-L-23</t>
  </si>
  <si>
    <t>CLEML-29996</t>
  </si>
  <si>
    <t>103616-L-24</t>
  </si>
  <si>
    <t>CLEML-30019</t>
  </si>
  <si>
    <t>103617-L-21</t>
  </si>
  <si>
    <t>CLEML-30033</t>
  </si>
  <si>
    <t>103618-L-05</t>
  </si>
  <si>
    <t>CLEML-30036</t>
  </si>
  <si>
    <t>103619-L-12</t>
  </si>
  <si>
    <t>CLEML-30064</t>
  </si>
  <si>
    <t>103620-L-13</t>
  </si>
  <si>
    <t>CLEML-30072</t>
  </si>
  <si>
    <t>103621-L-05</t>
  </si>
  <si>
    <t>CLEML-30105</t>
  </si>
  <si>
    <t>103622-L-27</t>
  </si>
  <si>
    <t>CLEML-30111</t>
  </si>
  <si>
    <t>103623-L-20</t>
  </si>
  <si>
    <t>CLEML-30134</t>
  </si>
  <si>
    <t>103624-L-14</t>
  </si>
  <si>
    <t>103625-L-10</t>
  </si>
  <si>
    <t>CLEML-30136</t>
  </si>
  <si>
    <t>CLEML-30152</t>
  </si>
  <si>
    <t>103626-L-22</t>
  </si>
  <si>
    <t>CLEML-30158</t>
  </si>
  <si>
    <t>103627-L-05</t>
  </si>
  <si>
    <t>CLEML-30162</t>
  </si>
  <si>
    <t>103628-L-23</t>
  </si>
  <si>
    <t>CLEML-30171</t>
  </si>
  <si>
    <t>103629-L-11</t>
  </si>
  <si>
    <t>CLEML-30175</t>
  </si>
  <si>
    <t>103630-L-18</t>
  </si>
  <si>
    <t>CLEML-30412</t>
  </si>
  <si>
    <t>103631-L-22</t>
  </si>
  <si>
    <t>CLEML-30429</t>
  </si>
  <si>
    <t>103632-L-21</t>
  </si>
  <si>
    <t>CLEML-30447</t>
  </si>
  <si>
    <t>103633-L-20</t>
  </si>
  <si>
    <t>CLEML-30457</t>
  </si>
  <si>
    <t>103634-L-15</t>
  </si>
  <si>
    <t>CLEML-30470</t>
  </si>
  <si>
    <t>103635-L-18</t>
  </si>
  <si>
    <t>CLEML-30501</t>
  </si>
  <si>
    <t>103636-L-21</t>
  </si>
  <si>
    <t>CLEML-30516</t>
  </si>
  <si>
    <t>103637-L-24</t>
  </si>
  <si>
    <t>CLEML-30520</t>
  </si>
  <si>
    <t>CLEML-30537</t>
  </si>
  <si>
    <t>103638-L-22</t>
  </si>
  <si>
    <t>103639-L-30</t>
  </si>
  <si>
    <t>CLEML-30546</t>
  </si>
  <si>
    <t>103640-L-15</t>
  </si>
  <si>
    <t>CLEML-30579</t>
  </si>
  <si>
    <t>103641-L-24</t>
  </si>
  <si>
    <t>CLEML-30594</t>
  </si>
  <si>
    <t>103642-L-18</t>
  </si>
  <si>
    <t>CLEML-30613</t>
  </si>
  <si>
    <t>CLEML-30617</t>
  </si>
  <si>
    <t>103643-L-22</t>
  </si>
  <si>
    <t>CLEML-30640</t>
  </si>
  <si>
    <t>103644-L-20</t>
  </si>
  <si>
    <t>CLEML-30647</t>
  </si>
  <si>
    <t>103645-L-22</t>
  </si>
  <si>
    <t>103646-L-04</t>
  </si>
  <si>
    <t>CLEML-30653</t>
  </si>
  <si>
    <t>103647-L-22</t>
  </si>
  <si>
    <t>CLEML-30659</t>
  </si>
  <si>
    <t>103648-L-07</t>
  </si>
  <si>
    <t>CLEML-30686</t>
  </si>
  <si>
    <t>103649-L-15</t>
  </si>
  <si>
    <t>CLEML-30698</t>
  </si>
  <si>
    <t>103650-L-20</t>
  </si>
  <si>
    <t>CLEML-30718</t>
  </si>
  <si>
    <t>103651-L-15</t>
  </si>
  <si>
    <t>CLEML-30726</t>
  </si>
  <si>
    <t>103652-L-20</t>
  </si>
  <si>
    <t>CLEML-30763</t>
  </si>
  <si>
    <t>103653-L-14</t>
  </si>
  <si>
    <t>CLEML-30772</t>
  </si>
  <si>
    <t>103654-L-07</t>
  </si>
  <si>
    <t>CLEML-30790</t>
  </si>
  <si>
    <t>CLEML-30800</t>
  </si>
  <si>
    <t>103655-L-20</t>
  </si>
  <si>
    <t>CLEML-30806</t>
  </si>
  <si>
    <t>103656-L-24</t>
  </si>
  <si>
    <t>103657-L-30</t>
  </si>
  <si>
    <t>CLEML-30827</t>
  </si>
  <si>
    <t>CLEML-30835</t>
  </si>
  <si>
    <t>103658-L-30</t>
  </si>
  <si>
    <t>CLEML-30840</t>
  </si>
  <si>
    <t>103659-L-01</t>
  </si>
  <si>
    <t>CLEML-30873</t>
  </si>
  <si>
    <t>103660-L-28</t>
  </si>
  <si>
    <t>103661-L-20</t>
  </si>
  <si>
    <t>CLEML-30885</t>
  </si>
  <si>
    <t>103662-L-18</t>
  </si>
  <si>
    <t>CLEML-30902</t>
  </si>
  <si>
    <t>103663-L-22</t>
  </si>
  <si>
    <t>CLEML-30914</t>
  </si>
  <si>
    <t>103664-L-20</t>
  </si>
  <si>
    <t>CLEML-30926</t>
  </si>
  <si>
    <t>103665-L-21</t>
  </si>
  <si>
    <t>CLEML-30959</t>
  </si>
  <si>
    <t>103666-L-30</t>
  </si>
  <si>
    <t>CLEML-30966</t>
  </si>
  <si>
    <t>103667-L-01</t>
  </si>
  <si>
    <t>CLEML-30983</t>
  </si>
  <si>
    <t>103668-L-13</t>
  </si>
  <si>
    <t>CLEML-30995</t>
  </si>
  <si>
    <t>CLEML-31001</t>
  </si>
  <si>
    <t>103669-L-11</t>
  </si>
  <si>
    <t>103670-L-09</t>
  </si>
  <si>
    <t>CLEML-31024</t>
  </si>
  <si>
    <t>103671-L-16</t>
  </si>
  <si>
    <t>CLEML-31028</t>
  </si>
  <si>
    <t>103672-L-18</t>
  </si>
  <si>
    <t>CLEML-31037</t>
  </si>
  <si>
    <t>103673-L-18</t>
  </si>
  <si>
    <t>CLEML-31043</t>
  </si>
  <si>
    <t>103674-L-25</t>
  </si>
  <si>
    <t>CLEML-31068</t>
  </si>
  <si>
    <t>103675-L-07</t>
  </si>
  <si>
    <t>CLEML-31086</t>
  </si>
  <si>
    <t>103676-L-27</t>
  </si>
  <si>
    <t>CLEML-31107</t>
  </si>
  <si>
    <t>103677-L-24</t>
  </si>
  <si>
    <t>CLEML-31117</t>
  </si>
  <si>
    <t>103678-L-30</t>
  </si>
  <si>
    <t>CLEML-31156</t>
  </si>
  <si>
    <t>103679-L-15</t>
  </si>
  <si>
    <t>CLEML-31163</t>
  </si>
  <si>
    <t>103680-L-05</t>
  </si>
  <si>
    <t>CLEML-31181</t>
  </si>
  <si>
    <t>103681-L-04</t>
  </si>
  <si>
    <t>CLEML-31195</t>
  </si>
  <si>
    <t>103682-L-18</t>
  </si>
  <si>
    <t>CLEML-31223</t>
  </si>
  <si>
    <t>103683-L-15</t>
  </si>
  <si>
    <t>CLEML-31228</t>
  </si>
  <si>
    <t>103684-L-18</t>
  </si>
  <si>
    <t>CLEML-31232</t>
  </si>
  <si>
    <t>103685-L-09</t>
  </si>
  <si>
    <t>CLEML-31242</t>
  </si>
  <si>
    <t>103686-L-27</t>
  </si>
  <si>
    <t>CLEML-31250</t>
  </si>
  <si>
    <t>103687-L-18</t>
  </si>
  <si>
    <t>CLEML-31276</t>
  </si>
  <si>
    <t>CLEML-31301</t>
  </si>
  <si>
    <t>CLEML-31318</t>
  </si>
  <si>
    <t>103690-L-04</t>
  </si>
  <si>
    <t>CLEML-31324</t>
  </si>
  <si>
    <t>103691-L-22</t>
  </si>
  <si>
    <t>103689-L-04</t>
  </si>
  <si>
    <t>103688-L-02</t>
  </si>
  <si>
    <t>CLEML-31357</t>
  </si>
  <si>
    <t>103692-L-20</t>
  </si>
  <si>
    <t>CLEML-31372</t>
  </si>
  <si>
    <t>103693-L-27</t>
  </si>
  <si>
    <t>CLEML-31384</t>
  </si>
  <si>
    <t>103694-L-30</t>
  </si>
  <si>
    <t>CLEML-31400</t>
  </si>
  <si>
    <t>103695-L-01</t>
  </si>
  <si>
    <t>CLEML-31423</t>
  </si>
  <si>
    <t>103696-L-16</t>
  </si>
  <si>
    <t>CLEML-31428</t>
  </si>
  <si>
    <t>103697-L-24</t>
  </si>
  <si>
    <t>CLEML-31439</t>
  </si>
  <si>
    <t>103698-L-14</t>
  </si>
  <si>
    <t>CLEML-31445</t>
  </si>
  <si>
    <t>103699-L-18</t>
  </si>
  <si>
    <t>CLEML-31475</t>
  </si>
  <si>
    <t>103700-L-25</t>
  </si>
  <si>
    <t>CLEML-31493</t>
  </si>
  <si>
    <t>103701-L-04</t>
  </si>
  <si>
    <t>CLEML-31501</t>
  </si>
  <si>
    <t>103702-L-13</t>
  </si>
  <si>
    <t>CLEML-31532</t>
  </si>
  <si>
    <t>103703-L-04</t>
  </si>
  <si>
    <t>CLEML-31536</t>
  </si>
  <si>
    <t>103704-L-24</t>
  </si>
  <si>
    <t>CLEML-31546</t>
  </si>
  <si>
    <t>103705-L-01</t>
  </si>
  <si>
    <t>CLEML-31560</t>
  </si>
  <si>
    <t>CLEML-31568</t>
  </si>
  <si>
    <t>103706-L-25</t>
  </si>
  <si>
    <t>CLEML-31576</t>
  </si>
  <si>
    <t>103707-L-11</t>
  </si>
  <si>
    <t>103708-L-27</t>
  </si>
  <si>
    <t>CLEML-31599</t>
  </si>
  <si>
    <t>103709-L-21</t>
  </si>
  <si>
    <t>CLEML-31603</t>
  </si>
  <si>
    <t>103710-L-30</t>
  </si>
  <si>
    <t>CLEML-31611</t>
  </si>
  <si>
    <t>103711-L-23</t>
  </si>
  <si>
    <t>CLEML-31616</t>
  </si>
  <si>
    <t>103712-L-21</t>
  </si>
  <si>
    <t>CLEML-31650</t>
  </si>
  <si>
    <t>103713-L-23</t>
  </si>
  <si>
    <t>CLEML-31670</t>
  </si>
  <si>
    <t>103714-L-20</t>
  </si>
  <si>
    <t>CLEML-31682</t>
  </si>
  <si>
    <t>103715-L-14</t>
  </si>
  <si>
    <t>CLEML-31718</t>
  </si>
  <si>
    <t>103716-L-23</t>
  </si>
  <si>
    <t>CLEML-31729</t>
  </si>
  <si>
    <t>103717-L-24</t>
  </si>
  <si>
    <t>CLEML-31741</t>
  </si>
  <si>
    <t>103718-L-15</t>
  </si>
  <si>
    <t>CLEML-31763</t>
  </si>
  <si>
    <t>103719-L-11</t>
  </si>
  <si>
    <t>CLEML-31788</t>
  </si>
  <si>
    <t>103720-L-01</t>
  </si>
  <si>
    <t>CLEML-31796</t>
  </si>
  <si>
    <t>103721-L-23</t>
  </si>
  <si>
    <t>CLEML-31799</t>
  </si>
  <si>
    <t>103722-L-12</t>
  </si>
  <si>
    <t>CLEML-31808</t>
  </si>
  <si>
    <t>103723-L-09</t>
  </si>
  <si>
    <t>CLEML-31818</t>
  </si>
  <si>
    <t>103724-L-28</t>
  </si>
  <si>
    <t>CLEML-31858</t>
  </si>
  <si>
    <t>103725-L-25</t>
  </si>
  <si>
    <t>CLEML-31869</t>
  </si>
  <si>
    <t>103726-L-24</t>
  </si>
  <si>
    <t>CLEML-31883</t>
  </si>
  <si>
    <t>103727-L-15</t>
  </si>
  <si>
    <t>CLEML-31892</t>
  </si>
  <si>
    <t>103728-L-18</t>
  </si>
  <si>
    <t>CLEML-31917</t>
  </si>
  <si>
    <t>103729-L-27</t>
  </si>
  <si>
    <t>CLEML-31945</t>
  </si>
  <si>
    <t>103730-L-19</t>
  </si>
  <si>
    <t>CLEML-31951</t>
  </si>
  <si>
    <t>103731-L-21</t>
  </si>
  <si>
    <t>CLEML-31960</t>
  </si>
  <si>
    <t>103732-L-01</t>
  </si>
  <si>
    <t>CLEML-31977</t>
  </si>
  <si>
    <t>103733-L-12</t>
  </si>
  <si>
    <t>CLEML-31986</t>
  </si>
  <si>
    <t>103734-L-13</t>
  </si>
  <si>
    <t>CLEML-31992</t>
  </si>
  <si>
    <t>103735-L-04</t>
  </si>
  <si>
    <t>CLEML-32000</t>
  </si>
  <si>
    <t>103736-L-19</t>
  </si>
  <si>
    <t>CLEML-32025</t>
  </si>
  <si>
    <t>103737-L-14</t>
  </si>
  <si>
    <t>CLEML-32042</t>
  </si>
  <si>
    <t>103738-L-25</t>
  </si>
  <si>
    <t>CLEML-32074</t>
  </si>
  <si>
    <t>103739-L-25</t>
  </si>
  <si>
    <t>CLEML-32082</t>
  </si>
  <si>
    <t>103740-L-22</t>
  </si>
  <si>
    <t>CLEML-32132</t>
  </si>
  <si>
    <t>103741-L-18</t>
  </si>
  <si>
    <t>CLEML-32169</t>
  </si>
  <si>
    <t>103742-L-05</t>
  </si>
  <si>
    <t>CLEML-32186</t>
  </si>
  <si>
    <t>103743-L-19</t>
  </si>
  <si>
    <t>CLEML-32192</t>
  </si>
  <si>
    <t>103744-L-22</t>
  </si>
  <si>
    <t>CLEML-32200</t>
  </si>
  <si>
    <t>103745-L-07</t>
  </si>
  <si>
    <t>CLEML-32205</t>
  </si>
  <si>
    <t>103746-L-19</t>
  </si>
  <si>
    <t>CLEML-32243</t>
  </si>
  <si>
    <t>103747-L-14</t>
  </si>
  <si>
    <t>CLEML-32251</t>
  </si>
  <si>
    <t>103748-L-28</t>
  </si>
  <si>
    <t>CLEML-32278</t>
  </si>
  <si>
    <t>103749-L-11</t>
  </si>
  <si>
    <t>103750-L-13</t>
  </si>
  <si>
    <t>103751-L-17</t>
  </si>
  <si>
    <t>CLEML-32323</t>
  </si>
  <si>
    <t>CLEML-32317</t>
  </si>
  <si>
    <t>CLEML-32288</t>
  </si>
  <si>
    <t>103752-L-15</t>
  </si>
  <si>
    <t>CLEML-32347</t>
  </si>
  <si>
    <t>103753-L-07</t>
  </si>
  <si>
    <t>CLEML-32374</t>
  </si>
  <si>
    <t>103754-L-01</t>
  </si>
  <si>
    <t>CLEML-32395</t>
  </si>
  <si>
    <t>103755-L-19</t>
  </si>
  <si>
    <t>CLEML-32402</t>
  </si>
  <si>
    <t>103756-L-17</t>
  </si>
  <si>
    <t>CLEML-32404</t>
  </si>
  <si>
    <t>103757-L-13</t>
  </si>
  <si>
    <t>CLEML-32413</t>
  </si>
  <si>
    <t>103758-L-18</t>
  </si>
  <si>
    <t>CLEML-32437</t>
  </si>
  <si>
    <t>103759-L-22</t>
  </si>
  <si>
    <t>CLEML-32455</t>
  </si>
  <si>
    <t>103760-L-24</t>
  </si>
  <si>
    <t>CLEML-32473</t>
  </si>
  <si>
    <t>103761-L-18</t>
  </si>
  <si>
    <t>CLEML-32489</t>
  </si>
  <si>
    <t>CLEML-32491</t>
  </si>
  <si>
    <t>103762-L-01</t>
  </si>
  <si>
    <t>CLEML-32525</t>
  </si>
  <si>
    <t>103763-L-01</t>
  </si>
  <si>
    <t>CLEML-32536</t>
  </si>
  <si>
    <t>103764-L-12</t>
  </si>
  <si>
    <t>CLEML-32541</t>
  </si>
  <si>
    <t>103765-L-05</t>
  </si>
  <si>
    <t>CLEML-32550</t>
  </si>
  <si>
    <t>103766-L-25</t>
  </si>
  <si>
    <t>103767-L-14</t>
  </si>
  <si>
    <t>CLEML-32559</t>
  </si>
  <si>
    <t>CLEML-32577</t>
  </si>
  <si>
    <t>103768-L-11</t>
  </si>
  <si>
    <t>103769-L-30</t>
  </si>
  <si>
    <t>CLEML-32585</t>
  </si>
  <si>
    <t>103770-L-05</t>
  </si>
  <si>
    <t>CLEML-32589</t>
  </si>
  <si>
    <t>103771-L-12</t>
  </si>
  <si>
    <t>CLEML-32596</t>
  </si>
  <si>
    <t>103772-L-09</t>
  </si>
  <si>
    <t>CLEML-32637</t>
  </si>
  <si>
    <t>103773-L-25</t>
  </si>
  <si>
    <t>CLEML-32651</t>
  </si>
  <si>
    <t>103774-L-07</t>
  </si>
  <si>
    <t>CLEML-32662</t>
  </si>
  <si>
    <t>103775-L-25</t>
  </si>
  <si>
    <t>CLEML-32680</t>
  </si>
  <si>
    <t>103776-L-27</t>
  </si>
  <si>
    <t>CLEML-32691</t>
  </si>
  <si>
    <t>103777-L-01</t>
  </si>
  <si>
    <t>CLEML-32723</t>
  </si>
  <si>
    <t>103778-L-04</t>
  </si>
  <si>
    <t>CLEML-32735</t>
  </si>
  <si>
    <t>103779-L-14</t>
  </si>
  <si>
    <t>CLEML-32747</t>
  </si>
  <si>
    <t>CLEML-32753</t>
  </si>
  <si>
    <t>103780-L-09</t>
  </si>
  <si>
    <t>103781-L-15</t>
  </si>
  <si>
    <t>CLEML-32773</t>
  </si>
  <si>
    <t>103782-L-30</t>
  </si>
  <si>
    <t>CLEML-32782</t>
  </si>
  <si>
    <t>103783-L-13</t>
  </si>
  <si>
    <t>CLEML-32790</t>
  </si>
  <si>
    <t>103784-L-04</t>
  </si>
  <si>
    <t>CLEML-32796</t>
  </si>
  <si>
    <t>103785-L-30</t>
  </si>
  <si>
    <t>CLEML-32829</t>
  </si>
  <si>
    <t>103786-L-28</t>
  </si>
  <si>
    <t>CLEML-32843</t>
  </si>
  <si>
    <t>103787-L-25</t>
  </si>
  <si>
    <t>CLEML-32862</t>
  </si>
  <si>
    <t>103788-L-07</t>
  </si>
  <si>
    <t>CLEML-32870</t>
  </si>
  <si>
    <t>103789-L-05</t>
  </si>
  <si>
    <t>CLEML-32900</t>
  </si>
  <si>
    <t>103790-L-11</t>
  </si>
  <si>
    <t>CLEML-32916</t>
  </si>
  <si>
    <t>103791-L-13</t>
  </si>
  <si>
    <t>CLEML-32927</t>
  </si>
  <si>
    <t>103792-L-11</t>
  </si>
  <si>
    <t>CLEML-32931</t>
  </si>
  <si>
    <t>103793-L-11</t>
  </si>
  <si>
    <t>CLEML-32948</t>
  </si>
  <si>
    <t>103794-L-27</t>
  </si>
  <si>
    <t>CLEML-32957</t>
  </si>
  <si>
    <t>103795-L-12</t>
  </si>
  <si>
    <t>CLEML-32960</t>
  </si>
  <si>
    <t>103796-L-13</t>
  </si>
  <si>
    <t>103797-L-12</t>
  </si>
  <si>
    <t>CLEML-32966</t>
  </si>
  <si>
    <t>CLEML-32971</t>
  </si>
  <si>
    <t>103798-L-04</t>
  </si>
  <si>
    <t>CLEML-33016</t>
  </si>
  <si>
    <t>103799-L-28</t>
  </si>
  <si>
    <t>CLEML-33030</t>
  </si>
  <si>
    <t>103800-L-30</t>
  </si>
  <si>
    <t>CLEML-33035</t>
  </si>
  <si>
    <t>103801-L-04</t>
  </si>
  <si>
    <t>CLEML-33053</t>
  </si>
  <si>
    <t>103802-L-12</t>
  </si>
  <si>
    <t>CLEML-33081</t>
  </si>
  <si>
    <t>103803-L-04</t>
  </si>
  <si>
    <t>CLEML-33085</t>
  </si>
  <si>
    <t>103804-L-28</t>
  </si>
  <si>
    <t>CLEML-33096</t>
  </si>
  <si>
    <t>103805-L-07</t>
  </si>
  <si>
    <t>CLEML-33111</t>
  </si>
  <si>
    <t>103806-L-14</t>
  </si>
  <si>
    <t>CLEML-33120</t>
  </si>
  <si>
    <t>103807-L-30</t>
  </si>
  <si>
    <t>CLEML-33140</t>
  </si>
  <si>
    <t>103808-L-12</t>
  </si>
  <si>
    <t>CLEML-33145</t>
  </si>
  <si>
    <t>103809-L-05</t>
  </si>
  <si>
    <t>CLEML-33155</t>
  </si>
  <si>
    <t>103810-L-27</t>
  </si>
  <si>
    <t>CLEML-33160</t>
  </si>
  <si>
    <t>103811-L-25</t>
  </si>
  <si>
    <t>CLEML-33189</t>
  </si>
  <si>
    <t>103812-L-30</t>
  </si>
  <si>
    <t>CLEML-33195</t>
  </si>
  <si>
    <t>103813-L-13</t>
  </si>
  <si>
    <t>CLEML-33212</t>
  </si>
  <si>
    <t>103814-L-24</t>
  </si>
  <si>
    <t>CLEML-33222</t>
  </si>
  <si>
    <t>103815-L-12</t>
  </si>
  <si>
    <t>CLEML-33247</t>
  </si>
  <si>
    <t>103816-L-01</t>
  </si>
  <si>
    <t>CLEML-33253</t>
  </si>
  <si>
    <t>103817-L-05</t>
  </si>
  <si>
    <t>CLEML-33262</t>
  </si>
  <si>
    <t>103818-L-07</t>
  </si>
  <si>
    <t>CLEML-33272</t>
  </si>
  <si>
    <t>103819-L-11</t>
  </si>
  <si>
    <t>CLEML-33276</t>
  </si>
  <si>
    <t>CLEML-33285</t>
  </si>
  <si>
    <t>103821-L-28</t>
  </si>
  <si>
    <t>CLEML-33304</t>
  </si>
  <si>
    <t>103820-L-11</t>
  </si>
  <si>
    <t>103822-L-04</t>
  </si>
  <si>
    <t>CLEML-33308</t>
  </si>
  <si>
    <t>103823-L-15</t>
  </si>
  <si>
    <t>CLEML-33316</t>
  </si>
  <si>
    <t>103824-L-25</t>
  </si>
  <si>
    <t>CLEML-33320</t>
  </si>
  <si>
    <t>103825-L-24</t>
  </si>
  <si>
    <t>CLEML-33322</t>
  </si>
  <si>
    <t>103826-L-27</t>
  </si>
  <si>
    <t>CLEML-33356</t>
  </si>
  <si>
    <t>103827-L-15</t>
  </si>
  <si>
    <t>CLEML-33373</t>
  </si>
  <si>
    <t>103828-L-30</t>
  </si>
  <si>
    <t>CLEML-33385</t>
  </si>
  <si>
    <t>103829-L-25</t>
  </si>
  <si>
    <t>CLEML-33416</t>
  </si>
  <si>
    <t>103830-L-24</t>
  </si>
  <si>
    <t>CLEML-33428</t>
  </si>
  <si>
    <t>103831-L-13</t>
  </si>
  <si>
    <t>CLEML-33432</t>
  </si>
  <si>
    <t>103832-L-11</t>
  </si>
  <si>
    <t>CLEML-33442</t>
  </si>
  <si>
    <t>103833-L-01</t>
  </si>
  <si>
    <t>CLEML-33447</t>
  </si>
  <si>
    <t>103834-L-27</t>
  </si>
  <si>
    <t>CLEML-33469</t>
  </si>
  <si>
    <t>103835-L-24</t>
  </si>
  <si>
    <t>CLEML-33475</t>
  </si>
  <si>
    <t>103836-L-04</t>
  </si>
  <si>
    <t>CLEML-33485</t>
  </si>
  <si>
    <t>103837-L-15</t>
  </si>
  <si>
    <t>CLEML-33486</t>
  </si>
  <si>
    <t>103838-L-13</t>
  </si>
  <si>
    <t>CLEML-33518</t>
  </si>
  <si>
    <t>103839-L-11</t>
  </si>
  <si>
    <t>CLEML-33524</t>
  </si>
  <si>
    <t>103840-L-24</t>
  </si>
  <si>
    <t>CLEML-33532</t>
  </si>
  <si>
    <t>103841-L-18</t>
  </si>
  <si>
    <t>CLEML-33538</t>
  </si>
  <si>
    <t>103842-L-30</t>
  </si>
  <si>
    <t>CLEML-33554</t>
  </si>
  <si>
    <t>103843-L-25</t>
  </si>
  <si>
    <t>CLEML-33556</t>
  </si>
  <si>
    <t>103844-L-01</t>
  </si>
  <si>
    <t>CLEML-33565</t>
  </si>
  <si>
    <t>103845-L-24</t>
  </si>
  <si>
    <t>CLEML-33568</t>
  </si>
  <si>
    <t>103846-L-04</t>
  </si>
  <si>
    <t>CLEML-33573</t>
  </si>
  <si>
    <t>CLEML-33582</t>
  </si>
  <si>
    <t>103847-L-22</t>
  </si>
  <si>
    <t>103848-L-25</t>
  </si>
  <si>
    <t>CLEML-33584</t>
  </si>
  <si>
    <t>103849-L-22</t>
  </si>
  <si>
    <t>CLEML-33589</t>
  </si>
  <si>
    <t>CLEML-33591</t>
  </si>
  <si>
    <t>103850-L-17</t>
  </si>
  <si>
    <t>103851-L-18</t>
  </si>
  <si>
    <t>CLEML-33595</t>
  </si>
  <si>
    <t>103852-L-19</t>
  </si>
  <si>
    <t>CLEML-33609</t>
  </si>
  <si>
    <t>103853-L-18</t>
  </si>
  <si>
    <t>CLEML-33620</t>
  </si>
  <si>
    <t>103854-L-09</t>
  </si>
  <si>
    <t>CLEML-33630</t>
  </si>
  <si>
    <t>103855-L-04</t>
  </si>
  <si>
    <t>CLEML-33635</t>
  </si>
  <si>
    <t>103856-L-09</t>
  </si>
  <si>
    <t>CLEML-33650</t>
  </si>
  <si>
    <t>103857-L-09</t>
  </si>
  <si>
    <t>CLEML-33660</t>
  </si>
  <si>
    <t>103858-L-07</t>
  </si>
  <si>
    <t>CLEML-33668</t>
  </si>
  <si>
    <t>103859-L-27</t>
  </si>
  <si>
    <t>CLEML-33673</t>
  </si>
  <si>
    <t>103860-L-27</t>
  </si>
  <si>
    <t>CLEML-33677</t>
  </si>
  <si>
    <t>103861-L-25</t>
  </si>
  <si>
    <t>CLEML-33691</t>
  </si>
  <si>
    <t>103862-L-23</t>
  </si>
  <si>
    <t>CLEML-33694</t>
  </si>
  <si>
    <t>103863-L-15</t>
  </si>
  <si>
    <t>CLEML-33699</t>
  </si>
  <si>
    <t>103864-L-11</t>
  </si>
  <si>
    <t>CLEML-33701</t>
  </si>
  <si>
    <t>103865-L-01</t>
  </si>
  <si>
    <t>CLEML-33710</t>
  </si>
  <si>
    <t>103866-L-17</t>
  </si>
  <si>
    <t>CLEML-33721</t>
  </si>
  <si>
    <t>103867-L-23</t>
  </si>
  <si>
    <t>CLEML-33723</t>
  </si>
  <si>
    <t>103868-L-19</t>
  </si>
  <si>
    <t>CLEML-33740</t>
  </si>
  <si>
    <t>103869-L-17</t>
  </si>
  <si>
    <t>CLEML-33746</t>
  </si>
  <si>
    <t>103870-L-19</t>
  </si>
  <si>
    <t>CLEML-33751</t>
  </si>
  <si>
    <t>103871-L-28</t>
  </si>
  <si>
    <t>CLEML-33769</t>
  </si>
  <si>
    <t>103872-L-23</t>
  </si>
  <si>
    <t>CLEML-33789</t>
  </si>
  <si>
    <t>103873-L-17</t>
  </si>
  <si>
    <t>CLEML-33796</t>
  </si>
  <si>
    <t>103874-L-23</t>
  </si>
  <si>
    <t>CLEML-33798</t>
  </si>
  <si>
    <t>CLEML-33813</t>
  </si>
  <si>
    <t>103875-L-22</t>
  </si>
  <si>
    <t>103876-L-19</t>
  </si>
  <si>
    <t>CLEML-33817</t>
  </si>
  <si>
    <t>103877-L-18</t>
  </si>
  <si>
    <t>CLEML-33820</t>
  </si>
  <si>
    <t>103878-L-19</t>
  </si>
  <si>
    <t>CLEML-33826</t>
  </si>
  <si>
    <t>CLEML-33828</t>
  </si>
  <si>
    <t>103879-L-12</t>
  </si>
  <si>
    <t>103880-L-07</t>
  </si>
  <si>
    <t>CLEML-33858</t>
  </si>
  <si>
    <t>103881-L-22</t>
  </si>
  <si>
    <t>CLEML-33861</t>
  </si>
  <si>
    <t>103882-L-22</t>
  </si>
  <si>
    <t>CLEML-33875</t>
  </si>
  <si>
    <t>103883-L-14</t>
  </si>
  <si>
    <t>CLEML-33884</t>
  </si>
  <si>
    <t>103884-L-23</t>
  </si>
  <si>
    <t>CLEML-33889</t>
  </si>
  <si>
    <t>103885-L-19</t>
  </si>
  <si>
    <t>CLEML-33915</t>
  </si>
  <si>
    <t>103886-L-13</t>
  </si>
  <si>
    <t>CLEML-33917</t>
  </si>
  <si>
    <t>103887-L-07</t>
  </si>
  <si>
    <t>CLEML-33926</t>
  </si>
  <si>
    <t>103888-L-21</t>
  </si>
  <si>
    <t>CLEML-33937</t>
  </si>
  <si>
    <t>103889-L-19</t>
  </si>
  <si>
    <t>CLEML-33941</t>
  </si>
  <si>
    <t>103890-L-07</t>
  </si>
  <si>
    <t>CLEML-33945</t>
  </si>
  <si>
    <t>103891-L-21</t>
  </si>
  <si>
    <t>CLEML-33951</t>
  </si>
  <si>
    <t>CLEML-33953</t>
  </si>
  <si>
    <t>103892-L-04</t>
  </si>
  <si>
    <t>CLEML-33954</t>
  </si>
  <si>
    <t>103893-L-17</t>
  </si>
  <si>
    <t>CLEML-33956</t>
  </si>
  <si>
    <t>103894-L-14</t>
  </si>
  <si>
    <t>CLEML-33985</t>
  </si>
  <si>
    <t>103895-L-12</t>
  </si>
  <si>
    <t>CLEML-33994</t>
  </si>
  <si>
    <t>103896-L-11</t>
  </si>
  <si>
    <t>CLEML-34002</t>
  </si>
  <si>
    <t>103897-L-18</t>
  </si>
  <si>
    <t>CLEML-34012</t>
  </si>
  <si>
    <t>103898-L-14</t>
  </si>
  <si>
    <t>103899-L-19</t>
  </si>
  <si>
    <t>CLEML-34040</t>
  </si>
  <si>
    <t>CLEML-34048</t>
  </si>
  <si>
    <t>103900-L-21</t>
  </si>
  <si>
    <t>CLEML-34051</t>
  </si>
  <si>
    <t>CLEML-34061</t>
  </si>
  <si>
    <t>103901-L-15</t>
  </si>
  <si>
    <t>103902-L-05</t>
  </si>
  <si>
    <t>CLEML-34072</t>
  </si>
  <si>
    <t>103903-L-21</t>
  </si>
  <si>
    <t>CLEML-34079</t>
  </si>
  <si>
    <t>103904-L-18</t>
  </si>
  <si>
    <t>CLEML-34081</t>
  </si>
  <si>
    <t>CLEML-34086</t>
  </si>
  <si>
    <t>103905-L-19</t>
  </si>
  <si>
    <t>103906-L-22</t>
  </si>
  <si>
    <t>CLEML-34088</t>
  </si>
  <si>
    <t>103907-L-18</t>
  </si>
  <si>
    <t>CLEML-34108</t>
  </si>
  <si>
    <t>103908-L-04</t>
  </si>
  <si>
    <t>CLEML-34128</t>
  </si>
  <si>
    <t>103909-L-09</t>
  </si>
  <si>
    <t>CLEML-34134</t>
  </si>
  <si>
    <t>103910-L-21</t>
  </si>
  <si>
    <t>CLEML-34140</t>
  </si>
  <si>
    <t>103911-L-18</t>
  </si>
  <si>
    <t>CLEML-34149</t>
  </si>
  <si>
    <t>CLEML-34159</t>
  </si>
  <si>
    <t>103912-L-23</t>
  </si>
  <si>
    <t>CLEML-34160</t>
  </si>
  <si>
    <t>CLEML-34167</t>
  </si>
  <si>
    <t>103913-L-09</t>
  </si>
  <si>
    <t>103914-L-14</t>
  </si>
  <si>
    <t>CLEML-34169</t>
  </si>
  <si>
    <t>103911-L-09</t>
  </si>
  <si>
    <t>103915-L-04</t>
  </si>
  <si>
    <t>CLEML-34172</t>
  </si>
  <si>
    <t>103916-L-27</t>
  </si>
  <si>
    <t>CLEML-34183</t>
  </si>
  <si>
    <t>103917-L-14</t>
  </si>
  <si>
    <t>CLEML-34192</t>
  </si>
  <si>
    <t>103918-L-09</t>
  </si>
  <si>
    <t>CLEML-34196</t>
  </si>
  <si>
    <t>103919-L-18</t>
  </si>
  <si>
    <t>CLEML-34198</t>
  </si>
  <si>
    <t>103920-L-04</t>
  </si>
  <si>
    <t>CLEML-34202</t>
  </si>
  <si>
    <t>103921-L-07</t>
  </si>
  <si>
    <t>CLEML-34230</t>
  </si>
  <si>
    <t>103922-L-23</t>
  </si>
  <si>
    <t>CLEML-34231</t>
  </si>
  <si>
    <t>103923-L-15</t>
  </si>
  <si>
    <t>CLEML-34246</t>
  </si>
  <si>
    <t>103924-L-11</t>
  </si>
  <si>
    <t>CLEML-34256</t>
  </si>
  <si>
    <t>103925-L-18</t>
  </si>
  <si>
    <t>CLEML-34281</t>
  </si>
  <si>
    <t>103926-L-19</t>
  </si>
  <si>
    <t>CLEML-34290</t>
  </si>
  <si>
    <t>103927-L-23</t>
  </si>
  <si>
    <t>CLEML-34294</t>
  </si>
  <si>
    <t>103928-L-22</t>
  </si>
  <si>
    <t>CLEML-34297</t>
  </si>
  <si>
    <t>103929-L-09</t>
  </si>
  <si>
    <t>CLEML-34303</t>
  </si>
  <si>
    <t>103930-L-22</t>
  </si>
  <si>
    <t>CLEML-34317</t>
  </si>
  <si>
    <t>103931-L-22</t>
  </si>
  <si>
    <t>CLEML-34323</t>
  </si>
  <si>
    <t>103932-L-19</t>
  </si>
  <si>
    <t>CLEML-34325</t>
  </si>
  <si>
    <t>103933-L-09</t>
  </si>
  <si>
    <t>CLEML-34332</t>
  </si>
  <si>
    <t>CLEML-34336</t>
  </si>
  <si>
    <t>103934-L-23</t>
  </si>
  <si>
    <t>CLEML-34360</t>
  </si>
  <si>
    <t>103935-L-19</t>
  </si>
  <si>
    <t>CLEML-34362</t>
  </si>
  <si>
    <t>103936-L-09</t>
  </si>
  <si>
    <t>CLEML-34380</t>
  </si>
  <si>
    <t>103937-L-27</t>
  </si>
  <si>
    <t>CLEML-34390</t>
  </si>
  <si>
    <t>103938-L-11</t>
  </si>
  <si>
    <t>103939-L-09</t>
  </si>
  <si>
    <t>CLEML-34396</t>
  </si>
  <si>
    <t>103940-L-05</t>
  </si>
  <si>
    <t>CLEML-34425</t>
  </si>
  <si>
    <t>103941-L-11</t>
  </si>
  <si>
    <t>CLEML-34427</t>
  </si>
  <si>
    <t>103942-L-19</t>
  </si>
  <si>
    <t>CLEML-34437</t>
  </si>
  <si>
    <t>103943-L-28</t>
  </si>
  <si>
    <t>CLEML-34440</t>
  </si>
  <si>
    <t>103944-L-09</t>
  </si>
  <si>
    <t>CLEML-34457</t>
  </si>
  <si>
    <t>CLEML-34459</t>
  </si>
  <si>
    <t>103945 L-23</t>
  </si>
  <si>
    <t>CLEML-34461</t>
  </si>
  <si>
    <t>103946 L-21</t>
  </si>
  <si>
    <t>CLEML-34468</t>
  </si>
  <si>
    <t>103947 L-22</t>
  </si>
  <si>
    <t>103948- L-18</t>
  </si>
  <si>
    <t>CLEML-34474</t>
  </si>
  <si>
    <t>CLEML-34494</t>
  </si>
  <si>
    <t>103949- L-18</t>
  </si>
  <si>
    <t>CLEML-34502</t>
  </si>
  <si>
    <t>103950- L-21</t>
  </si>
  <si>
    <t>CLEML-34517</t>
  </si>
  <si>
    <t>103951- L-23</t>
  </si>
  <si>
    <t>103952- L-22</t>
  </si>
  <si>
    <t>CLEML-34527</t>
  </si>
  <si>
    <t>103953- L-27</t>
  </si>
  <si>
    <t>CLEML-34552</t>
  </si>
  <si>
    <t>103954- L-23</t>
  </si>
  <si>
    <t>CLEML-34557</t>
  </si>
  <si>
    <t>103955- L-09</t>
  </si>
  <si>
    <t>CLEML-34562</t>
  </si>
  <si>
    <t>103956- L-28 IST SAMPLE</t>
  </si>
  <si>
    <t>103956- L-22- 2ST SAMPLE</t>
  </si>
  <si>
    <t>CLEML-34573</t>
  </si>
  <si>
    <t>CLEML-34571</t>
  </si>
  <si>
    <t>103957- L-13</t>
  </si>
  <si>
    <t>CLEML-34574</t>
  </si>
  <si>
    <t>103958- L-09</t>
  </si>
  <si>
    <t>CLEML-34588</t>
  </si>
  <si>
    <t>103959- L-21</t>
  </si>
  <si>
    <t>CLEML-34594</t>
  </si>
  <si>
    <t>103960- L-19</t>
  </si>
  <si>
    <t>CLEML-34596</t>
  </si>
  <si>
    <t>103961- L-05</t>
  </si>
  <si>
    <t>CLEML-34602</t>
  </si>
  <si>
    <t>103962- L-19</t>
  </si>
  <si>
    <t>CLEML-34604</t>
  </si>
  <si>
    <t>103963- L-23</t>
  </si>
  <si>
    <t>CLEML-34632</t>
  </si>
  <si>
    <t>103964- L-18</t>
  </si>
  <si>
    <t>CLEML-34634</t>
  </si>
  <si>
    <t>103965- L-23</t>
  </si>
  <si>
    <t>CLEML-34655</t>
  </si>
  <si>
    <t>103966- L-09</t>
  </si>
  <si>
    <t>CLEML-34658</t>
  </si>
  <si>
    <t>103967- L-25</t>
  </si>
  <si>
    <t>CLEML-34682</t>
  </si>
  <si>
    <t>103968- L-15</t>
  </si>
  <si>
    <t>CLEML-34690</t>
  </si>
  <si>
    <t>103969- L-19</t>
  </si>
  <si>
    <t>CLEML-34693</t>
  </si>
  <si>
    <t>103970-L-25</t>
  </si>
  <si>
    <t>CLEML-34696</t>
  </si>
  <si>
    <t>103971-L-22</t>
  </si>
  <si>
    <t>CLEML-34705</t>
  </si>
  <si>
    <t>103972-L-21</t>
  </si>
  <si>
    <t>CLEML-34709</t>
  </si>
  <si>
    <t>103973-L-17</t>
  </si>
  <si>
    <t>CLEML-34725</t>
  </si>
  <si>
    <t>103974-L-22</t>
  </si>
  <si>
    <t>CLEML-34727</t>
  </si>
  <si>
    <t>103975-L-23</t>
  </si>
  <si>
    <t>CLEML-34734</t>
  </si>
  <si>
    <t>103976-L-09</t>
  </si>
  <si>
    <t>CLEML-34736</t>
  </si>
  <si>
    <t>CLEML-34742</t>
  </si>
  <si>
    <t>103977-L-04</t>
  </si>
  <si>
    <t>103978-L-14</t>
  </si>
  <si>
    <t>CLEML-34767</t>
  </si>
  <si>
    <t>103979-L-11</t>
  </si>
  <si>
    <t>CLEML-34772</t>
  </si>
  <si>
    <t>103980-L-13</t>
  </si>
  <si>
    <t>CLEML-34783</t>
  </si>
  <si>
    <t>103981-L-07</t>
  </si>
  <si>
    <t>CLEML-34792</t>
  </si>
  <si>
    <t>103982-L-17</t>
  </si>
  <si>
    <t>CLEML-34794</t>
  </si>
  <si>
    <t>103983-L-17</t>
  </si>
  <si>
    <t>CLEML-34827</t>
  </si>
  <si>
    <t>103984-L-21</t>
  </si>
  <si>
    <t>CLEML-34828</t>
  </si>
  <si>
    <t>103985-L-14</t>
  </si>
  <si>
    <t>CLEML-34838</t>
  </si>
  <si>
    <t>103986-L-19</t>
  </si>
  <si>
    <t>CLEML-34842</t>
  </si>
  <si>
    <t>103987-L-14</t>
  </si>
  <si>
    <t>CLEML-34858</t>
  </si>
  <si>
    <t>103988-L-22</t>
  </si>
  <si>
    <t>CLEML-34860</t>
  </si>
  <si>
    <t>103989-L-19</t>
  </si>
  <si>
    <t>CLEML-34866</t>
  </si>
  <si>
    <t>103990-L-17</t>
  </si>
  <si>
    <t>CLEML-34868</t>
  </si>
  <si>
    <t>103991-L-21</t>
  </si>
  <si>
    <t>CLEML-34874</t>
  </si>
  <si>
    <t>103992-L-18</t>
  </si>
  <si>
    <t>CLEML-34902</t>
  </si>
  <si>
    <t>103993-L-20</t>
  </si>
  <si>
    <t>CLEML-34907</t>
  </si>
  <si>
    <t>103994-L-07</t>
  </si>
  <si>
    <t>CLEML-34923</t>
  </si>
  <si>
    <t>103995-L-09</t>
  </si>
  <si>
    <t>CLEML-34931</t>
  </si>
  <si>
    <t>103996-L-23</t>
  </si>
  <si>
    <t>CLEML-34957</t>
  </si>
  <si>
    <t>103997-L-22</t>
  </si>
  <si>
    <t>CLEML-34968</t>
  </si>
  <si>
    <t>103998-L-17</t>
  </si>
  <si>
    <t>CLEML-34974</t>
  </si>
  <si>
    <t>103999-L-19</t>
  </si>
  <si>
    <t>CLEML-34984</t>
  </si>
  <si>
    <t>104000-L-07</t>
  </si>
  <si>
    <t>CLEML-34986</t>
  </si>
  <si>
    <t xml:space="preserve">104000-L-07 2ND </t>
  </si>
  <si>
    <t>CLEML-34990</t>
  </si>
  <si>
    <t xml:space="preserve">104001-L-09 </t>
  </si>
  <si>
    <t>CLEML-35004</t>
  </si>
  <si>
    <t xml:space="preserve">104002-L-21 </t>
  </si>
  <si>
    <t>CLEML-35006</t>
  </si>
  <si>
    <t xml:space="preserve">104003-L-17 </t>
  </si>
  <si>
    <t>CLEML-35012</t>
  </si>
  <si>
    <t xml:space="preserve">104004-L-19 </t>
  </si>
  <si>
    <t>CLEML-35016</t>
  </si>
  <si>
    <t xml:space="preserve">104005-L-13 </t>
  </si>
  <si>
    <t>CLEML-35018</t>
  </si>
  <si>
    <t>CLEML-35024</t>
  </si>
  <si>
    <t>104006-L-15</t>
  </si>
  <si>
    <t>104007-L-07</t>
  </si>
  <si>
    <t>CLEML-35049</t>
  </si>
  <si>
    <t>104008-L-21</t>
  </si>
  <si>
    <t>CLEML-35062</t>
  </si>
  <si>
    <t>104009-L-13</t>
  </si>
  <si>
    <t>CLEML-35066</t>
  </si>
  <si>
    <t>104010-L-22</t>
  </si>
  <si>
    <t>CLEML-35072</t>
  </si>
  <si>
    <t>104011-L-18</t>
  </si>
  <si>
    <t>CLEML-35105</t>
  </si>
  <si>
    <t>104012-L-29</t>
  </si>
  <si>
    <t>CLEML-35109</t>
  </si>
  <si>
    <t>104013-L-11</t>
  </si>
  <si>
    <t>CLEML-35116</t>
  </si>
  <si>
    <t>104014-L-22</t>
  </si>
  <si>
    <t>CLEML-35125</t>
  </si>
  <si>
    <t>104015-L-11</t>
  </si>
  <si>
    <t>CLEML-35129</t>
  </si>
  <si>
    <t>104016-L-11</t>
  </si>
  <si>
    <t>104017-L-07</t>
  </si>
  <si>
    <t>CLEML-35146</t>
  </si>
  <si>
    <t>104018-L-13</t>
  </si>
  <si>
    <t>CLEML-35149</t>
  </si>
  <si>
    <t>104019-L-09</t>
  </si>
  <si>
    <t>CLEML-35155</t>
  </si>
  <si>
    <t>104020-L-11</t>
  </si>
  <si>
    <t>CLEML-35161</t>
  </si>
  <si>
    <t>104021-L-09</t>
  </si>
  <si>
    <t>CLEML-35181</t>
  </si>
  <si>
    <t>104022-L-11</t>
  </si>
  <si>
    <t>CLEML-35197</t>
  </si>
  <si>
    <t>104023-L-09</t>
  </si>
  <si>
    <t>CLEML-35203</t>
  </si>
  <si>
    <t>104024-L-11</t>
  </si>
  <si>
    <t>CLEML-35208</t>
  </si>
  <si>
    <t>104025-L-15</t>
  </si>
  <si>
    <t>CLEML-35233</t>
  </si>
  <si>
    <t>104026-L-11</t>
  </si>
  <si>
    <t>CLEML-35238</t>
  </si>
  <si>
    <t>104027-L-07</t>
  </si>
  <si>
    <t>CLEML-35245</t>
  </si>
  <si>
    <t>104028-L-18</t>
  </si>
  <si>
    <t>CLEML-35252</t>
  </si>
  <si>
    <t>104029-L-19</t>
  </si>
  <si>
    <t>CLEML-35257</t>
  </si>
  <si>
    <t>104030-L-23</t>
  </si>
  <si>
    <t>CLEML-35261</t>
  </si>
  <si>
    <t>104031-L-22</t>
  </si>
  <si>
    <t>CLEML-35277</t>
  </si>
  <si>
    <t>104032-L-19</t>
  </si>
  <si>
    <t>CLEML-35279</t>
  </si>
  <si>
    <t>104033-L-17</t>
  </si>
  <si>
    <t>CLEML-35285</t>
  </si>
  <si>
    <t>104034-L-11</t>
  </si>
  <si>
    <t>CLEML-35287</t>
  </si>
  <si>
    <t>104035-L-14</t>
  </si>
  <si>
    <t>CLEML-35310</t>
  </si>
  <si>
    <t>104036-L-17</t>
  </si>
  <si>
    <t>CLEML-35318</t>
  </si>
  <si>
    <t>104037-L-18</t>
  </si>
  <si>
    <t>CLEML-35321</t>
  </si>
  <si>
    <t>CLEML-35337</t>
  </si>
  <si>
    <t>104038-L-21</t>
  </si>
  <si>
    <t>104039-L-18</t>
  </si>
  <si>
    <t>CLEML-35341</t>
  </si>
  <si>
    <t>104040-L-19</t>
  </si>
  <si>
    <t>CLEML-35345</t>
  </si>
  <si>
    <t>104041-L-22</t>
  </si>
  <si>
    <t>CLEML-35369</t>
  </si>
  <si>
    <t>104042-L-17</t>
  </si>
  <si>
    <t>CLEML-35377</t>
  </si>
  <si>
    <t>104043-L-11</t>
  </si>
  <si>
    <t>CLEML-35379</t>
  </si>
  <si>
    <t>104044-L-19</t>
  </si>
  <si>
    <t>CLEML-35391</t>
  </si>
  <si>
    <t>104045-L-15</t>
  </si>
  <si>
    <t>CLEML-35393</t>
  </si>
  <si>
    <t>104046-L-11</t>
  </si>
  <si>
    <t>CLEML-35409</t>
  </si>
  <si>
    <t>104047-L-15</t>
  </si>
  <si>
    <t>CLEML-35414</t>
  </si>
  <si>
    <t>104048-L-07</t>
  </si>
  <si>
    <t>CLEML-35416</t>
  </si>
  <si>
    <t>104049-L-15</t>
  </si>
  <si>
    <t>CLEML-35424</t>
  </si>
  <si>
    <t>104050-L-15</t>
  </si>
  <si>
    <t>CLEML-35426</t>
  </si>
  <si>
    <t>104051-L-01</t>
  </si>
  <si>
    <t>CLEML-35449</t>
  </si>
  <si>
    <t>104052-L-07</t>
  </si>
  <si>
    <t>CLEML-35459</t>
  </si>
  <si>
    <t>104053-L-14</t>
  </si>
  <si>
    <t>CLEML-35469</t>
  </si>
  <si>
    <t>104054-L-11</t>
  </si>
  <si>
    <t>CLEML-35477</t>
  </si>
  <si>
    <t>104055-L-14</t>
  </si>
  <si>
    <t>CLEML-35485</t>
  </si>
  <si>
    <t>104056-L-11</t>
  </si>
  <si>
    <t>CLEML-35512</t>
  </si>
  <si>
    <t>104057-L-09</t>
  </si>
  <si>
    <t>CLEML-35525</t>
  </si>
  <si>
    <t>104058-L-05</t>
  </si>
  <si>
    <t>CLEML-35535</t>
  </si>
  <si>
    <t>104059-L-14</t>
  </si>
  <si>
    <t>CLEML-35537</t>
  </si>
  <si>
    <t>104060-L-11</t>
  </si>
  <si>
    <t>CLEML-35548</t>
  </si>
  <si>
    <t>104061-L-24</t>
  </si>
  <si>
    <t>CLEML-35557</t>
  </si>
  <si>
    <t>104062-L-09</t>
  </si>
  <si>
    <t>CLEML-35559</t>
  </si>
  <si>
    <t>104063-L-07</t>
  </si>
  <si>
    <t>CLEML-35567</t>
  </si>
  <si>
    <t>104064-L-24</t>
  </si>
  <si>
    <t>CLEML-35568</t>
  </si>
  <si>
    <t>104065-L-13</t>
  </si>
  <si>
    <t>CLEML-35595</t>
  </si>
  <si>
    <t>104066-L-07</t>
  </si>
  <si>
    <t>CLEML-35598</t>
  </si>
  <si>
    <t>104067-L-09</t>
  </si>
  <si>
    <t>CLEML-35608</t>
  </si>
  <si>
    <t>104068-L-30</t>
  </si>
  <si>
    <t>CLEML-35619</t>
  </si>
  <si>
    <t>104069-L-13</t>
  </si>
  <si>
    <t>CLEML-35622</t>
  </si>
  <si>
    <t>104070-L-07</t>
  </si>
  <si>
    <t>CLEML-35646</t>
  </si>
  <si>
    <t>104071-L-30</t>
  </si>
  <si>
    <t>CLEML-35653</t>
  </si>
  <si>
    <t>CLEML-35655</t>
  </si>
  <si>
    <t>104072-L-24</t>
  </si>
  <si>
    <t>104073-L-11</t>
  </si>
  <si>
    <t>CLEML-35667</t>
  </si>
  <si>
    <t>CLEML-35673</t>
  </si>
  <si>
    <t>104074-L-30</t>
  </si>
  <si>
    <t>104075-L-30</t>
  </si>
  <si>
    <t>CLEML-35687</t>
  </si>
  <si>
    <t>104076-L-11</t>
  </si>
  <si>
    <t>CLEML-35690</t>
  </si>
  <si>
    <t>104077-L-15</t>
  </si>
  <si>
    <t>CLEML-35695</t>
  </si>
  <si>
    <t>CLEML-35700</t>
  </si>
  <si>
    <t>104078-L-30</t>
  </si>
  <si>
    <t>104079-L-13</t>
  </si>
  <si>
    <t>CLEML-35721</t>
  </si>
  <si>
    <t>104080-L-24</t>
  </si>
  <si>
    <t>CLEML-35741</t>
  </si>
  <si>
    <t>104081-L-14</t>
  </si>
  <si>
    <t>CLEML-35747</t>
  </si>
  <si>
    <t>104082-L-01</t>
  </si>
  <si>
    <t>CLEML-35751</t>
  </si>
  <si>
    <t>104083-L-30</t>
  </si>
  <si>
    <t>CLEML-35778</t>
  </si>
  <si>
    <t>104084-L-14</t>
  </si>
  <si>
    <t>CLEML-35780</t>
  </si>
  <si>
    <t>104085-L-12</t>
  </si>
  <si>
    <t>CLEML-35791</t>
  </si>
  <si>
    <t>104086-L-25</t>
  </si>
  <si>
    <t>CLEML-35796</t>
  </si>
  <si>
    <t>CLEML-35804</t>
  </si>
  <si>
    <t>104087-L-30</t>
  </si>
  <si>
    <t>CLEML-35806</t>
  </si>
  <si>
    <t>104088-L-21</t>
  </si>
  <si>
    <t>CLEML-35821</t>
  </si>
  <si>
    <t>104089-L-18</t>
  </si>
  <si>
    <t>CLEML-35828</t>
  </si>
  <si>
    <t>104090-L-13</t>
  </si>
  <si>
    <t>104091-L-17</t>
  </si>
  <si>
    <t>CLEML-35834</t>
  </si>
  <si>
    <t>104092-L-22</t>
  </si>
  <si>
    <t>CLEML-35860</t>
  </si>
  <si>
    <t>104093-L-14</t>
  </si>
  <si>
    <t>CLEML-35864</t>
  </si>
  <si>
    <t>104094-L-21</t>
  </si>
  <si>
    <t>CLEML-35882</t>
  </si>
  <si>
    <t>104095-L-30</t>
  </si>
  <si>
    <t>CLEML-35884</t>
  </si>
  <si>
    <t>104096-L-05</t>
  </si>
  <si>
    <t>CLEML-35906</t>
  </si>
  <si>
    <t>104097-L-18</t>
  </si>
  <si>
    <t>CLEML-35917</t>
  </si>
  <si>
    <t>104098-L-21</t>
  </si>
  <si>
    <t>CLEML-35921</t>
  </si>
  <si>
    <t>104099-L-01</t>
  </si>
  <si>
    <t>CLEML-35927</t>
  </si>
  <si>
    <t>104100-L-21</t>
  </si>
  <si>
    <t>CLEML-35940</t>
  </si>
  <si>
    <t>104101-L-13</t>
  </si>
  <si>
    <t>CLEML-35945</t>
  </si>
  <si>
    <t>104102-L-19</t>
  </si>
  <si>
    <t>CLEML-35950</t>
  </si>
  <si>
    <t>104103-L-21</t>
  </si>
  <si>
    <t>CLEML-35954</t>
  </si>
  <si>
    <t>104104-L-18</t>
  </si>
  <si>
    <t>CLEML-35982</t>
  </si>
  <si>
    <t>104105-L-13</t>
  </si>
  <si>
    <t>CLEML-35994</t>
  </si>
  <si>
    <t>CLEML-36003</t>
  </si>
  <si>
    <t>104106-L-21</t>
  </si>
  <si>
    <t>104107-L-05</t>
  </si>
  <si>
    <t>CLEML-36005</t>
  </si>
  <si>
    <t>104108-L-17</t>
  </si>
  <si>
    <t>CLEML-36030</t>
  </si>
  <si>
    <t>CLEML-36045</t>
  </si>
  <si>
    <t>CLEML-36047</t>
  </si>
  <si>
    <t>104109-L-18</t>
  </si>
  <si>
    <t>104110-L-22</t>
  </si>
  <si>
    <t>CLEML-36053</t>
  </si>
  <si>
    <t>104111-L-05</t>
  </si>
  <si>
    <t>CLEML-36059</t>
  </si>
  <si>
    <t>104112-L-22</t>
  </si>
  <si>
    <t>CLEML-36072</t>
  </si>
  <si>
    <t>CLEML-36075</t>
  </si>
  <si>
    <t>104113-L-17</t>
  </si>
  <si>
    <t>104114-L-23</t>
  </si>
  <si>
    <t>CLEML-36082</t>
  </si>
  <si>
    <t xml:space="preserve">104109-L-13 </t>
  </si>
  <si>
    <t>104115-L-22</t>
  </si>
  <si>
    <t>CLEML-36085</t>
  </si>
  <si>
    <t>104116-L-17</t>
  </si>
  <si>
    <t>CLEML-36114</t>
  </si>
  <si>
    <t>104117-L-05</t>
  </si>
  <si>
    <t>CLEML-36117</t>
  </si>
  <si>
    <t>104118-L-23</t>
  </si>
  <si>
    <t>CLEML-36130</t>
  </si>
  <si>
    <t>104119-L-01</t>
  </si>
  <si>
    <t>CLEML-36133</t>
  </si>
  <si>
    <t>104120-L-21</t>
  </si>
  <si>
    <t>CLEML-36139</t>
  </si>
  <si>
    <t>104121-L-11</t>
  </si>
  <si>
    <t>CLEML-36165</t>
  </si>
  <si>
    <t>104122-L-25</t>
  </si>
  <si>
    <t>CLEML-36168</t>
  </si>
  <si>
    <t>104123-L-12</t>
  </si>
  <si>
    <t>CLEML-36174</t>
  </si>
  <si>
    <t>104124-L-01</t>
  </si>
  <si>
    <t>CLEML-36184</t>
  </si>
  <si>
    <t>104125-L-30</t>
  </si>
  <si>
    <t>CLEML-36198</t>
  </si>
  <si>
    <t>CLEML-36203</t>
  </si>
  <si>
    <t>104126-L-01</t>
  </si>
  <si>
    <t>104127-L-25</t>
  </si>
  <si>
    <t>CLEML-36207</t>
  </si>
  <si>
    <t>CLEML-36211</t>
  </si>
  <si>
    <t>104128-L-01</t>
  </si>
  <si>
    <t>104129-L-22</t>
  </si>
  <si>
    <t>CLEML-36221</t>
  </si>
  <si>
    <t>104130-L-30</t>
  </si>
  <si>
    <t>CLEML-36236</t>
  </si>
  <si>
    <t>104131-L-NA</t>
  </si>
  <si>
    <t>CLEML-36246</t>
  </si>
  <si>
    <t>CLEML-36260</t>
  </si>
  <si>
    <t>104132-L-01</t>
  </si>
  <si>
    <t>104133 L-25</t>
  </si>
  <si>
    <t>CLEML-36269</t>
  </si>
  <si>
    <t>104134 L-11</t>
  </si>
  <si>
    <t>CLEML-36271</t>
  </si>
  <si>
    <t>104135 L-21</t>
  </si>
  <si>
    <t>CLEML-36284</t>
  </si>
  <si>
    <t>104136 L-05</t>
  </si>
  <si>
    <t>CLEML-36289</t>
  </si>
  <si>
    <t>104137 L-18</t>
  </si>
  <si>
    <t>CLEML-36294</t>
  </si>
  <si>
    <t>104138 L-11</t>
  </si>
  <si>
    <t>CLEML-36301</t>
  </si>
  <si>
    <t>104139 L-25</t>
  </si>
  <si>
    <t>CLEML-36306</t>
  </si>
  <si>
    <t>104140 L-01</t>
  </si>
  <si>
    <t>CLEML-36320</t>
  </si>
  <si>
    <t>104141 L-15</t>
  </si>
  <si>
    <t>104142 L-25</t>
  </si>
  <si>
    <t>CLEML-36331</t>
  </si>
  <si>
    <t>104143 L-01</t>
  </si>
  <si>
    <t>CLEML-36337</t>
  </si>
  <si>
    <t>104144 L-15</t>
  </si>
  <si>
    <t>CLEML-36356</t>
  </si>
  <si>
    <t>104145 L-12</t>
  </si>
  <si>
    <t>CLEML-36372</t>
  </si>
  <si>
    <t>104146 L-15</t>
  </si>
  <si>
    <t>CLEML-36381</t>
  </si>
  <si>
    <t>104147 L-12</t>
  </si>
  <si>
    <t>CLEML-36392</t>
  </si>
  <si>
    <t>104148 L-25</t>
  </si>
  <si>
    <t>CLEML-36419</t>
  </si>
  <si>
    <t>104149 L-22</t>
  </si>
  <si>
    <t>CLEML-36431</t>
  </si>
  <si>
    <t>104150 L-05</t>
  </si>
  <si>
    <t>CLEML-36441</t>
  </si>
  <si>
    <t>104151 L-30</t>
  </si>
  <si>
    <t>CLEML-36447</t>
  </si>
  <si>
    <t>104152L-04</t>
  </si>
  <si>
    <t>CLEML-36451</t>
  </si>
  <si>
    <t>104153 L-01</t>
  </si>
  <si>
    <t>CLEML-36475</t>
  </si>
  <si>
    <t>104154 L-25</t>
  </si>
  <si>
    <t>CLEML-36477</t>
  </si>
  <si>
    <t>104155 L-05</t>
  </si>
  <si>
    <t>CLEML-36486</t>
  </si>
  <si>
    <t>CLEML-36489</t>
  </si>
  <si>
    <t>104156 L-01</t>
  </si>
  <si>
    <t>104157 L-15</t>
  </si>
  <si>
    <t>CLEML-36513</t>
  </si>
  <si>
    <t>CLEML-36537</t>
  </si>
  <si>
    <t>104158 L-30</t>
  </si>
  <si>
    <t>CLEML-36552</t>
  </si>
  <si>
    <t>104159 L-27</t>
  </si>
  <si>
    <t>CLEML-36580</t>
  </si>
  <si>
    <t>104160 L-14</t>
  </si>
  <si>
    <t>CLEML-36587</t>
  </si>
  <si>
    <t>104161 L-09</t>
  </si>
  <si>
    <t>CLEML-36589</t>
  </si>
  <si>
    <t>104162 L-05</t>
  </si>
  <si>
    <t>CLEML-36597</t>
  </si>
  <si>
    <t>104163 L-15</t>
  </si>
  <si>
    <t>104164 L-14</t>
  </si>
  <si>
    <t>CLEML-36607</t>
  </si>
  <si>
    <t>104165 L-12</t>
  </si>
  <si>
    <t>CLEML-36611</t>
  </si>
  <si>
    <t>104166 L-12</t>
  </si>
  <si>
    <t>CLEML-36632</t>
  </si>
  <si>
    <t>104167 L-14</t>
  </si>
  <si>
    <t>CLEML-36638</t>
  </si>
  <si>
    <t>104168 L-14</t>
  </si>
  <si>
    <t>CLEML-366367</t>
  </si>
  <si>
    <t>104169 L-01</t>
  </si>
  <si>
    <t>104170 L-18</t>
  </si>
  <si>
    <t>CLEML-36657</t>
  </si>
  <si>
    <t>CLEML-36649</t>
  </si>
  <si>
    <t>104171 L-01</t>
  </si>
  <si>
    <t>CLEML-36678</t>
  </si>
  <si>
    <t>104172 L-17</t>
  </si>
  <si>
    <t>CLEML-36691</t>
  </si>
  <si>
    <t>104173 L-30</t>
  </si>
  <si>
    <t>CLEML-36716</t>
  </si>
  <si>
    <t>104174 L-13</t>
  </si>
  <si>
    <t>CLEML-36722</t>
  </si>
  <si>
    <t>CLEML-36745</t>
  </si>
  <si>
    <t>104175 L-1</t>
  </si>
  <si>
    <t>CLEML-36752</t>
  </si>
  <si>
    <t>104176  L-30</t>
  </si>
  <si>
    <t>CLEML-36753</t>
  </si>
  <si>
    <t>104176  L-24(2ND)</t>
  </si>
  <si>
    <t>CLEML-36758</t>
  </si>
  <si>
    <t>104177  L-28</t>
  </si>
  <si>
    <t>CLEML-36771</t>
  </si>
  <si>
    <t>104178 L-30</t>
  </si>
  <si>
    <t>104179 L-23</t>
  </si>
  <si>
    <t>CLEML-36777</t>
  </si>
  <si>
    <t>104180 L-23</t>
  </si>
  <si>
    <t>CLEML-36796</t>
  </si>
  <si>
    <t>104181 L-23</t>
  </si>
  <si>
    <t>CLEML-36800</t>
  </si>
  <si>
    <t>104182 L-12</t>
  </si>
  <si>
    <t>CLEML-36802</t>
  </si>
  <si>
    <t>104183 L-14</t>
  </si>
  <si>
    <t>CLEML-36812</t>
  </si>
  <si>
    <t>104184 L-11</t>
  </si>
  <si>
    <t>CLEML-36834</t>
  </si>
  <si>
    <t>104185 L-25</t>
  </si>
  <si>
    <t>CLEML-36853</t>
  </si>
  <si>
    <t>104186 L-11</t>
  </si>
  <si>
    <t>CLEML-36865</t>
  </si>
  <si>
    <t>104187 L-15</t>
  </si>
  <si>
    <t>CLEML-36875</t>
  </si>
  <si>
    <t>CLEML-36908</t>
  </si>
  <si>
    <t>104188 L-01</t>
  </si>
  <si>
    <t>CLEML-36916</t>
  </si>
  <si>
    <t>104189 L-12</t>
  </si>
  <si>
    <t>104190 L-01</t>
  </si>
  <si>
    <t>CLEML-36926</t>
  </si>
  <si>
    <t>CLEML-36936</t>
  </si>
  <si>
    <t>104191 L-27</t>
  </si>
  <si>
    <t>104192 L-12</t>
  </si>
  <si>
    <t>CLEML-36940</t>
  </si>
  <si>
    <t>104193 L-04</t>
  </si>
  <si>
    <t>CLEML-36961</t>
  </si>
  <si>
    <t>104194 L-20</t>
  </si>
  <si>
    <t>CLEML-36967</t>
  </si>
  <si>
    <t>104195 L-22</t>
  </si>
  <si>
    <t>CLEML-36969</t>
  </si>
  <si>
    <t>104196 L-01</t>
  </si>
  <si>
    <t>CLEML-36978</t>
  </si>
  <si>
    <t>104197 L-18</t>
  </si>
  <si>
    <t>CLEML-37098</t>
  </si>
  <si>
    <t>104198 L-15</t>
  </si>
  <si>
    <t>CLEML-37102</t>
  </si>
  <si>
    <t>104199 L-14</t>
  </si>
  <si>
    <t>CLEML-37107</t>
  </si>
  <si>
    <t>CLEML-37114</t>
  </si>
  <si>
    <t>104200 L-17</t>
  </si>
  <si>
    <t>104201 L-21</t>
  </si>
  <si>
    <t>CLEML-37130</t>
  </si>
  <si>
    <t>104202 L-07</t>
  </si>
  <si>
    <t>CLEML-37143</t>
  </si>
  <si>
    <t>104203 L-17</t>
  </si>
  <si>
    <t>CLEML-37155</t>
  </si>
  <si>
    <t>104204 L-05</t>
  </si>
  <si>
    <t>CLEML-37167</t>
  </si>
  <si>
    <t>104205 L-11</t>
  </si>
  <si>
    <t>CLEML-37196</t>
  </si>
  <si>
    <t>104206 L-13</t>
  </si>
  <si>
    <t>CLEML-37200</t>
  </si>
  <si>
    <t>104207 L-18</t>
  </si>
  <si>
    <t>CLEML-37212</t>
  </si>
  <si>
    <t>104208 L-28</t>
  </si>
  <si>
    <t>CLEML-37227</t>
  </si>
  <si>
    <t>CLEML-37235</t>
  </si>
  <si>
    <t>104209 L-01</t>
  </si>
  <si>
    <t>CLEML-37251</t>
  </si>
  <si>
    <t>104210 L-14</t>
  </si>
  <si>
    <t>CLEML-37257</t>
  </si>
  <si>
    <t>104211 L-28</t>
  </si>
  <si>
    <t>CLEML-37263</t>
  </si>
  <si>
    <t>104212 L-25</t>
  </si>
  <si>
    <t>CLEML-37269</t>
  </si>
  <si>
    <t>104213 L-24</t>
  </si>
  <si>
    <t>104214-L-20</t>
  </si>
  <si>
    <t>CLEML-37273</t>
  </si>
  <si>
    <t>104215-L-04</t>
  </si>
  <si>
    <t>CLEML-37311</t>
  </si>
  <si>
    <t>104216-L-18</t>
  </si>
  <si>
    <t>CLEML-37330</t>
  </si>
  <si>
    <t>104217-L-15</t>
  </si>
  <si>
    <t>CLEML-37339</t>
  </si>
  <si>
    <t>104218-L-01</t>
  </si>
  <si>
    <t>CLEML-37347</t>
  </si>
  <si>
    <t>104219-L-07</t>
  </si>
  <si>
    <t>104220-L-20</t>
  </si>
  <si>
    <t>104221-L-19</t>
  </si>
  <si>
    <t>CLEML-37378</t>
  </si>
  <si>
    <t>CLEML-37389</t>
  </si>
  <si>
    <t>CLEML-37401</t>
  </si>
  <si>
    <t>CLEML-37411</t>
  </si>
  <si>
    <t>104222-L-24</t>
  </si>
  <si>
    <t>CLEML-37429</t>
  </si>
  <si>
    <t>104223-L-28</t>
  </si>
  <si>
    <t>CLEML-37435</t>
  </si>
  <si>
    <t>104224 L-24</t>
  </si>
  <si>
    <t>CLEML-37445</t>
  </si>
  <si>
    <t>104225 L-30</t>
  </si>
  <si>
    <t>104226 L-04</t>
  </si>
  <si>
    <t>CLEML-37449</t>
  </si>
  <si>
    <t>104227 L-24</t>
  </si>
  <si>
    <t>CLEML-37455</t>
  </si>
  <si>
    <t>104228 L-11</t>
  </si>
  <si>
    <t>CLEML-37499</t>
  </si>
  <si>
    <t>104229 L-18</t>
  </si>
  <si>
    <t>CLEML-37506</t>
  </si>
  <si>
    <t>104230 L-25</t>
  </si>
  <si>
    <t>CLEML-37523</t>
  </si>
  <si>
    <t>104231 L-11</t>
  </si>
  <si>
    <t>CLEML-37535</t>
  </si>
  <si>
    <t>104232 L-24</t>
  </si>
  <si>
    <t>CLEML-37570</t>
  </si>
  <si>
    <t>104233 L-06</t>
  </si>
  <si>
    <t>CLEML-37590</t>
  </si>
  <si>
    <t>104234 L-11</t>
  </si>
  <si>
    <t>CLEML-37593</t>
  </si>
  <si>
    <t>CLEML-37604</t>
  </si>
  <si>
    <t>104235 L-28</t>
  </si>
  <si>
    <t>104236 L-17</t>
  </si>
  <si>
    <t>CLEML-37623</t>
  </si>
  <si>
    <t>CLEML-37633</t>
  </si>
  <si>
    <t>104237 L-20</t>
  </si>
  <si>
    <t>104238 L-17</t>
  </si>
  <si>
    <t>CLEML-37635</t>
  </si>
  <si>
    <t>104239 L-20</t>
  </si>
  <si>
    <t>CLEML-37643</t>
  </si>
  <si>
    <t>104240 L-05</t>
  </si>
  <si>
    <t>CLEML-37648</t>
  </si>
  <si>
    <t>104241 L-01</t>
  </si>
  <si>
    <t>CLEML-37656</t>
  </si>
  <si>
    <t>104242 L-06</t>
  </si>
  <si>
    <t>CLEML-37686</t>
  </si>
  <si>
    <t>104243 L-05</t>
  </si>
  <si>
    <t>CLEML-37693</t>
  </si>
  <si>
    <t>104244 L-07</t>
  </si>
  <si>
    <t>CLEML-37745</t>
  </si>
  <si>
    <t>104245 L-31</t>
  </si>
  <si>
    <t>CLEML-37750</t>
  </si>
  <si>
    <t>104246 L-24</t>
  </si>
  <si>
    <t>CLEML-37768</t>
  </si>
  <si>
    <t>104247 L-18</t>
  </si>
  <si>
    <t>CLEML-37773</t>
  </si>
  <si>
    <t>104248 L-21</t>
  </si>
  <si>
    <t>CLEML-37783</t>
  </si>
  <si>
    <t>104249 L-20</t>
  </si>
  <si>
    <t>CLEML-37791</t>
  </si>
  <si>
    <t>104250 L-17</t>
  </si>
  <si>
    <t>CLEML-37807</t>
  </si>
  <si>
    <t>104251 L-10</t>
  </si>
  <si>
    <t>CLEML-37813</t>
  </si>
  <si>
    <t>104252 L-20</t>
  </si>
  <si>
    <t>CLEML-37821</t>
  </si>
  <si>
    <t>104253 L-28</t>
  </si>
  <si>
    <t>CLEML-37829</t>
  </si>
  <si>
    <t>104254 L-17</t>
  </si>
  <si>
    <t>CLEML-37865</t>
  </si>
  <si>
    <t>104255 L-22</t>
  </si>
  <si>
    <t>CLEML-37888</t>
  </si>
  <si>
    <t>104256- L-19</t>
  </si>
  <si>
    <t>CLEML-37892</t>
  </si>
  <si>
    <t>104257- L-31</t>
  </si>
  <si>
    <t>CLEML-37931</t>
  </si>
  <si>
    <t>104258- L-06</t>
  </si>
  <si>
    <t>CLEML-37935</t>
  </si>
  <si>
    <t>104259-L-04</t>
  </si>
  <si>
    <t>CLEML-37948</t>
  </si>
  <si>
    <t>104260-L-31</t>
  </si>
  <si>
    <t>CLEML-37963</t>
  </si>
  <si>
    <t>104261-L-07</t>
  </si>
  <si>
    <t>CLEML-37966</t>
  </si>
  <si>
    <t>104262-L-28</t>
  </si>
  <si>
    <t>CLEML-37989</t>
  </si>
  <si>
    <t>104263-L-19</t>
  </si>
  <si>
    <t>CLEML-37995</t>
  </si>
  <si>
    <t>104264-L-06</t>
  </si>
  <si>
    <t>CLEML-37999</t>
  </si>
  <si>
    <t>104265-L-21</t>
  </si>
  <si>
    <t>104266-L-07</t>
  </si>
  <si>
    <t>CLEML-38013</t>
  </si>
  <si>
    <t>CLEML-38009</t>
  </si>
  <si>
    <t>104267-L-04</t>
  </si>
  <si>
    <t>CLEML-38037</t>
  </si>
  <si>
    <t>104268-L-27</t>
  </si>
  <si>
    <t>CLEML-38050</t>
  </si>
  <si>
    <t>104269-L-22</t>
  </si>
  <si>
    <t>CLEML-38066</t>
  </si>
  <si>
    <t>CLEML-38075</t>
  </si>
  <si>
    <t>104271-L-24</t>
  </si>
  <si>
    <t>CLEML-38108</t>
  </si>
  <si>
    <t>104270-L-20</t>
  </si>
  <si>
    <t>104272-L-30</t>
  </si>
  <si>
    <t>CLEML-38125</t>
  </si>
  <si>
    <t>104273-L-07</t>
  </si>
  <si>
    <t>CLEML-38132</t>
  </si>
  <si>
    <t>104274-L-19</t>
  </si>
  <si>
    <t>CLEML-38144</t>
  </si>
  <si>
    <t>104275-L-06</t>
  </si>
  <si>
    <t>CLEML-38161</t>
  </si>
  <si>
    <t>104276-L-09</t>
  </si>
  <si>
    <t>CLEML-38167</t>
  </si>
  <si>
    <t>CLEML-38184</t>
  </si>
  <si>
    <t>104277-L-11</t>
  </si>
  <si>
    <t>104278-L-22</t>
  </si>
  <si>
    <t>CLEML-38192</t>
  </si>
  <si>
    <t>104279-L-30</t>
  </si>
  <si>
    <t>CLEML-38202</t>
  </si>
  <si>
    <t>104280-L-07</t>
  </si>
  <si>
    <t>CLEML-38211</t>
  </si>
  <si>
    <t>CLEML-38236</t>
  </si>
  <si>
    <t>104281-L-18</t>
  </si>
  <si>
    <t>CLEML-38250</t>
  </si>
  <si>
    <t>104282-L-21</t>
  </si>
  <si>
    <t>CLEML-38267</t>
  </si>
  <si>
    <t>104283-L-27</t>
  </si>
  <si>
    <t>CLEML-38074</t>
  </si>
  <si>
    <t>104284-L-20</t>
  </si>
  <si>
    <t>104285-L-13</t>
  </si>
  <si>
    <t>CLEML-38292</t>
  </si>
  <si>
    <t>104286-L-18</t>
  </si>
  <si>
    <t>CLEML-38320</t>
  </si>
  <si>
    <t>104287-L-27</t>
  </si>
  <si>
    <t>CLEML-38337</t>
  </si>
  <si>
    <t>104288-L-19</t>
  </si>
  <si>
    <t>CLEML-38344</t>
  </si>
  <si>
    <t>104289-L-20</t>
  </si>
  <si>
    <t>CLEML-38357</t>
  </si>
  <si>
    <t>104290-L-04</t>
  </si>
  <si>
    <t>CLEML-38368</t>
  </si>
  <si>
    <t>104291-L-21</t>
  </si>
  <si>
    <t>CLEML-38388</t>
  </si>
  <si>
    <t>104292-L-19</t>
  </si>
  <si>
    <t>CLEML-38394</t>
  </si>
  <si>
    <t>104293-L-21</t>
  </si>
  <si>
    <t>CLEML-38400</t>
  </si>
  <si>
    <t>104294-L-31</t>
  </si>
  <si>
    <t>CLEML-38408</t>
  </si>
  <si>
    <t>104295-L-05</t>
  </si>
  <si>
    <t>CLEML-38425</t>
  </si>
  <si>
    <t>CLEML-38448</t>
  </si>
  <si>
    <t>104296-L-21</t>
  </si>
  <si>
    <t>104297-L-17</t>
  </si>
  <si>
    <t>CLEML-38462</t>
  </si>
  <si>
    <t>104298-L-01</t>
  </si>
  <si>
    <t>CLEML-38469</t>
  </si>
  <si>
    <t>CLEML-38489</t>
  </si>
  <si>
    <t>104299-L-25</t>
  </si>
  <si>
    <t>104300-L-28</t>
  </si>
  <si>
    <t>CLEML-38520</t>
  </si>
  <si>
    <t>104301-L-13</t>
  </si>
  <si>
    <t>CLEML-38534</t>
  </si>
  <si>
    <t>104302-L-05</t>
  </si>
  <si>
    <t>CLEML-38555</t>
  </si>
  <si>
    <t>104303-L-01</t>
  </si>
  <si>
    <t>CLEML-38568</t>
  </si>
  <si>
    <t>104304-L-06</t>
  </si>
  <si>
    <t>CLEML-38575</t>
  </si>
  <si>
    <t>104305-L-22</t>
  </si>
  <si>
    <t>CLEML-38591</t>
  </si>
  <si>
    <t>104306-L-19</t>
  </si>
  <si>
    <t>CLEML-38599</t>
  </si>
  <si>
    <t>104307-L-15</t>
  </si>
  <si>
    <t>CLEML-38608</t>
  </si>
  <si>
    <t>104308-L-30</t>
  </si>
  <si>
    <t>CLEML-38612</t>
  </si>
  <si>
    <t>104309-L-24</t>
  </si>
  <si>
    <t>CLEML-38638</t>
  </si>
  <si>
    <t>CLEML-38659</t>
  </si>
  <si>
    <t>104310-L-13</t>
  </si>
  <si>
    <t>CLEML-38670</t>
  </si>
  <si>
    <t>104311-L-21</t>
  </si>
  <si>
    <t>CLEML-38672</t>
  </si>
  <si>
    <t>CLEML-38680</t>
  </si>
  <si>
    <t>104312-L-04</t>
  </si>
  <si>
    <t xml:space="preserve">104311-L-24 </t>
  </si>
  <si>
    <t>104313-L-21</t>
  </si>
  <si>
    <t>CLEML-38689</t>
  </si>
  <si>
    <t>104314-L-18</t>
  </si>
  <si>
    <t>CLEML-38719</t>
  </si>
  <si>
    <t>104315-L-15</t>
  </si>
  <si>
    <t>CLEML-38732</t>
  </si>
  <si>
    <t>104316-L-13</t>
  </si>
  <si>
    <t>CLEML-38747</t>
  </si>
  <si>
    <t>104317-L-25</t>
  </si>
  <si>
    <t>CLEML-38761</t>
  </si>
  <si>
    <t>104318-L-20</t>
  </si>
  <si>
    <t>CLEML-38770</t>
  </si>
  <si>
    <t>104319-L-19</t>
  </si>
  <si>
    <t>CLEML-38792</t>
  </si>
  <si>
    <t>104320-L-21</t>
  </si>
  <si>
    <t>CLEML-38795</t>
  </si>
  <si>
    <t>104321-L-04</t>
  </si>
  <si>
    <t>CLEML-38805</t>
  </si>
  <si>
    <t>104322-L-30</t>
  </si>
  <si>
    <t>CLEML-38814</t>
  </si>
  <si>
    <t>104323-L-04</t>
  </si>
  <si>
    <t>CLEML-38850</t>
  </si>
  <si>
    <t>104324-L-30</t>
  </si>
  <si>
    <t>CLEML-38864</t>
  </si>
  <si>
    <t>104325-L-15</t>
  </si>
  <si>
    <t>CLEML-38876</t>
  </si>
  <si>
    <t>104326-L-18</t>
  </si>
  <si>
    <t>CLEML-38902</t>
  </si>
  <si>
    <t>104327-L-20</t>
  </si>
  <si>
    <t>CLEML-38940</t>
  </si>
  <si>
    <t>104328-L-21</t>
  </si>
  <si>
    <t>CLEML-38957</t>
  </si>
  <si>
    <t>104329-L-19</t>
  </si>
  <si>
    <t>CLEML-38961</t>
  </si>
  <si>
    <t>104330-L-06</t>
  </si>
  <si>
    <t>CLEML-38972</t>
  </si>
  <si>
    <t>104331-L-15</t>
  </si>
  <si>
    <t>CLEML-38996</t>
  </si>
  <si>
    <t>104332-L-04</t>
  </si>
  <si>
    <t>CLEML-39000</t>
  </si>
  <si>
    <t>104333-L-01</t>
  </si>
  <si>
    <t>CLEML-39012</t>
  </si>
  <si>
    <t>104334-L-19</t>
  </si>
  <si>
    <t>CLEML-39014</t>
  </si>
  <si>
    <t>104335-L-28</t>
  </si>
  <si>
    <t>CLEML-39043</t>
  </si>
  <si>
    <t>104336-L-20</t>
  </si>
  <si>
    <t>CLEML-39055</t>
  </si>
  <si>
    <t>104337-L-15</t>
  </si>
  <si>
    <t>CLEML-39074</t>
  </si>
  <si>
    <t>104338-L-17</t>
  </si>
  <si>
    <t>CLEML-39090</t>
  </si>
  <si>
    <t>104339-L-21</t>
  </si>
  <si>
    <t>CLEML-39097</t>
  </si>
  <si>
    <t>104340-L-17</t>
  </si>
  <si>
    <t>CLEML-39126</t>
  </si>
  <si>
    <t>104341-L-18</t>
  </si>
  <si>
    <t>CLEML-39131</t>
  </si>
  <si>
    <t>104342-L-05</t>
  </si>
  <si>
    <t>CLEML-39159</t>
  </si>
  <si>
    <t>104343-L-25</t>
  </si>
  <si>
    <t>CLEML-391587</t>
  </si>
  <si>
    <t>104344-L-17</t>
  </si>
  <si>
    <t>CLEML-39197</t>
  </si>
  <si>
    <t>104345-L-18</t>
  </si>
  <si>
    <t>CLEML-39199</t>
  </si>
  <si>
    <t>104346-L-17</t>
  </si>
  <si>
    <t>CLEML-39207</t>
  </si>
  <si>
    <t>CLEML-39211</t>
  </si>
  <si>
    <t>104347-L-31</t>
  </si>
  <si>
    <t>104348-L-20</t>
  </si>
  <si>
    <t>CLEML-39238</t>
  </si>
  <si>
    <t>104349-L-30</t>
  </si>
  <si>
    <t>CLEML-39257</t>
  </si>
  <si>
    <t>104350-L-07</t>
  </si>
  <si>
    <t>CLEML-39270</t>
  </si>
  <si>
    <t>104351-L-25</t>
  </si>
  <si>
    <t>CLEML-39290</t>
  </si>
  <si>
    <t>104352-L-07</t>
  </si>
  <si>
    <t>CLEML-39297</t>
  </si>
  <si>
    <t>104353-L-30</t>
  </si>
  <si>
    <t>CLEML-39308</t>
  </si>
  <si>
    <t>104354-L-11</t>
  </si>
  <si>
    <t>CLEML-39348</t>
  </si>
  <si>
    <t>104355-L-17</t>
  </si>
  <si>
    <t>CLEML-39368</t>
  </si>
  <si>
    <t>104356-L-11</t>
  </si>
  <si>
    <t>CLEML-39376</t>
  </si>
  <si>
    <t>104357-L-30</t>
  </si>
  <si>
    <t>CLEML-39383</t>
  </si>
  <si>
    <t>104358-L-24</t>
  </si>
  <si>
    <t>CLEML-39402</t>
  </si>
  <si>
    <t>104359-L-11</t>
  </si>
  <si>
    <t>104360-L-18</t>
  </si>
  <si>
    <t>CLEML-39416</t>
  </si>
  <si>
    <t>CLEML-39408</t>
  </si>
  <si>
    <t>104361-L-30</t>
  </si>
  <si>
    <t>CLEML-39447</t>
  </si>
  <si>
    <t>104362-L-15</t>
  </si>
  <si>
    <t>CLEML-39465</t>
  </si>
  <si>
    <t>104363-L-06</t>
  </si>
  <si>
    <t>CLEML-39491</t>
  </si>
  <si>
    <t>104364-L-30</t>
  </si>
  <si>
    <t>CLEML-39502</t>
  </si>
  <si>
    <t>104365-L-07</t>
  </si>
  <si>
    <t>CLEML-39534</t>
  </si>
  <si>
    <t>104366-L-01</t>
  </si>
  <si>
    <t>CLEML-39542</t>
  </si>
  <si>
    <t>104367-L-08</t>
  </si>
  <si>
    <t>CLEML-39557</t>
  </si>
  <si>
    <t>104368-L-28</t>
  </si>
  <si>
    <t>CLEML-39564</t>
  </si>
  <si>
    <t>104369-L-21</t>
  </si>
  <si>
    <t>CLEML-39575</t>
  </si>
  <si>
    <t>104370-L-25</t>
  </si>
  <si>
    <t>CLEML-39592</t>
  </si>
  <si>
    <t>104371-L-20</t>
  </si>
  <si>
    <t>CLEML-39596</t>
  </si>
  <si>
    <t>104372-L-19</t>
  </si>
  <si>
    <t>104373-L-13</t>
  </si>
  <si>
    <t>104374-L-30</t>
  </si>
  <si>
    <t>104375-L-24</t>
  </si>
  <si>
    <t>CLEML-39650</t>
  </si>
  <si>
    <t>CLEML-39603</t>
  </si>
  <si>
    <t>CLEML-39610</t>
  </si>
  <si>
    <t>CLEML-39635</t>
  </si>
  <si>
    <t>104376-L-11</t>
  </si>
  <si>
    <t>CLEML-39664</t>
  </si>
  <si>
    <t>104377-L-21</t>
  </si>
  <si>
    <t>CLEML-39681</t>
  </si>
  <si>
    <t>104378-L-15</t>
  </si>
  <si>
    <t>CLEML-39685</t>
  </si>
  <si>
    <t>104379-L-19</t>
  </si>
  <si>
    <t>CLEML-39719</t>
  </si>
  <si>
    <t>104380-L-28</t>
  </si>
  <si>
    <t>CLEML-39733</t>
  </si>
  <si>
    <t>104381-L-22</t>
  </si>
  <si>
    <t>CLEML-39749</t>
  </si>
  <si>
    <t>104382-L-04</t>
  </si>
  <si>
    <t>CLEML-39757</t>
  </si>
  <si>
    <t>104383-L-06</t>
  </si>
  <si>
    <t>CLEML-39777</t>
  </si>
  <si>
    <t>104384-L-28</t>
  </si>
  <si>
    <t>CLEML-39781</t>
  </si>
  <si>
    <t>104385-L-04</t>
  </si>
  <si>
    <t>CLEML-39789</t>
  </si>
  <si>
    <t>104386-L-06</t>
  </si>
  <si>
    <t>CLEML-39794</t>
  </si>
  <si>
    <t>104386-L-18 2ND</t>
  </si>
  <si>
    <t>CLEML-39820</t>
  </si>
  <si>
    <t>104387-L-08</t>
  </si>
  <si>
    <t>CLEML-39836</t>
  </si>
  <si>
    <t>CLEML-39838</t>
  </si>
  <si>
    <t>104387-L-04 2ND</t>
  </si>
  <si>
    <t>104388-L-11</t>
  </si>
  <si>
    <t>CLEML-39848</t>
  </si>
  <si>
    <t>104389-L-13</t>
  </si>
  <si>
    <t>CLEML-39874</t>
  </si>
  <si>
    <t>104390-L-30</t>
  </si>
  <si>
    <t>CLEML-39907</t>
  </si>
  <si>
    <t>104391-L-21</t>
  </si>
  <si>
    <t>CLEML-39933</t>
  </si>
  <si>
    <t>104392-L-20</t>
  </si>
  <si>
    <t>CLEML-39947</t>
  </si>
  <si>
    <t>104393-L-19</t>
  </si>
  <si>
    <t>CLEML-39961</t>
  </si>
  <si>
    <t>104394-L-28</t>
  </si>
  <si>
    <t>CLEML-39985</t>
  </si>
  <si>
    <t>104395-L-31</t>
  </si>
  <si>
    <t>CLEML-39989</t>
  </si>
  <si>
    <t>104396-L-25</t>
  </si>
  <si>
    <t>CLEML-39995</t>
  </si>
  <si>
    <t>104397-L-11</t>
  </si>
  <si>
    <t>CLEML-40004</t>
  </si>
  <si>
    <t>CLEML-40036</t>
  </si>
  <si>
    <t>104398-L-30</t>
  </si>
  <si>
    <t>CLEML-40056</t>
  </si>
  <si>
    <t>104399-L-15</t>
  </si>
  <si>
    <t>CLEML-40071</t>
  </si>
  <si>
    <t>104400-L-01</t>
  </si>
  <si>
    <t>104401-L-25</t>
  </si>
  <si>
    <t>CLEML-40082</t>
  </si>
  <si>
    <t>104402-L-06</t>
  </si>
  <si>
    <t>CLEML-40112</t>
  </si>
  <si>
    <t>104403-L-15</t>
  </si>
  <si>
    <t>CLEML-40136</t>
  </si>
  <si>
    <t>104404-L-19</t>
  </si>
  <si>
    <t>CLEML-40146</t>
  </si>
  <si>
    <t>104405-L-28</t>
  </si>
  <si>
    <t>CLEML-40155</t>
  </si>
  <si>
    <t>104406-L-17</t>
  </si>
  <si>
    <t>104407-L-28</t>
  </si>
  <si>
    <t>CLEML-40184</t>
  </si>
  <si>
    <t>CLEML-40180</t>
  </si>
  <si>
    <t>CLEML-40188</t>
  </si>
  <si>
    <t>104408-L-20</t>
  </si>
  <si>
    <t>104409-L-26</t>
  </si>
  <si>
    <t>CLEML-40197</t>
  </si>
  <si>
    <t>CLEML-40207</t>
  </si>
  <si>
    <t>104410-L-21</t>
  </si>
  <si>
    <t>CLEML-40242</t>
  </si>
  <si>
    <t>104411-L-01</t>
  </si>
  <si>
    <t>104412-L-08</t>
  </si>
  <si>
    <t>CLEML-40247</t>
  </si>
  <si>
    <t>104413-L-09</t>
  </si>
  <si>
    <t>CLEML-40266</t>
  </si>
  <si>
    <t>104414-L-06</t>
  </si>
  <si>
    <t>CLEML-40277</t>
  </si>
  <si>
    <t>104415-L-09</t>
  </si>
  <si>
    <t>CLEML-40308</t>
  </si>
  <si>
    <t>104416-L-21</t>
  </si>
  <si>
    <t>CLEML-40313</t>
  </si>
  <si>
    <t>104417-L-17</t>
  </si>
  <si>
    <t>CLEML-40333</t>
  </si>
  <si>
    <t>104418-L-20</t>
  </si>
  <si>
    <t>CLEML-40347</t>
  </si>
  <si>
    <t>104419-L-28</t>
  </si>
  <si>
    <t>104420-L-08</t>
  </si>
  <si>
    <t>CLEML-40376</t>
  </si>
  <si>
    <t>104421-L-25</t>
  </si>
  <si>
    <t>CLEML-40380</t>
  </si>
  <si>
    <t>CLEML-40388</t>
  </si>
  <si>
    <t>104422-L-01</t>
  </si>
  <si>
    <t>CLEML-40390</t>
  </si>
  <si>
    <t>104423-L-21</t>
  </si>
  <si>
    <t>CLEML-40395</t>
  </si>
  <si>
    <t>104424-L-08</t>
  </si>
  <si>
    <t>CLEML-40433</t>
  </si>
  <si>
    <t>104425-L-01</t>
  </si>
  <si>
    <t>CLEML-40437</t>
  </si>
  <si>
    <t>104426-L-08</t>
  </si>
  <si>
    <t>CLEML-40457</t>
  </si>
  <si>
    <t>104427-L-01</t>
  </si>
  <si>
    <t>CLEML-40467</t>
  </si>
  <si>
    <t xml:space="preserve">104421-L-30 </t>
  </si>
  <si>
    <t>104428-L-26</t>
  </si>
  <si>
    <t>CLEML-40502</t>
  </si>
  <si>
    <t>104429-L-27</t>
  </si>
  <si>
    <t>CLEML-40511</t>
  </si>
  <si>
    <t>104430-L-26</t>
  </si>
  <si>
    <t>CLEML-40529</t>
  </si>
  <si>
    <t>104431-L-11</t>
  </si>
  <si>
    <t>CLEML-40539</t>
  </si>
  <si>
    <t>104432-L-26</t>
  </si>
  <si>
    <t>CLEML-40544</t>
  </si>
  <si>
    <t>104433-L-17</t>
  </si>
  <si>
    <t>CLEML-40561</t>
  </si>
  <si>
    <t>104434-L-20</t>
  </si>
  <si>
    <t>CLEML-40570</t>
  </si>
  <si>
    <t>104435-L-22</t>
  </si>
  <si>
    <t>CLEML-40574</t>
  </si>
  <si>
    <t>104436-L-06</t>
  </si>
  <si>
    <t>CLEML-40580</t>
  </si>
  <si>
    <t>104437-L-22</t>
  </si>
  <si>
    <t>CLEML-40609</t>
  </si>
  <si>
    <t>104438-L-17</t>
  </si>
  <si>
    <t>CLEML-40635</t>
  </si>
  <si>
    <t>104439-L-26</t>
  </si>
  <si>
    <t>CLEML-40651</t>
  </si>
  <si>
    <t>104440-L-11</t>
  </si>
  <si>
    <t>CLEML-40667</t>
  </si>
  <si>
    <t>104441-L-08</t>
  </si>
  <si>
    <t>CLEML-40698</t>
  </si>
  <si>
    <t>104442-L-13</t>
  </si>
  <si>
    <t>CLEML-40718</t>
  </si>
  <si>
    <t>104443-L-07</t>
  </si>
  <si>
    <t>CLEML-40728</t>
  </si>
  <si>
    <t>104444-L-006</t>
  </si>
  <si>
    <t>CLEML-40736</t>
  </si>
  <si>
    <t>104445-L-30</t>
  </si>
  <si>
    <t>CLEML-40756</t>
  </si>
  <si>
    <t>104446-L-08</t>
  </si>
  <si>
    <t>CLEML-40759</t>
  </si>
  <si>
    <t>104447-L-25</t>
  </si>
  <si>
    <t>CLEML-40767</t>
  </si>
  <si>
    <t>104448-L-08</t>
  </si>
  <si>
    <t>CLEML-40795</t>
  </si>
  <si>
    <t>104449-L-25</t>
  </si>
  <si>
    <t>CLEML-40803</t>
  </si>
  <si>
    <t>104450-L-03</t>
  </si>
  <si>
    <t>CLEML-40828</t>
  </si>
  <si>
    <t>104451-L-25</t>
  </si>
  <si>
    <t>CLEML-40838</t>
  </si>
  <si>
    <t>104452-L-20</t>
  </si>
  <si>
    <t>104453-L-28</t>
  </si>
  <si>
    <t>CLEML-40848</t>
  </si>
  <si>
    <t>CLEML-40892</t>
  </si>
  <si>
    <t>CLEML-40894</t>
  </si>
  <si>
    <t>104454-L-22</t>
  </si>
  <si>
    <t>CLEML-40917</t>
  </si>
  <si>
    <t>104455-L-17</t>
  </si>
  <si>
    <t>CLEML-40925</t>
  </si>
  <si>
    <t>104456-L-30</t>
  </si>
  <si>
    <t>CLEML-40943</t>
  </si>
  <si>
    <t>104457-L-04</t>
  </si>
  <si>
    <t>CLEML-40950</t>
  </si>
  <si>
    <t xml:space="preserve">104453-L-28 </t>
  </si>
  <si>
    <t>104458-L-30</t>
  </si>
  <si>
    <t>CLEML-40953</t>
  </si>
  <si>
    <t>CLEML-40958</t>
  </si>
  <si>
    <t>104458-L-01</t>
  </si>
  <si>
    <t>104459-L-25</t>
  </si>
  <si>
    <t>CLEML-40960</t>
  </si>
  <si>
    <t>CLEML-40966</t>
  </si>
  <si>
    <t xml:space="preserve">104459-L-20 </t>
  </si>
  <si>
    <t>104460-L-30</t>
  </si>
  <si>
    <t>CLEML-40992</t>
  </si>
  <si>
    <t>104461-L-17</t>
  </si>
  <si>
    <t>CLEML-41005</t>
  </si>
  <si>
    <t>CLEML-41031</t>
  </si>
  <si>
    <t>104463-L-27</t>
  </si>
  <si>
    <t>CLEML-41065</t>
  </si>
  <si>
    <t>104462-L-30</t>
  </si>
  <si>
    <t>104464-L-31</t>
  </si>
  <si>
    <t>CLEML-41075</t>
  </si>
  <si>
    <t>104465-L-27</t>
  </si>
  <si>
    <t>CLEML-41092</t>
  </si>
  <si>
    <t>104466-L-17</t>
  </si>
  <si>
    <t>CLEML-41099</t>
  </si>
  <si>
    <t>104467-L-18</t>
  </si>
  <si>
    <t>CLEML-41109</t>
  </si>
  <si>
    <t>CLEML-41127</t>
  </si>
  <si>
    <t>104468-L-11</t>
  </si>
  <si>
    <t>104469-L-30</t>
  </si>
  <si>
    <t>CLEML-41131</t>
  </si>
  <si>
    <t>104470-L-09</t>
  </si>
  <si>
    <t>CLEML-41141</t>
  </si>
  <si>
    <t>104471-L-13</t>
  </si>
  <si>
    <t>CLEML-41167</t>
  </si>
  <si>
    <t>104472-L-17</t>
  </si>
  <si>
    <t>CLEML-41182</t>
  </si>
  <si>
    <t>104473-L-20</t>
  </si>
  <si>
    <t>CLEML-41199</t>
  </si>
  <si>
    <t>104473-L-27 2ND</t>
  </si>
  <si>
    <t>CLEML-41206</t>
  </si>
  <si>
    <t>104474-L-30</t>
  </si>
  <si>
    <t>CLEML-41222</t>
  </si>
  <si>
    <t>104475-L-09</t>
  </si>
  <si>
    <t>CLEML-41252</t>
  </si>
  <si>
    <t>104476-L-28</t>
  </si>
  <si>
    <t>CLEML-41277</t>
  </si>
  <si>
    <t>104477-L-20</t>
  </si>
  <si>
    <t>CLEML-41286</t>
  </si>
  <si>
    <t>104478-L-18</t>
  </si>
  <si>
    <t>CLEML-41291</t>
  </si>
  <si>
    <t>104479-L-25</t>
  </si>
  <si>
    <t>CLEML-41311</t>
  </si>
  <si>
    <t>104480-L-24</t>
  </si>
  <si>
    <t>CLEML-41318</t>
  </si>
  <si>
    <t>104481-L-01</t>
  </si>
  <si>
    <t>CLEML-41327</t>
  </si>
  <si>
    <t>104482 L-31</t>
  </si>
  <si>
    <t>CLEML-41335</t>
  </si>
  <si>
    <t>104483 L-18</t>
  </si>
  <si>
    <t>CLEML-41368</t>
  </si>
  <si>
    <t>104484 L-08</t>
  </si>
  <si>
    <t>CLEML-41370</t>
  </si>
  <si>
    <t>104485 L-01</t>
  </si>
  <si>
    <t>CLEML-41392</t>
  </si>
  <si>
    <t>104486 L-08</t>
  </si>
  <si>
    <t>CLEML-41406</t>
  </si>
  <si>
    <t>104487 L-17</t>
  </si>
  <si>
    <t>CLEML-41438</t>
  </si>
  <si>
    <t>104488 L-19</t>
  </si>
  <si>
    <t>CLEML-41453</t>
  </si>
  <si>
    <t>104489 L-31</t>
  </si>
  <si>
    <t>CLEML-41465</t>
  </si>
  <si>
    <t>104490 L-27</t>
  </si>
  <si>
    <t>CLEML-41469</t>
  </si>
  <si>
    <t>104491 L-07</t>
  </si>
  <si>
    <t>CLEML-41490</t>
  </si>
  <si>
    <t>104492 L-21</t>
  </si>
  <si>
    <t>CLEML-41493</t>
  </si>
  <si>
    <t>104493 L-11</t>
  </si>
  <si>
    <t>CLEML-41502</t>
  </si>
  <si>
    <t>CLEML-41509</t>
  </si>
  <si>
    <t>104494 L-24</t>
  </si>
  <si>
    <t>CLEML-41533</t>
  </si>
  <si>
    <t>104495 L-24</t>
  </si>
  <si>
    <t>104496 L-28</t>
  </si>
  <si>
    <t>CLEML-41550</t>
  </si>
  <si>
    <t>CLEML-41581</t>
  </si>
  <si>
    <t>104497 L-01</t>
  </si>
  <si>
    <t>104498 L-06</t>
  </si>
  <si>
    <t>CLEML-41590</t>
  </si>
  <si>
    <t>104499 L-21</t>
  </si>
  <si>
    <t>104500-L-19</t>
  </si>
  <si>
    <t>104501-L-20</t>
  </si>
  <si>
    <t>CLEML-41623</t>
  </si>
  <si>
    <t>CLEML-41632</t>
  </si>
  <si>
    <t>CLEML-41639</t>
  </si>
  <si>
    <t>104502-L-27</t>
  </si>
  <si>
    <t>CLEML-41651</t>
  </si>
  <si>
    <t>104503-L-06</t>
  </si>
  <si>
    <t>CLEML-41673</t>
  </si>
  <si>
    <t>CLEML-41680</t>
  </si>
  <si>
    <t>104504-L-04</t>
  </si>
  <si>
    <t>CLEML-41690</t>
  </si>
  <si>
    <t>104505-L-27</t>
  </si>
  <si>
    <t>CLEML-41697</t>
  </si>
  <si>
    <t>104506-L-27</t>
  </si>
  <si>
    <t>104507-L-07</t>
  </si>
  <si>
    <t>CLEML-41732</t>
  </si>
  <si>
    <t>104508-L-31</t>
  </si>
  <si>
    <t>CLEML-41736</t>
  </si>
  <si>
    <t>104509-L-25</t>
  </si>
  <si>
    <t>CLEML-41762</t>
  </si>
  <si>
    <t>104510-L-26</t>
  </si>
  <si>
    <t>CLEML-41778</t>
  </si>
  <si>
    <t>104511-L-27</t>
  </si>
  <si>
    <t>CLEML-41808</t>
  </si>
  <si>
    <t>104512-L-21</t>
  </si>
  <si>
    <t>CLEML-41824</t>
  </si>
  <si>
    <t>104513-L-27</t>
  </si>
  <si>
    <t>CLEML-41828</t>
  </si>
  <si>
    <t>104514-L-19</t>
  </si>
  <si>
    <t>CLEML-41853</t>
  </si>
  <si>
    <t>104515-L-05</t>
  </si>
  <si>
    <t>CLEML-41856</t>
  </si>
  <si>
    <t>104516-L-24</t>
  </si>
  <si>
    <t>CLEML-41865</t>
  </si>
  <si>
    <t>104517-L-21</t>
  </si>
  <si>
    <t>CLEML-41869</t>
  </si>
  <si>
    <t>104518-L-24</t>
  </si>
  <si>
    <t>CLEML-41895</t>
  </si>
  <si>
    <t>104519-L-15</t>
  </si>
  <si>
    <t>CLEML-41911</t>
  </si>
  <si>
    <t>104520-L-19</t>
  </si>
  <si>
    <t>CLEML-41938</t>
  </si>
  <si>
    <t>104521-L-05</t>
  </si>
  <si>
    <t>CLEML-41942</t>
  </si>
  <si>
    <t>CLEML-41946</t>
  </si>
  <si>
    <t>104521-L-20</t>
  </si>
  <si>
    <t>104522-L-18</t>
  </si>
  <si>
    <t>CLEML-41951</t>
  </si>
  <si>
    <t>104523-L-08</t>
  </si>
  <si>
    <t>CLEML-41994</t>
  </si>
  <si>
    <t>104524-L-05</t>
  </si>
  <si>
    <t>CLEML-42005</t>
  </si>
  <si>
    <t>104525-L-31</t>
  </si>
  <si>
    <t>CLEML-42014</t>
  </si>
  <si>
    <t>CLEML-42025</t>
  </si>
  <si>
    <t>104526-L-01</t>
  </si>
  <si>
    <t>CLEML-42041</t>
  </si>
  <si>
    <t>104527-L-01</t>
  </si>
  <si>
    <t>CLEML-42052</t>
  </si>
  <si>
    <t>104528-L-28</t>
  </si>
  <si>
    <t>104529-L-31</t>
  </si>
  <si>
    <t>CLEML-42060</t>
  </si>
  <si>
    <t>104530-L-06</t>
  </si>
  <si>
    <t>CLEML-42068</t>
  </si>
  <si>
    <t>104531-L-04</t>
  </si>
  <si>
    <t>CLEML-42093</t>
  </si>
  <si>
    <t>104532-L-22</t>
  </si>
  <si>
    <t>CLEML-42122</t>
  </si>
  <si>
    <t>104533-L-24</t>
  </si>
  <si>
    <t>CLEML-42134</t>
  </si>
  <si>
    <t>104534-L-30</t>
  </si>
  <si>
    <t>CLEML-42175</t>
  </si>
  <si>
    <t>104535-L-11</t>
  </si>
  <si>
    <t>CLEML-42200</t>
  </si>
  <si>
    <t>104536-L-17</t>
  </si>
  <si>
    <t>CLEML-42210</t>
  </si>
  <si>
    <t>CLEML-42221</t>
  </si>
  <si>
    <t>104537-L-26</t>
  </si>
  <si>
    <t>104538-L-11</t>
  </si>
  <si>
    <t>CLEML-42242</t>
  </si>
  <si>
    <t>104539-L-01</t>
  </si>
  <si>
    <t>CLEML-42250</t>
  </si>
  <si>
    <t>CLEML-42260</t>
  </si>
  <si>
    <t>104540-L-25</t>
  </si>
  <si>
    <t>CLEML-42269</t>
  </si>
  <si>
    <t>104541-L-30</t>
  </si>
  <si>
    <t>CLEML-42288</t>
  </si>
  <si>
    <t>104542-L-27</t>
  </si>
  <si>
    <t>CLEML-42303</t>
  </si>
  <si>
    <t>CLEML-42315</t>
  </si>
  <si>
    <t>104543-L-06</t>
  </si>
  <si>
    <t xml:space="preserve">104544-L-19 </t>
  </si>
  <si>
    <t xml:space="preserve">104541-L-07 </t>
  </si>
  <si>
    <t xml:space="preserve">104545-L-11 </t>
  </si>
  <si>
    <t>CLEML-42368</t>
  </si>
  <si>
    <t xml:space="preserve">104546-L-18 </t>
  </si>
  <si>
    <t>CLEML-42382</t>
  </si>
  <si>
    <t xml:space="preserve">104547-L-25 </t>
  </si>
  <si>
    <t>CLEML-42394</t>
  </si>
  <si>
    <t xml:space="preserve">104548-L-18 </t>
  </si>
  <si>
    <t>CLEML-42405</t>
  </si>
  <si>
    <t>104549-L-25</t>
  </si>
  <si>
    <t>CLEML-42412</t>
  </si>
  <si>
    <t>104550-L-26</t>
  </si>
  <si>
    <t>CLEML-42428</t>
  </si>
  <si>
    <t>CLEML-42434</t>
  </si>
  <si>
    <t>104551-L-24</t>
  </si>
  <si>
    <t>104552-L-04</t>
  </si>
  <si>
    <t>CLEML-42443</t>
  </si>
  <si>
    <t>CLEML-42447</t>
  </si>
  <si>
    <t>104553-L-31</t>
  </si>
  <si>
    <t>104554-L-24</t>
  </si>
  <si>
    <t>CLEML-42492</t>
  </si>
  <si>
    <t>104555-L-08</t>
  </si>
  <si>
    <t>CLEML-42504</t>
  </si>
  <si>
    <t>104556-L-09</t>
  </si>
  <si>
    <t>CLEML-42515</t>
  </si>
  <si>
    <t>104557-L-30</t>
  </si>
  <si>
    <t>CLEML-42523</t>
  </si>
  <si>
    <t>104558-L-25</t>
  </si>
  <si>
    <t>CLEML-42560</t>
  </si>
  <si>
    <t>104559-L-30</t>
  </si>
  <si>
    <t>CLEML-42566</t>
  </si>
  <si>
    <t>104560-L-07</t>
  </si>
  <si>
    <t>CLEML-42580</t>
  </si>
  <si>
    <t>CLEML-42587</t>
  </si>
  <si>
    <t>104561-L-28</t>
  </si>
  <si>
    <t>104561-L-22</t>
  </si>
  <si>
    <t>CLEML-42592</t>
  </si>
  <si>
    <t>104562-L-09</t>
  </si>
  <si>
    <t>CLEML-42597</t>
  </si>
  <si>
    <t>104563-L-20</t>
  </si>
  <si>
    <t>CLEML-42617</t>
  </si>
  <si>
    <t>104564-L-26</t>
  </si>
  <si>
    <t>CLEML-42627</t>
  </si>
  <si>
    <t>104565-L-11</t>
  </si>
  <si>
    <t>CLEML-42631</t>
  </si>
  <si>
    <t>104566-L-01</t>
  </si>
  <si>
    <t>CLEML-42654</t>
  </si>
  <si>
    <t>104567-L-06</t>
  </si>
  <si>
    <t>CLEML-42675</t>
  </si>
  <si>
    <t>104568-L-01</t>
  </si>
  <si>
    <t>CLEML-42690</t>
  </si>
  <si>
    <t>104569-L-31</t>
  </si>
  <si>
    <t>CLEML-42700</t>
  </si>
  <si>
    <t>104570-L-28</t>
  </si>
  <si>
    <t>CLEML-42711</t>
  </si>
  <si>
    <t>104571-L-26</t>
  </si>
  <si>
    <t>CLEML-42745</t>
  </si>
  <si>
    <t>104572-L-25</t>
  </si>
  <si>
    <t>CLEML-42755</t>
  </si>
  <si>
    <t>CLEML-42772</t>
  </si>
  <si>
    <t>104573-L-27</t>
  </si>
  <si>
    <t>CLEML-42783</t>
  </si>
  <si>
    <t>104574-L-01</t>
  </si>
  <si>
    <t>CLEML-42801</t>
  </si>
  <si>
    <t>104575-L-27</t>
  </si>
  <si>
    <t>CLEML-42805</t>
  </si>
  <si>
    <t>104576-L-26</t>
  </si>
  <si>
    <t>104577-L-09</t>
  </si>
  <si>
    <t>CLEML-42821</t>
  </si>
  <si>
    <t>CLEML-42825</t>
  </si>
  <si>
    <t>104578-L-15</t>
  </si>
  <si>
    <t>104579-L-04</t>
  </si>
  <si>
    <t>CLEML-42866</t>
  </si>
  <si>
    <t>104579-L-04 2ND</t>
  </si>
  <si>
    <t>CLEML-42870</t>
  </si>
  <si>
    <t>104580-L-17</t>
  </si>
  <si>
    <t>CLEML-42882</t>
  </si>
  <si>
    <t>CLEML-42900</t>
  </si>
  <si>
    <t>104581-L-25</t>
  </si>
  <si>
    <t>104582-L-01</t>
  </si>
  <si>
    <t>CLEML-42904</t>
  </si>
  <si>
    <t>104583-L-21</t>
  </si>
  <si>
    <t>CLEML-42940</t>
  </si>
  <si>
    <t>104584-L-19</t>
  </si>
  <si>
    <t>CLEML-42953</t>
  </si>
  <si>
    <t>104585-L-17</t>
  </si>
  <si>
    <t>CLEML-42968</t>
  </si>
  <si>
    <t>CLEML-42977</t>
  </si>
  <si>
    <t>104586-L-24</t>
  </si>
  <si>
    <t>104587-L-22</t>
  </si>
  <si>
    <t>CLEML-42985</t>
  </si>
  <si>
    <t>104588-L-09</t>
  </si>
  <si>
    <t>104589-L-26</t>
  </si>
  <si>
    <t>CLEML-43012</t>
  </si>
  <si>
    <t>CLEML-43006</t>
  </si>
  <si>
    <t>CLEML-43021</t>
  </si>
  <si>
    <t>104590-L-28</t>
  </si>
  <si>
    <t>104591-L-01</t>
  </si>
  <si>
    <t>CLEML-43048</t>
  </si>
  <si>
    <t>104592-L-15</t>
  </si>
  <si>
    <t>CLEML-43067</t>
  </si>
  <si>
    <t>104593-L-22</t>
  </si>
  <si>
    <t>CLEML-43090</t>
  </si>
  <si>
    <t>104594-L-28</t>
  </si>
  <si>
    <t>CLEML-43099</t>
  </si>
  <si>
    <t>104595-L-31</t>
  </si>
  <si>
    <t>CLEML-43136</t>
  </si>
  <si>
    <t>104596-L-05</t>
  </si>
  <si>
    <t>CLEML-43147</t>
  </si>
  <si>
    <t>104597-L-01</t>
  </si>
  <si>
    <t>CLEML-43162</t>
  </si>
  <si>
    <t>104598-L-08</t>
  </si>
  <si>
    <t>CLEML-43173</t>
  </si>
  <si>
    <t>104599-L-21</t>
  </si>
  <si>
    <t>CLEML-43181</t>
  </si>
  <si>
    <t>104600-L-31</t>
  </si>
  <si>
    <t>104601-L-09</t>
  </si>
  <si>
    <t>CLEML-43205</t>
  </si>
  <si>
    <t>104602-L-03</t>
  </si>
  <si>
    <t>CLEML-43214</t>
  </si>
  <si>
    <t>104603-L-03</t>
  </si>
  <si>
    <t>CLEML-43222</t>
  </si>
  <si>
    <t>104604-L-03</t>
  </si>
  <si>
    <t>CLEML-43247</t>
  </si>
  <si>
    <t>CLEML-43284</t>
  </si>
  <si>
    <t>104605-L-31</t>
  </si>
  <si>
    <t>104606-L-25</t>
  </si>
  <si>
    <t>CLEML-43302</t>
  </si>
  <si>
    <t>104607-L-04</t>
  </si>
  <si>
    <t>CLEML-43312</t>
  </si>
  <si>
    <t>104608-L-09</t>
  </si>
  <si>
    <t>CLEML-43345</t>
  </si>
  <si>
    <t>104609-L-01</t>
  </si>
  <si>
    <t>CLEML-43366</t>
  </si>
  <si>
    <t>104610-L-25</t>
  </si>
  <si>
    <t>CLEML-43372</t>
  </si>
  <si>
    <t>104611-L-20</t>
  </si>
  <si>
    <t>CLEML-43380</t>
  </si>
  <si>
    <t>104612-L-19</t>
  </si>
  <si>
    <t>CLEML-43404</t>
  </si>
  <si>
    <t>104613-L-18</t>
  </si>
  <si>
    <t>CLEML-43408</t>
  </si>
  <si>
    <t>104614-L-07</t>
  </si>
  <si>
    <t>CLEML-43412</t>
  </si>
  <si>
    <t>104615-L-21</t>
  </si>
  <si>
    <t>CLEML-43422</t>
  </si>
  <si>
    <t>104616-L-04</t>
  </si>
  <si>
    <t>CLEML-43427</t>
  </si>
  <si>
    <t>104617-L-31</t>
  </si>
  <si>
    <t>CLEML-43465</t>
  </si>
  <si>
    <t>104618-L-25</t>
  </si>
  <si>
    <t>CLEML-43481</t>
  </si>
  <si>
    <t>104619-L-21</t>
  </si>
  <si>
    <t>CLEML-43500</t>
  </si>
  <si>
    <t>104620-L-31</t>
  </si>
  <si>
    <t>CLEML-43535</t>
  </si>
  <si>
    <t>104621-L-19</t>
  </si>
  <si>
    <t>CLEML-43541</t>
  </si>
  <si>
    <t>104621-L-17 2ND</t>
  </si>
  <si>
    <t>104622-L-31</t>
  </si>
  <si>
    <t>CLEML-43550</t>
  </si>
  <si>
    <t>CLEML-43555</t>
  </si>
  <si>
    <t>104623-L-18</t>
  </si>
  <si>
    <t>CLEML-43564</t>
  </si>
  <si>
    <t>104624-L-17</t>
  </si>
  <si>
    <t>CLEML-43573</t>
  </si>
  <si>
    <t>104625-L-22</t>
  </si>
  <si>
    <t>CLEML-43590</t>
  </si>
  <si>
    <t>104626-L-21</t>
  </si>
  <si>
    <t>CLEML-43595</t>
  </si>
  <si>
    <t>104627-L-18</t>
  </si>
  <si>
    <t>104628-L-17</t>
  </si>
  <si>
    <t>CLEML-43609</t>
  </si>
  <si>
    <t>104629-L-21</t>
  </si>
  <si>
    <t>CLEML-43832</t>
  </si>
  <si>
    <t>104630-L-21</t>
  </si>
  <si>
    <t>CLEML-43874</t>
  </si>
  <si>
    <t>104631-L-18</t>
  </si>
  <si>
    <t>CLEML-43888</t>
  </si>
  <si>
    <t>104632-L-21</t>
  </si>
  <si>
    <t>CLEML-43899</t>
  </si>
  <si>
    <t>104633-L-18</t>
  </si>
  <si>
    <t>CLEML-43911</t>
  </si>
  <si>
    <t>104634-L-17</t>
  </si>
  <si>
    <t>104635-L-21</t>
  </si>
  <si>
    <t>104636-L-22</t>
  </si>
  <si>
    <t>CLEML-43932</t>
  </si>
  <si>
    <t>CLEML-43928</t>
  </si>
  <si>
    <t>CLEML-43934</t>
  </si>
  <si>
    <t>104637-L-08</t>
  </si>
  <si>
    <t>CLEML-43942</t>
  </si>
  <si>
    <t>CLEML-43947</t>
  </si>
  <si>
    <t>104638-L-29</t>
  </si>
  <si>
    <t>104639-L-19</t>
  </si>
  <si>
    <t>CLEML-43985</t>
  </si>
  <si>
    <t>104640-L-27</t>
  </si>
  <si>
    <t>CLEML-43999</t>
  </si>
  <si>
    <t>104641-L-28</t>
  </si>
  <si>
    <t>CLEML-44013</t>
  </si>
  <si>
    <t>104642-L-06</t>
  </si>
  <si>
    <t>CLEML-44018</t>
  </si>
  <si>
    <t>104643-L-22</t>
  </si>
  <si>
    <t>CLEML-44054</t>
  </si>
  <si>
    <t>104644-L-19</t>
  </si>
  <si>
    <t>CLEML-44069</t>
  </si>
  <si>
    <t>104645-L-09</t>
  </si>
  <si>
    <t>CLEML-44079</t>
  </si>
  <si>
    <t>104646-L-20</t>
  </si>
  <si>
    <t>CLEML-44088</t>
  </si>
  <si>
    <t>104647-L-19</t>
  </si>
  <si>
    <t>CLEML-44099</t>
  </si>
  <si>
    <t>104648-L-09</t>
  </si>
  <si>
    <t>CLEML-44120</t>
  </si>
  <si>
    <t>104649-L-31</t>
  </si>
  <si>
    <t>CLEML-44125</t>
  </si>
  <si>
    <t>104650-L-01</t>
  </si>
  <si>
    <t>CLEML-44130</t>
  </si>
  <si>
    <t>104651-L-17</t>
  </si>
  <si>
    <t>CLEML-44138</t>
  </si>
  <si>
    <t>104652-L-01</t>
  </si>
  <si>
    <t>CLEML-44146</t>
  </si>
  <si>
    <t>104653-L-08</t>
  </si>
  <si>
    <t>CLEML-44189</t>
  </si>
  <si>
    <t>104654-L-07</t>
  </si>
  <si>
    <t>CLEML-44200</t>
  </si>
  <si>
    <t>104655-L-19</t>
  </si>
  <si>
    <t>CLEML-44215</t>
  </si>
  <si>
    <t>104656-L-18</t>
  </si>
  <si>
    <t>CLEML-44225</t>
  </si>
  <si>
    <t>104657-L-22</t>
  </si>
  <si>
    <t>CLEML-44250</t>
  </si>
  <si>
    <t>104657-L-22 2ND</t>
  </si>
  <si>
    <t>104658-L-17</t>
  </si>
  <si>
    <t>CLEML-44276</t>
  </si>
  <si>
    <t>CLEML-44288</t>
  </si>
  <si>
    <t>104659-L-11</t>
  </si>
  <si>
    <t>104660-L-08</t>
  </si>
  <si>
    <t>CLEML-44292</t>
  </si>
  <si>
    <t>104661-L-09</t>
  </si>
  <si>
    <t>CLEML-44318</t>
  </si>
  <si>
    <t>104662-L-09</t>
  </si>
  <si>
    <t>CLEML-44322</t>
  </si>
  <si>
    <t>104663-L-07</t>
  </si>
  <si>
    <t>CLEML-44331</t>
  </si>
  <si>
    <t>104664-L-20</t>
  </si>
  <si>
    <t>CLEML-44340</t>
  </si>
  <si>
    <t>104665-L-08</t>
  </si>
  <si>
    <t>CLEML-44366</t>
  </si>
  <si>
    <t>104666-L-11</t>
  </si>
  <si>
    <t>CLEML-44390</t>
  </si>
  <si>
    <t>104667-L-15</t>
  </si>
  <si>
    <t>CLEML-44409</t>
  </si>
  <si>
    <t>104668-L-09</t>
  </si>
  <si>
    <t>CLEML-44437</t>
  </si>
  <si>
    <t>CLEML-44447</t>
  </si>
  <si>
    <t>104669-L-17</t>
  </si>
  <si>
    <t>104670-L-22</t>
  </si>
  <si>
    <t>CLEML-44473</t>
  </si>
  <si>
    <t>104671-L-21</t>
  </si>
  <si>
    <t>CLEML-44471</t>
  </si>
  <si>
    <t>104672-L-28</t>
  </si>
  <si>
    <t>CLEML-44498</t>
  </si>
  <si>
    <t>104673-L-03</t>
  </si>
  <si>
    <t>CLEML-44504</t>
  </si>
  <si>
    <t>104674-L-19</t>
  </si>
  <si>
    <t>CLEML-44513</t>
  </si>
  <si>
    <t>104675-L-27</t>
  </si>
  <si>
    <t>CLEML-44517</t>
  </si>
  <si>
    <t>104676-L-09</t>
  </si>
  <si>
    <t>CLEML-44546</t>
  </si>
  <si>
    <t>104677-L-05</t>
  </si>
  <si>
    <t>CLEML-44564</t>
  </si>
  <si>
    <t>104678-L-17</t>
  </si>
  <si>
    <t>CLEML-44582</t>
  </si>
  <si>
    <t>104679-L-28</t>
  </si>
  <si>
    <t>CLEML-44597</t>
  </si>
  <si>
    <t>104680-L-22</t>
  </si>
  <si>
    <t>CLEML-44626</t>
  </si>
  <si>
    <t>104681-L-18</t>
  </si>
  <si>
    <t>CLEML-44645</t>
  </si>
  <si>
    <t>104682-L-01</t>
  </si>
  <si>
    <t>CLEML-44650</t>
  </si>
  <si>
    <t>104683-L-08</t>
  </si>
  <si>
    <t>CLEML-44660</t>
  </si>
  <si>
    <t>104684-L-09</t>
  </si>
  <si>
    <t>CLEML-44682</t>
  </si>
  <si>
    <t>104685-L-27</t>
  </si>
  <si>
    <t>CLEML-44685</t>
  </si>
  <si>
    <t>104686-L-01</t>
  </si>
  <si>
    <t>CLEML-44694</t>
  </si>
  <si>
    <t>104687-L-19</t>
  </si>
  <si>
    <t>CLEML-44702</t>
  </si>
  <si>
    <t>104688-L-11</t>
  </si>
  <si>
    <t>CLEML-44729</t>
  </si>
  <si>
    <t>104689-L-03</t>
  </si>
  <si>
    <t>CLEML-44749</t>
  </si>
  <si>
    <t>104690-L-25</t>
  </si>
  <si>
    <t>CLEML-44766</t>
  </si>
  <si>
    <t>104691-L-11</t>
  </si>
  <si>
    <t>CLEML-44777</t>
  </si>
  <si>
    <t>104692-L-28</t>
  </si>
  <si>
    <t>CLEML-44811</t>
  </si>
  <si>
    <t>104693-L-28</t>
  </si>
  <si>
    <t>CLEML-44828</t>
  </si>
  <si>
    <t>104694-L-09</t>
  </si>
  <si>
    <t>CLEML-44840</t>
  </si>
  <si>
    <t>104695-L-25</t>
  </si>
  <si>
    <t>CLEML-44849</t>
  </si>
  <si>
    <t>104696-L-01</t>
  </si>
  <si>
    <t>CLEML-44872</t>
  </si>
  <si>
    <t>104697-L-09</t>
  </si>
  <si>
    <t>CLEML-44873</t>
  </si>
  <si>
    <t>104698-L-11</t>
  </si>
  <si>
    <t>CLEML-44879</t>
  </si>
  <si>
    <t>104699-L-08</t>
  </si>
  <si>
    <t>CLEML-44890</t>
  </si>
  <si>
    <t>104700-L-11</t>
  </si>
  <si>
    <t>CLEML-44898</t>
  </si>
  <si>
    <t>104701-L-20</t>
  </si>
  <si>
    <t>CLEML-44925</t>
  </si>
  <si>
    <t>104702-L-19</t>
  </si>
  <si>
    <t>CLEML-44951</t>
  </si>
  <si>
    <t>104703-L-20</t>
  </si>
  <si>
    <t>CLEML-44975</t>
  </si>
  <si>
    <t>104704-L-20</t>
  </si>
  <si>
    <t>CLEML-45001</t>
  </si>
  <si>
    <t>104705-L-18</t>
  </si>
  <si>
    <t>CLEML-45014</t>
  </si>
  <si>
    <t>104706-L-22</t>
  </si>
  <si>
    <t>CLEML-45027</t>
  </si>
  <si>
    <t>104707-L-15</t>
  </si>
  <si>
    <t>CLEML-45037</t>
  </si>
  <si>
    <t>104708-L-29</t>
  </si>
  <si>
    <t>CLEML-45048</t>
  </si>
  <si>
    <t>104709-L-31</t>
  </si>
  <si>
    <t>CLEML-45064</t>
  </si>
  <si>
    <t>104710-L-01</t>
  </si>
  <si>
    <t>CLEML-45076</t>
  </si>
  <si>
    <t>104711-L-08</t>
  </si>
  <si>
    <t>CLEML-45079</t>
  </si>
  <si>
    <t>104712-L-31</t>
  </si>
  <si>
    <t>CLEML-45087</t>
  </si>
  <si>
    <t>104713-L-22</t>
  </si>
  <si>
    <t>CLEML-45115</t>
  </si>
  <si>
    <t>104714-L-29</t>
  </si>
  <si>
    <t>CLEML-45127</t>
  </si>
  <si>
    <t>104715-L-28</t>
  </si>
  <si>
    <t>CLEML-45139</t>
  </si>
  <si>
    <t>104716-L-28</t>
  </si>
  <si>
    <t>CLEML-45148</t>
  </si>
  <si>
    <t>104717-L-05</t>
  </si>
  <si>
    <t>CLEML-45186</t>
  </si>
  <si>
    <t>104718-L-29</t>
  </si>
  <si>
    <t>CLEML-45194</t>
  </si>
  <si>
    <t>CLEML-45200</t>
  </si>
  <si>
    <t>104719-L-26</t>
  </si>
  <si>
    <t>CLEML-45202</t>
  </si>
  <si>
    <t>104720-L-03</t>
  </si>
  <si>
    <t>CLEML-45216</t>
  </si>
  <si>
    <t>104721-L-06</t>
  </si>
  <si>
    <t>104722-L-15</t>
  </si>
  <si>
    <t>CLEML-45218</t>
  </si>
  <si>
    <t>104723-L-07</t>
  </si>
  <si>
    <t>CLEML-45224</t>
  </si>
  <si>
    <t>104724-L-03</t>
  </si>
  <si>
    <t>CLEML-45244</t>
  </si>
  <si>
    <t>104725-L-17</t>
  </si>
  <si>
    <t>CLEML-45256</t>
  </si>
  <si>
    <t>104726-L-20</t>
  </si>
  <si>
    <t>CLEML-45266</t>
  </si>
  <si>
    <t>104727-L-28</t>
  </si>
  <si>
    <t>CLEML-45276</t>
  </si>
  <si>
    <t>104728-L-19</t>
  </si>
  <si>
    <t>104729-L-07</t>
  </si>
  <si>
    <t>CLEML-45283</t>
  </si>
  <si>
    <t>CLEML-45306</t>
  </si>
  <si>
    <t>104730-L-28</t>
  </si>
  <si>
    <t>CLEML-45314</t>
  </si>
  <si>
    <t>104731-L-09</t>
  </si>
  <si>
    <t>CLEML-45331</t>
  </si>
  <si>
    <t>104732-L-05</t>
  </si>
  <si>
    <t>CLEML-45343</t>
  </si>
  <si>
    <t>104733-L-08</t>
  </si>
  <si>
    <t>CLEML-45364</t>
  </si>
  <si>
    <t>104734-L-27</t>
  </si>
  <si>
    <t>CLEML-45371</t>
  </si>
  <si>
    <t>104735-L-06</t>
  </si>
  <si>
    <t>CLEML-45378</t>
  </si>
  <si>
    <t>104736-L-15</t>
  </si>
  <si>
    <t>CLEML-45382</t>
  </si>
  <si>
    <t>104737-L-26</t>
  </si>
  <si>
    <t>104738-L-09</t>
  </si>
  <si>
    <t>CLEML-45389</t>
  </si>
  <si>
    <t>104739-L-05</t>
  </si>
  <si>
    <t>CLEML-45409</t>
  </si>
  <si>
    <t>104740-L-27</t>
  </si>
  <si>
    <t>CLEML-45413</t>
  </si>
  <si>
    <t>104741-L-29</t>
  </si>
  <si>
    <t>CLEML-45430</t>
  </si>
  <si>
    <t>104742-L-22</t>
  </si>
  <si>
    <t>CLEML-45446</t>
  </si>
  <si>
    <t>ABNORMAL REPORT</t>
  </si>
  <si>
    <t>104743-L-17</t>
  </si>
  <si>
    <t>CLEML-45462</t>
  </si>
  <si>
    <t>104744-L-07</t>
  </si>
  <si>
    <t>CLEML-45493</t>
  </si>
  <si>
    <t>104745-L-01</t>
  </si>
  <si>
    <t>CLEML-45503</t>
  </si>
  <si>
    <t>104746-L-08</t>
  </si>
  <si>
    <t>CLEML-45516</t>
  </si>
  <si>
    <t>104747-L-19</t>
  </si>
  <si>
    <t>CLEML-45535</t>
  </si>
  <si>
    <t>CLEML-45541</t>
  </si>
  <si>
    <t>104748-L-07</t>
  </si>
  <si>
    <t>CLEML-45561</t>
  </si>
  <si>
    <t>104749-L-11</t>
  </si>
  <si>
    <t>104750-L-06</t>
  </si>
  <si>
    <t>CLEML-45570</t>
  </si>
  <si>
    <t>104751-L-06</t>
  </si>
  <si>
    <t>CLEML-45578</t>
  </si>
  <si>
    <t>104752-L-08</t>
  </si>
  <si>
    <t>CLEML-45580</t>
  </si>
  <si>
    <t>104753-L-21</t>
  </si>
  <si>
    <t>CLEML-45586</t>
  </si>
  <si>
    <t>104754-L-08</t>
  </si>
  <si>
    <t>CLEML-45623</t>
  </si>
  <si>
    <t>104755-L-20</t>
  </si>
  <si>
    <t>CLEML-45639</t>
  </si>
  <si>
    <t>104756-L-11</t>
  </si>
  <si>
    <t>CLEML-45651</t>
  </si>
  <si>
    <t>104757-L-19</t>
  </si>
  <si>
    <t>CLEML-45660</t>
  </si>
  <si>
    <t>104758-L-29</t>
  </si>
  <si>
    <t>CLEML-45696</t>
  </si>
  <si>
    <t>104759-L-31</t>
  </si>
  <si>
    <t>CLEML-45715</t>
  </si>
  <si>
    <t>104760-L-08</t>
  </si>
  <si>
    <t>CLEML-45724</t>
  </si>
  <si>
    <t>104761-L-11</t>
  </si>
  <si>
    <t>CLEML-45736</t>
  </si>
  <si>
    <t>CLEML-45741</t>
  </si>
  <si>
    <t>104762-L-08</t>
  </si>
  <si>
    <t>CLEML-45759</t>
  </si>
  <si>
    <t>104763-L-31</t>
  </si>
  <si>
    <t>CLEML-45767</t>
  </si>
  <si>
    <t>104764-L-21</t>
  </si>
  <si>
    <t>104765-L-28</t>
  </si>
  <si>
    <t>CLEML-45777</t>
  </si>
  <si>
    <t>104766-L-18</t>
  </si>
  <si>
    <t>CLEML-45781</t>
  </si>
  <si>
    <t>104767-L-08</t>
  </si>
  <si>
    <t>CLEML-45787</t>
  </si>
  <si>
    <t>104768-L-29</t>
  </si>
  <si>
    <t>CLEML-45826</t>
  </si>
  <si>
    <t>104769-L-09</t>
  </si>
  <si>
    <t>CLEML-45839</t>
  </si>
  <si>
    <t>104770-L-30</t>
  </si>
  <si>
    <t>CLEML-45857</t>
  </si>
  <si>
    <t>104771-L-01</t>
  </si>
  <si>
    <t>CLEML-45871</t>
  </si>
  <si>
    <t>104772-L-30</t>
  </si>
  <si>
    <t>CLEML-45900</t>
  </si>
  <si>
    <t>104773-L-18</t>
  </si>
  <si>
    <t>CLEML-45911</t>
  </si>
  <si>
    <t>104774-L-06</t>
  </si>
  <si>
    <t>CLEML-45920</t>
  </si>
  <si>
    <t>104775-L-29</t>
  </si>
  <si>
    <t>CLEML-45931</t>
  </si>
  <si>
    <t>104776-L-18</t>
  </si>
  <si>
    <t>CLEML-45953</t>
  </si>
  <si>
    <t>CLEML-45959</t>
  </si>
  <si>
    <t>104777-L-05</t>
  </si>
  <si>
    <t>104778-L-27</t>
  </si>
  <si>
    <t>CLEML-45967</t>
  </si>
  <si>
    <t>104779-L-05</t>
  </si>
  <si>
    <t>CLEML-45971</t>
  </si>
  <si>
    <t>104780-L-21</t>
  </si>
  <si>
    <t>CLEML-45975</t>
  </si>
  <si>
    <t>104781-L-28</t>
  </si>
  <si>
    <t>CLEML-46018</t>
  </si>
  <si>
    <t>104782-L-05</t>
  </si>
  <si>
    <t>CLEML-46023</t>
  </si>
  <si>
    <t>104783-L-27</t>
  </si>
  <si>
    <t>CLEML-46041</t>
  </si>
  <si>
    <t>104784-L-20</t>
  </si>
  <si>
    <t>CLEML-46057</t>
  </si>
  <si>
    <t>104785-L-08</t>
  </si>
  <si>
    <t>CLEML-46092</t>
  </si>
  <si>
    <t>104786-L-31</t>
  </si>
  <si>
    <t>CLEML-46107</t>
  </si>
  <si>
    <t>104787-L-06</t>
  </si>
  <si>
    <t>CLEML-46117</t>
  </si>
  <si>
    <t>104788-L-01</t>
  </si>
  <si>
    <t>CLEML-46127</t>
  </si>
  <si>
    <t>104789-L-26</t>
  </si>
  <si>
    <t>CLEML-46135</t>
  </si>
  <si>
    <t>104790-L-17</t>
  </si>
  <si>
    <t>CLEML-46153</t>
  </si>
  <si>
    <t>104791-L-30</t>
  </si>
  <si>
    <t>CLEML-46158</t>
  </si>
  <si>
    <t>104792-L-20</t>
  </si>
  <si>
    <t>CLEML-46162</t>
  </si>
  <si>
    <t>104793-L-18</t>
  </si>
  <si>
    <t>CLEML-46173</t>
  </si>
  <si>
    <t>104794-L-09</t>
  </si>
  <si>
    <t>CLEML-46179</t>
  </si>
  <si>
    <t>104795-L-06</t>
  </si>
  <si>
    <t>CLEML-46120</t>
  </si>
  <si>
    <t>104796-L-09</t>
  </si>
  <si>
    <t>CLEML-46124</t>
  </si>
  <si>
    <t>104797-L-30</t>
  </si>
  <si>
    <t>CLEML-46144</t>
  </si>
  <si>
    <t>104798-L-21</t>
  </si>
  <si>
    <t>CLEML-46253</t>
  </si>
  <si>
    <t>104799-L-30</t>
  </si>
  <si>
    <t>CLEML-46258</t>
  </si>
  <si>
    <t>104800-L-20</t>
  </si>
  <si>
    <t>CLEML-46289</t>
  </si>
  <si>
    <t>104801-L-17</t>
  </si>
  <si>
    <t>CLEML-46311</t>
  </si>
  <si>
    <t>104802-L-20</t>
  </si>
  <si>
    <t>CLEML-46326</t>
  </si>
  <si>
    <t>104803-L-30</t>
  </si>
  <si>
    <t>CLEML-46330</t>
  </si>
  <si>
    <t>104804-L-07</t>
  </si>
  <si>
    <t>CLEML-46337</t>
  </si>
  <si>
    <t>104805-L-31</t>
  </si>
  <si>
    <t>CLEML-46356</t>
  </si>
  <si>
    <t>104806-L-01</t>
  </si>
  <si>
    <t>CLEML-46360</t>
  </si>
  <si>
    <t>104807-L-18</t>
  </si>
  <si>
    <t>CLEML-46662</t>
  </si>
  <si>
    <t>CLEML-46671</t>
  </si>
  <si>
    <t>104808-L-17</t>
  </si>
  <si>
    <t>104809-L-28</t>
  </si>
  <si>
    <t>CLEML-46707</t>
  </si>
  <si>
    <t>104810-L-05</t>
  </si>
  <si>
    <t>CLEML-46717</t>
  </si>
  <si>
    <t>104811-L-21</t>
  </si>
  <si>
    <t>CLEML-46734</t>
  </si>
  <si>
    <t>104812-L-06</t>
  </si>
  <si>
    <t>CLEML-46747</t>
  </si>
  <si>
    <t>104813-L-29</t>
  </si>
  <si>
    <t>CLEML-46758</t>
  </si>
  <si>
    <t>104814-L-26</t>
  </si>
  <si>
    <t>CLEML-46786</t>
  </si>
  <si>
    <t>104815-L-26</t>
  </si>
  <si>
    <t>CLEML-46797</t>
  </si>
  <si>
    <t>104816-L-06</t>
  </si>
  <si>
    <t>CLEML-46810</t>
  </si>
  <si>
    <t>104817-L-28</t>
  </si>
  <si>
    <t>CLEML-46819</t>
  </si>
  <si>
    <t>104818-L-01</t>
  </si>
  <si>
    <t>CLEML-46829</t>
  </si>
  <si>
    <t>104819-L-19</t>
  </si>
  <si>
    <t>CLEML-46845</t>
  </si>
  <si>
    <t>104820-L-21</t>
  </si>
  <si>
    <t>CLEML-46854</t>
  </si>
  <si>
    <t>104821-L-06</t>
  </si>
  <si>
    <t>CLEML-46858</t>
  </si>
  <si>
    <t>104822-L-19</t>
  </si>
  <si>
    <t>CLEML-46867</t>
  </si>
  <si>
    <t>104823-L-19</t>
  </si>
  <si>
    <t>CLEML-46875</t>
  </si>
  <si>
    <t>CLEML-46916</t>
  </si>
  <si>
    <t>104825-L-18</t>
  </si>
  <si>
    <t>CLEML-46922</t>
  </si>
  <si>
    <t>104826-L-11</t>
  </si>
  <si>
    <t>CLEML-46941</t>
  </si>
  <si>
    <t>104827-L-29</t>
  </si>
  <si>
    <t>CLEML-46952</t>
  </si>
  <si>
    <t>104828-L-18</t>
  </si>
  <si>
    <t>CLEML-46990</t>
  </si>
  <si>
    <t>104829-L-08</t>
  </si>
  <si>
    <t>CLEML-46996</t>
  </si>
  <si>
    <t>104830-L-13</t>
  </si>
  <si>
    <t>CLEML-47010</t>
  </si>
  <si>
    <t>104831-L-11</t>
  </si>
  <si>
    <t>CLEML-47021</t>
  </si>
  <si>
    <t>104832-L-19</t>
  </si>
  <si>
    <t>CLEML-47045</t>
  </si>
  <si>
    <t>CLEML-47050</t>
  </si>
  <si>
    <t>104833-L-08</t>
  </si>
  <si>
    <t>CLEML-47054</t>
  </si>
  <si>
    <t>104834-L-17</t>
  </si>
  <si>
    <t>104835-L-01</t>
  </si>
  <si>
    <t>CLEML-47064</t>
  </si>
  <si>
    <t>CLEML-47069</t>
  </si>
  <si>
    <t>104836-L-18</t>
  </si>
  <si>
    <t>104837-L-13</t>
  </si>
  <si>
    <t>CLEML-47095</t>
  </si>
  <si>
    <t>104838-L-12</t>
  </si>
  <si>
    <t>CLEML-47107</t>
  </si>
  <si>
    <t>104839-L-09</t>
  </si>
  <si>
    <t>CLEML-47135</t>
  </si>
  <si>
    <t>CLEML-47146</t>
  </si>
  <si>
    <t>104840-L-06</t>
  </si>
  <si>
    <t>CLEML-47148</t>
  </si>
  <si>
    <t>104841-L-20</t>
  </si>
  <si>
    <t>104842-L-08</t>
  </si>
  <si>
    <t>CLEML-47175</t>
  </si>
  <si>
    <t>CLEML-47196</t>
  </si>
  <si>
    <t>104844-L-20</t>
  </si>
  <si>
    <t>CLEML-47202</t>
  </si>
  <si>
    <t>104843-L-01</t>
  </si>
  <si>
    <t>104845-L-29</t>
  </si>
  <si>
    <t>CLEML-47209</t>
  </si>
  <si>
    <t>104846-L-09</t>
  </si>
  <si>
    <t>CLEML-47221</t>
  </si>
  <si>
    <t>CLEML-47243</t>
  </si>
  <si>
    <t>104847-L-07</t>
  </si>
  <si>
    <t>CLEML-47247</t>
  </si>
  <si>
    <t>104848-L-09</t>
  </si>
  <si>
    <t>CLEML-47253</t>
  </si>
  <si>
    <t>104849-L-31</t>
  </si>
  <si>
    <t>104850-L-07</t>
  </si>
  <si>
    <t>CLEML-47257</t>
  </si>
  <si>
    <t>104851-L-20</t>
  </si>
  <si>
    <t>CLEML-47284</t>
  </si>
  <si>
    <t>104852-L-22</t>
  </si>
  <si>
    <t>CLEML-47318</t>
  </si>
  <si>
    <t>104853-L-05</t>
  </si>
  <si>
    <t>CLEML-47339</t>
  </si>
  <si>
    <t>104854-L-26</t>
  </si>
  <si>
    <t>CLEML-47347</t>
  </si>
  <si>
    <t>104855-L-31</t>
  </si>
  <si>
    <t>CLEML-47381</t>
  </si>
  <si>
    <t>104856-L-05</t>
  </si>
  <si>
    <t>CLEML-47399</t>
  </si>
  <si>
    <t>104857-L-03</t>
  </si>
  <si>
    <t>CLEML-47404</t>
  </si>
  <si>
    <t>104858-L-22</t>
  </si>
  <si>
    <t>CLEML-47414</t>
  </si>
  <si>
    <t>104859-L-07</t>
  </si>
  <si>
    <t>CLEML-47421</t>
  </si>
  <si>
    <t>104860-L-06</t>
  </si>
  <si>
    <t>CLEML-47443</t>
  </si>
  <si>
    <t>104861-L-17</t>
  </si>
  <si>
    <t>CLEML-47445</t>
  </si>
  <si>
    <t>104862-L-17</t>
  </si>
  <si>
    <t>CLEML-47457</t>
  </si>
  <si>
    <t>104863-L-22</t>
  </si>
  <si>
    <t>CLEML-47459</t>
  </si>
  <si>
    <t>104864-L-13</t>
  </si>
  <si>
    <t>CLEML-47490</t>
  </si>
  <si>
    <t>CLEML-47510</t>
  </si>
  <si>
    <t>104865-L-18</t>
  </si>
  <si>
    <t>104824-L-09</t>
  </si>
  <si>
    <t>CLEML-47528</t>
  </si>
  <si>
    <t>104866-L-17</t>
  </si>
  <si>
    <t>104867 L-01</t>
  </si>
  <si>
    <t>CLEML-47542</t>
  </si>
  <si>
    <t>104868-L-03</t>
  </si>
  <si>
    <t>CLEML-47572</t>
  </si>
  <si>
    <t>104869-L-07</t>
  </si>
  <si>
    <t>CLEML-47582</t>
  </si>
  <si>
    <t>104870-L-09</t>
  </si>
  <si>
    <t>CLEML-47599</t>
  </si>
  <si>
    <t>104871-L-29</t>
  </si>
  <si>
    <t>CLEML-47607</t>
  </si>
  <si>
    <t>CLEML-47615</t>
  </si>
  <si>
    <t>104872-L-06</t>
  </si>
  <si>
    <t>CLEML-47640</t>
  </si>
  <si>
    <t>104873-L-26</t>
  </si>
  <si>
    <t>CLEML-47644</t>
  </si>
  <si>
    <t>104874-L-06</t>
  </si>
  <si>
    <t>104875-L-22</t>
  </si>
  <si>
    <t>CLEML-47647</t>
  </si>
  <si>
    <t>104876-L-26</t>
  </si>
  <si>
    <t>CLEML-47655</t>
  </si>
  <si>
    <t>104877-L-31</t>
  </si>
  <si>
    <t>CLEML-47661</t>
  </si>
  <si>
    <t>104878-L-18</t>
  </si>
  <si>
    <t>CLEML-47701</t>
  </si>
  <si>
    <t>104879-L-30</t>
  </si>
  <si>
    <t>CLEML-47707</t>
  </si>
  <si>
    <t>CLEML-47721</t>
  </si>
  <si>
    <t>104880-L-19</t>
  </si>
  <si>
    <t>CLEML-47738</t>
  </si>
  <si>
    <t>CLEML-47770</t>
  </si>
  <si>
    <t>104882-L-05</t>
  </si>
  <si>
    <t>104881-L-28</t>
  </si>
  <si>
    <t>104883-L-28</t>
  </si>
  <si>
    <t>CLEML-47782</t>
  </si>
  <si>
    <t>104884-L-20</t>
  </si>
  <si>
    <t>CLEML-47795</t>
  </si>
  <si>
    <t>104885-L-03</t>
  </si>
  <si>
    <t>CLEML-47801</t>
  </si>
  <si>
    <t>104886-L-27</t>
  </si>
  <si>
    <t>CLEML-47816</t>
  </si>
  <si>
    <t>104887-L-05</t>
  </si>
  <si>
    <t>CLEML-47833</t>
  </si>
  <si>
    <t>104888-L-07</t>
  </si>
  <si>
    <t>CLEML-47840</t>
  </si>
  <si>
    <t>104889-L-19</t>
  </si>
  <si>
    <t>CLEML-47849</t>
  </si>
  <si>
    <t>104890-L-27</t>
  </si>
  <si>
    <t>CLEML-47854</t>
  </si>
  <si>
    <t>104891-L-29</t>
  </si>
  <si>
    <t>CLEML-47887</t>
  </si>
  <si>
    <t>104892-L-22</t>
  </si>
  <si>
    <t>CLEML-47905</t>
  </si>
  <si>
    <t>CLEML-47919</t>
  </si>
  <si>
    <t>104893-L-29</t>
  </si>
  <si>
    <t>CLEML-47932</t>
  </si>
  <si>
    <t>104894-L-28</t>
  </si>
  <si>
    <t>104895-L-13</t>
  </si>
  <si>
    <t>CLEML-47936</t>
  </si>
  <si>
    <t>104896-L-03</t>
  </si>
  <si>
    <t>CLEML-47979</t>
  </si>
  <si>
    <t>104897-L-08</t>
  </si>
  <si>
    <t>CLEML-47991</t>
  </si>
  <si>
    <t>CLEML-47996</t>
  </si>
  <si>
    <t>104898-L-21</t>
  </si>
  <si>
    <t>CLEML-48013</t>
  </si>
  <si>
    <t>104899-L-08</t>
  </si>
  <si>
    <t>104900-L-28</t>
  </si>
  <si>
    <t>CLEML-48032</t>
  </si>
  <si>
    <t>CLEML-48041</t>
  </si>
  <si>
    <t>104901-L-11</t>
  </si>
  <si>
    <t>CLEML-48051</t>
  </si>
  <si>
    <t>104903-L-06</t>
  </si>
  <si>
    <t>CLEML-48049</t>
  </si>
  <si>
    <t>104902-L-09</t>
  </si>
  <si>
    <t>104904-L-30</t>
  </si>
  <si>
    <t>CLEML-48075</t>
  </si>
  <si>
    <t>CLEML-48096</t>
  </si>
  <si>
    <t>CLEML-48099</t>
  </si>
  <si>
    <t>104905-L-21</t>
  </si>
  <si>
    <t>104906-L-08</t>
  </si>
  <si>
    <t>104907-L-26</t>
  </si>
  <si>
    <t>CLEML-48116</t>
  </si>
  <si>
    <t>104908-L-18</t>
  </si>
  <si>
    <t>CLEML-48134</t>
  </si>
  <si>
    <t>104909-L-28</t>
  </si>
  <si>
    <t>104910-L-12</t>
  </si>
  <si>
    <t>CLEML-48173</t>
  </si>
  <si>
    <t>104911-L-12</t>
  </si>
  <si>
    <t>CLEML-48175</t>
  </si>
  <si>
    <t>CLEML-48197</t>
  </si>
  <si>
    <t>104912-L-27</t>
  </si>
  <si>
    <t>104913-L-13</t>
  </si>
  <si>
    <t>CLEML-48204</t>
  </si>
  <si>
    <t>104914-L-21</t>
  </si>
  <si>
    <t>CLEML-48226</t>
  </si>
  <si>
    <t>104915-L-31</t>
  </si>
  <si>
    <t>CLEML-48229</t>
  </si>
  <si>
    <t>104916-L-21</t>
  </si>
  <si>
    <t>CLEML-48235</t>
  </si>
  <si>
    <t>104917-L-18</t>
  </si>
  <si>
    <t>CLEML-48242</t>
  </si>
  <si>
    <t>104918-L-12</t>
  </si>
  <si>
    <t>CLEML-48275</t>
  </si>
  <si>
    <t>104919-L-29</t>
  </si>
  <si>
    <t>CLEML-48294</t>
  </si>
  <si>
    <t>104920-L-30</t>
  </si>
  <si>
    <t>CLEML-48308</t>
  </si>
  <si>
    <t>CLEML-48320</t>
  </si>
  <si>
    <t>104921-L-13</t>
  </si>
  <si>
    <t>CLEML-48328</t>
  </si>
  <si>
    <t>104922-L-12</t>
  </si>
  <si>
    <t>104923-L-22</t>
  </si>
  <si>
    <t>CLEML-48364</t>
  </si>
  <si>
    <t>104924-L-17</t>
  </si>
  <si>
    <t>CLEML-48370</t>
  </si>
  <si>
    <t>104925-L-29</t>
  </si>
  <si>
    <t>CLEML-48374</t>
  </si>
  <si>
    <t>104926-L-21</t>
  </si>
  <si>
    <t>CLEML-48392</t>
  </si>
  <si>
    <t>104927-L-29</t>
  </si>
  <si>
    <t>CLEML-48420</t>
  </si>
  <si>
    <t>CLEML-48427</t>
  </si>
  <si>
    <t>104928-L-04</t>
  </si>
  <si>
    <t>CLEML-48432</t>
  </si>
  <si>
    <t>104930-L-29</t>
  </si>
  <si>
    <t>CLEML-48436</t>
  </si>
  <si>
    <t>104931-L-20</t>
  </si>
  <si>
    <t>CLEML-48445</t>
  </si>
  <si>
    <t>104932-L-19</t>
  </si>
  <si>
    <t>CLEML-48447</t>
  </si>
  <si>
    <t>104933-L-30</t>
  </si>
  <si>
    <t>CLEML-48455</t>
  </si>
  <si>
    <t>104933-L-30 2ND</t>
  </si>
  <si>
    <t>CLEML-48475</t>
  </si>
  <si>
    <t>104934-L-21</t>
  </si>
  <si>
    <t>CLEML-48492</t>
  </si>
  <si>
    <t>CLEML-48495</t>
  </si>
  <si>
    <t>104935-L-26</t>
  </si>
  <si>
    <t>CLEML-48521</t>
  </si>
  <si>
    <t>104936-L-13</t>
  </si>
  <si>
    <t>CLEML-48526</t>
  </si>
  <si>
    <t>104937-L-12</t>
  </si>
  <si>
    <t>104938-L-11</t>
  </si>
  <si>
    <t>CLEML-48562</t>
  </si>
  <si>
    <t>104939-L-31</t>
  </si>
  <si>
    <t>CLEML-48574</t>
  </si>
  <si>
    <t>CLEML-48587</t>
  </si>
  <si>
    <t>104940-L-27</t>
  </si>
  <si>
    <t>CLEML-48604</t>
  </si>
  <si>
    <t>104941-L-08</t>
  </si>
  <si>
    <t>CLEML-48624</t>
  </si>
  <si>
    <t>104942-L-26</t>
  </si>
  <si>
    <t>104943-L-04</t>
  </si>
  <si>
    <t>CLEML-48629</t>
  </si>
  <si>
    <t>CLEML-48638</t>
  </si>
  <si>
    <t>104944-L-12</t>
  </si>
  <si>
    <t>CLEML-48646</t>
  </si>
  <si>
    <t>104945-L-03</t>
  </si>
  <si>
    <t>CLEML-48650</t>
  </si>
  <si>
    <t>104946-L-31</t>
  </si>
  <si>
    <t>104947-L-07</t>
  </si>
  <si>
    <t>CLEML-48682</t>
  </si>
  <si>
    <t>104948-L-17</t>
  </si>
  <si>
    <t>CLEML-48701</t>
  </si>
  <si>
    <t>104949-L-10</t>
  </si>
  <si>
    <t>CLEML-48704</t>
  </si>
  <si>
    <t>104950-L-31</t>
  </si>
  <si>
    <t>CLEML-48722</t>
  </si>
  <si>
    <t>CLEML-48742</t>
  </si>
  <si>
    <t>104951-L-04</t>
  </si>
  <si>
    <t>CLEML-48772</t>
  </si>
  <si>
    <t>104952-L-18</t>
  </si>
  <si>
    <t>104953-L-22</t>
  </si>
  <si>
    <t>CLEML-48776</t>
  </si>
  <si>
    <t>CLEML-48793</t>
  </si>
  <si>
    <t>104954-L-13</t>
  </si>
  <si>
    <t>CLEML-48800</t>
  </si>
  <si>
    <t>104955-L-27</t>
  </si>
  <si>
    <t>104956-L-12</t>
  </si>
  <si>
    <t>CLEML-48806</t>
  </si>
  <si>
    <t>104957-L-03</t>
  </si>
  <si>
    <t>CLEML-48823</t>
  </si>
  <si>
    <t>104958-L-12</t>
  </si>
  <si>
    <t>CLEML-48829</t>
  </si>
  <si>
    <t>104959-L-03</t>
  </si>
  <si>
    <t>CLEML-48838</t>
  </si>
  <si>
    <t>104960-L-08</t>
  </si>
  <si>
    <t>CLEML-48843</t>
  </si>
  <si>
    <t>104961-L-20</t>
  </si>
  <si>
    <t>CLEML-48870</t>
  </si>
  <si>
    <t>104962-L-17</t>
  </si>
  <si>
    <t>CLEML-48881</t>
  </si>
  <si>
    <t>104963-L-20</t>
  </si>
  <si>
    <t>CLEML-48912</t>
  </si>
  <si>
    <t>CLEML-48919</t>
  </si>
  <si>
    <t>104964-L-24</t>
  </si>
  <si>
    <t>CLEML-48927</t>
  </si>
  <si>
    <t>104965-L-21</t>
  </si>
  <si>
    <t>CLEML-48956</t>
  </si>
  <si>
    <t>104966-L-28</t>
  </si>
  <si>
    <t>CLEML-48971</t>
  </si>
  <si>
    <t>104967-L-17</t>
  </si>
  <si>
    <t>104968-L-30</t>
  </si>
  <si>
    <t>CLEML-48999</t>
  </si>
  <si>
    <t>CLEML-49004</t>
  </si>
  <si>
    <t>104969-L-03</t>
  </si>
  <si>
    <t>104970-L-13</t>
  </si>
  <si>
    <t>CLEML-49008</t>
  </si>
  <si>
    <t>104971-L-31</t>
  </si>
  <si>
    <t>CLEML-49029</t>
  </si>
  <si>
    <t>104972-L-17</t>
  </si>
  <si>
    <t>104973-L-08</t>
  </si>
  <si>
    <t>CLEML-49034</t>
  </si>
  <si>
    <t>CLEML-49047</t>
  </si>
  <si>
    <t>104973-L-08 2ND</t>
  </si>
  <si>
    <t>CLEML-49049</t>
  </si>
  <si>
    <t>CLEML-49050</t>
  </si>
  <si>
    <t>104974-L-20</t>
  </si>
  <si>
    <t>104975-L-18</t>
  </si>
  <si>
    <t>CLEML-49095</t>
  </si>
  <si>
    <t>104976-L-31</t>
  </si>
  <si>
    <t>CLEML-49100</t>
  </si>
  <si>
    <t>104977-L-05</t>
  </si>
  <si>
    <t>CLEML-49118</t>
  </si>
  <si>
    <t>104978-L-31</t>
  </si>
  <si>
    <t>CLEML-49144</t>
  </si>
  <si>
    <t>104979-L-28</t>
  </si>
  <si>
    <t>CLEML-49167</t>
  </si>
  <si>
    <t>104980-L-21</t>
  </si>
  <si>
    <t>CLEML-49186</t>
  </si>
  <si>
    <t>104981-L-30</t>
  </si>
  <si>
    <t>CLEML-49197</t>
  </si>
  <si>
    <t>104982-L-06</t>
  </si>
  <si>
    <t>CLEML-49208</t>
  </si>
  <si>
    <t>104983-L-30</t>
  </si>
  <si>
    <t>CLEML-49211</t>
  </si>
  <si>
    <t>104984-L-12</t>
  </si>
  <si>
    <t>CLEML-49233</t>
  </si>
  <si>
    <t>104985-L-30</t>
  </si>
  <si>
    <t>CLEML-49237</t>
  </si>
  <si>
    <t>104986-L-07</t>
  </si>
  <si>
    <t>CLEML-49248</t>
  </si>
  <si>
    <t>104987-L-08</t>
  </si>
  <si>
    <t>CLEML-49251</t>
  </si>
  <si>
    <t>104988-L-22</t>
  </si>
  <si>
    <t>CLEML-49274</t>
  </si>
  <si>
    <t>104989-L-12</t>
  </si>
  <si>
    <t>CLEML-49288</t>
  </si>
  <si>
    <t>104990-L-03</t>
  </si>
  <si>
    <t>CLEML-49292</t>
  </si>
  <si>
    <t>104991-L-06</t>
  </si>
  <si>
    <t>CLEML-49311</t>
  </si>
  <si>
    <t>104992-L-04</t>
  </si>
  <si>
    <t>CLEML-49326</t>
  </si>
  <si>
    <t>104993-L-06</t>
  </si>
  <si>
    <t>CLEML-49337</t>
  </si>
  <si>
    <t>104994-L-28</t>
  </si>
  <si>
    <t>CLEML-49374</t>
  </si>
  <si>
    <t>104995-L-11</t>
  </si>
  <si>
    <t>CLEML-49386</t>
  </si>
  <si>
    <t>104996-L-03</t>
  </si>
  <si>
    <t>CLEML-49397</t>
  </si>
  <si>
    <t>104997-L-13</t>
  </si>
  <si>
    <t>CLEML-49405</t>
  </si>
  <si>
    <t>104998-L-06</t>
  </si>
  <si>
    <t>CLEML-49422</t>
  </si>
  <si>
    <t>104999-L-22</t>
  </si>
  <si>
    <t>CLEML-49427</t>
  </si>
  <si>
    <t>105000-L-19</t>
  </si>
  <si>
    <t>CLEML-49431</t>
  </si>
  <si>
    <t>105001-L-22</t>
  </si>
  <si>
    <t>CLEML-49437</t>
  </si>
  <si>
    <t>CLEML-49445</t>
  </si>
  <si>
    <t>105002-L-20</t>
  </si>
  <si>
    <t>CLEML-49482</t>
  </si>
  <si>
    <t>105003-L-19</t>
  </si>
  <si>
    <t>CLEML-49484</t>
  </si>
  <si>
    <t>105004-L-24</t>
  </si>
  <si>
    <t>CLEML-49526</t>
  </si>
  <si>
    <t>105006-L-18</t>
  </si>
  <si>
    <t>CLEML-49533</t>
  </si>
  <si>
    <t>105005-L-28</t>
  </si>
  <si>
    <t>105007-L-30</t>
  </si>
  <si>
    <t>CLEML-49563</t>
  </si>
  <si>
    <t>105008-L-17</t>
  </si>
  <si>
    <t>CLEML-49576</t>
  </si>
  <si>
    <t>CLEML-49583</t>
  </si>
  <si>
    <t>105009-L-11</t>
  </si>
  <si>
    <t>105010-L-07</t>
  </si>
  <si>
    <t>CLEML-49591</t>
  </si>
  <si>
    <t>105011-L-05</t>
  </si>
  <si>
    <t>CLEML-49597</t>
  </si>
  <si>
    <t>105012-L-18</t>
  </si>
  <si>
    <t>CLEML-49617</t>
  </si>
  <si>
    <t>105013-L-21</t>
  </si>
  <si>
    <t>CLEML-49623</t>
  </si>
  <si>
    <t>105014-L-17</t>
  </si>
  <si>
    <t>CLEML-49631</t>
  </si>
  <si>
    <t>CLEML-49639</t>
  </si>
  <si>
    <t>105015-L-30</t>
  </si>
  <si>
    <t>CLEML-49678</t>
  </si>
  <si>
    <t>105016-L-08</t>
  </si>
  <si>
    <t>CLEML-49696</t>
  </si>
  <si>
    <t>105017-L-31</t>
  </si>
  <si>
    <t>CLEML-49706</t>
  </si>
  <si>
    <t>105018-L-19</t>
  </si>
  <si>
    <t>105019-L-05</t>
  </si>
  <si>
    <t>CLEML-49723</t>
  </si>
  <si>
    <t>105020-L-04</t>
  </si>
  <si>
    <t>CLEML-49754</t>
  </si>
  <si>
    <t>105021-L-28</t>
  </si>
  <si>
    <t>CLEML-49764</t>
  </si>
  <si>
    <t>105022-L-04</t>
  </si>
  <si>
    <t>CLEML-49775</t>
  </si>
  <si>
    <t>105023-L-20</t>
  </si>
  <si>
    <t>CLEML-49784</t>
  </si>
  <si>
    <t>105024-L-07</t>
  </si>
  <si>
    <t>CLEML-49791</t>
  </si>
  <si>
    <t>105025-L-29</t>
  </si>
  <si>
    <t>CLEML-49814</t>
  </si>
  <si>
    <t>105026-L-21</t>
  </si>
  <si>
    <t>CLEML-49819</t>
  </si>
  <si>
    <t>105027-L-22</t>
  </si>
  <si>
    <t>CLEML-49828</t>
  </si>
  <si>
    <t>CLEML-49830</t>
  </si>
  <si>
    <t>105028-L-19</t>
  </si>
  <si>
    <t>CLEML-49838</t>
  </si>
  <si>
    <t>105029-L-11</t>
  </si>
  <si>
    <t>CLEML-49865</t>
  </si>
  <si>
    <t>105030 L-08</t>
  </si>
  <si>
    <t>CLEML-49886</t>
  </si>
  <si>
    <t>CLEML-49888</t>
  </si>
  <si>
    <t>105031 L-22</t>
  </si>
  <si>
    <t>105032 L-12</t>
  </si>
  <si>
    <t>CLEML-49917</t>
  </si>
  <si>
    <t>105033-L-12</t>
  </si>
  <si>
    <t>105034-L-22</t>
  </si>
  <si>
    <t>CLEML-49949</t>
  </si>
  <si>
    <t>105035-L-30</t>
  </si>
  <si>
    <t>CLEML-49965</t>
  </si>
  <si>
    <t>105036-L-11</t>
  </si>
  <si>
    <t>CLEML-49977</t>
  </si>
  <si>
    <t>CLEML-49990</t>
  </si>
  <si>
    <t>105037-L-29</t>
  </si>
  <si>
    <t>105038-L-27</t>
  </si>
  <si>
    <t>CLEML-49996</t>
  </si>
  <si>
    <t>105039-L-31</t>
  </si>
  <si>
    <t>CLEML-50016</t>
  </si>
  <si>
    <t>105040-L-20</t>
  </si>
  <si>
    <t>CLEML-50022</t>
  </si>
  <si>
    <t>105041-L-13</t>
  </si>
  <si>
    <t>CLEML-50024</t>
  </si>
  <si>
    <t>105042-L-07</t>
  </si>
  <si>
    <t>CLEML-50034</t>
  </si>
  <si>
    <t>CLEML-50040</t>
  </si>
  <si>
    <t>105043-L-20</t>
  </si>
  <si>
    <t>105044-L-18</t>
  </si>
  <si>
    <t>CLEML-50063</t>
  </si>
  <si>
    <t>105045-L-22</t>
  </si>
  <si>
    <t>CLEML-50083</t>
  </si>
  <si>
    <t>105046-L-13</t>
  </si>
  <si>
    <t>CLEML-50109</t>
  </si>
  <si>
    <t>105047-L-20</t>
  </si>
  <si>
    <t>CLEML-50118</t>
  </si>
  <si>
    <t>105048-L-31</t>
  </si>
  <si>
    <t>CLEML-50159</t>
  </si>
  <si>
    <t>105049-L-03</t>
  </si>
  <si>
    <t>CLEML-50162</t>
  </si>
  <si>
    <t>105050-L-11</t>
  </si>
  <si>
    <t>CLEML-50173</t>
  </si>
  <si>
    <t>105051-L-30</t>
  </si>
  <si>
    <t>CLEML-50188</t>
  </si>
  <si>
    <t>105052-L-20</t>
  </si>
  <si>
    <t>CLEML-50192</t>
  </si>
  <si>
    <t>105053-L-30</t>
  </si>
  <si>
    <t>CLEML-50213</t>
  </si>
  <si>
    <t>105054-L-26</t>
  </si>
  <si>
    <t>CLEML-50218</t>
  </si>
  <si>
    <t>105055-L-11</t>
  </si>
  <si>
    <t>CLEML-50227</t>
  </si>
  <si>
    <t>105056-L-08</t>
  </si>
  <si>
    <t>CLEML-50231</t>
  </si>
  <si>
    <t>CLEML-50237</t>
  </si>
  <si>
    <t>105057-L-18</t>
  </si>
  <si>
    <t>105058-L-22</t>
  </si>
  <si>
    <t>CLEML-50278</t>
  </si>
  <si>
    <t>105059-L-20</t>
  </si>
  <si>
    <t>CLEML-50282</t>
  </si>
  <si>
    <t>CLEML-50303</t>
  </si>
  <si>
    <t>105060-L-08</t>
  </si>
  <si>
    <t>105061-L-11</t>
  </si>
  <si>
    <t>CLEML-50315</t>
  </si>
  <si>
    <t>105062-L-12</t>
  </si>
  <si>
    <t>CLEML-50333</t>
  </si>
  <si>
    <t>105063-L-19</t>
  </si>
  <si>
    <t>CLEML-50363</t>
  </si>
  <si>
    <t>105064-L-24</t>
  </si>
  <si>
    <t>CLEML-50369</t>
  </si>
  <si>
    <t>105065-L-18</t>
  </si>
  <si>
    <t>CLEML-50375</t>
  </si>
  <si>
    <t>105066-L-13</t>
  </si>
  <si>
    <t>CLEML-50382</t>
  </si>
  <si>
    <t>105067-L-08</t>
  </si>
  <si>
    <t>CLEML-50391</t>
  </si>
  <si>
    <t>105068-L-27</t>
  </si>
  <si>
    <t>CLEML-50411</t>
  </si>
  <si>
    <t>105069-L-20</t>
  </si>
  <si>
    <t>CLEML-50415</t>
  </si>
  <si>
    <t>105070-L-22</t>
  </si>
  <si>
    <t>CLEML-50417</t>
  </si>
  <si>
    <t>CLEML-50425</t>
  </si>
  <si>
    <t>105071-L-21</t>
  </si>
  <si>
    <t>CLEML-50427</t>
  </si>
  <si>
    <t>105072-L-21</t>
  </si>
  <si>
    <t>CLEML-50457</t>
  </si>
  <si>
    <t>105073-L-13</t>
  </si>
  <si>
    <t>105074-L-07</t>
  </si>
  <si>
    <t>CLEML-50473</t>
  </si>
  <si>
    <t>CLEML-50489</t>
  </si>
  <si>
    <t>105075-L-28</t>
  </si>
  <si>
    <t>105076-L-27</t>
  </si>
  <si>
    <t>CLEML-50536</t>
  </si>
  <si>
    <t>CLEML-50420</t>
  </si>
  <si>
    <t>105070-L-03</t>
  </si>
  <si>
    <t>105077-L-05</t>
  </si>
  <si>
    <t>CLEML-50550</t>
  </si>
  <si>
    <t>105078-L-26</t>
  </si>
  <si>
    <t>CLEML-50562</t>
  </si>
  <si>
    <t>105079-L-29</t>
  </si>
  <si>
    <t>CLEML-50575</t>
  </si>
  <si>
    <t>105080-L-20</t>
  </si>
  <si>
    <t>CLEML-50584</t>
  </si>
  <si>
    <t>105081-L-22</t>
  </si>
  <si>
    <t>CLEML-50605</t>
  </si>
  <si>
    <t>105082-L-17</t>
  </si>
  <si>
    <t>CLEML-50612</t>
  </si>
  <si>
    <t>105083-L-03</t>
  </si>
  <si>
    <t>CLEML-50619</t>
  </si>
  <si>
    <t>105084-L-24</t>
  </si>
  <si>
    <t>CLEML-50625</t>
  </si>
  <si>
    <t>105085-L-11</t>
  </si>
  <si>
    <t>CLEML-50631</t>
  </si>
  <si>
    <t>105086-L-03</t>
  </si>
  <si>
    <t>CLEML-50677</t>
  </si>
  <si>
    <t>105087-L-08</t>
  </si>
  <si>
    <t>CLEML-50692</t>
  </si>
  <si>
    <t>CLEML-50702</t>
  </si>
  <si>
    <t>105088-L-17</t>
  </si>
  <si>
    <t>105089-L-27</t>
  </si>
  <si>
    <t>CLEML-50710</t>
  </si>
  <si>
    <t>105090 L-24</t>
  </si>
  <si>
    <t>CLEML-50716</t>
  </si>
  <si>
    <t>105091 L-24</t>
  </si>
  <si>
    <t>CLEML-50748</t>
  </si>
  <si>
    <t>105092 L-08</t>
  </si>
  <si>
    <t>CLEML-50760</t>
  </si>
  <si>
    <t>105093 L-20</t>
  </si>
  <si>
    <t>CLEML-50770</t>
  </si>
  <si>
    <t>105094 L-05</t>
  </si>
  <si>
    <t>CLEML-50780</t>
  </si>
  <si>
    <t>CLEML-50798</t>
  </si>
  <si>
    <t>105095 L-28</t>
  </si>
  <si>
    <t>105096 L-08</t>
  </si>
  <si>
    <t>CLEML-50804</t>
  </si>
  <si>
    <t>CLEML-50806</t>
  </si>
  <si>
    <t>105097 L-04</t>
  </si>
  <si>
    <t>CLEML-50814</t>
  </si>
  <si>
    <t>105098 L-06</t>
  </si>
  <si>
    <t>CLEML-50838</t>
  </si>
  <si>
    <t>105099 L-28</t>
  </si>
  <si>
    <t>105100-L-29</t>
  </si>
  <si>
    <t>CLEML-50849</t>
  </si>
  <si>
    <t>105101-L-26</t>
  </si>
  <si>
    <t>CLEML-50862</t>
  </si>
  <si>
    <t>105102-L-27</t>
  </si>
  <si>
    <t>CLEML-50878</t>
  </si>
  <si>
    <t>105103-L-12</t>
  </si>
  <si>
    <t>CLEML-50897</t>
  </si>
  <si>
    <t>105104-L-22</t>
  </si>
  <si>
    <t>CLEML-50928</t>
  </si>
  <si>
    <t>105105-L-27</t>
  </si>
  <si>
    <t>CLEML-50946</t>
  </si>
  <si>
    <t>105106-L-18</t>
  </si>
  <si>
    <t>CLEML-50953</t>
  </si>
  <si>
    <t>CLEML-50966</t>
  </si>
  <si>
    <t>105107-L-08</t>
  </si>
  <si>
    <t>CLEML-50970</t>
  </si>
  <si>
    <t>105108-L-24</t>
  </si>
  <si>
    <t>105109-L-31</t>
  </si>
  <si>
    <t>CLEML-50991</t>
  </si>
  <si>
    <t>CLEML-50993</t>
  </si>
  <si>
    <t>105110-L-24</t>
  </si>
  <si>
    <t>CLEML-51001</t>
  </si>
  <si>
    <t>105111-L-17</t>
  </si>
  <si>
    <t>CLEML-51009</t>
  </si>
  <si>
    <t>105112-L-22</t>
  </si>
  <si>
    <t>CLEML-51034</t>
  </si>
  <si>
    <t>105114-L-29</t>
  </si>
  <si>
    <t>CLEML-51040</t>
  </si>
  <si>
    <t>105115-L-21</t>
  </si>
  <si>
    <t>CLEML-51059</t>
  </si>
  <si>
    <t>105116-L-26</t>
  </si>
  <si>
    <t>CLEML-51085</t>
  </si>
  <si>
    <t>105117-L-12</t>
  </si>
  <si>
    <t>CLEML-51097</t>
  </si>
  <si>
    <t>105118-L-21</t>
  </si>
  <si>
    <t>CLEML-51128</t>
  </si>
  <si>
    <t>105119-L-05</t>
  </si>
  <si>
    <t>CLEML-51130</t>
  </si>
  <si>
    <t>105120-L-06</t>
  </si>
  <si>
    <t>CLEML-51148</t>
  </si>
  <si>
    <t>105121-L-18</t>
  </si>
  <si>
    <t>CLEML-51158</t>
  </si>
  <si>
    <t>105122-L-24</t>
  </si>
  <si>
    <t>CLEML-51166</t>
  </si>
  <si>
    <t>105123-L-06</t>
  </si>
  <si>
    <t>CLEML-51183</t>
  </si>
  <si>
    <t>105124-L-26</t>
  </si>
  <si>
    <t>CLEML-51190</t>
  </si>
  <si>
    <t>CLEML-51197</t>
  </si>
  <si>
    <t>105125-L-21</t>
  </si>
  <si>
    <t>105126-L-26</t>
  </si>
  <si>
    <t>CLEML-51201</t>
  </si>
  <si>
    <t>105127-L-13</t>
  </si>
  <si>
    <t>CLEML-51204</t>
  </si>
  <si>
    <t>105128-L-31</t>
  </si>
  <si>
    <t>CLEML-51246</t>
  </si>
  <si>
    <t>105129-L-29</t>
  </si>
  <si>
    <t>CLEML-51251</t>
  </si>
  <si>
    <t>105130-L-11</t>
  </si>
  <si>
    <t>CLEML-51277</t>
  </si>
  <si>
    <t>105131-L-30</t>
  </si>
  <si>
    <t>CLEML-51291</t>
  </si>
  <si>
    <t>CLEML-51327</t>
  </si>
  <si>
    <t>105132-L-30</t>
  </si>
  <si>
    <t>CLEML-51335</t>
  </si>
  <si>
    <t>105133-L-31</t>
  </si>
  <si>
    <t>CLEML-51345</t>
  </si>
  <si>
    <t>105134-L-27</t>
  </si>
  <si>
    <t>CLEML-51353</t>
  </si>
  <si>
    <t>105135-L-08</t>
  </si>
  <si>
    <t>CLEML-51374</t>
  </si>
  <si>
    <t>CLEML-51380</t>
  </si>
  <si>
    <t>105136-L-04</t>
  </si>
  <si>
    <t>105137-L-06</t>
  </si>
  <si>
    <t>CLEML-51385</t>
  </si>
  <si>
    <t xml:space="preserve">105138-L-24 </t>
  </si>
  <si>
    <t>CLEML-51393</t>
  </si>
  <si>
    <t xml:space="preserve">105139-L-22 </t>
  </si>
  <si>
    <t>105140-L-27</t>
  </si>
  <si>
    <t>CLEML-51420</t>
  </si>
  <si>
    <t>105113-L-17</t>
  </si>
  <si>
    <t>105141-L-26</t>
  </si>
  <si>
    <t>CLEML-51423</t>
  </si>
  <si>
    <t>CLEML-51460</t>
  </si>
  <si>
    <t>105142-L-11</t>
  </si>
  <si>
    <t>105143-L-27</t>
  </si>
  <si>
    <t>CLEML-51478</t>
  </si>
  <si>
    <t>105144-L-31</t>
  </si>
  <si>
    <t>CLEML-51501</t>
  </si>
  <si>
    <t>105145-L-18</t>
  </si>
  <si>
    <t>CLEML-51517</t>
  </si>
  <si>
    <t>105146-L-05</t>
  </si>
  <si>
    <t>CLEML-51532</t>
  </si>
  <si>
    <t>105147-L-20</t>
  </si>
  <si>
    <t>CLEML-51539</t>
  </si>
  <si>
    <t>105148-L-05</t>
  </si>
  <si>
    <t>CLEML-51545</t>
  </si>
  <si>
    <t>105149-L-08</t>
  </si>
  <si>
    <t>CLEML-51569</t>
  </si>
  <si>
    <t>105150-L-05</t>
  </si>
  <si>
    <t>CLEML-51573</t>
  </si>
  <si>
    <t>105150-L-08</t>
  </si>
  <si>
    <t>CLEML-51575</t>
  </si>
  <si>
    <t>CLEML-51583</t>
  </si>
  <si>
    <t>105151-L-21</t>
  </si>
  <si>
    <t>105152-L-27</t>
  </si>
  <si>
    <t>CLEML-51585</t>
  </si>
  <si>
    <t>105153-L-11</t>
  </si>
  <si>
    <t>CLEML-51612</t>
  </si>
  <si>
    <t>105154-L-11</t>
  </si>
  <si>
    <t>CLEML-51614</t>
  </si>
  <si>
    <t>105155-L-28</t>
  </si>
  <si>
    <t>CLEML-51652</t>
  </si>
  <si>
    <t>105156-L-18</t>
  </si>
  <si>
    <t>CLEML-51669</t>
  </si>
  <si>
    <t>105157-L-08</t>
  </si>
  <si>
    <t>CLEML-51700</t>
  </si>
  <si>
    <t>105158-L-07</t>
  </si>
  <si>
    <t>CLEML-51710</t>
  </si>
  <si>
    <t>105159-L-30</t>
  </si>
  <si>
    <t>CLEML-51721</t>
  </si>
  <si>
    <t>105160-L-22</t>
  </si>
  <si>
    <t>CLEML-51733</t>
  </si>
  <si>
    <t>CLEML-51761</t>
  </si>
  <si>
    <t>105161-L-07</t>
  </si>
  <si>
    <t>CLEML-51767</t>
  </si>
  <si>
    <t>105162-L-24</t>
  </si>
  <si>
    <t>CLEML-51772</t>
  </si>
  <si>
    <t>105163-L-04</t>
  </si>
  <si>
    <t>CLEML-51779</t>
  </si>
  <si>
    <t>105164-L-29</t>
  </si>
  <si>
    <t>105165-L-03</t>
  </si>
  <si>
    <t>CLEML-51781</t>
  </si>
  <si>
    <t>105166-L-04</t>
  </si>
  <si>
    <t>CLEML-51829</t>
  </si>
  <si>
    <t>105167-L-11</t>
  </si>
  <si>
    <t>CLEML-51831</t>
  </si>
  <si>
    <t>105168-L-04</t>
  </si>
  <si>
    <t>CLEML-51858</t>
  </si>
  <si>
    <t>105169-L-07</t>
  </si>
  <si>
    <t>CLEML-51869</t>
  </si>
  <si>
    <t>105170-L-21</t>
  </si>
  <si>
    <t>CLEML-51902</t>
  </si>
  <si>
    <t>105171-L-22</t>
  </si>
  <si>
    <t>CLEML-51911</t>
  </si>
  <si>
    <t>105172-L-03</t>
  </si>
  <si>
    <t>CLEML-51924</t>
  </si>
  <si>
    <t>105173-L-21</t>
  </si>
  <si>
    <t>CLEML-51937</t>
  </si>
  <si>
    <t>105174-L-07</t>
  </si>
  <si>
    <t>CLEML-51945</t>
  </si>
  <si>
    <t>105175-L-13</t>
  </si>
  <si>
    <t>CLEML-51973</t>
  </si>
  <si>
    <t>105176-L-19</t>
  </si>
  <si>
    <t>CLEML-51983</t>
  </si>
  <si>
    <t>105177-L-26</t>
  </si>
  <si>
    <t>CLEML-51987</t>
  </si>
  <si>
    <t>105178-L-05</t>
  </si>
  <si>
    <t>CLEML-52012</t>
  </si>
  <si>
    <t>105179-L-31</t>
  </si>
  <si>
    <t>CLEML-52030</t>
  </si>
  <si>
    <t>CLEML-52048</t>
  </si>
  <si>
    <t>105180-L-26</t>
  </si>
  <si>
    <t>105181-L-06</t>
  </si>
  <si>
    <t>CLEML-52062</t>
  </si>
  <si>
    <t>105182-L-19</t>
  </si>
  <si>
    <t>CLEML-52094</t>
  </si>
  <si>
    <t>105183-L-12</t>
  </si>
  <si>
    <t>CLEML-52113</t>
  </si>
  <si>
    <t>105184-L-08</t>
  </si>
  <si>
    <t>CLEML-52127</t>
  </si>
  <si>
    <t>CLEML-52137</t>
  </si>
  <si>
    <t>105185-L-29</t>
  </si>
  <si>
    <t>105186-L-08</t>
  </si>
  <si>
    <t>CLEML-52144</t>
  </si>
  <si>
    <t>105187-L-18</t>
  </si>
  <si>
    <t>CLEML-52171</t>
  </si>
  <si>
    <t>105188-L-19</t>
  </si>
  <si>
    <t>CLEML-52173</t>
  </si>
  <si>
    <t>105189-L-04</t>
  </si>
  <si>
    <t>CLEML-52184</t>
  </si>
  <si>
    <t>105190-L-03</t>
  </si>
  <si>
    <t>CLEML-52212</t>
  </si>
  <si>
    <t>105191-L-27</t>
  </si>
  <si>
    <t>CLEML-52228</t>
  </si>
  <si>
    <t>105192-L-04</t>
  </si>
  <si>
    <t>CLEML-52233</t>
  </si>
  <si>
    <t>105193-L-28</t>
  </si>
  <si>
    <t>CLEML-52252</t>
  </si>
  <si>
    <t>105194-L-28</t>
  </si>
  <si>
    <t>CLEML-52266</t>
  </si>
  <si>
    <t>105195-L-31</t>
  </si>
  <si>
    <t>CLEML-52278</t>
  </si>
  <si>
    <t>105196-L-12</t>
  </si>
  <si>
    <t>CLEML-52305</t>
  </si>
  <si>
    <t>CLEML-52322</t>
  </si>
  <si>
    <t>105197-L-27</t>
  </si>
  <si>
    <t>105198-L-28</t>
  </si>
  <si>
    <t>CLEML-52335</t>
  </si>
  <si>
    <t>105199-L-12</t>
  </si>
  <si>
    <t>CLEML-52345</t>
  </si>
  <si>
    <t>105200-L-26</t>
  </si>
  <si>
    <t>CLEML-52365</t>
  </si>
  <si>
    <t>105201-L-12</t>
  </si>
  <si>
    <t>CLEML-52373</t>
  </si>
  <si>
    <t>105202-L-28</t>
  </si>
  <si>
    <t>CLEML-52377</t>
  </si>
  <si>
    <t>105203-L-17</t>
  </si>
  <si>
    <t>CLEML-52389</t>
  </si>
  <si>
    <t>CLEML-52522</t>
  </si>
  <si>
    <t>105204-17</t>
  </si>
  <si>
    <t>105205-L-20</t>
  </si>
  <si>
    <t>105206-L-20</t>
  </si>
  <si>
    <t>CLEML-52546</t>
  </si>
  <si>
    <t>105207-L-17</t>
  </si>
  <si>
    <t>CLEML-52552</t>
  </si>
  <si>
    <t>CLEML-52530</t>
  </si>
  <si>
    <t>105208-L-27</t>
  </si>
  <si>
    <t>CLEML-52572</t>
  </si>
  <si>
    <t>105209-L-18</t>
  </si>
  <si>
    <t>CLEML-52571</t>
  </si>
  <si>
    <t>105210-L-17</t>
  </si>
  <si>
    <t>CLEML-52599</t>
  </si>
  <si>
    <t>105211-L-04</t>
  </si>
  <si>
    <t>CLEML-52618</t>
  </si>
  <si>
    <t>105212-L-17</t>
  </si>
  <si>
    <t>CLEML-52622</t>
  </si>
  <si>
    <t>105213 L-21</t>
  </si>
  <si>
    <t>CLEML-52643</t>
  </si>
  <si>
    <t>105214 L-25</t>
  </si>
  <si>
    <t>CLEML-526562</t>
  </si>
  <si>
    <t>105215 L-26</t>
  </si>
  <si>
    <t>CLEML-52687</t>
  </si>
  <si>
    <t>105216 L-17</t>
  </si>
  <si>
    <t>CLEML-52700</t>
  </si>
  <si>
    <t>105217 L-31</t>
  </si>
  <si>
    <t>CLEML-52715</t>
  </si>
  <si>
    <t>CLEML-52721</t>
  </si>
  <si>
    <t>105218 L-18</t>
  </si>
  <si>
    <t>CLEML-52732</t>
  </si>
  <si>
    <t>105219 L-04</t>
  </si>
  <si>
    <t>105220-L-24</t>
  </si>
  <si>
    <t>CLEML-52736</t>
  </si>
  <si>
    <t>105221-L-24</t>
  </si>
  <si>
    <t>CLEML-52758</t>
  </si>
  <si>
    <t>105222-L-21</t>
  </si>
  <si>
    <t>CLEML-52764</t>
  </si>
  <si>
    <t>105223-L-17</t>
  </si>
  <si>
    <t>CLEML-52771</t>
  </si>
  <si>
    <t>105224 L-31</t>
  </si>
  <si>
    <t>CLEML-52778</t>
  </si>
  <si>
    <t>CLEML-52786</t>
  </si>
  <si>
    <t>105225 L-03</t>
  </si>
  <si>
    <t>105226 L-13</t>
  </si>
  <si>
    <t>CLEML-52806</t>
  </si>
  <si>
    <t>CLEML-52825</t>
  </si>
  <si>
    <t>105227 L-17</t>
  </si>
  <si>
    <t>105228 L-5</t>
  </si>
  <si>
    <t>CLEML-105228</t>
  </si>
  <si>
    <t>105229 L-03</t>
  </si>
  <si>
    <t>CLEML-52855</t>
  </si>
  <si>
    <t>CLEML-52864</t>
  </si>
  <si>
    <t>105230 L-06</t>
  </si>
  <si>
    <t>CLEML-52903</t>
  </si>
  <si>
    <t>105231 L-19</t>
  </si>
  <si>
    <t>CLEML-52912</t>
  </si>
  <si>
    <t>105232 L-06</t>
  </si>
  <si>
    <t>CLEML-52921</t>
  </si>
  <si>
    <t>105233 L-17</t>
  </si>
  <si>
    <t>105234-L-18</t>
  </si>
  <si>
    <t>CLEML-52927</t>
  </si>
  <si>
    <t>105235-L-05</t>
  </si>
  <si>
    <t>CLEML-52936</t>
  </si>
  <si>
    <t>105236-L-25</t>
  </si>
  <si>
    <t>CLEML-52955</t>
  </si>
  <si>
    <t>105237-L-12</t>
  </si>
  <si>
    <t>CLEML-52961</t>
  </si>
  <si>
    <t>105238-L-11</t>
  </si>
  <si>
    <t>CLEML-52967</t>
  </si>
  <si>
    <t>105239-L-05</t>
  </si>
  <si>
    <t>CLEML-52977</t>
  </si>
  <si>
    <t>105240-L-17</t>
  </si>
  <si>
    <t>CLEML-52985</t>
  </si>
  <si>
    <t>105241-L-12</t>
  </si>
  <si>
    <t>CLEML-53011</t>
  </si>
  <si>
    <t>105242-L-42</t>
  </si>
  <si>
    <t>CLEML-53017</t>
  </si>
  <si>
    <t>105243-L-29</t>
  </si>
  <si>
    <t>CLEML-53036</t>
  </si>
  <si>
    <t>105244-L-04</t>
  </si>
  <si>
    <t>CLEML-53060</t>
  </si>
  <si>
    <t>105245-L-27</t>
  </si>
  <si>
    <t>CLEML-53066</t>
  </si>
  <si>
    <t>105246-L-18</t>
  </si>
  <si>
    <t>CLEML-53094</t>
  </si>
  <si>
    <t>105247-L-21</t>
  </si>
  <si>
    <t>CLEML-53103</t>
  </si>
  <si>
    <t>105248-L-04</t>
  </si>
  <si>
    <t>CLEML-53121</t>
  </si>
  <si>
    <t>105249-L-22</t>
  </si>
  <si>
    <t>CLEML-53127</t>
  </si>
  <si>
    <t>105250-L-28</t>
  </si>
  <si>
    <t>CLEML-53136</t>
  </si>
  <si>
    <t>105251-L-11</t>
  </si>
  <si>
    <t>CLEML-53142</t>
  </si>
  <si>
    <t>CLEML-53161</t>
  </si>
  <si>
    <t>105252-L-6</t>
  </si>
  <si>
    <t>105253-L-22</t>
  </si>
  <si>
    <t>CLEML-53166</t>
  </si>
  <si>
    <t>105254-L-28</t>
  </si>
  <si>
    <t>CLEML-53171</t>
  </si>
  <si>
    <t>105255-L-08</t>
  </si>
  <si>
    <t>CLEML-53182</t>
  </si>
  <si>
    <t>105256-L-03</t>
  </si>
  <si>
    <t>CLEML-53188</t>
  </si>
  <si>
    <t>105257-L-29</t>
  </si>
  <si>
    <t>CLEML-53221</t>
  </si>
  <si>
    <t>105258-L-30</t>
  </si>
  <si>
    <t>CLEML-53223</t>
  </si>
  <si>
    <t>105259-L-21</t>
  </si>
  <si>
    <t>CLEML-53251</t>
  </si>
  <si>
    <t>105260-L-04</t>
  </si>
  <si>
    <t>CLEML-53256</t>
  </si>
  <si>
    <t>105261-L-31</t>
  </si>
  <si>
    <t>CLEML-53284</t>
  </si>
  <si>
    <t>105262-L-18</t>
  </si>
  <si>
    <t>CLEML-53301</t>
  </si>
  <si>
    <t>105263-L-13</t>
  </si>
  <si>
    <t>CLEML-53316</t>
  </si>
  <si>
    <t>105264-L-12</t>
  </si>
  <si>
    <t>CLEML-53323</t>
  </si>
  <si>
    <t>105265-L-07</t>
  </si>
  <si>
    <t>CLEML-53337</t>
  </si>
  <si>
    <t>105266-L-24</t>
  </si>
  <si>
    <t>CLEML-53339</t>
  </si>
  <si>
    <t>105267-L-05</t>
  </si>
  <si>
    <t>CLEML-53360</t>
  </si>
  <si>
    <t>105268-L-13</t>
  </si>
  <si>
    <t>CLEML-53364</t>
  </si>
  <si>
    <t>105269-L-24</t>
  </si>
  <si>
    <t>CLEML-53370</t>
  </si>
  <si>
    <t>105270-L-08</t>
  </si>
  <si>
    <t>CLEML-53378</t>
  </si>
  <si>
    <t>105271-L-27</t>
  </si>
  <si>
    <t>CLEML-53383</t>
  </si>
  <si>
    <t>105272-L-03</t>
  </si>
  <si>
    <t>CLEML-53427</t>
  </si>
  <si>
    <t>105273-L-11</t>
  </si>
  <si>
    <t>CLEML-53429</t>
  </si>
  <si>
    <t>105274-L-08</t>
  </si>
  <si>
    <t>105275-L-13</t>
  </si>
  <si>
    <t>CLEML-53459</t>
  </si>
  <si>
    <t>CLEML-53443</t>
  </si>
  <si>
    <t>CLEML-53472</t>
  </si>
  <si>
    <t>105276-L-03</t>
  </si>
  <si>
    <t>CLEML-53500</t>
  </si>
  <si>
    <t>105277-L-26</t>
  </si>
  <si>
    <t>CLEML-53508</t>
  </si>
  <si>
    <t>105278-L-17</t>
  </si>
  <si>
    <t>CLEML-52524</t>
  </si>
  <si>
    <t>105279-L-18</t>
  </si>
  <si>
    <t>CLEML-53530</t>
  </si>
  <si>
    <t>105280-L-28</t>
  </si>
  <si>
    <t>105281-L-04</t>
  </si>
  <si>
    <t>CLEML-53534</t>
  </si>
  <si>
    <t>105282-L-04</t>
  </si>
  <si>
    <t>CLEML-53557</t>
  </si>
  <si>
    <t>105283-L-06</t>
  </si>
  <si>
    <t>CLEML-53560</t>
  </si>
  <si>
    <t>105284-L-28</t>
  </si>
  <si>
    <t>CLEML-53568</t>
  </si>
  <si>
    <t>105285-L-25</t>
  </si>
  <si>
    <t>CLEML-53573</t>
  </si>
  <si>
    <t>105286-L-28</t>
  </si>
  <si>
    <t>CLEML-53575</t>
  </si>
  <si>
    <t>105287-L-25</t>
  </si>
  <si>
    <t>CLEML-53603</t>
  </si>
  <si>
    <t>CLEML-53619</t>
  </si>
  <si>
    <t>105288-L-13</t>
  </si>
  <si>
    <t>105289-L-07</t>
  </si>
  <si>
    <t>CLEML-53633</t>
  </si>
  <si>
    <t>105290-L-04</t>
  </si>
  <si>
    <t>CLEML-53649</t>
  </si>
  <si>
    <t>105291-L-07</t>
  </si>
  <si>
    <t>CLEML-53662</t>
  </si>
  <si>
    <t>105292-L05</t>
  </si>
  <si>
    <t>CLEML-53668</t>
  </si>
  <si>
    <t>105293-L-12</t>
  </si>
  <si>
    <t>CLEML-53700</t>
  </si>
  <si>
    <t>105294-L-21</t>
  </si>
  <si>
    <t>CLEML-53713</t>
  </si>
  <si>
    <t>105295-L-24</t>
  </si>
  <si>
    <t>CLEML-53731</t>
  </si>
  <si>
    <t>105296-L-09</t>
  </si>
  <si>
    <t>105297-L-31</t>
  </si>
  <si>
    <t>CLEML-53739</t>
  </si>
  <si>
    <t>CLEML-53753</t>
  </si>
  <si>
    <t>105298-L-08</t>
  </si>
  <si>
    <t>CLEML-53759</t>
  </si>
  <si>
    <t>105299-L-13</t>
  </si>
  <si>
    <t>CLEML-53768</t>
  </si>
  <si>
    <t>105300-L-13</t>
  </si>
  <si>
    <t>CLEML-53772</t>
  </si>
  <si>
    <t>105301-L-11</t>
  </si>
  <si>
    <t>CLEML-53805</t>
  </si>
  <si>
    <t>105302-L-25</t>
  </si>
  <si>
    <t>CLEML-53776</t>
  </si>
  <si>
    <t>105302-L-07</t>
  </si>
  <si>
    <t>105303-L-12</t>
  </si>
  <si>
    <t>CLEML-53823</t>
  </si>
  <si>
    <t>CLEML-53838</t>
  </si>
  <si>
    <t>105304-L-08</t>
  </si>
  <si>
    <t>105305-L-17</t>
  </si>
  <si>
    <t>CLEML-53854</t>
  </si>
  <si>
    <t>CLEML-53862</t>
  </si>
  <si>
    <t>105306-L-12</t>
  </si>
  <si>
    <t>105307-L-08</t>
  </si>
  <si>
    <t>CLEML-53895</t>
  </si>
  <si>
    <t>105308-L-25</t>
  </si>
  <si>
    <t>CLEML-53903</t>
  </si>
  <si>
    <t>CLEML-58921</t>
  </si>
  <si>
    <t>105309-L-29</t>
  </si>
  <si>
    <t>105310-L-05</t>
  </si>
  <si>
    <t>CLEML-53927</t>
  </si>
  <si>
    <t>105311-L-29</t>
  </si>
  <si>
    <t>CLEML-53931</t>
  </si>
  <si>
    <t>105312-L-22</t>
  </si>
  <si>
    <t>CLEML-53953</t>
  </si>
  <si>
    <t>105313-L-18</t>
  </si>
  <si>
    <t>CLEML-53955</t>
  </si>
  <si>
    <t>105314-L-03</t>
  </si>
  <si>
    <t>CLEML-53959</t>
  </si>
  <si>
    <t>105315-L-22</t>
  </si>
  <si>
    <t>CLEML-53969</t>
  </si>
  <si>
    <t>105316-L-22</t>
  </si>
  <si>
    <t>CLEML-53973</t>
  </si>
  <si>
    <t>105317-L-17</t>
  </si>
  <si>
    <t>CLEML-53979</t>
  </si>
  <si>
    <t>105318-L-30</t>
  </si>
  <si>
    <t>CLEML-54013</t>
  </si>
  <si>
    <t>105319-L-20</t>
  </si>
  <si>
    <t>CLEML-54023</t>
  </si>
  <si>
    <t>105320-L-18</t>
  </si>
  <si>
    <t>CLEML-54041</t>
  </si>
  <si>
    <t>105321-L-08</t>
  </si>
  <si>
    <t>CLEML-54047</t>
  </si>
  <si>
    <t>CLEML-54060</t>
  </si>
  <si>
    <t>105322-L-24</t>
  </si>
  <si>
    <t>105323-L-27</t>
  </si>
  <si>
    <t>CLEML-54096</t>
  </si>
  <si>
    <t>CLEML-54114</t>
  </si>
  <si>
    <t>105324-L-12</t>
  </si>
  <si>
    <t>CLEML-54122</t>
  </si>
  <si>
    <t>105325-L-19</t>
  </si>
  <si>
    <t>105326-L-04</t>
  </si>
  <si>
    <t>CLEML-54130</t>
  </si>
  <si>
    <t>105327-L-24</t>
  </si>
  <si>
    <t>CLEML-54139</t>
  </si>
  <si>
    <t>105328-L-28</t>
  </si>
  <si>
    <t>CLEML-54159</t>
  </si>
  <si>
    <t>105329-L-20</t>
  </si>
  <si>
    <t>CLEML-54163</t>
  </si>
  <si>
    <t>105330-L-28</t>
  </si>
  <si>
    <t>CLEML-54169</t>
  </si>
  <si>
    <t>105331-L-11</t>
  </si>
  <si>
    <t>CLEML-54173</t>
  </si>
  <si>
    <t>105332-L-04</t>
  </si>
  <si>
    <t>CLEML-54175</t>
  </si>
  <si>
    <t>105333-L-25</t>
  </si>
  <si>
    <t>CLEML-54205</t>
  </si>
  <si>
    <t>105334-L-21</t>
  </si>
  <si>
    <t>CLEML-54234</t>
  </si>
  <si>
    <t>CLEML-54239</t>
  </si>
  <si>
    <t>105335-L-29</t>
  </si>
  <si>
    <t>105336-L-11</t>
  </si>
  <si>
    <t>CLEML-54286</t>
  </si>
  <si>
    <t>CLEML-54296</t>
  </si>
  <si>
    <t>105337-L-17</t>
  </si>
  <si>
    <t>105338-L-16</t>
  </si>
  <si>
    <t>CLEML-54335</t>
  </si>
  <si>
    <t>105339-L-30</t>
  </si>
  <si>
    <t>CLEML-54348</t>
  </si>
  <si>
    <t>105340-L-28</t>
  </si>
  <si>
    <t>CLEML-54358</t>
  </si>
  <si>
    <t>CLEML-54364</t>
  </si>
  <si>
    <t>105341-L-05</t>
  </si>
  <si>
    <t>CLEML-54383</t>
  </si>
  <si>
    <t>105342-L-08</t>
  </si>
  <si>
    <t>105343-L-05</t>
  </si>
  <si>
    <t>CLEML-54390</t>
  </si>
  <si>
    <t>105344-L-13</t>
  </si>
  <si>
    <t>CLEML-54400</t>
  </si>
  <si>
    <t>105345-L-27</t>
  </si>
  <si>
    <t>CLEML-54404</t>
  </si>
  <si>
    <t>105346-L-18</t>
  </si>
  <si>
    <t>CLEML-54410</t>
  </si>
  <si>
    <t>105347-L-21</t>
  </si>
  <si>
    <t>CLEML-54449</t>
  </si>
  <si>
    <t>105348-L-08</t>
  </si>
  <si>
    <t>CLEML-54451</t>
  </si>
  <si>
    <t>105349-L-04</t>
  </si>
  <si>
    <t>CLEML-54483</t>
  </si>
  <si>
    <t>105350-L-29</t>
  </si>
  <si>
    <t>CLEML-54495</t>
  </si>
  <si>
    <t>105351-L-16</t>
  </si>
  <si>
    <t>CLEML-54525</t>
  </si>
  <si>
    <t>CLEML-54532</t>
  </si>
  <si>
    <t>105352-L-12</t>
  </si>
  <si>
    <t>CLEML-54546</t>
  </si>
  <si>
    <t>105353-L-29</t>
  </si>
  <si>
    <t>105354-L-12</t>
  </si>
  <si>
    <t>CLEML-54555</t>
  </si>
  <si>
    <t>CLEML-54561</t>
  </si>
  <si>
    <t>105355-L-07</t>
  </si>
  <si>
    <t>105356-L-29</t>
  </si>
  <si>
    <t>CLEML-54587</t>
  </si>
  <si>
    <t>105357-L-25</t>
  </si>
  <si>
    <t>CLEML-54588</t>
  </si>
  <si>
    <t>CLEML-54594</t>
  </si>
  <si>
    <t>105358-L-07</t>
  </si>
  <si>
    <t>105359-L-16</t>
  </si>
  <si>
    <t>CLEML-54596</t>
  </si>
  <si>
    <t>105360-L-31</t>
  </si>
  <si>
    <t>CLEML-54604</t>
  </si>
  <si>
    <t>105361-L-13</t>
  </si>
  <si>
    <t>CLEML-54610</t>
  </si>
  <si>
    <t>105362-L-25</t>
  </si>
  <si>
    <t>CLEML-54636</t>
  </si>
  <si>
    <t>105363-L-11</t>
  </si>
  <si>
    <t>CLEML-54658</t>
  </si>
  <si>
    <t>105364-L-08</t>
  </si>
  <si>
    <t>CLEML-54678</t>
  </si>
  <si>
    <t>105365-L-12</t>
  </si>
  <si>
    <t>CLEML-54686</t>
  </si>
  <si>
    <t>105366-L-11</t>
  </si>
  <si>
    <t>CLEML-54705</t>
  </si>
  <si>
    <t>105367-L-27</t>
  </si>
  <si>
    <t>CLEML-54736</t>
  </si>
  <si>
    <t>105368-L-24</t>
  </si>
  <si>
    <t>CLEML-54749</t>
  </si>
  <si>
    <t>105369-L-05</t>
  </si>
  <si>
    <t>CLEML-54757</t>
  </si>
  <si>
    <t>CLEML-54771</t>
  </si>
  <si>
    <t>105370-L-29</t>
  </si>
  <si>
    <t>CLEML-54791</t>
  </si>
  <si>
    <t>105371-L-05</t>
  </si>
  <si>
    <t>CLEML-54795</t>
  </si>
  <si>
    <t>105372-L-07</t>
  </si>
  <si>
    <t>CLEML-54799</t>
  </si>
  <si>
    <t>105373-L-29</t>
  </si>
  <si>
    <t>105374-L-05</t>
  </si>
  <si>
    <t>CLEML-54809</t>
  </si>
  <si>
    <t>105375-L-19</t>
  </si>
  <si>
    <t>CLEML-54836</t>
  </si>
  <si>
    <t>105376-L-29</t>
  </si>
  <si>
    <t>CLEML-54844</t>
  </si>
  <si>
    <t>105377-L-24</t>
  </si>
  <si>
    <t>*</t>
  </si>
  <si>
    <t>CLEML-54877</t>
  </si>
  <si>
    <t>105378-L-13</t>
  </si>
  <si>
    <t>CLEML-54892</t>
  </si>
  <si>
    <t>105379-L-30</t>
  </si>
  <si>
    <t>CLEML-54919</t>
  </si>
  <si>
    <t>105380-L-31</t>
  </si>
  <si>
    <t>CLEML-54931</t>
  </si>
  <si>
    <t>CLEML-54943</t>
  </si>
  <si>
    <t>105381-L-13</t>
  </si>
  <si>
    <t>CLEML-54957</t>
  </si>
  <si>
    <t>105382-L-28</t>
  </si>
  <si>
    <t>105383-L-18</t>
  </si>
  <si>
    <t>CLEML-54967</t>
  </si>
  <si>
    <t>105384-L-12</t>
  </si>
  <si>
    <t>CLEML-54986</t>
  </si>
  <si>
    <t>105385-L-08</t>
  </si>
  <si>
    <t>CLEML-54990</t>
  </si>
  <si>
    <t>105386-L-29</t>
  </si>
  <si>
    <t>CLEML-54999</t>
  </si>
  <si>
    <t>105387L-02</t>
  </si>
  <si>
    <t>CLEML-55003</t>
  </si>
  <si>
    <t>105388-L-13</t>
  </si>
  <si>
    <t>CLEML-55033</t>
  </si>
  <si>
    <t>105389-L-28</t>
  </si>
  <si>
    <t>CLEML-55051</t>
  </si>
  <si>
    <t>105390-L-19</t>
  </si>
  <si>
    <t>CLEML-55075</t>
  </si>
  <si>
    <t>105391-L-05</t>
  </si>
  <si>
    <t>CLEML-55092</t>
  </si>
  <si>
    <t>105392-L-31</t>
  </si>
  <si>
    <t>CLEML-55116</t>
  </si>
  <si>
    <t>105393-L-19</t>
  </si>
  <si>
    <t>CLEML-55124</t>
  </si>
  <si>
    <t>105394-L-20</t>
  </si>
  <si>
    <t>CLEML-55139</t>
  </si>
  <si>
    <t>105395-L-04</t>
  </si>
  <si>
    <t>CLEML-55148</t>
  </si>
  <si>
    <t>CLEML-55156</t>
  </si>
  <si>
    <t>105396-L-13</t>
  </si>
  <si>
    <t>CLEML-55176</t>
  </si>
  <si>
    <t>105397-L-21</t>
  </si>
  <si>
    <t>CLEML-55179</t>
  </si>
  <si>
    <t>105398-L-18</t>
  </si>
  <si>
    <t>CLEML-55189</t>
  </si>
  <si>
    <t>105399-L-16</t>
  </si>
  <si>
    <t>105400-L-21</t>
  </si>
  <si>
    <t>CLEML-55193</t>
  </si>
  <si>
    <t>105401-L-05</t>
  </si>
  <si>
    <t>CLEML-55230</t>
  </si>
  <si>
    <t>105402-L-29</t>
  </si>
  <si>
    <t>CLEML-55233</t>
  </si>
  <si>
    <t>105403-L-24</t>
  </si>
  <si>
    <t>CLEML-55257</t>
  </si>
  <si>
    <t>105404-L-04</t>
  </si>
  <si>
    <t>CLEML-55284</t>
  </si>
  <si>
    <t>105405-L-06</t>
  </si>
  <si>
    <t>CLEML-55285</t>
  </si>
  <si>
    <t>105406-L-05</t>
  </si>
  <si>
    <t>CLEML-55321</t>
  </si>
  <si>
    <t>105407-L-08</t>
  </si>
  <si>
    <t>CLEML-55327</t>
  </si>
  <si>
    <t>105408-L-20</t>
  </si>
  <si>
    <t>CLEML-55342</t>
  </si>
  <si>
    <t>CLEML-55354</t>
  </si>
  <si>
    <t>105409-L-18</t>
  </si>
  <si>
    <t>CLEML-55360</t>
  </si>
  <si>
    <t>105410-L-31</t>
  </si>
  <si>
    <t>CLEML-55377</t>
  </si>
  <si>
    <t>105411-L-20</t>
  </si>
  <si>
    <t>CLEML-55383</t>
  </si>
  <si>
    <t>105412-L-12</t>
  </si>
  <si>
    <t>CLEML-55387</t>
  </si>
  <si>
    <t>105413-L-19</t>
  </si>
  <si>
    <t>105414-L-20</t>
  </si>
  <si>
    <t>CLEML-55396</t>
  </si>
  <si>
    <t>105415-L-16</t>
  </si>
  <si>
    <t>CLEML-55426</t>
  </si>
  <si>
    <t>105416-L-19</t>
  </si>
  <si>
    <t>CLEML-55447</t>
  </si>
  <si>
    <t>105417-L-20</t>
  </si>
  <si>
    <t>CLEML-55465</t>
  </si>
  <si>
    <t>CLEML-55479</t>
  </si>
  <si>
    <t>105418-L-08</t>
  </si>
  <si>
    <t>105419-L-12</t>
  </si>
  <si>
    <t>CLEML-55491</t>
  </si>
  <si>
    <t>105420-L-29</t>
  </si>
  <si>
    <t>CLEML-55522</t>
  </si>
  <si>
    <t>105421-L-06</t>
  </si>
  <si>
    <t>CLEML-55532</t>
  </si>
  <si>
    <t>105422-L-12</t>
  </si>
  <si>
    <t>CLEML-55541</t>
  </si>
  <si>
    <t>105423-L-24</t>
  </si>
  <si>
    <t>CLEML-55552</t>
  </si>
  <si>
    <t>105424-L-06</t>
  </si>
  <si>
    <t>CLEML-55569</t>
  </si>
  <si>
    <t>105425-L-04</t>
  </si>
  <si>
    <t>CLEML-55575</t>
  </si>
  <si>
    <t>105426-L-03</t>
  </si>
  <si>
    <t>CLEML-55584</t>
  </si>
  <si>
    <t>105427-L-04</t>
  </si>
  <si>
    <t>CLEML-55588</t>
  </si>
  <si>
    <t>105428-L-20</t>
  </si>
  <si>
    <t>CLEML-55593</t>
  </si>
  <si>
    <t>105429-L-04</t>
  </si>
  <si>
    <t>CLEML-55630</t>
  </si>
  <si>
    <t>105430-L-24</t>
  </si>
  <si>
    <t>CLEML-55640</t>
  </si>
  <si>
    <t>105431-L-20</t>
  </si>
  <si>
    <t>CLEML-55673</t>
  </si>
  <si>
    <t>105432-L-29</t>
  </si>
  <si>
    <t>CLEML-55679</t>
  </si>
  <si>
    <t>105433-L-30</t>
  </si>
  <si>
    <t>CLEML-55713</t>
  </si>
  <si>
    <t>CLEML-55756</t>
  </si>
  <si>
    <t>105434-L-31</t>
  </si>
  <si>
    <t>105435-L-30</t>
  </si>
  <si>
    <t>CLEML-55737</t>
  </si>
  <si>
    <t>105436-L-19</t>
  </si>
  <si>
    <t>CLEML-55748</t>
  </si>
  <si>
    <t>105437-L-03</t>
  </si>
  <si>
    <t>105437-L-06</t>
  </si>
  <si>
    <t>CLEML-55775</t>
  </si>
  <si>
    <t>105438-L-05</t>
  </si>
  <si>
    <t>CLEML-55776</t>
  </si>
  <si>
    <t>105439-L-31</t>
  </si>
  <si>
    <t>CLEML-55779</t>
  </si>
  <si>
    <t>CLEML-55790</t>
  </si>
  <si>
    <t>105440-L-13</t>
  </si>
  <si>
    <t>CLEML-55792</t>
  </si>
  <si>
    <t>105441-L-06</t>
  </si>
  <si>
    <t>CLEML-55795</t>
  </si>
  <si>
    <t>105442-L-20</t>
  </si>
  <si>
    <t>CLEML-55818</t>
  </si>
  <si>
    <t>105443-L-26</t>
  </si>
  <si>
    <t>CLEML-55830</t>
  </si>
  <si>
    <t>CLEML-55846</t>
  </si>
  <si>
    <t>105444-L-19</t>
  </si>
  <si>
    <t>105440-L-05</t>
  </si>
  <si>
    <t>105445-L-30</t>
  </si>
  <si>
    <t>CLEML-55848</t>
  </si>
  <si>
    <t>105446-L-29</t>
  </si>
  <si>
    <t>CLEML-55860</t>
  </si>
  <si>
    <t>105447-L-03</t>
  </si>
  <si>
    <t>CLEML-55868</t>
  </si>
  <si>
    <t>105448-L-29</t>
  </si>
  <si>
    <t>CLEML-55890</t>
  </si>
  <si>
    <t>105449-L-13</t>
  </si>
  <si>
    <t>CLEML-55891</t>
  </si>
  <si>
    <t>105450-L-12</t>
  </si>
  <si>
    <t>CLEML-55903</t>
  </si>
  <si>
    <t>105451-L-30</t>
  </si>
  <si>
    <t>CLEML-55905</t>
  </si>
  <si>
    <t>105452-L-11</t>
  </si>
  <si>
    <t>CLEML-55908</t>
  </si>
  <si>
    <t>105453-L-31</t>
  </si>
  <si>
    <t>CLEML-55913</t>
  </si>
  <si>
    <t>105454-L-25</t>
  </si>
  <si>
    <t>CLEML-55915</t>
  </si>
  <si>
    <t>105455-L-08</t>
  </si>
  <si>
    <t>CLEML-55925</t>
  </si>
  <si>
    <t>105456-L-06</t>
  </si>
  <si>
    <t>CLEML-55940</t>
  </si>
  <si>
    <t>105457-L-03</t>
  </si>
  <si>
    <t>CLEML-55955</t>
  </si>
  <si>
    <t>105458-L-03</t>
  </si>
  <si>
    <t>CLEML-55964</t>
  </si>
  <si>
    <t>105459-L-08</t>
  </si>
  <si>
    <t>CLEML-55966</t>
  </si>
  <si>
    <t>105460-L-04</t>
  </si>
  <si>
    <t>CLEML-55980</t>
  </si>
  <si>
    <t>105461-L-11</t>
  </si>
  <si>
    <t>CLEML-55987</t>
  </si>
  <si>
    <t>105462-L-26</t>
  </si>
  <si>
    <t>CLEML-55999</t>
  </si>
  <si>
    <t>CLEML-56006</t>
  </si>
  <si>
    <t>105463-L-28</t>
  </si>
  <si>
    <t>105464-L-08</t>
  </si>
  <si>
    <t>CLEML-56014</t>
  </si>
  <si>
    <t>105465-L-24</t>
  </si>
  <si>
    <t>CLEML-56026</t>
  </si>
  <si>
    <t>105466-L-12</t>
  </si>
  <si>
    <t>CLEML-56029</t>
  </si>
  <si>
    <t>105467-L-29</t>
  </si>
  <si>
    <t>CLEML-56033</t>
  </si>
  <si>
    <t>105468-L-11</t>
  </si>
  <si>
    <t>CLEML-56037</t>
  </si>
  <si>
    <t>105469-L-08</t>
  </si>
  <si>
    <t>CLEML-56043</t>
  </si>
  <si>
    <t>105470-L-03</t>
  </si>
  <si>
    <t>CLEML-56047</t>
  </si>
  <si>
    <t>105471-L-24</t>
  </si>
  <si>
    <t>CLEML-56060</t>
  </si>
  <si>
    <t>105472-L-13</t>
  </si>
  <si>
    <t>CLEML-56077</t>
  </si>
  <si>
    <t>105473-L-24</t>
  </si>
  <si>
    <t>CLEML-56082</t>
  </si>
  <si>
    <t>105474-L-03</t>
  </si>
  <si>
    <t>CLEML-56105</t>
  </si>
  <si>
    <t>105475-L-04</t>
  </si>
  <si>
    <t>CLEML-56115</t>
  </si>
  <si>
    <t>CLEML-56143</t>
  </si>
  <si>
    <t>105476-L-13</t>
  </si>
  <si>
    <t>105477-L-06</t>
  </si>
  <si>
    <t>CLEML-56158</t>
  </si>
  <si>
    <t>CLEML-56170</t>
  </si>
  <si>
    <t>105478-L-30</t>
  </si>
  <si>
    <t>CLEML-56175</t>
  </si>
  <si>
    <t>105479-L-19</t>
  </si>
  <si>
    <t>105480-L-07</t>
  </si>
  <si>
    <t>CLEML-56178</t>
  </si>
  <si>
    <t>105481-L-03</t>
  </si>
  <si>
    <t>CLEML-56190</t>
  </si>
  <si>
    <t>105482-L-06</t>
  </si>
  <si>
    <t>CLEML-56209</t>
  </si>
  <si>
    <t>105483-L-31</t>
  </si>
  <si>
    <t>CLEML-56211</t>
  </si>
  <si>
    <t>105484-L-28</t>
  </si>
  <si>
    <t>CLEML-56215</t>
  </si>
  <si>
    <t>CLEML-56219</t>
  </si>
  <si>
    <t>105485-L-31</t>
  </si>
  <si>
    <t>105486-L-03</t>
  </si>
  <si>
    <t>CLEML-56228</t>
  </si>
  <si>
    <t>105487-L-06</t>
  </si>
  <si>
    <t>CLEML-56230</t>
  </si>
  <si>
    <t>105488-L-24</t>
  </si>
  <si>
    <t>CLEML-56254</t>
  </si>
  <si>
    <t>105489-L-26</t>
  </si>
  <si>
    <t>CLEML-56279</t>
  </si>
  <si>
    <t>105490-L-08</t>
  </si>
  <si>
    <t>CLEML-56293</t>
  </si>
  <si>
    <t>105491-L-07</t>
  </si>
  <si>
    <t>CLEML-56304</t>
  </si>
  <si>
    <t>105492-L-30</t>
  </si>
  <si>
    <t>CLEML-56317</t>
  </si>
  <si>
    <t>105493-L-03</t>
  </si>
  <si>
    <t>CLEML-56340</t>
  </si>
  <si>
    <t>CLEML-56349</t>
  </si>
  <si>
    <t>105494-L-11</t>
  </si>
  <si>
    <t>105495-L-24</t>
  </si>
  <si>
    <t>CLEML-56372</t>
  </si>
  <si>
    <t>105496-L-08</t>
  </si>
  <si>
    <t>CLEML-56384</t>
  </si>
  <si>
    <t>105497-L-31</t>
  </si>
  <si>
    <t>CLEML-56390</t>
  </si>
  <si>
    <t>105498-L-NA</t>
  </si>
  <si>
    <t>105499-L-31</t>
  </si>
  <si>
    <t>CLEML-56412</t>
  </si>
  <si>
    <t>CLEML-56423</t>
  </si>
  <si>
    <t>105500-L-07</t>
  </si>
  <si>
    <t>CLEML-56425</t>
  </si>
  <si>
    <t>105501-L-17</t>
  </si>
  <si>
    <t>CLEML-56433</t>
  </si>
  <si>
    <t>105502-L-31</t>
  </si>
  <si>
    <t>CLEML-56437</t>
  </si>
  <si>
    <t>105503-L-08</t>
  </si>
  <si>
    <t>CLEML-56457</t>
  </si>
  <si>
    <t>CLEML-56475</t>
  </si>
  <si>
    <t>105504-L-18</t>
  </si>
  <si>
    <t>CLEML-56479</t>
  </si>
  <si>
    <t>105505-L-26</t>
  </si>
  <si>
    <t>CLEML-56498</t>
  </si>
  <si>
    <t>105506-L-31</t>
  </si>
  <si>
    <t>CLEML-56509</t>
  </si>
  <si>
    <t>105507-L-08</t>
  </si>
  <si>
    <t>105508-L-20</t>
  </si>
  <si>
    <t>CLEML-56535</t>
  </si>
  <si>
    <t>CLEML-56547</t>
  </si>
  <si>
    <t>105509-L-20</t>
  </si>
  <si>
    <t>105510-L-05</t>
  </si>
  <si>
    <t>CLEML-56562</t>
  </si>
  <si>
    <t>105511-L-18</t>
  </si>
  <si>
    <t>CLEML-56566</t>
  </si>
  <si>
    <t>105512-L-12</t>
  </si>
  <si>
    <t>CLEML-56577</t>
  </si>
  <si>
    <t>105513-L-16</t>
  </si>
  <si>
    <t>CLEML-56580</t>
  </si>
  <si>
    <t>105514-L-19</t>
  </si>
  <si>
    <t>CLEML-56600</t>
  </si>
  <si>
    <t>105515-L-13</t>
  </si>
  <si>
    <t>CLEML-56610</t>
  </si>
  <si>
    <t>105516-L-17</t>
  </si>
  <si>
    <t>CLEML-56616</t>
  </si>
  <si>
    <t>105517-L-20</t>
  </si>
  <si>
    <t>CLEML-56620</t>
  </si>
  <si>
    <t>105518-L-08</t>
  </si>
  <si>
    <t>CLEML-56624</t>
  </si>
  <si>
    <t>105519-L-011</t>
  </si>
  <si>
    <t>CLEML-56648</t>
  </si>
  <si>
    <t>105520-L-30</t>
  </si>
  <si>
    <t>CLEML-56668</t>
  </si>
  <si>
    <t>CLEML-56698</t>
  </si>
  <si>
    <t>105521-L-29</t>
  </si>
  <si>
    <t>CLEML-56727</t>
  </si>
  <si>
    <t>105522-L-16</t>
  </si>
  <si>
    <t>105523-L-21</t>
  </si>
  <si>
    <t>CLEML-56745</t>
  </si>
  <si>
    <t>CLEML-56751</t>
  </si>
  <si>
    <t>105524-L-17</t>
  </si>
  <si>
    <t>CLEML-56763</t>
  </si>
  <si>
    <t>105525-L-18</t>
  </si>
  <si>
    <t>CLEML-56765</t>
  </si>
  <si>
    <t>105526-L-20</t>
  </si>
  <si>
    <t>105527-L-26</t>
  </si>
  <si>
    <t>CLEML-56770</t>
  </si>
  <si>
    <t>105528-L-08</t>
  </si>
  <si>
    <t>CLEML-56792</t>
  </si>
  <si>
    <t>CLEML-56796</t>
  </si>
  <si>
    <t>105529-L-07</t>
  </si>
  <si>
    <t>105530-L-12</t>
  </si>
  <si>
    <t>CLEML-56804</t>
  </si>
  <si>
    <t>105531-L-28</t>
  </si>
  <si>
    <t>CLEML-56808</t>
  </si>
  <si>
    <t>105532-L-30</t>
  </si>
  <si>
    <t>CLEML-56834</t>
  </si>
  <si>
    <t>105533-L-16</t>
  </si>
  <si>
    <t>CLEML-56846</t>
  </si>
  <si>
    <t>105534-L-19</t>
  </si>
  <si>
    <t>CLEML-56850</t>
  </si>
  <si>
    <t>105535-L-20</t>
  </si>
  <si>
    <t>CLEML-56868</t>
  </si>
  <si>
    <t>105536-L-21</t>
  </si>
  <si>
    <t>CLEML-56893</t>
  </si>
  <si>
    <t>CLEML-56921</t>
  </si>
  <si>
    <t>105537-L-17</t>
  </si>
  <si>
    <t>105538-L-18</t>
  </si>
  <si>
    <t>CLEML-56930</t>
  </si>
  <si>
    <t>CLEML-56942</t>
  </si>
  <si>
    <t>105539-L-16</t>
  </si>
  <si>
    <t>CLEML-56947</t>
  </si>
  <si>
    <t>105540-L-25</t>
  </si>
  <si>
    <t>CLEML-56957</t>
  </si>
  <si>
    <t>105541-L-31</t>
  </si>
  <si>
    <t>105542-L-12</t>
  </si>
  <si>
    <t>CLEML-56965</t>
  </si>
  <si>
    <t>105543-L-16</t>
  </si>
  <si>
    <t>CLEML-56986</t>
  </si>
  <si>
    <t>105544-L-30</t>
  </si>
  <si>
    <t>CLEML-56990</t>
  </si>
  <si>
    <t>105545-L-17</t>
  </si>
  <si>
    <t>CLEML-56992</t>
  </si>
  <si>
    <t>105546-L-16</t>
  </si>
  <si>
    <t>CLEML-57001</t>
  </si>
  <si>
    <t>105547-L-04</t>
  </si>
  <si>
    <t>CLEML-57005</t>
  </si>
  <si>
    <t>105548-L-12</t>
  </si>
  <si>
    <t>CLEML-57009</t>
  </si>
  <si>
    <t>105549-L-11</t>
  </si>
  <si>
    <t>CLEML-57050</t>
  </si>
  <si>
    <t>105550-L-26</t>
  </si>
  <si>
    <t>CLEML-57053</t>
  </si>
  <si>
    <t>105551-L-14</t>
  </si>
  <si>
    <t>CLEML-57075</t>
  </si>
  <si>
    <t>105552-L-17</t>
  </si>
  <si>
    <t>CLEML-57090</t>
  </si>
  <si>
    <t>105553-L-31</t>
  </si>
  <si>
    <t>CLEML-57112</t>
  </si>
  <si>
    <t>105554-L-29</t>
  </si>
  <si>
    <t>CLEML-57132</t>
  </si>
  <si>
    <t>105555-L-24</t>
  </si>
  <si>
    <t>CLEML-57136</t>
  </si>
  <si>
    <t>105556-L-28</t>
  </si>
  <si>
    <t>CLEML-57138</t>
  </si>
  <si>
    <t>105557-L-29</t>
  </si>
  <si>
    <t>CLEML-57149</t>
  </si>
  <si>
    <t>105558-L-03</t>
  </si>
  <si>
    <t>CLEML-57154</t>
  </si>
  <si>
    <t>105559-L-17</t>
  </si>
  <si>
    <t>CLEML-57156</t>
  </si>
  <si>
    <t>105560-L-20</t>
  </si>
  <si>
    <t>CLEML-57177</t>
  </si>
  <si>
    <t>105561-L-21</t>
  </si>
  <si>
    <t>CLEML-57183</t>
  </si>
  <si>
    <t>105562-L-08</t>
  </si>
  <si>
    <t>CLEML-57189</t>
  </si>
  <si>
    <t>105563-L-24</t>
  </si>
  <si>
    <t>CLEML-57194</t>
  </si>
  <si>
    <t>105564-L-11</t>
  </si>
  <si>
    <t>CLEML-57201</t>
  </si>
  <si>
    <t>CLEML-57235</t>
  </si>
  <si>
    <t>105565-L-08</t>
  </si>
</sst>
</file>

<file path=xl/styles.xml><?xml version="1.0" encoding="utf-8"?>
<styleSheet xmlns="http://schemas.openxmlformats.org/spreadsheetml/2006/main">
  <numFmts count="2">
    <numFmt numFmtId="164" formatCode="[$-409]d/mmm/yy"/>
    <numFmt numFmtId="165" formatCode="0.000"/>
  </numFmts>
  <fonts count="4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  <scheme val="minor"/>
    </font>
    <font>
      <sz val="16"/>
      <name val="Calibri"/>
      <family val="2"/>
    </font>
    <font>
      <b/>
      <sz val="14"/>
      <color theme="1"/>
      <name val="Calibri"/>
      <family val="2"/>
    </font>
    <font>
      <sz val="14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EEECE1"/>
        <bgColor rgb="FFEEECE1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theme="6"/>
        <bgColor theme="6"/>
      </patternFill>
    </fill>
    <fill>
      <patternFill patternType="solid">
        <fgColor rgb="FF1F497D"/>
        <bgColor rgb="FF1F497D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theme="6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05" fillId="0" borderId="8"/>
    <xf numFmtId="165" fontId="404" fillId="0" borderId="8"/>
    <xf numFmtId="0" fontId="403" fillId="0" borderId="8"/>
  </cellStyleXfs>
  <cellXfs count="576">
    <xf numFmtId="0" fontId="0" fillId="0" borderId="0" xfId="0"/>
    <xf numFmtId="164" fontId="406" fillId="0" borderId="0" xfId="0" applyNumberFormat="1" applyFont="1" applyAlignment="1">
      <alignment horizontal="center" vertical="center"/>
    </xf>
    <xf numFmtId="0" fontId="406" fillId="0" borderId="1" xfId="0" applyFont="1" applyBorder="1" applyAlignment="1">
      <alignment horizontal="center" vertical="center"/>
    </xf>
    <xf numFmtId="164" fontId="408" fillId="0" borderId="6" xfId="0" applyNumberFormat="1" applyFont="1" applyBorder="1" applyAlignment="1">
      <alignment horizontal="center" vertical="center"/>
    </xf>
    <xf numFmtId="164" fontId="408" fillId="0" borderId="0" xfId="0" applyNumberFormat="1" applyFont="1" applyAlignment="1">
      <alignment horizontal="center" vertical="center"/>
    </xf>
    <xf numFmtId="164" fontId="406" fillId="0" borderId="6" xfId="0" applyNumberFormat="1" applyFont="1" applyBorder="1" applyAlignment="1">
      <alignment horizontal="center" vertical="center"/>
    </xf>
    <xf numFmtId="0" fontId="406" fillId="3" borderId="6" xfId="0" applyFont="1" applyFill="1" applyBorder="1" applyAlignment="1">
      <alignment horizontal="center" vertical="center"/>
    </xf>
    <xf numFmtId="164" fontId="406" fillId="5" borderId="6" xfId="0" applyNumberFormat="1" applyFont="1" applyFill="1" applyBorder="1" applyAlignment="1">
      <alignment horizontal="center" vertical="center"/>
    </xf>
    <xf numFmtId="164" fontId="406" fillId="6" borderId="6" xfId="0" applyNumberFormat="1" applyFont="1" applyFill="1" applyBorder="1" applyAlignment="1">
      <alignment horizontal="center" vertical="center"/>
    </xf>
    <xf numFmtId="164" fontId="406" fillId="0" borderId="6" xfId="0" applyNumberFormat="1" applyFont="1" applyBorder="1" applyAlignment="1">
      <alignment horizontal="left" vertical="center"/>
    </xf>
    <xf numFmtId="164" fontId="408" fillId="0" borderId="0" xfId="0" applyNumberFormat="1" applyFont="1"/>
    <xf numFmtId="2" fontId="408" fillId="0" borderId="0" xfId="0" applyNumberFormat="1" applyFont="1" applyAlignment="1">
      <alignment horizontal="center" vertical="center"/>
    </xf>
    <xf numFmtId="164" fontId="408" fillId="0" borderId="0" xfId="0" applyNumberFormat="1" applyFont="1" applyAlignment="1">
      <alignment horizontal="left"/>
    </xf>
    <xf numFmtId="164" fontId="408" fillId="0" borderId="0" xfId="0" applyNumberFormat="1" applyFont="1" applyAlignment="1">
      <alignment horizontal="left" vertical="center"/>
    </xf>
    <xf numFmtId="2" fontId="406" fillId="9" borderId="7" xfId="0" applyNumberFormat="1" applyFont="1" applyFill="1" applyBorder="1" applyAlignment="1">
      <alignment horizontal="center"/>
    </xf>
    <xf numFmtId="0" fontId="406" fillId="9" borderId="7" xfId="0" applyFont="1" applyFill="1" applyBorder="1" applyAlignment="1">
      <alignment horizontal="center"/>
    </xf>
    <xf numFmtId="1" fontId="406" fillId="9" borderId="7" xfId="0" applyNumberFormat="1" applyFont="1" applyFill="1" applyBorder="1" applyAlignment="1">
      <alignment horizontal="center"/>
    </xf>
    <xf numFmtId="165" fontId="406" fillId="9" borderId="7" xfId="0" applyNumberFormat="1" applyFont="1" applyFill="1" applyBorder="1" applyAlignment="1">
      <alignment horizontal="center"/>
    </xf>
    <xf numFmtId="0" fontId="406" fillId="9" borderId="6" xfId="0" applyFont="1" applyFill="1" applyBorder="1" applyAlignment="1">
      <alignment horizontal="center"/>
    </xf>
    <xf numFmtId="0" fontId="406" fillId="9" borderId="6" xfId="0" applyFont="1" applyFill="1" applyBorder="1" applyAlignment="1">
      <alignment horizontal="left"/>
    </xf>
    <xf numFmtId="0" fontId="408" fillId="0" borderId="0" xfId="0" applyFont="1"/>
    <xf numFmtId="2" fontId="408" fillId="0" borderId="0" xfId="0" applyNumberFormat="1" applyFont="1"/>
    <xf numFmtId="164" fontId="408" fillId="0" borderId="0" xfId="0" applyNumberFormat="1" applyFont="1" applyAlignment="1">
      <alignment horizontal="center"/>
    </xf>
    <xf numFmtId="165" fontId="408" fillId="0" borderId="0" xfId="0" applyNumberFormat="1" applyFont="1"/>
    <xf numFmtId="164" fontId="406" fillId="0" borderId="8" xfId="0" applyNumberFormat="1" applyFont="1" applyBorder="1" applyAlignment="1">
      <alignment horizontal="center" vertical="center"/>
    </xf>
    <xf numFmtId="0" fontId="406" fillId="0" borderId="8" xfId="0" applyFont="1" applyBorder="1" applyAlignment="1">
      <alignment horizontal="center" vertical="center"/>
    </xf>
    <xf numFmtId="2" fontId="406" fillId="0" borderId="8" xfId="0" applyNumberFormat="1" applyFont="1" applyBorder="1" applyAlignment="1">
      <alignment horizontal="center" vertical="center"/>
    </xf>
    <xf numFmtId="2" fontId="410" fillId="4" borderId="6" xfId="0" applyNumberFormat="1" applyFont="1" applyFill="1" applyBorder="1" applyAlignment="1">
      <alignment horizontal="center" vertical="center"/>
    </xf>
    <xf numFmtId="165" fontId="406" fillId="0" borderId="2" xfId="0" applyNumberFormat="1" applyFont="1" applyBorder="1" applyAlignment="1">
      <alignment horizontal="center" vertical="center"/>
    </xf>
    <xf numFmtId="165" fontId="406" fillId="5" borderId="6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408" fillId="0" borderId="13" xfId="0" applyNumberFormat="1" applyFont="1" applyBorder="1" applyAlignment="1">
      <alignment horizontal="center" vertical="center"/>
    </xf>
    <xf numFmtId="0" fontId="412" fillId="0" borderId="0" xfId="0" applyFont="1"/>
    <xf numFmtId="0" fontId="408" fillId="0" borderId="13" xfId="0" applyFont="1" applyBorder="1" applyAlignment="1">
      <alignment horizontal="center" vertical="center"/>
    </xf>
    <xf numFmtId="2" fontId="408" fillId="0" borderId="13" xfId="0" applyNumberFormat="1" applyFont="1" applyBorder="1" applyAlignment="1">
      <alignment horizontal="center" vertical="center"/>
    </xf>
    <xf numFmtId="165" fontId="408" fillId="10" borderId="13" xfId="0" applyNumberFormat="1" applyFont="1" applyFill="1" applyBorder="1" applyAlignment="1">
      <alignment horizontal="center" vertical="center"/>
    </xf>
    <xf numFmtId="164" fontId="408" fillId="0" borderId="13" xfId="0" applyNumberFormat="1" applyFont="1" applyBorder="1" applyAlignment="1">
      <alignment horizontal="center"/>
    </xf>
    <xf numFmtId="1" fontId="408" fillId="0" borderId="13" xfId="0" applyNumberFormat="1" applyFont="1" applyBorder="1" applyAlignment="1">
      <alignment horizontal="center" vertical="center"/>
    </xf>
    <xf numFmtId="0" fontId="410" fillId="3" borderId="6" xfId="0" applyFont="1" applyFill="1" applyBorder="1" applyAlignment="1">
      <alignment horizontal="left" vertical="center"/>
    </xf>
    <xf numFmtId="164" fontId="408" fillId="7" borderId="14" xfId="0" applyNumberFormat="1" applyFont="1" applyFill="1" applyBorder="1" applyAlignment="1">
      <alignment horizontal="center" vertical="center"/>
    </xf>
    <xf numFmtId="164" fontId="406" fillId="0" borderId="5" xfId="0" applyNumberFormat="1" applyFont="1" applyBorder="1" applyAlignment="1">
      <alignment horizontal="center" vertical="center"/>
    </xf>
    <xf numFmtId="164" fontId="406" fillId="9" borderId="9" xfId="0" applyNumberFormat="1" applyFont="1" applyFill="1" applyBorder="1" applyAlignment="1">
      <alignment horizontal="left"/>
    </xf>
    <xf numFmtId="164" fontId="406" fillId="9" borderId="5" xfId="0" applyNumberFormat="1" applyFont="1" applyFill="1" applyBorder="1" applyAlignment="1">
      <alignment horizontal="left"/>
    </xf>
    <xf numFmtId="0" fontId="406" fillId="9" borderId="5" xfId="0" applyFont="1" applyFill="1" applyBorder="1" applyAlignment="1">
      <alignment horizontal="left"/>
    </xf>
    <xf numFmtId="164" fontId="408" fillId="7" borderId="15" xfId="0" applyNumberFormat="1" applyFont="1" applyFill="1" applyBorder="1" applyAlignment="1">
      <alignment horizontal="center" vertical="center"/>
    </xf>
    <xf numFmtId="0" fontId="406" fillId="7" borderId="14" xfId="0" applyFont="1" applyFill="1" applyBorder="1" applyAlignment="1">
      <alignment horizontal="center" vertical="center"/>
    </xf>
    <xf numFmtId="2" fontId="408" fillId="7" borderId="14" xfId="0" applyNumberFormat="1" applyFont="1" applyFill="1" applyBorder="1" applyAlignment="1">
      <alignment horizontal="center" vertical="center"/>
    </xf>
    <xf numFmtId="164" fontId="406" fillId="7" borderId="14" xfId="0" applyNumberFormat="1" applyFont="1" applyFill="1" applyBorder="1" applyAlignment="1">
      <alignment horizontal="left" vertical="center"/>
    </xf>
    <xf numFmtId="164" fontId="406" fillId="7" borderId="14" xfId="0" applyNumberFormat="1" applyFont="1" applyFill="1" applyBorder="1" applyAlignment="1">
      <alignment vertical="center"/>
    </xf>
    <xf numFmtId="165" fontId="408" fillId="7" borderId="14" xfId="0" applyNumberFormat="1" applyFont="1" applyFill="1" applyBorder="1" applyAlignment="1">
      <alignment horizontal="center" vertical="center"/>
    </xf>
    <xf numFmtId="164" fontId="408" fillId="7" borderId="16" xfId="0" applyNumberFormat="1" applyFont="1" applyFill="1" applyBorder="1" applyAlignment="1">
      <alignment horizontal="center" vertical="center"/>
    </xf>
    <xf numFmtId="164" fontId="408" fillId="0" borderId="13" xfId="0" applyNumberFormat="1" applyFont="1" applyBorder="1" applyAlignment="1">
      <alignment horizontal="center" vertical="center"/>
    </xf>
    <xf numFmtId="0" fontId="408" fillId="8" borderId="13" xfId="0" applyFont="1" applyFill="1" applyBorder="1" applyAlignment="1">
      <alignment horizontal="center" vertical="center"/>
    </xf>
    <xf numFmtId="0" fontId="409" fillId="8" borderId="13" xfId="0" applyFont="1" applyFill="1" applyBorder="1" applyAlignment="1">
      <alignment horizontal="center" vertical="center"/>
    </xf>
    <xf numFmtId="1" fontId="409" fillId="8" borderId="13" xfId="0" applyNumberFormat="1" applyFont="1" applyFill="1" applyBorder="1" applyAlignment="1">
      <alignment horizontal="center" vertical="center"/>
    </xf>
    <xf numFmtId="2" fontId="409" fillId="8" borderId="13" xfId="0" applyNumberFormat="1" applyFont="1" applyFill="1" applyBorder="1" applyAlignment="1">
      <alignment horizontal="center" vertical="center"/>
    </xf>
    <xf numFmtId="165" fontId="409" fillId="8" borderId="13" xfId="0" applyNumberFormat="1" applyFont="1" applyFill="1" applyBorder="1" applyAlignment="1">
      <alignment horizontal="center" vertical="center"/>
    </xf>
    <xf numFmtId="164" fontId="409" fillId="8" borderId="13" xfId="0" applyNumberFormat="1" applyFont="1" applyFill="1" applyBorder="1" applyAlignment="1">
      <alignment horizontal="center" vertical="center"/>
    </xf>
    <xf numFmtId="164" fontId="409" fillId="8" borderId="13" xfId="0" applyNumberFormat="1" applyFont="1" applyFill="1" applyBorder="1" applyAlignment="1">
      <alignment horizontal="center"/>
    </xf>
    <xf numFmtId="164" fontId="406" fillId="0" borderId="2" xfId="0" applyNumberFormat="1" applyFont="1" applyBorder="1" applyAlignment="1">
      <alignment horizontal="center" vertical="center"/>
    </xf>
    <xf numFmtId="2" fontId="408" fillId="0" borderId="13" xfId="0" quotePrefix="1" applyNumberFormat="1" applyFont="1" applyBorder="1" applyAlignment="1">
      <alignment horizontal="center" vertical="center"/>
    </xf>
    <xf numFmtId="0" fontId="406" fillId="0" borderId="13" xfId="0" applyFont="1" applyBorder="1" applyAlignment="1">
      <alignment horizontal="center" vertical="center"/>
    </xf>
    <xf numFmtId="164" fontId="408" fillId="0" borderId="17" xfId="0" applyNumberFormat="1" applyFont="1" applyBorder="1" applyAlignment="1">
      <alignment horizontal="center" vertical="center"/>
    </xf>
    <xf numFmtId="0" fontId="408" fillId="0" borderId="17" xfId="0" applyFont="1" applyBorder="1" applyAlignment="1">
      <alignment horizontal="center" vertical="center"/>
    </xf>
    <xf numFmtId="1" fontId="408" fillId="0" borderId="17" xfId="0" applyNumberFormat="1" applyFont="1" applyBorder="1" applyAlignment="1">
      <alignment horizontal="center" vertical="center"/>
    </xf>
    <xf numFmtId="2" fontId="408" fillId="0" borderId="17" xfId="0" applyNumberFormat="1" applyFont="1" applyBorder="1" applyAlignment="1">
      <alignment horizontal="center" vertical="center"/>
    </xf>
    <xf numFmtId="165" fontId="408" fillId="0" borderId="17" xfId="0" applyNumberFormat="1" applyFont="1" applyBorder="1" applyAlignment="1">
      <alignment horizontal="center" vertical="center"/>
    </xf>
    <xf numFmtId="165" fontId="408" fillId="10" borderId="17" xfId="0" applyNumberFormat="1" applyFont="1" applyFill="1" applyBorder="1" applyAlignment="1">
      <alignment horizontal="center" vertical="center"/>
    </xf>
    <xf numFmtId="164" fontId="408" fillId="0" borderId="18" xfId="0" applyNumberFormat="1" applyFont="1" applyBorder="1" applyAlignment="1">
      <alignment horizontal="center" vertical="center"/>
    </xf>
    <xf numFmtId="0" fontId="408" fillId="0" borderId="18" xfId="0" applyFont="1" applyBorder="1" applyAlignment="1">
      <alignment horizontal="center" vertical="center"/>
    </xf>
    <xf numFmtId="1" fontId="408" fillId="0" borderId="18" xfId="0" applyNumberFormat="1" applyFont="1" applyBorder="1" applyAlignment="1">
      <alignment horizontal="center" vertical="center"/>
    </xf>
    <xf numFmtId="2" fontId="408" fillId="0" borderId="18" xfId="0" applyNumberFormat="1" applyFont="1" applyBorder="1" applyAlignment="1">
      <alignment horizontal="center" vertical="center"/>
    </xf>
    <xf numFmtId="165" fontId="408" fillId="0" borderId="18" xfId="0" applyNumberFormat="1" applyFont="1" applyBorder="1" applyAlignment="1">
      <alignment horizontal="center" vertical="center"/>
    </xf>
    <xf numFmtId="164" fontId="408" fillId="0" borderId="17" xfId="0" applyNumberFormat="1" applyFont="1" applyBorder="1" applyAlignment="1">
      <alignment horizontal="center"/>
    </xf>
    <xf numFmtId="0" fontId="0" fillId="0" borderId="8" xfId="0" applyBorder="1"/>
    <xf numFmtId="164" fontId="408" fillId="0" borderId="18" xfId="0" applyNumberFormat="1" applyFont="1" applyBorder="1" applyAlignment="1">
      <alignment horizontal="center"/>
    </xf>
    <xf numFmtId="0" fontId="0" fillId="0" borderId="13" xfId="0" applyBorder="1"/>
    <xf numFmtId="2" fontId="412" fillId="0" borderId="13" xfId="0" applyNumberFormat="1" applyFont="1" applyBorder="1" applyAlignment="1">
      <alignment horizontal="center"/>
    </xf>
    <xf numFmtId="2" fontId="408" fillId="10" borderId="13" xfId="0" applyNumberFormat="1" applyFont="1" applyFill="1" applyBorder="1" applyAlignment="1">
      <alignment horizontal="center" vertical="center"/>
    </xf>
    <xf numFmtId="1" fontId="412" fillId="0" borderId="19" xfId="0" quotePrefix="1" applyNumberFormat="1" applyFont="1" applyBorder="1" applyAlignment="1">
      <alignment horizontal="center" vertical="center"/>
    </xf>
    <xf numFmtId="0" fontId="416" fillId="0" borderId="13" xfId="0" applyFont="1" applyBorder="1" applyAlignment="1">
      <alignment horizontal="center" vertical="center"/>
    </xf>
    <xf numFmtId="2" fontId="408" fillId="0" borderId="19" xfId="0" applyNumberFormat="1" applyFont="1" applyBorder="1" applyAlignment="1">
      <alignment horizontal="center" vertical="center"/>
    </xf>
    <xf numFmtId="2" fontId="408" fillId="0" borderId="20" xfId="0" applyNumberFormat="1" applyFont="1" applyBorder="1" applyAlignment="1">
      <alignment horizontal="center" vertical="center"/>
    </xf>
    <xf numFmtId="2" fontId="408" fillId="0" borderId="13" xfId="0" applyNumberFormat="1" applyFont="1" applyBorder="1" applyAlignment="1">
      <alignment horizontal="center"/>
    </xf>
    <xf numFmtId="0" fontId="409" fillId="0" borderId="13" xfId="0" applyFont="1" applyBorder="1" applyAlignment="1">
      <alignment horizontal="center" vertical="center"/>
    </xf>
    <xf numFmtId="1" fontId="412" fillId="0" borderId="13" xfId="0" quotePrefix="1" applyNumberFormat="1" applyFont="1" applyBorder="1" applyAlignment="1">
      <alignment horizontal="center" vertical="center"/>
    </xf>
    <xf numFmtId="2" fontId="412" fillId="0" borderId="13" xfId="0" quotePrefix="1" applyNumberFormat="1" applyFont="1" applyBorder="1" applyAlignment="1">
      <alignment horizontal="center" vertical="center"/>
    </xf>
    <xf numFmtId="165" fontId="408" fillId="10" borderId="20" xfId="0" applyNumberFormat="1" applyFont="1" applyFill="1" applyBorder="1" applyAlignment="1">
      <alignment horizontal="center" vertical="center"/>
    </xf>
    <xf numFmtId="2" fontId="408" fillId="0" borderId="21" xfId="0" applyNumberFormat="1" applyFont="1" applyBorder="1" applyAlignment="1">
      <alignment horizontal="center" vertical="center"/>
    </xf>
    <xf numFmtId="165" fontId="408" fillId="10" borderId="22" xfId="0" applyNumberFormat="1" applyFont="1" applyFill="1" applyBorder="1" applyAlignment="1">
      <alignment horizontal="center" vertical="center"/>
    </xf>
    <xf numFmtId="0" fontId="408" fillId="0" borderId="23" xfId="0" applyFont="1" applyBorder="1" applyAlignment="1">
      <alignment horizontal="center" vertical="center"/>
    </xf>
    <xf numFmtId="1" fontId="408" fillId="0" borderId="23" xfId="0" applyNumberFormat="1" applyFont="1" applyBorder="1" applyAlignment="1">
      <alignment horizontal="center" vertical="center"/>
    </xf>
    <xf numFmtId="2" fontId="408" fillId="0" borderId="23" xfId="0" applyNumberFormat="1" applyFont="1" applyBorder="1" applyAlignment="1">
      <alignment horizontal="center" vertical="center"/>
    </xf>
    <xf numFmtId="165" fontId="408" fillId="0" borderId="23" xfId="0" applyNumberFormat="1" applyFont="1" applyBorder="1" applyAlignment="1">
      <alignment horizontal="center" vertical="center"/>
    </xf>
    <xf numFmtId="164" fontId="412" fillId="0" borderId="13" xfId="0" applyNumberFormat="1" applyFont="1" applyBorder="1" applyAlignment="1">
      <alignment horizontal="center"/>
    </xf>
    <xf numFmtId="164" fontId="408" fillId="0" borderId="24" xfId="0" applyNumberFormat="1" applyFont="1" applyBorder="1" applyAlignment="1">
      <alignment horizontal="center" vertical="center"/>
    </xf>
    <xf numFmtId="0" fontId="408" fillId="8" borderId="24" xfId="0" applyFont="1" applyFill="1" applyBorder="1" applyAlignment="1">
      <alignment horizontal="center" vertical="center"/>
    </xf>
    <xf numFmtId="0" fontId="402" fillId="0" borderId="13" xfId="0" applyFont="1" applyBorder="1"/>
    <xf numFmtId="0" fontId="402" fillId="11" borderId="13" xfId="0" applyFont="1" applyFill="1" applyBorder="1"/>
    <xf numFmtId="164" fontId="408" fillId="12" borderId="15" xfId="0" applyNumberFormat="1" applyFont="1" applyFill="1" applyBorder="1" applyAlignment="1">
      <alignment horizontal="center" vertical="center"/>
    </xf>
    <xf numFmtId="0" fontId="417" fillId="0" borderId="13" xfId="0" applyFont="1" applyBorder="1" applyAlignment="1">
      <alignment horizontal="left"/>
    </xf>
    <xf numFmtId="0" fontId="401" fillId="0" borderId="13" xfId="0" applyFont="1" applyBorder="1"/>
    <xf numFmtId="2" fontId="408" fillId="0" borderId="24" xfId="0" applyNumberFormat="1" applyFont="1" applyBorder="1" applyAlignment="1">
      <alignment horizontal="center" vertical="center"/>
    </xf>
    <xf numFmtId="2" fontId="408" fillId="0" borderId="25" xfId="0" applyNumberFormat="1" applyFont="1" applyBorder="1" applyAlignment="1">
      <alignment horizontal="center" vertical="center"/>
    </xf>
    <xf numFmtId="0" fontId="400" fillId="0" borderId="13" xfId="0" applyFont="1" applyBorder="1"/>
    <xf numFmtId="0" fontId="399" fillId="0" borderId="13" xfId="0" applyFont="1" applyBorder="1"/>
    <xf numFmtId="0" fontId="398" fillId="0" borderId="13" xfId="0" applyFont="1" applyBorder="1"/>
    <xf numFmtId="0" fontId="397" fillId="0" borderId="13" xfId="0" applyFont="1" applyBorder="1"/>
    <xf numFmtId="0" fontId="396" fillId="0" borderId="13" xfId="0" applyFont="1" applyBorder="1"/>
    <xf numFmtId="0" fontId="395" fillId="0" borderId="13" xfId="0" applyFont="1" applyBorder="1"/>
    <xf numFmtId="0" fontId="394" fillId="0" borderId="13" xfId="0" applyFont="1" applyBorder="1"/>
    <xf numFmtId="0" fontId="393" fillId="0" borderId="13" xfId="0" applyFont="1" applyBorder="1"/>
    <xf numFmtId="0" fontId="392" fillId="0" borderId="13" xfId="0" applyFont="1" applyBorder="1"/>
    <xf numFmtId="0" fontId="391" fillId="0" borderId="13" xfId="0" applyFont="1" applyBorder="1"/>
    <xf numFmtId="0" fontId="390" fillId="0" borderId="13" xfId="0" applyFont="1" applyBorder="1"/>
    <xf numFmtId="0" fontId="389" fillId="0" borderId="13" xfId="0" applyFont="1" applyBorder="1"/>
    <xf numFmtId="0" fontId="388" fillId="0" borderId="13" xfId="0" applyFont="1" applyBorder="1"/>
    <xf numFmtId="0" fontId="387" fillId="0" borderId="13" xfId="0" applyFont="1" applyBorder="1"/>
    <xf numFmtId="0" fontId="386" fillId="0" borderId="13" xfId="0" applyFont="1" applyBorder="1"/>
    <xf numFmtId="0" fontId="385" fillId="0" borderId="13" xfId="0" applyFont="1" applyBorder="1"/>
    <xf numFmtId="0" fontId="384" fillId="0" borderId="13" xfId="0" applyFont="1" applyBorder="1"/>
    <xf numFmtId="0" fontId="383" fillId="0" borderId="13" xfId="0" applyFont="1" applyBorder="1"/>
    <xf numFmtId="0" fontId="382" fillId="0" borderId="13" xfId="0" applyFont="1" applyBorder="1"/>
    <xf numFmtId="2" fontId="408" fillId="0" borderId="20" xfId="0" quotePrefix="1" applyNumberFormat="1" applyFont="1" applyBorder="1" applyAlignment="1">
      <alignment horizontal="center" vertical="center"/>
    </xf>
    <xf numFmtId="0" fontId="381" fillId="0" borderId="13" xfId="0" applyFont="1" applyBorder="1"/>
    <xf numFmtId="0" fontId="380" fillId="0" borderId="13" xfId="0" applyFont="1" applyBorder="1"/>
    <xf numFmtId="0" fontId="379" fillId="0" borderId="13" xfId="0" applyFont="1" applyBorder="1"/>
    <xf numFmtId="0" fontId="378" fillId="0" borderId="13" xfId="0" applyFont="1" applyBorder="1"/>
    <xf numFmtId="0" fontId="377" fillId="0" borderId="13" xfId="0" applyFont="1" applyBorder="1"/>
    <xf numFmtId="0" fontId="376" fillId="0" borderId="13" xfId="0" applyFont="1" applyBorder="1"/>
    <xf numFmtId="0" fontId="375" fillId="0" borderId="13" xfId="0" applyFont="1" applyBorder="1"/>
    <xf numFmtId="0" fontId="374" fillId="0" borderId="13" xfId="0" applyFont="1" applyBorder="1"/>
    <xf numFmtId="0" fontId="373" fillId="0" borderId="13" xfId="0" applyFont="1" applyBorder="1"/>
    <xf numFmtId="0" fontId="372" fillId="0" borderId="13" xfId="0" applyFont="1" applyBorder="1"/>
    <xf numFmtId="0" fontId="371" fillId="0" borderId="13" xfId="0" applyFont="1" applyBorder="1"/>
    <xf numFmtId="0" fontId="370" fillId="0" borderId="13" xfId="0" applyFont="1" applyBorder="1"/>
    <xf numFmtId="0" fontId="369" fillId="0" borderId="13" xfId="0" applyFont="1" applyBorder="1"/>
    <xf numFmtId="0" fontId="368" fillId="0" borderId="13" xfId="0" applyFont="1" applyBorder="1"/>
    <xf numFmtId="0" fontId="367" fillId="0" borderId="13" xfId="0" applyFont="1" applyBorder="1"/>
    <xf numFmtId="0" fontId="366" fillId="0" borderId="13" xfId="0" applyFont="1" applyBorder="1"/>
    <xf numFmtId="0" fontId="365" fillId="0" borderId="13" xfId="0" applyFont="1" applyBorder="1"/>
    <xf numFmtId="0" fontId="364" fillId="0" borderId="13" xfId="0" applyFont="1" applyBorder="1"/>
    <xf numFmtId="0" fontId="363" fillId="0" borderId="13" xfId="0" applyFont="1" applyBorder="1"/>
    <xf numFmtId="0" fontId="362" fillId="0" borderId="13" xfId="0" applyFont="1" applyBorder="1"/>
    <xf numFmtId="0" fontId="361" fillId="0" borderId="13" xfId="0" applyFont="1" applyBorder="1"/>
    <xf numFmtId="0" fontId="360" fillId="0" borderId="13" xfId="0" applyFont="1" applyBorder="1"/>
    <xf numFmtId="0" fontId="359" fillId="0" borderId="13" xfId="0" applyFont="1" applyBorder="1"/>
    <xf numFmtId="0" fontId="358" fillId="0" borderId="13" xfId="0" applyFont="1" applyBorder="1"/>
    <xf numFmtId="0" fontId="357" fillId="0" borderId="13" xfId="0" applyFont="1" applyBorder="1"/>
    <xf numFmtId="0" fontId="356" fillId="0" borderId="13" xfId="0" applyFont="1" applyBorder="1"/>
    <xf numFmtId="0" fontId="355" fillId="0" borderId="13" xfId="0" applyFont="1" applyBorder="1"/>
    <xf numFmtId="0" fontId="354" fillId="0" borderId="13" xfId="0" applyFont="1" applyBorder="1"/>
    <xf numFmtId="0" fontId="353" fillId="0" borderId="13" xfId="0" applyFont="1" applyBorder="1"/>
    <xf numFmtId="0" fontId="352" fillId="0" borderId="13" xfId="0" applyFont="1" applyBorder="1"/>
    <xf numFmtId="0" fontId="351" fillId="0" borderId="13" xfId="0" applyFont="1" applyBorder="1"/>
    <xf numFmtId="0" fontId="350" fillId="0" borderId="13" xfId="0" applyFont="1" applyBorder="1"/>
    <xf numFmtId="0" fontId="349" fillId="0" borderId="13" xfId="0" applyFont="1" applyBorder="1"/>
    <xf numFmtId="0" fontId="348" fillId="0" borderId="13" xfId="0" applyFont="1" applyBorder="1"/>
    <xf numFmtId="0" fontId="347" fillId="0" borderId="13" xfId="0" applyFont="1" applyBorder="1"/>
    <xf numFmtId="0" fontId="406" fillId="0" borderId="18" xfId="0" applyFont="1" applyBorder="1" applyAlignment="1">
      <alignment horizontal="center" vertical="center"/>
    </xf>
    <xf numFmtId="0" fontId="346" fillId="0" borderId="13" xfId="0" applyFont="1" applyBorder="1"/>
    <xf numFmtId="0" fontId="345" fillId="0" borderId="13" xfId="0" applyFont="1" applyBorder="1"/>
    <xf numFmtId="0" fontId="344" fillId="0" borderId="13" xfId="0" applyFont="1" applyBorder="1"/>
    <xf numFmtId="0" fontId="343" fillId="0" borderId="13" xfId="0" applyFont="1" applyBorder="1"/>
    <xf numFmtId="0" fontId="342" fillId="0" borderId="13" xfId="0" applyFont="1" applyBorder="1"/>
    <xf numFmtId="0" fontId="341" fillId="0" borderId="13" xfId="0" applyFont="1" applyBorder="1"/>
    <xf numFmtId="0" fontId="340" fillId="0" borderId="13" xfId="0" applyFont="1" applyBorder="1"/>
    <xf numFmtId="0" fontId="339" fillId="0" borderId="13" xfId="0" applyFont="1" applyBorder="1"/>
    <xf numFmtId="0" fontId="338" fillId="0" borderId="13" xfId="0" applyFont="1" applyBorder="1"/>
    <xf numFmtId="0" fontId="337" fillId="0" borderId="13" xfId="0" applyFont="1" applyBorder="1"/>
    <xf numFmtId="0" fontId="336" fillId="0" borderId="13" xfId="0" applyFont="1" applyBorder="1"/>
    <xf numFmtId="2" fontId="412" fillId="0" borderId="13" xfId="0" applyNumberFormat="1" applyFont="1" applyBorder="1" applyAlignment="1">
      <alignment horizontal="center" vertical="center"/>
    </xf>
    <xf numFmtId="0" fontId="335" fillId="0" borderId="13" xfId="0" applyFont="1" applyBorder="1"/>
    <xf numFmtId="0" fontId="334" fillId="0" borderId="13" xfId="0" applyFont="1" applyBorder="1"/>
    <xf numFmtId="0" fontId="333" fillId="0" borderId="13" xfId="0" applyFont="1" applyBorder="1"/>
    <xf numFmtId="0" fontId="332" fillId="0" borderId="13" xfId="0" applyFont="1" applyBorder="1"/>
    <xf numFmtId="0" fontId="331" fillId="0" borderId="13" xfId="0" applyFont="1" applyBorder="1"/>
    <xf numFmtId="0" fontId="330" fillId="0" borderId="13" xfId="0" applyFont="1" applyBorder="1"/>
    <xf numFmtId="0" fontId="329" fillId="0" borderId="13" xfId="0" applyFont="1" applyBorder="1"/>
    <xf numFmtId="0" fontId="328" fillId="0" borderId="13" xfId="0" applyFont="1" applyBorder="1"/>
    <xf numFmtId="0" fontId="327" fillId="0" borderId="13" xfId="0" applyFont="1" applyBorder="1"/>
    <xf numFmtId="0" fontId="326" fillId="0" borderId="13" xfId="0" applyFont="1" applyBorder="1"/>
    <xf numFmtId="0" fontId="325" fillId="0" borderId="13" xfId="0" applyFont="1" applyBorder="1"/>
    <xf numFmtId="0" fontId="324" fillId="0" borderId="13" xfId="0" applyFont="1" applyBorder="1"/>
    <xf numFmtId="0" fontId="323" fillId="0" borderId="13" xfId="0" applyFont="1" applyBorder="1"/>
    <xf numFmtId="0" fontId="322" fillId="0" borderId="13" xfId="0" applyFont="1" applyBorder="1"/>
    <xf numFmtId="0" fontId="321" fillId="0" borderId="13" xfId="0" applyFont="1" applyBorder="1"/>
    <xf numFmtId="0" fontId="320" fillId="0" borderId="13" xfId="0" applyFont="1" applyBorder="1"/>
    <xf numFmtId="0" fontId="319" fillId="0" borderId="13" xfId="0" applyFont="1" applyBorder="1"/>
    <xf numFmtId="0" fontId="318" fillId="0" borderId="13" xfId="0" applyFont="1" applyBorder="1"/>
    <xf numFmtId="0" fontId="317" fillId="0" borderId="13" xfId="0" applyFont="1" applyBorder="1"/>
    <xf numFmtId="0" fontId="316" fillId="0" borderId="13" xfId="0" applyFont="1" applyBorder="1"/>
    <xf numFmtId="0" fontId="315" fillId="0" borderId="13" xfId="0" applyFont="1" applyBorder="1"/>
    <xf numFmtId="0" fontId="314" fillId="0" borderId="13" xfId="0" applyFont="1" applyBorder="1"/>
    <xf numFmtId="0" fontId="313" fillId="0" borderId="13" xfId="0" applyFont="1" applyBorder="1"/>
    <xf numFmtId="0" fontId="312" fillId="0" borderId="13" xfId="0" applyFont="1" applyBorder="1"/>
    <xf numFmtId="0" fontId="311" fillId="0" borderId="13" xfId="0" applyFont="1" applyBorder="1"/>
    <xf numFmtId="164" fontId="408" fillId="0" borderId="26" xfId="0" applyNumberFormat="1" applyFont="1" applyBorder="1" applyAlignment="1">
      <alignment horizontal="center" vertical="center"/>
    </xf>
    <xf numFmtId="0" fontId="310" fillId="0" borderId="13" xfId="0" applyFont="1" applyBorder="1"/>
    <xf numFmtId="0" fontId="309" fillId="0" borderId="13" xfId="0" applyFont="1" applyBorder="1"/>
    <xf numFmtId="0" fontId="408" fillId="0" borderId="27" xfId="0" applyFont="1" applyBorder="1" applyAlignment="1">
      <alignment horizontal="center" vertical="center"/>
    </xf>
    <xf numFmtId="0" fontId="308" fillId="0" borderId="13" xfId="0" applyFont="1" applyBorder="1"/>
    <xf numFmtId="0" fontId="307" fillId="0" borderId="13" xfId="0" applyFont="1" applyBorder="1"/>
    <xf numFmtId="0" fontId="306" fillId="0" borderId="13" xfId="0" applyFont="1" applyBorder="1"/>
    <xf numFmtId="0" fontId="305" fillId="0" borderId="13" xfId="0" applyFont="1" applyBorder="1"/>
    <xf numFmtId="0" fontId="304" fillId="0" borderId="13" xfId="0" applyFont="1" applyBorder="1"/>
    <xf numFmtId="0" fontId="303" fillId="0" borderId="13" xfId="0" applyFont="1" applyBorder="1"/>
    <xf numFmtId="0" fontId="302" fillId="0" borderId="13" xfId="0" applyFont="1" applyBorder="1"/>
    <xf numFmtId="0" fontId="301" fillId="0" borderId="13" xfId="0" applyFont="1" applyBorder="1"/>
    <xf numFmtId="0" fontId="300" fillId="0" borderId="13" xfId="0" applyFont="1" applyBorder="1"/>
    <xf numFmtId="0" fontId="299" fillId="0" borderId="13" xfId="0" applyFont="1" applyBorder="1"/>
    <xf numFmtId="0" fontId="298" fillId="0" borderId="13" xfId="0" applyFont="1" applyBorder="1"/>
    <xf numFmtId="0" fontId="297" fillId="0" borderId="13" xfId="0" applyFont="1" applyBorder="1"/>
    <xf numFmtId="0" fontId="296" fillId="0" borderId="13" xfId="0" applyFont="1" applyBorder="1"/>
    <xf numFmtId="0" fontId="295" fillId="0" borderId="13" xfId="0" applyFont="1" applyBorder="1"/>
    <xf numFmtId="0" fontId="294" fillId="0" borderId="13" xfId="0" applyFont="1" applyBorder="1"/>
    <xf numFmtId="0" fontId="293" fillId="0" borderId="13" xfId="0" applyFont="1" applyBorder="1"/>
    <xf numFmtId="0" fontId="292" fillId="0" borderId="13" xfId="0" applyFont="1" applyBorder="1"/>
    <xf numFmtId="0" fontId="291" fillId="0" borderId="13" xfId="0" applyFont="1" applyBorder="1"/>
    <xf numFmtId="0" fontId="290" fillId="0" borderId="13" xfId="0" applyFont="1" applyBorder="1"/>
    <xf numFmtId="0" fontId="289" fillId="0" borderId="13" xfId="0" applyFont="1" applyBorder="1"/>
    <xf numFmtId="0" fontId="288" fillId="0" borderId="13" xfId="0" applyFont="1" applyBorder="1"/>
    <xf numFmtId="0" fontId="287" fillId="0" borderId="13" xfId="0" applyFont="1" applyBorder="1"/>
    <xf numFmtId="0" fontId="286" fillId="0" borderId="13" xfId="0" applyFont="1" applyBorder="1"/>
    <xf numFmtId="0" fontId="285" fillId="0" borderId="13" xfId="0" applyFont="1" applyBorder="1"/>
    <xf numFmtId="0" fontId="284" fillId="0" borderId="13" xfId="0" applyFont="1" applyBorder="1"/>
    <xf numFmtId="0" fontId="283" fillId="0" borderId="13" xfId="0" applyFont="1" applyBorder="1"/>
    <xf numFmtId="0" fontId="282" fillId="0" borderId="13" xfId="0" applyFont="1" applyBorder="1"/>
    <xf numFmtId="0" fontId="281" fillId="0" borderId="13" xfId="0" applyFont="1" applyBorder="1"/>
    <xf numFmtId="0" fontId="280" fillId="0" borderId="13" xfId="0" applyFont="1" applyBorder="1"/>
    <xf numFmtId="0" fontId="279" fillId="0" borderId="13" xfId="0" applyFont="1" applyBorder="1"/>
    <xf numFmtId="0" fontId="278" fillId="0" borderId="13" xfId="0" applyFont="1" applyBorder="1"/>
    <xf numFmtId="0" fontId="277" fillId="0" borderId="13" xfId="0" applyFont="1" applyBorder="1"/>
    <xf numFmtId="0" fontId="276" fillId="0" borderId="13" xfId="0" applyFont="1" applyBorder="1"/>
    <xf numFmtId="0" fontId="275" fillId="0" borderId="13" xfId="0" applyFont="1" applyBorder="1"/>
    <xf numFmtId="0" fontId="274" fillId="0" borderId="13" xfId="0" applyFont="1" applyBorder="1"/>
    <xf numFmtId="0" fontId="273" fillId="0" borderId="13" xfId="0" applyFont="1" applyBorder="1"/>
    <xf numFmtId="0" fontId="272" fillId="0" borderId="13" xfId="0" applyFont="1" applyBorder="1"/>
    <xf numFmtId="0" fontId="271" fillId="0" borderId="13" xfId="0" applyFont="1" applyBorder="1"/>
    <xf numFmtId="0" fontId="270" fillId="0" borderId="13" xfId="0" applyFont="1" applyBorder="1"/>
    <xf numFmtId="0" fontId="269" fillId="0" borderId="13" xfId="0" applyFont="1" applyBorder="1"/>
    <xf numFmtId="0" fontId="268" fillId="0" borderId="13" xfId="0" applyFont="1" applyBorder="1"/>
    <xf numFmtId="0" fontId="267" fillId="0" borderId="13" xfId="0" applyFont="1" applyBorder="1"/>
    <xf numFmtId="0" fontId="266" fillId="0" borderId="13" xfId="0" applyFont="1" applyBorder="1"/>
    <xf numFmtId="0" fontId="265" fillId="0" borderId="13" xfId="0" applyFont="1" applyBorder="1"/>
    <xf numFmtId="2" fontId="418" fillId="0" borderId="13" xfId="0" applyNumberFormat="1" applyFont="1" applyBorder="1" applyAlignment="1">
      <alignment horizontal="center" vertical="center"/>
    </xf>
    <xf numFmtId="0" fontId="264" fillId="0" borderId="13" xfId="0" applyFont="1" applyBorder="1"/>
    <xf numFmtId="0" fontId="263" fillId="0" borderId="13" xfId="0" applyFont="1" applyBorder="1"/>
    <xf numFmtId="0" fontId="262" fillId="0" borderId="13" xfId="0" applyFont="1" applyBorder="1"/>
    <xf numFmtId="0" fontId="261" fillId="0" borderId="13" xfId="0" applyFont="1" applyBorder="1"/>
    <xf numFmtId="0" fontId="260" fillId="0" borderId="13" xfId="0" applyFont="1" applyBorder="1"/>
    <xf numFmtId="0" fontId="259" fillId="0" borderId="13" xfId="0" applyFont="1" applyBorder="1"/>
    <xf numFmtId="0" fontId="258" fillId="0" borderId="13" xfId="0" applyFont="1" applyBorder="1"/>
    <xf numFmtId="0" fontId="257" fillId="0" borderId="13" xfId="0" applyFont="1" applyBorder="1"/>
    <xf numFmtId="0" fontId="256" fillId="0" borderId="13" xfId="0" applyFont="1" applyBorder="1"/>
    <xf numFmtId="0" fontId="255" fillId="0" borderId="13" xfId="0" applyFont="1" applyBorder="1"/>
    <xf numFmtId="0" fontId="254" fillId="0" borderId="13" xfId="0" applyFont="1" applyBorder="1"/>
    <xf numFmtId="0" fontId="253" fillId="0" borderId="13" xfId="0" applyFont="1" applyBorder="1"/>
    <xf numFmtId="0" fontId="252" fillId="0" borderId="13" xfId="0" applyFont="1" applyBorder="1"/>
    <xf numFmtId="0" fontId="251" fillId="0" borderId="13" xfId="0" applyFont="1" applyBorder="1"/>
    <xf numFmtId="0" fontId="250" fillId="0" borderId="13" xfId="0" applyFont="1" applyBorder="1"/>
    <xf numFmtId="0" fontId="249" fillId="0" borderId="13" xfId="0" applyFont="1" applyBorder="1"/>
    <xf numFmtId="0" fontId="408" fillId="0" borderId="13" xfId="0" applyFont="1" applyBorder="1" applyAlignment="1">
      <alignment horizontal="center"/>
    </xf>
    <xf numFmtId="0" fontId="248" fillId="0" borderId="13" xfId="0" applyFont="1" applyBorder="1"/>
    <xf numFmtId="0" fontId="247" fillId="0" borderId="13" xfId="0" applyFont="1" applyBorder="1"/>
    <xf numFmtId="0" fontId="246" fillId="0" borderId="13" xfId="0" applyFont="1" applyBorder="1"/>
    <xf numFmtId="0" fontId="245" fillId="0" borderId="13" xfId="0" applyFont="1" applyBorder="1"/>
    <xf numFmtId="0" fontId="244" fillId="0" borderId="13" xfId="0" applyFont="1" applyBorder="1"/>
    <xf numFmtId="0" fontId="243" fillId="0" borderId="13" xfId="0" applyFont="1" applyBorder="1"/>
    <xf numFmtId="0" fontId="242" fillId="0" borderId="13" xfId="0" applyFont="1" applyBorder="1"/>
    <xf numFmtId="0" fontId="241" fillId="0" borderId="13" xfId="0" applyFont="1" applyBorder="1"/>
    <xf numFmtId="0" fontId="240" fillId="0" borderId="13" xfId="0" applyFont="1" applyBorder="1"/>
    <xf numFmtId="0" fontId="239" fillId="0" borderId="13" xfId="0" applyFont="1" applyBorder="1"/>
    <xf numFmtId="0" fontId="238" fillId="0" borderId="13" xfId="0" applyFont="1" applyBorder="1"/>
    <xf numFmtId="0" fontId="237" fillId="0" borderId="13" xfId="0" applyFont="1" applyBorder="1"/>
    <xf numFmtId="0" fontId="236" fillId="0" borderId="13" xfId="0" applyFont="1" applyBorder="1"/>
    <xf numFmtId="0" fontId="235" fillId="0" borderId="13" xfId="0" applyFont="1" applyBorder="1"/>
    <xf numFmtId="164" fontId="408" fillId="0" borderId="8" xfId="0" applyNumberFormat="1" applyFont="1" applyBorder="1"/>
    <xf numFmtId="0" fontId="234" fillId="0" borderId="13" xfId="0" applyFont="1" applyBorder="1"/>
    <xf numFmtId="0" fontId="233" fillId="0" borderId="13" xfId="0" applyFont="1" applyBorder="1"/>
    <xf numFmtId="0" fontId="232" fillId="0" borderId="13" xfId="0" applyFont="1" applyBorder="1"/>
    <xf numFmtId="0" fontId="231" fillId="0" borderId="13" xfId="0" applyFont="1" applyBorder="1"/>
    <xf numFmtId="0" fontId="230" fillId="0" borderId="13" xfId="0" applyFont="1" applyBorder="1"/>
    <xf numFmtId="0" fontId="229" fillId="0" borderId="13" xfId="0" applyFont="1" applyBorder="1"/>
    <xf numFmtId="0" fontId="228" fillId="0" borderId="13" xfId="0" applyFont="1" applyBorder="1"/>
    <xf numFmtId="0" fontId="227" fillId="0" borderId="13" xfId="0" applyFont="1" applyBorder="1"/>
    <xf numFmtId="0" fontId="226" fillId="0" borderId="13" xfId="0" applyFont="1" applyBorder="1"/>
    <xf numFmtId="0" fontId="225" fillId="0" borderId="13" xfId="0" applyFont="1" applyBorder="1"/>
    <xf numFmtId="0" fontId="224" fillId="0" borderId="13" xfId="0" applyFont="1" applyBorder="1"/>
    <xf numFmtId="0" fontId="223" fillId="0" borderId="13" xfId="0" applyFont="1" applyBorder="1"/>
    <xf numFmtId="2" fontId="418" fillId="0" borderId="27" xfId="0" applyNumberFormat="1" applyFont="1" applyBorder="1" applyAlignment="1">
      <alignment horizontal="center"/>
    </xf>
    <xf numFmtId="2" fontId="418" fillId="0" borderId="19" xfId="0" applyNumberFormat="1" applyFont="1" applyBorder="1" applyAlignment="1">
      <alignment horizontal="center"/>
    </xf>
    <xf numFmtId="2" fontId="418" fillId="0" borderId="28" xfId="0" applyNumberFormat="1" applyFont="1" applyBorder="1" applyAlignment="1">
      <alignment horizontal="center"/>
    </xf>
    <xf numFmtId="0" fontId="222" fillId="0" borderId="13" xfId="0" applyFont="1" applyBorder="1"/>
    <xf numFmtId="0" fontId="221" fillId="0" borderId="13" xfId="0" applyFont="1" applyBorder="1"/>
    <xf numFmtId="0" fontId="220" fillId="0" borderId="13" xfId="0" applyFont="1" applyBorder="1"/>
    <xf numFmtId="0" fontId="219" fillId="0" borderId="13" xfId="0" applyFont="1" applyBorder="1"/>
    <xf numFmtId="0" fontId="218" fillId="0" borderId="13" xfId="0" applyFont="1" applyBorder="1"/>
    <xf numFmtId="0" fontId="217" fillId="0" borderId="13" xfId="0" applyFont="1" applyBorder="1"/>
    <xf numFmtId="0" fontId="216" fillId="0" borderId="13" xfId="0" applyFont="1" applyBorder="1"/>
    <xf numFmtId="0" fontId="215" fillId="0" borderId="13" xfId="0" applyFont="1" applyBorder="1"/>
    <xf numFmtId="0" fontId="214" fillId="0" borderId="13" xfId="0" applyFont="1" applyBorder="1"/>
    <xf numFmtId="0" fontId="213" fillId="0" borderId="13" xfId="0" applyFont="1" applyBorder="1"/>
    <xf numFmtId="0" fontId="212" fillId="0" borderId="13" xfId="0" applyFont="1" applyBorder="1"/>
    <xf numFmtId="0" fontId="211" fillId="0" borderId="13" xfId="0" applyFont="1" applyBorder="1"/>
    <xf numFmtId="0" fontId="210" fillId="0" borderId="13" xfId="0" applyFont="1" applyBorder="1"/>
    <xf numFmtId="0" fontId="209" fillId="0" borderId="13" xfId="0" applyFont="1" applyBorder="1"/>
    <xf numFmtId="0" fontId="208" fillId="0" borderId="13" xfId="0" applyFont="1" applyBorder="1"/>
    <xf numFmtId="0" fontId="408" fillId="0" borderId="20" xfId="0" applyFont="1" applyBorder="1" applyAlignment="1">
      <alignment horizontal="center" vertical="center"/>
    </xf>
    <xf numFmtId="0" fontId="207" fillId="0" borderId="13" xfId="0" applyFont="1" applyBorder="1"/>
    <xf numFmtId="0" fontId="206" fillId="0" borderId="13" xfId="0" applyFont="1" applyBorder="1"/>
    <xf numFmtId="0" fontId="205" fillId="0" borderId="13" xfId="0" applyFont="1" applyBorder="1"/>
    <xf numFmtId="0" fontId="204" fillId="0" borderId="13" xfId="0" applyFont="1" applyBorder="1"/>
    <xf numFmtId="0" fontId="203" fillId="0" borderId="13" xfId="0" applyFont="1" applyBorder="1"/>
    <xf numFmtId="0" fontId="202" fillId="0" borderId="13" xfId="0" applyFont="1" applyBorder="1"/>
    <xf numFmtId="0" fontId="201" fillId="0" borderId="13" xfId="0" applyFont="1" applyBorder="1"/>
    <xf numFmtId="0" fontId="200" fillId="0" borderId="13" xfId="0" applyFont="1" applyBorder="1"/>
    <xf numFmtId="0" fontId="199" fillId="0" borderId="13" xfId="0" applyFont="1" applyBorder="1"/>
    <xf numFmtId="164" fontId="408" fillId="0" borderId="22" xfId="0" applyNumberFormat="1" applyFont="1" applyBorder="1" applyAlignment="1">
      <alignment horizontal="center" vertical="center"/>
    </xf>
    <xf numFmtId="0" fontId="198" fillId="0" borderId="13" xfId="0" applyFont="1" applyBorder="1"/>
    <xf numFmtId="0" fontId="197" fillId="0" borderId="13" xfId="0" applyFont="1" applyBorder="1"/>
    <xf numFmtId="0" fontId="196" fillId="0" borderId="13" xfId="0" applyFont="1" applyBorder="1"/>
    <xf numFmtId="0" fontId="195" fillId="0" borderId="13" xfId="0" applyFont="1" applyBorder="1"/>
    <xf numFmtId="0" fontId="194" fillId="0" borderId="13" xfId="0" applyFont="1" applyBorder="1"/>
    <xf numFmtId="0" fontId="193" fillId="0" borderId="13" xfId="0" applyFont="1" applyBorder="1"/>
    <xf numFmtId="0" fontId="192" fillId="0" borderId="13" xfId="0" applyFont="1" applyBorder="1"/>
    <xf numFmtId="0" fontId="191" fillId="0" borderId="13" xfId="0" applyFont="1" applyBorder="1"/>
    <xf numFmtId="0" fontId="190" fillId="0" borderId="13" xfId="0" applyFont="1" applyBorder="1"/>
    <xf numFmtId="0" fontId="189" fillId="0" borderId="13" xfId="0" applyFont="1" applyBorder="1"/>
    <xf numFmtId="0" fontId="188" fillId="0" borderId="13" xfId="0" applyFont="1" applyBorder="1"/>
    <xf numFmtId="0" fontId="187" fillId="0" borderId="13" xfId="0" applyFont="1" applyBorder="1"/>
    <xf numFmtId="0" fontId="186" fillId="0" borderId="13" xfId="0" applyFont="1" applyBorder="1"/>
    <xf numFmtId="0" fontId="185" fillId="0" borderId="13" xfId="0" applyFont="1" applyBorder="1"/>
    <xf numFmtId="0" fontId="184" fillId="0" borderId="13" xfId="0" applyFont="1" applyBorder="1"/>
    <xf numFmtId="0" fontId="418" fillId="0" borderId="19" xfId="0" applyFont="1" applyBorder="1" applyAlignment="1">
      <alignment horizontal="center"/>
    </xf>
    <xf numFmtId="0" fontId="183" fillId="0" borderId="13" xfId="0" applyFont="1" applyBorder="1"/>
    <xf numFmtId="0" fontId="182" fillId="0" borderId="13" xfId="0" applyFont="1" applyBorder="1"/>
    <xf numFmtId="0" fontId="412" fillId="0" borderId="8" xfId="0" applyFont="1" applyBorder="1"/>
    <xf numFmtId="0" fontId="181" fillId="0" borderId="13" xfId="0" applyFont="1" applyBorder="1"/>
    <xf numFmtId="0" fontId="180" fillId="0" borderId="13" xfId="0" applyFont="1" applyBorder="1"/>
    <xf numFmtId="2" fontId="419" fillId="0" borderId="13" xfId="0" applyNumberFormat="1" applyFont="1" applyBorder="1" applyAlignment="1">
      <alignment horizontal="center"/>
    </xf>
    <xf numFmtId="0" fontId="179" fillId="0" borderId="13" xfId="0" applyFont="1" applyBorder="1"/>
    <xf numFmtId="0" fontId="178" fillId="0" borderId="13" xfId="0" applyFont="1" applyBorder="1"/>
    <xf numFmtId="0" fontId="177" fillId="0" borderId="13" xfId="0" applyFont="1" applyBorder="1"/>
    <xf numFmtId="0" fontId="176" fillId="0" borderId="13" xfId="0" applyFont="1" applyBorder="1"/>
    <xf numFmtId="0" fontId="175" fillId="0" borderId="13" xfId="0" applyFont="1" applyBorder="1"/>
    <xf numFmtId="0" fontId="174" fillId="0" borderId="13" xfId="0" applyFont="1" applyBorder="1"/>
    <xf numFmtId="0" fontId="173" fillId="0" borderId="13" xfId="0" applyFont="1" applyBorder="1"/>
    <xf numFmtId="0" fontId="172" fillId="0" borderId="13" xfId="0" applyFont="1" applyBorder="1"/>
    <xf numFmtId="0" fontId="171" fillId="0" borderId="13" xfId="0" applyFont="1" applyBorder="1"/>
    <xf numFmtId="0" fontId="170" fillId="0" borderId="13" xfId="0" applyFont="1" applyBorder="1"/>
    <xf numFmtId="0" fontId="169" fillId="0" borderId="13" xfId="0" applyFont="1" applyBorder="1"/>
    <xf numFmtId="0" fontId="168" fillId="0" borderId="13" xfId="0" applyFont="1" applyBorder="1"/>
    <xf numFmtId="0" fontId="167" fillId="0" borderId="13" xfId="0" applyFont="1" applyBorder="1"/>
    <xf numFmtId="0" fontId="166" fillId="0" borderId="13" xfId="0" applyFont="1" applyBorder="1"/>
    <xf numFmtId="0" fontId="165" fillId="0" borderId="13" xfId="0" applyFont="1" applyBorder="1"/>
    <xf numFmtId="0" fontId="164" fillId="0" borderId="13" xfId="0" applyFont="1" applyBorder="1"/>
    <xf numFmtId="0" fontId="163" fillId="0" borderId="13" xfId="0" applyFont="1" applyBorder="1"/>
    <xf numFmtId="0" fontId="162" fillId="0" borderId="13" xfId="0" applyFont="1" applyBorder="1"/>
    <xf numFmtId="0" fontId="161" fillId="0" borderId="13" xfId="0" applyFont="1" applyBorder="1"/>
    <xf numFmtId="0" fontId="160" fillId="0" borderId="13" xfId="0" applyFont="1" applyBorder="1"/>
    <xf numFmtId="0" fontId="159" fillId="0" borderId="13" xfId="0" applyFont="1" applyBorder="1"/>
    <xf numFmtId="0" fontId="158" fillId="0" borderId="13" xfId="0" applyFont="1" applyBorder="1"/>
    <xf numFmtId="0" fontId="157" fillId="0" borderId="13" xfId="0" applyFont="1" applyBorder="1"/>
    <xf numFmtId="0" fontId="156" fillId="0" borderId="13" xfId="0" applyFont="1" applyBorder="1"/>
    <xf numFmtId="0" fontId="155" fillId="0" borderId="13" xfId="0" applyFont="1" applyBorder="1"/>
    <xf numFmtId="0" fontId="154" fillId="0" borderId="13" xfId="0" applyFont="1" applyBorder="1"/>
    <xf numFmtId="0" fontId="153" fillId="0" borderId="13" xfId="0" applyFont="1" applyBorder="1"/>
    <xf numFmtId="0" fontId="152" fillId="0" borderId="13" xfId="0" applyFont="1" applyBorder="1"/>
    <xf numFmtId="0" fontId="151" fillId="0" borderId="13" xfId="0" applyFont="1" applyBorder="1"/>
    <xf numFmtId="0" fontId="150" fillId="0" borderId="13" xfId="0" applyFont="1" applyBorder="1"/>
    <xf numFmtId="0" fontId="149" fillId="0" borderId="13" xfId="0" applyFont="1" applyBorder="1"/>
    <xf numFmtId="0" fontId="148" fillId="0" borderId="13" xfId="0" applyFont="1" applyBorder="1"/>
    <xf numFmtId="0" fontId="147" fillId="0" borderId="13" xfId="0" applyFont="1" applyBorder="1"/>
    <xf numFmtId="0" fontId="146" fillId="0" borderId="13" xfId="0" applyFont="1" applyBorder="1"/>
    <xf numFmtId="0" fontId="145" fillId="0" borderId="13" xfId="0" applyFont="1" applyBorder="1"/>
    <xf numFmtId="0" fontId="144" fillId="0" borderId="13" xfId="0" applyFont="1" applyBorder="1"/>
    <xf numFmtId="0" fontId="143" fillId="0" borderId="13" xfId="0" applyFont="1" applyBorder="1"/>
    <xf numFmtId="0" fontId="142" fillId="0" borderId="13" xfId="0" applyFont="1" applyBorder="1"/>
    <xf numFmtId="0" fontId="141" fillId="0" borderId="13" xfId="0" applyFont="1" applyBorder="1"/>
    <xf numFmtId="0" fontId="140" fillId="0" borderId="13" xfId="0" applyFont="1" applyBorder="1"/>
    <xf numFmtId="0" fontId="139" fillId="0" borderId="13" xfId="0" applyFont="1" applyBorder="1"/>
    <xf numFmtId="0" fontId="138" fillId="0" borderId="13" xfId="0" applyFont="1" applyBorder="1"/>
    <xf numFmtId="0" fontId="137" fillId="0" borderId="13" xfId="0" applyFont="1" applyBorder="1"/>
    <xf numFmtId="0" fontId="136" fillId="0" borderId="13" xfId="0" applyFont="1" applyBorder="1"/>
    <xf numFmtId="0" fontId="135" fillId="0" borderId="13" xfId="0" applyFont="1" applyBorder="1"/>
    <xf numFmtId="0" fontId="134" fillId="0" borderId="13" xfId="0" applyFont="1" applyBorder="1"/>
    <xf numFmtId="0" fontId="133" fillId="0" borderId="13" xfId="0" applyFont="1" applyBorder="1"/>
    <xf numFmtId="0" fontId="132" fillId="0" borderId="13" xfId="0" applyFont="1" applyBorder="1"/>
    <xf numFmtId="0" fontId="131" fillId="0" borderId="13" xfId="0" applyFont="1" applyBorder="1"/>
    <xf numFmtId="0" fontId="130" fillId="0" borderId="13" xfId="0" applyFont="1" applyBorder="1"/>
    <xf numFmtId="0" fontId="129" fillId="0" borderId="13" xfId="0" applyFont="1" applyBorder="1"/>
    <xf numFmtId="0" fontId="128" fillId="0" borderId="13" xfId="0" applyFont="1" applyBorder="1"/>
    <xf numFmtId="0" fontId="127" fillId="0" borderId="13" xfId="0" applyFont="1" applyBorder="1"/>
    <xf numFmtId="0" fontId="126" fillId="0" borderId="13" xfId="0" applyFont="1" applyBorder="1"/>
    <xf numFmtId="0" fontId="125" fillId="0" borderId="13" xfId="0" applyFont="1" applyBorder="1"/>
    <xf numFmtId="0" fontId="124" fillId="0" borderId="13" xfId="0" applyFont="1" applyBorder="1"/>
    <xf numFmtId="0" fontId="123" fillId="0" borderId="13" xfId="0" applyFont="1" applyBorder="1"/>
    <xf numFmtId="0" fontId="122" fillId="0" borderId="13" xfId="0" applyFont="1" applyBorder="1"/>
    <xf numFmtId="0" fontId="121" fillId="0" borderId="13" xfId="0" applyFont="1" applyBorder="1"/>
    <xf numFmtId="0" fontId="120" fillId="0" borderId="13" xfId="0" applyFont="1" applyBorder="1"/>
    <xf numFmtId="0" fontId="119" fillId="0" borderId="13" xfId="0" applyFont="1" applyBorder="1"/>
    <xf numFmtId="0" fontId="118" fillId="0" borderId="13" xfId="0" applyFont="1" applyBorder="1"/>
    <xf numFmtId="0" fontId="117" fillId="0" borderId="13" xfId="0" applyFont="1" applyBorder="1"/>
    <xf numFmtId="0" fontId="116" fillId="0" borderId="13" xfId="0" applyFont="1" applyBorder="1"/>
    <xf numFmtId="0" fontId="115" fillId="0" borderId="13" xfId="0" applyFont="1" applyBorder="1"/>
    <xf numFmtId="0" fontId="114" fillId="0" borderId="13" xfId="0" applyFont="1" applyBorder="1"/>
    <xf numFmtId="0" fontId="113" fillId="0" borderId="13" xfId="0" applyFont="1" applyBorder="1"/>
    <xf numFmtId="0" fontId="112" fillId="0" borderId="13" xfId="0" applyFont="1" applyBorder="1"/>
    <xf numFmtId="0" fontId="111" fillId="0" borderId="13" xfId="0" applyFont="1" applyBorder="1"/>
    <xf numFmtId="0" fontId="110" fillId="0" borderId="13" xfId="0" applyFont="1" applyBorder="1"/>
    <xf numFmtId="0" fontId="109" fillId="0" borderId="13" xfId="0" applyFont="1" applyBorder="1"/>
    <xf numFmtId="0" fontId="108" fillId="0" borderId="13" xfId="0" applyFont="1" applyBorder="1"/>
    <xf numFmtId="0" fontId="107" fillId="0" borderId="13" xfId="0" applyFont="1" applyBorder="1"/>
    <xf numFmtId="0" fontId="106" fillId="0" borderId="13" xfId="0" applyFont="1" applyBorder="1"/>
    <xf numFmtId="0" fontId="105" fillId="0" borderId="13" xfId="0" applyFont="1" applyBorder="1"/>
    <xf numFmtId="0" fontId="104" fillId="0" borderId="13" xfId="0" applyFont="1" applyBorder="1"/>
    <xf numFmtId="2" fontId="0" fillId="0" borderId="13" xfId="0" applyNumberFormat="1" applyBorder="1" applyAlignment="1">
      <alignment horizontal="center"/>
    </xf>
    <xf numFmtId="0" fontId="103" fillId="0" borderId="13" xfId="0" applyFont="1" applyBorder="1"/>
    <xf numFmtId="0" fontId="408" fillId="0" borderId="25" xfId="0" applyFont="1" applyBorder="1" applyAlignment="1">
      <alignment horizontal="center" vertical="center"/>
    </xf>
    <xf numFmtId="165" fontId="408" fillId="10" borderId="24" xfId="0" applyNumberFormat="1" applyFont="1" applyFill="1" applyBorder="1" applyAlignment="1">
      <alignment horizontal="center" vertical="center"/>
    </xf>
    <xf numFmtId="1" fontId="412" fillId="0" borderId="13" xfId="0" applyNumberFormat="1" applyFont="1" applyBorder="1" applyAlignment="1">
      <alignment horizontal="center" vertical="center"/>
    </xf>
    <xf numFmtId="0" fontId="102" fillId="0" borderId="13" xfId="0" applyFont="1" applyBorder="1"/>
    <xf numFmtId="0" fontId="101" fillId="0" borderId="13" xfId="0" applyFont="1" applyBorder="1"/>
    <xf numFmtId="0" fontId="100" fillId="0" borderId="13" xfId="0" applyFont="1" applyBorder="1"/>
    <xf numFmtId="0" fontId="99" fillId="0" borderId="13" xfId="0" applyFont="1" applyBorder="1"/>
    <xf numFmtId="0" fontId="98" fillId="0" borderId="13" xfId="0" applyFont="1" applyBorder="1"/>
    <xf numFmtId="0" fontId="97" fillId="0" borderId="13" xfId="0" applyFont="1" applyBorder="1"/>
    <xf numFmtId="0" fontId="96" fillId="0" borderId="13" xfId="0" applyFont="1" applyBorder="1"/>
    <xf numFmtId="0" fontId="95" fillId="0" borderId="13" xfId="0" applyFont="1" applyBorder="1"/>
    <xf numFmtId="0" fontId="94" fillId="0" borderId="13" xfId="0" applyFont="1" applyBorder="1"/>
    <xf numFmtId="2" fontId="408" fillId="0" borderId="29" xfId="0" applyNumberFormat="1" applyFont="1" applyBorder="1" applyAlignment="1">
      <alignment horizontal="center" vertical="center"/>
    </xf>
    <xf numFmtId="2" fontId="408" fillId="0" borderId="30" xfId="0" applyNumberFormat="1" applyFont="1" applyBorder="1" applyAlignment="1">
      <alignment horizontal="center" vertical="center"/>
    </xf>
    <xf numFmtId="2" fontId="420" fillId="0" borderId="13" xfId="0" applyNumberFormat="1" applyFont="1" applyBorder="1" applyAlignment="1">
      <alignment horizontal="center"/>
    </xf>
    <xf numFmtId="0" fontId="93" fillId="0" borderId="13" xfId="0" applyFont="1" applyBorder="1"/>
    <xf numFmtId="0" fontId="92" fillId="0" borderId="13" xfId="0" applyFont="1" applyBorder="1"/>
    <xf numFmtId="0" fontId="91" fillId="0" borderId="13" xfId="0" applyFont="1" applyBorder="1"/>
    <xf numFmtId="0" fontId="90" fillId="0" borderId="13" xfId="0" applyFont="1" applyBorder="1"/>
    <xf numFmtId="0" fontId="89" fillId="0" borderId="13" xfId="0" applyFont="1" applyBorder="1"/>
    <xf numFmtId="0" fontId="88" fillId="0" borderId="13" xfId="0" applyFont="1" applyBorder="1"/>
    <xf numFmtId="0" fontId="87" fillId="0" borderId="13" xfId="0" applyFont="1" applyBorder="1"/>
    <xf numFmtId="0" fontId="86" fillId="0" borderId="13" xfId="0" applyFont="1" applyBorder="1"/>
    <xf numFmtId="0" fontId="85" fillId="0" borderId="13" xfId="0" applyFont="1" applyBorder="1"/>
    <xf numFmtId="0" fontId="84" fillId="0" borderId="13" xfId="0" applyFont="1" applyBorder="1"/>
    <xf numFmtId="0" fontId="83" fillId="0" borderId="13" xfId="0" applyFont="1" applyBorder="1"/>
    <xf numFmtId="0" fontId="82" fillId="0" borderId="13" xfId="0" applyFont="1" applyBorder="1"/>
    <xf numFmtId="0" fontId="81" fillId="0" borderId="13" xfId="0" applyFont="1" applyBorder="1"/>
    <xf numFmtId="0" fontId="80" fillId="0" borderId="13" xfId="0" applyFont="1" applyBorder="1"/>
    <xf numFmtId="0" fontId="79" fillId="0" borderId="13" xfId="0" applyFont="1" applyBorder="1"/>
    <xf numFmtId="0" fontId="78" fillId="0" borderId="13" xfId="0" applyFont="1" applyBorder="1"/>
    <xf numFmtId="0" fontId="77" fillId="0" borderId="13" xfId="0" applyFont="1" applyBorder="1"/>
    <xf numFmtId="0" fontId="76" fillId="0" borderId="13" xfId="0" applyFont="1" applyBorder="1"/>
    <xf numFmtId="0" fontId="75" fillId="0" borderId="13" xfId="0" applyFont="1" applyBorder="1"/>
    <xf numFmtId="0" fontId="74" fillId="0" borderId="13" xfId="0" applyFont="1" applyBorder="1"/>
    <xf numFmtId="0" fontId="73" fillId="0" borderId="13" xfId="0" applyFont="1" applyBorder="1"/>
    <xf numFmtId="0" fontId="72" fillId="0" borderId="13" xfId="0" applyFont="1" applyBorder="1"/>
    <xf numFmtId="0" fontId="71" fillId="0" borderId="13" xfId="0" applyFont="1" applyBorder="1"/>
    <xf numFmtId="0" fontId="70" fillId="0" borderId="13" xfId="0" applyFont="1" applyBorder="1"/>
    <xf numFmtId="0" fontId="69" fillId="0" borderId="13" xfId="0" applyFont="1" applyBorder="1"/>
    <xf numFmtId="164" fontId="421" fillId="0" borderId="8" xfId="0" applyNumberFormat="1" applyFont="1" applyBorder="1"/>
    <xf numFmtId="0" fontId="68" fillId="0" borderId="13" xfId="0" applyFont="1" applyBorder="1"/>
    <xf numFmtId="0" fontId="67" fillId="0" borderId="13" xfId="0" applyFont="1" applyBorder="1"/>
    <xf numFmtId="0" fontId="408" fillId="10" borderId="24" xfId="0" applyFont="1" applyFill="1" applyBorder="1" applyAlignment="1">
      <alignment horizontal="center" vertical="center"/>
    </xf>
    <xf numFmtId="0" fontId="66" fillId="0" borderId="13" xfId="0" applyFont="1" applyBorder="1"/>
    <xf numFmtId="0" fontId="65" fillId="0" borderId="13" xfId="0" applyFont="1" applyBorder="1"/>
    <xf numFmtId="0" fontId="64" fillId="0" borderId="13" xfId="0" applyFont="1" applyBorder="1"/>
    <xf numFmtId="0" fontId="63" fillId="0" borderId="13" xfId="0" applyFont="1" applyBorder="1"/>
    <xf numFmtId="0" fontId="62" fillId="0" borderId="13" xfId="0" applyFont="1" applyBorder="1"/>
    <xf numFmtId="0" fontId="61" fillId="0" borderId="13" xfId="0" applyFont="1" applyBorder="1"/>
    <xf numFmtId="0" fontId="60" fillId="0" borderId="13" xfId="0" applyFont="1" applyBorder="1"/>
    <xf numFmtId="0" fontId="412" fillId="10" borderId="13" xfId="0" applyFont="1" applyFill="1" applyBorder="1" applyAlignment="1">
      <alignment horizontal="center" vertical="center"/>
    </xf>
    <xf numFmtId="164" fontId="418" fillId="0" borderId="13" xfId="0" applyNumberFormat="1" applyFont="1" applyBorder="1"/>
    <xf numFmtId="164" fontId="418" fillId="0" borderId="13" xfId="0" applyNumberFormat="1" applyFont="1" applyBorder="1" applyAlignment="1">
      <alignment horizontal="center"/>
    </xf>
    <xf numFmtId="2" fontId="412" fillId="10" borderId="13" xfId="0" applyNumberFormat="1" applyFont="1" applyFill="1" applyBorder="1" applyAlignment="1">
      <alignment horizontal="center" vertical="center"/>
    </xf>
    <xf numFmtId="0" fontId="412" fillId="0" borderId="13" xfId="0" applyFont="1" applyBorder="1" applyAlignment="1">
      <alignment horizontal="center"/>
    </xf>
    <xf numFmtId="0" fontId="59" fillId="0" borderId="13" xfId="0" applyFont="1" applyBorder="1"/>
    <xf numFmtId="0" fontId="58" fillId="0" borderId="13" xfId="0" applyFont="1" applyBorder="1"/>
    <xf numFmtId="0" fontId="57" fillId="0" borderId="13" xfId="0" applyFont="1" applyBorder="1"/>
    <xf numFmtId="0" fontId="56" fillId="0" borderId="13" xfId="0" applyFont="1" applyBorder="1"/>
    <xf numFmtId="0" fontId="55" fillId="0" borderId="13" xfId="0" applyFont="1" applyBorder="1"/>
    <xf numFmtId="0" fontId="54" fillId="0" borderId="13" xfId="0" applyFont="1" applyBorder="1"/>
    <xf numFmtId="0" fontId="53" fillId="0" borderId="13" xfId="0" applyFont="1" applyBorder="1"/>
    <xf numFmtId="0" fontId="52" fillId="0" borderId="13" xfId="0" applyFont="1" applyBorder="1"/>
    <xf numFmtId="0" fontId="51" fillId="0" borderId="13" xfId="0" applyFont="1" applyBorder="1"/>
    <xf numFmtId="0" fontId="50" fillId="0" borderId="13" xfId="0" applyFont="1" applyBorder="1"/>
    <xf numFmtId="0" fontId="49" fillId="0" borderId="13" xfId="0" applyFont="1" applyBorder="1"/>
    <xf numFmtId="0" fontId="48" fillId="0" borderId="13" xfId="0" applyFont="1" applyBorder="1"/>
    <xf numFmtId="0" fontId="47" fillId="0" borderId="13" xfId="0" applyFont="1" applyBorder="1"/>
    <xf numFmtId="0" fontId="46" fillId="0" borderId="13" xfId="0" applyFont="1" applyBorder="1"/>
    <xf numFmtId="0" fontId="45" fillId="0" borderId="13" xfId="0" applyFont="1" applyBorder="1"/>
    <xf numFmtId="0" fontId="44" fillId="0" borderId="13" xfId="0" applyFont="1" applyBorder="1"/>
    <xf numFmtId="0" fontId="43" fillId="0" borderId="13" xfId="0" applyFont="1" applyBorder="1"/>
    <xf numFmtId="0" fontId="42" fillId="0" borderId="13" xfId="0" applyFont="1" applyBorder="1"/>
    <xf numFmtId="0" fontId="41" fillId="0" borderId="13" xfId="0" applyFont="1" applyBorder="1"/>
    <xf numFmtId="0" fontId="40" fillId="0" borderId="13" xfId="0" applyFont="1" applyBorder="1"/>
    <xf numFmtId="0" fontId="39" fillId="0" borderId="13" xfId="0" applyFont="1" applyBorder="1"/>
    <xf numFmtId="1" fontId="412" fillId="0" borderId="13" xfId="0" applyNumberFormat="1" applyFont="1" applyBorder="1" applyAlignment="1">
      <alignment horizontal="center"/>
    </xf>
    <xf numFmtId="0" fontId="38" fillId="0" borderId="13" xfId="0" applyFont="1" applyBorder="1"/>
    <xf numFmtId="0" fontId="37" fillId="0" borderId="13" xfId="0" applyFont="1" applyBorder="1"/>
    <xf numFmtId="0" fontId="36" fillId="0" borderId="13" xfId="0" applyFont="1" applyBorder="1"/>
    <xf numFmtId="0" fontId="35" fillId="0" borderId="13" xfId="0" applyFont="1" applyBorder="1"/>
    <xf numFmtId="0" fontId="34" fillId="0" borderId="13" xfId="0" applyFont="1" applyBorder="1"/>
    <xf numFmtId="0" fontId="33" fillId="0" borderId="13" xfId="0" applyFont="1" applyBorder="1"/>
    <xf numFmtId="0" fontId="32" fillId="0" borderId="13" xfId="0" applyFont="1" applyBorder="1"/>
    <xf numFmtId="0" fontId="31" fillId="0" borderId="13" xfId="0" applyFont="1" applyBorder="1"/>
    <xf numFmtId="0" fontId="30" fillId="0" borderId="13" xfId="0" applyFont="1" applyBorder="1"/>
    <xf numFmtId="0" fontId="29" fillId="0" borderId="13" xfId="0" applyFont="1" applyBorder="1"/>
    <xf numFmtId="0" fontId="28" fillId="0" borderId="13" xfId="0" applyFont="1" applyBorder="1"/>
    <xf numFmtId="0" fontId="27" fillId="0" borderId="13" xfId="0" applyFont="1" applyBorder="1"/>
    <xf numFmtId="0" fontId="26" fillId="0" borderId="13" xfId="0" applyFont="1" applyBorder="1"/>
    <xf numFmtId="0" fontId="25" fillId="0" borderId="13" xfId="0" applyFont="1" applyBorder="1"/>
    <xf numFmtId="0" fontId="24" fillId="0" borderId="13" xfId="0" applyFont="1" applyBorder="1"/>
    <xf numFmtId="0" fontId="23" fillId="0" borderId="13" xfId="0" applyFont="1" applyBorder="1"/>
    <xf numFmtId="0" fontId="22" fillId="0" borderId="13" xfId="0" applyFont="1" applyBorder="1"/>
    <xf numFmtId="0" fontId="21" fillId="0" borderId="13" xfId="0" applyFont="1" applyBorder="1"/>
    <xf numFmtId="0" fontId="20" fillId="0" borderId="13" xfId="0" applyFont="1" applyBorder="1"/>
    <xf numFmtId="0" fontId="19" fillId="0" borderId="13" xfId="0" applyFont="1" applyBorder="1"/>
    <xf numFmtId="0" fontId="18" fillId="0" borderId="13" xfId="0" applyFont="1" applyBorder="1"/>
    <xf numFmtId="0" fontId="17" fillId="0" borderId="13" xfId="0" applyFont="1" applyBorder="1"/>
    <xf numFmtId="0" fontId="16" fillId="0" borderId="13" xfId="0" applyFont="1" applyBorder="1"/>
    <xf numFmtId="0" fontId="15" fillId="0" borderId="13" xfId="0" applyFont="1" applyBorder="1"/>
    <xf numFmtId="0" fontId="14" fillId="0" borderId="13" xfId="0" applyFont="1" applyBorder="1"/>
    <xf numFmtId="0" fontId="13" fillId="0" borderId="13" xfId="0" applyFont="1" applyBorder="1"/>
    <xf numFmtId="0" fontId="12" fillId="0" borderId="13" xfId="0" applyFont="1" applyBorder="1"/>
    <xf numFmtId="0" fontId="11" fillId="0" borderId="13" xfId="0" applyFont="1" applyBorder="1"/>
    <xf numFmtId="0" fontId="10" fillId="0" borderId="13" xfId="0" applyFont="1" applyBorder="1"/>
    <xf numFmtId="0" fontId="9" fillId="0" borderId="13" xfId="0" applyFont="1" applyBorder="1"/>
    <xf numFmtId="0" fontId="8" fillId="0" borderId="13" xfId="0" applyFont="1" applyBorder="1"/>
    <xf numFmtId="0" fontId="7" fillId="0" borderId="13" xfId="0" applyFont="1" applyBorder="1"/>
    <xf numFmtId="0" fontId="6" fillId="0" borderId="13" xfId="0" applyFont="1" applyBorder="1"/>
    <xf numFmtId="0" fontId="5" fillId="0" borderId="13" xfId="0" applyFont="1" applyBorder="1"/>
    <xf numFmtId="0" fontId="4" fillId="0" borderId="13" xfId="0" applyFont="1" applyBorder="1"/>
    <xf numFmtId="0" fontId="3" fillId="0" borderId="13" xfId="0" applyFont="1" applyBorder="1"/>
    <xf numFmtId="0" fontId="2" fillId="0" borderId="13" xfId="0" applyFont="1" applyBorder="1"/>
    <xf numFmtId="0" fontId="1" fillId="0" borderId="13" xfId="0" applyFont="1" applyBorder="1"/>
    <xf numFmtId="0" fontId="412" fillId="0" borderId="13" xfId="0" applyFont="1" applyBorder="1"/>
    <xf numFmtId="0" fontId="408" fillId="0" borderId="13" xfId="0" applyFont="1" applyBorder="1" applyAlignment="1">
      <alignment horizontal="left" vertical="center"/>
    </xf>
    <xf numFmtId="2" fontId="406" fillId="0" borderId="13" xfId="0" applyNumberFormat="1" applyFont="1" applyBorder="1" applyAlignment="1">
      <alignment horizontal="center" vertical="center"/>
    </xf>
    <xf numFmtId="2" fontId="412" fillId="0" borderId="13" xfId="0" applyNumberFormat="1" applyFont="1" applyBorder="1"/>
    <xf numFmtId="2" fontId="422" fillId="0" borderId="13" xfId="0" applyNumberFormat="1" applyFont="1" applyBorder="1" applyAlignment="1">
      <alignment horizontal="center"/>
    </xf>
    <xf numFmtId="2" fontId="423" fillId="0" borderId="13" xfId="0" applyNumberFormat="1" applyFont="1" applyBorder="1" applyAlignment="1">
      <alignment horizontal="center"/>
    </xf>
    <xf numFmtId="2" fontId="423" fillId="0" borderId="13" xfId="0" quotePrefix="1" applyNumberFormat="1" applyFont="1" applyBorder="1" applyAlignment="1">
      <alignment horizontal="center" vertical="center"/>
    </xf>
    <xf numFmtId="2" fontId="424" fillId="0" borderId="13" xfId="0" applyNumberFormat="1" applyFont="1" applyBorder="1" applyAlignment="1">
      <alignment horizontal="center" vertical="center"/>
    </xf>
    <xf numFmtId="2" fontId="418" fillId="0" borderId="13" xfId="0" applyNumberFormat="1" applyFont="1" applyBorder="1" applyAlignment="1">
      <alignment horizontal="center"/>
    </xf>
    <xf numFmtId="164" fontId="423" fillId="0" borderId="13" xfId="0" applyNumberFormat="1" applyFont="1" applyBorder="1" applyAlignment="1">
      <alignment horizontal="center"/>
    </xf>
    <xf numFmtId="1" fontId="412" fillId="0" borderId="19" xfId="0" applyNumberFormat="1" applyFont="1" applyBorder="1" applyAlignment="1">
      <alignment horizontal="center" vertical="center"/>
    </xf>
    <xf numFmtId="2" fontId="412" fillId="0" borderId="19" xfId="0" quotePrefix="1" applyNumberFormat="1" applyFont="1" applyBorder="1" applyAlignment="1">
      <alignment horizontal="center" vertical="center"/>
    </xf>
    <xf numFmtId="2" fontId="412" fillId="0" borderId="30" xfId="0" applyNumberFormat="1" applyFont="1" applyBorder="1" applyAlignment="1">
      <alignment horizontal="center"/>
    </xf>
    <xf numFmtId="2" fontId="408" fillId="0" borderId="27" xfId="0" applyNumberFormat="1" applyFont="1" applyBorder="1" applyAlignment="1">
      <alignment horizontal="center" vertical="center"/>
    </xf>
    <xf numFmtId="165" fontId="408" fillId="0" borderId="19" xfId="0" applyNumberFormat="1" applyFont="1" applyBorder="1" applyAlignment="1">
      <alignment horizontal="center" vertical="center"/>
    </xf>
    <xf numFmtId="165" fontId="408" fillId="0" borderId="30" xfId="0" applyNumberFormat="1" applyFont="1" applyBorder="1" applyAlignment="1">
      <alignment horizontal="center" vertical="center"/>
    </xf>
    <xf numFmtId="2" fontId="420" fillId="0" borderId="18" xfId="0" applyNumberFormat="1" applyFont="1" applyBorder="1" applyAlignment="1">
      <alignment horizontal="center"/>
    </xf>
    <xf numFmtId="165" fontId="408" fillId="10" borderId="26" xfId="0" applyNumberFormat="1" applyFont="1" applyFill="1" applyBorder="1" applyAlignment="1">
      <alignment horizontal="center" vertical="center"/>
    </xf>
    <xf numFmtId="0" fontId="425" fillId="0" borderId="13" xfId="0" applyFont="1" applyBorder="1" applyAlignment="1">
      <alignment horizontal="center" vertical="center"/>
    </xf>
    <xf numFmtId="2" fontId="420" fillId="0" borderId="17" xfId="0" applyNumberFormat="1" applyFont="1" applyBorder="1" applyAlignment="1">
      <alignment horizontal="center"/>
    </xf>
    <xf numFmtId="0" fontId="412" fillId="0" borderId="20" xfId="0" applyFont="1" applyBorder="1"/>
    <xf numFmtId="1" fontId="412" fillId="0" borderId="20" xfId="0" applyNumberFormat="1" applyFont="1" applyBorder="1" applyAlignment="1">
      <alignment horizontal="center" vertical="center"/>
    </xf>
    <xf numFmtId="2" fontId="412" fillId="0" borderId="20" xfId="0" quotePrefix="1" applyNumberFormat="1" applyFont="1" applyBorder="1" applyAlignment="1">
      <alignment horizontal="center" vertical="center"/>
    </xf>
    <xf numFmtId="2" fontId="412" fillId="0" borderId="21" xfId="0" applyNumberFormat="1" applyFont="1" applyBorder="1" applyAlignment="1">
      <alignment horizontal="center"/>
    </xf>
    <xf numFmtId="165" fontId="408" fillId="0" borderId="20" xfId="0" applyNumberFormat="1" applyFont="1" applyBorder="1" applyAlignment="1">
      <alignment horizontal="center" vertical="center"/>
    </xf>
    <xf numFmtId="165" fontId="408" fillId="0" borderId="21" xfId="0" applyNumberFormat="1" applyFont="1" applyBorder="1" applyAlignment="1">
      <alignment horizontal="center" vertical="center"/>
    </xf>
    <xf numFmtId="2" fontId="420" fillId="0" borderId="13" xfId="0" applyNumberFormat="1" applyFont="1" applyFill="1" applyBorder="1" applyAlignment="1">
      <alignment horizontal="center"/>
    </xf>
    <xf numFmtId="2" fontId="420" fillId="0" borderId="18" xfId="0" applyNumberFormat="1" applyFont="1" applyFill="1" applyBorder="1" applyAlignment="1">
      <alignment horizontal="center"/>
    </xf>
    <xf numFmtId="2" fontId="412" fillId="0" borderId="19" xfId="0" applyNumberFormat="1" applyFont="1" applyBorder="1" applyAlignment="1">
      <alignment horizontal="center" vertical="center"/>
    </xf>
    <xf numFmtId="164" fontId="411" fillId="2" borderId="10" xfId="0" applyNumberFormat="1" applyFont="1" applyFill="1" applyBorder="1" applyAlignment="1">
      <alignment horizontal="center" vertical="center"/>
    </xf>
    <xf numFmtId="0" fontId="413" fillId="0" borderId="11" xfId="0" applyFont="1" applyBorder="1"/>
    <xf numFmtId="0" fontId="413" fillId="0" borderId="12" xfId="0" applyFont="1" applyBorder="1"/>
    <xf numFmtId="164" fontId="406" fillId="0" borderId="2" xfId="0" applyNumberFormat="1" applyFont="1" applyBorder="1" applyAlignment="1">
      <alignment horizontal="center" vertical="center"/>
    </xf>
    <xf numFmtId="0" fontId="407" fillId="0" borderId="1" xfId="0" applyFont="1" applyBorder="1"/>
    <xf numFmtId="0" fontId="407" fillId="0" borderId="9" xfId="0" applyFont="1" applyBorder="1"/>
    <xf numFmtId="0" fontId="407" fillId="0" borderId="4" xfId="0" applyFont="1" applyBorder="1"/>
    <xf numFmtId="0" fontId="407" fillId="0" borderId="5" xfId="0" applyFont="1" applyBorder="1"/>
    <xf numFmtId="164" fontId="414" fillId="0" borderId="3" xfId="0" applyNumberFormat="1" applyFont="1" applyBorder="1" applyAlignment="1">
      <alignment horizontal="center" vertical="center"/>
    </xf>
    <xf numFmtId="164" fontId="414" fillId="0" borderId="4" xfId="0" applyNumberFormat="1" applyFont="1" applyBorder="1" applyAlignment="1">
      <alignment horizontal="center" vertical="center"/>
    </xf>
    <xf numFmtId="0" fontId="415" fillId="0" borderId="4" xfId="0" applyFont="1" applyBorder="1"/>
    <xf numFmtId="0" fontId="415" fillId="0" borderId="5" xfId="0" applyFont="1" applyBorder="1"/>
  </cellXfs>
  <cellStyles count="4">
    <cellStyle name="Normal" xfId="0" builtinId="0"/>
    <cellStyle name="Normal 2" xfId="1"/>
    <cellStyle name="Normal 3" xfId="3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486"/>
  <sheetViews>
    <sheetView tabSelected="1" topLeftCell="I1" zoomScale="85" zoomScaleNormal="85" workbookViewId="0">
      <pane ySplit="5" topLeftCell="A147" activePane="bottomLeft" state="frozen"/>
      <selection pane="bottomLeft" activeCell="R161" sqref="R161"/>
    </sheetView>
  </sheetViews>
  <sheetFormatPr defaultColWidth="14.42578125" defaultRowHeight="15.75"/>
  <cols>
    <col min="1" max="1" width="14.85546875" customWidth="1"/>
    <col min="2" max="2" width="12.85546875" style="32" customWidth="1"/>
    <col min="3" max="3" width="16.7109375" customWidth="1"/>
    <col min="4" max="4" width="8.140625" customWidth="1"/>
    <col min="5" max="5" width="7.42578125" customWidth="1"/>
    <col min="6" max="7" width="7.85546875" customWidth="1"/>
    <col min="8" max="8" width="8.28515625" customWidth="1"/>
    <col min="9" max="9" width="7" customWidth="1"/>
    <col min="10" max="10" width="8.140625" customWidth="1"/>
    <col min="11" max="11" width="8.42578125" customWidth="1"/>
    <col min="12" max="12" width="10.28515625" customWidth="1"/>
    <col min="13" max="13" width="8.28515625" customWidth="1"/>
    <col min="14" max="14" width="11.28515625" style="30" customWidth="1"/>
    <col min="15" max="15" width="8.140625" customWidth="1"/>
    <col min="16" max="17" width="9.42578125" customWidth="1"/>
    <col min="18" max="18" width="8.7109375" customWidth="1"/>
    <col min="19" max="19" width="8" customWidth="1"/>
    <col min="20" max="20" width="8.85546875" customWidth="1"/>
    <col min="21" max="21" width="9.28515625" customWidth="1"/>
    <col min="22" max="22" width="8.42578125" customWidth="1"/>
    <col min="23" max="23" width="9.28515625" customWidth="1"/>
    <col min="24" max="24" width="8.85546875" customWidth="1"/>
    <col min="25" max="25" width="9.85546875" customWidth="1"/>
    <col min="26" max="26" width="11.28515625" customWidth="1"/>
    <col min="27" max="27" width="8.140625" hidden="1" customWidth="1"/>
    <col min="28" max="28" width="8.42578125" customWidth="1"/>
    <col min="29" max="29" width="8.5703125" customWidth="1"/>
    <col min="30" max="30" width="10.85546875" customWidth="1"/>
    <col min="31" max="31" width="8.5703125" customWidth="1"/>
    <col min="32" max="32" width="10.42578125" customWidth="1"/>
    <col min="33" max="33" width="8.5703125" customWidth="1"/>
    <col min="34" max="34" width="9.5703125" customWidth="1"/>
    <col min="35" max="35" width="8.42578125" customWidth="1"/>
    <col min="36" max="36" width="10" customWidth="1"/>
    <col min="37" max="37" width="15.5703125" customWidth="1"/>
    <col min="38" max="48" width="13.5703125" customWidth="1"/>
  </cols>
  <sheetData>
    <row r="1" spans="1:48" ht="16.5" thickBot="1"/>
    <row r="2" spans="1:48" ht="30" customHeight="1" thickBot="1">
      <c r="B2" s="564" t="s">
        <v>46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5.75" customHeight="1">
      <c r="B3" s="24"/>
      <c r="C3" s="2"/>
      <c r="D3" s="25"/>
      <c r="E3" s="26"/>
      <c r="F3" s="26"/>
      <c r="G3" s="567" t="s">
        <v>0</v>
      </c>
      <c r="H3" s="568"/>
      <c r="I3" s="568"/>
      <c r="J3" s="568"/>
      <c r="K3" s="568"/>
      <c r="L3" s="569"/>
      <c r="M3" s="59"/>
      <c r="N3" s="28"/>
      <c r="O3" s="567" t="s">
        <v>1</v>
      </c>
      <c r="P3" s="568"/>
      <c r="Q3" s="568"/>
      <c r="R3" s="568"/>
      <c r="S3" s="570"/>
      <c r="T3" s="570"/>
      <c r="U3" s="570"/>
      <c r="V3" s="570"/>
      <c r="W3" s="570"/>
      <c r="X3" s="570"/>
      <c r="Y3" s="571"/>
      <c r="Z3" s="572" t="s">
        <v>2</v>
      </c>
      <c r="AA3" s="573"/>
      <c r="AB3" s="574"/>
      <c r="AC3" s="574"/>
      <c r="AD3" s="574"/>
      <c r="AE3" s="574"/>
      <c r="AF3" s="574"/>
      <c r="AG3" s="574"/>
      <c r="AH3" s="574"/>
      <c r="AI3" s="575"/>
      <c r="AJ3" s="3"/>
      <c r="AK3" s="3"/>
      <c r="AL3" s="3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5.75" customHeight="1">
      <c r="A4" s="100" t="s">
        <v>407</v>
      </c>
      <c r="B4" s="40" t="s">
        <v>3</v>
      </c>
      <c r="C4" s="38" t="s">
        <v>4</v>
      </c>
      <c r="D4" s="6" t="s">
        <v>5</v>
      </c>
      <c r="E4" s="27" t="s">
        <v>6</v>
      </c>
      <c r="F4" s="2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29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11</v>
      </c>
      <c r="V4" s="8" t="s">
        <v>22</v>
      </c>
      <c r="W4" s="8" t="s">
        <v>23</v>
      </c>
      <c r="X4" s="8" t="s">
        <v>24</v>
      </c>
      <c r="Y4" s="7" t="s">
        <v>25</v>
      </c>
      <c r="Z4" s="7" t="s">
        <v>26</v>
      </c>
      <c r="AA4" s="7" t="s">
        <v>12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9" t="s">
        <v>36</v>
      </c>
      <c r="AL4" s="5" t="s">
        <v>45</v>
      </c>
      <c r="AM4" s="10"/>
      <c r="AN4" s="10"/>
      <c r="AO4" s="10"/>
      <c r="AP4" s="10"/>
      <c r="AQ4" s="10"/>
      <c r="AR4" s="10"/>
      <c r="AS4" s="10"/>
      <c r="AT4" s="10"/>
      <c r="AU4" s="11"/>
      <c r="AV4" s="12"/>
    </row>
    <row r="5" spans="1:48" ht="15" customHeight="1">
      <c r="A5" s="98"/>
      <c r="B5" s="99"/>
      <c r="C5" s="45" t="s">
        <v>37</v>
      </c>
      <c r="D5" s="45" t="s">
        <v>38</v>
      </c>
      <c r="E5" s="46"/>
      <c r="F5" s="46"/>
      <c r="G5" s="39"/>
      <c r="H5" s="39"/>
      <c r="I5" s="47" t="s">
        <v>39</v>
      </c>
      <c r="J5" s="48" t="s">
        <v>40</v>
      </c>
      <c r="K5" s="39"/>
      <c r="L5" s="39"/>
      <c r="M5" s="39"/>
      <c r="N5" s="4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50"/>
      <c r="AJ5" s="39"/>
      <c r="AK5" s="39"/>
      <c r="AL5" s="39"/>
      <c r="AM5" s="4"/>
      <c r="AN5" s="4"/>
      <c r="AO5" s="4"/>
      <c r="AP5" s="4"/>
      <c r="AQ5" s="4"/>
      <c r="AR5" s="4"/>
      <c r="AS5" s="4"/>
      <c r="AT5" s="4"/>
      <c r="AU5" s="11"/>
      <c r="AV5" s="13"/>
    </row>
    <row r="6" spans="1:48" ht="15.75" customHeight="1">
      <c r="A6" s="535" t="s">
        <v>7403</v>
      </c>
      <c r="B6" s="51">
        <v>46054</v>
      </c>
      <c r="C6" s="33" t="s">
        <v>7402</v>
      </c>
      <c r="D6" s="85">
        <v>1476</v>
      </c>
      <c r="E6" s="34">
        <v>0.4</v>
      </c>
      <c r="F6" s="34">
        <v>0.5</v>
      </c>
      <c r="G6" s="34">
        <v>4.2</v>
      </c>
      <c r="H6" s="34">
        <v>0.14000000000000001</v>
      </c>
      <c r="I6" s="34">
        <v>0.47</v>
      </c>
      <c r="J6" s="31">
        <v>6.3E-2</v>
      </c>
      <c r="K6" s="31">
        <v>0.1</v>
      </c>
      <c r="L6" s="31">
        <v>5.6000000000000001E-2</v>
      </c>
      <c r="M6" s="31">
        <v>1.37E-2</v>
      </c>
      <c r="N6" s="35">
        <f t="shared" ref="N6:N71" si="0">100-SUM(G6:M6)</f>
        <v>94.957300000000004</v>
      </c>
      <c r="O6" s="34">
        <v>32.99</v>
      </c>
      <c r="P6" s="34">
        <v>35.950000000000003</v>
      </c>
      <c r="Q6" s="34">
        <v>8.34</v>
      </c>
      <c r="R6" s="34">
        <v>19.5</v>
      </c>
      <c r="S6" s="34">
        <v>0.35</v>
      </c>
      <c r="T6" s="34">
        <v>0.21</v>
      </c>
      <c r="U6" s="34">
        <v>0.35099999999999998</v>
      </c>
      <c r="V6" s="34">
        <v>0.25</v>
      </c>
      <c r="W6" s="34">
        <v>0.65</v>
      </c>
      <c r="X6" s="34">
        <v>1.1399999999999999</v>
      </c>
      <c r="Y6" s="433">
        <v>1.0897241588360109</v>
      </c>
      <c r="Z6" s="433">
        <v>1.3425280387996363</v>
      </c>
      <c r="AA6" s="34"/>
      <c r="AB6" s="539" t="s">
        <v>48</v>
      </c>
      <c r="AC6" s="540">
        <v>22.3</v>
      </c>
      <c r="AD6" s="34" t="s">
        <v>51</v>
      </c>
      <c r="AE6" s="34"/>
      <c r="AF6" s="34"/>
      <c r="AG6" s="34"/>
      <c r="AH6" s="34"/>
      <c r="AI6" s="34"/>
      <c r="AJ6" s="34"/>
      <c r="AK6" s="34"/>
      <c r="AL6" s="36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.75" customHeight="1">
      <c r="A7" s="535" t="s">
        <v>7405</v>
      </c>
      <c r="B7" s="51">
        <v>46054</v>
      </c>
      <c r="C7" s="33" t="s">
        <v>7404</v>
      </c>
      <c r="D7" s="85">
        <v>1493</v>
      </c>
      <c r="E7" s="34">
        <v>2.4</v>
      </c>
      <c r="F7" s="34">
        <v>2.5</v>
      </c>
      <c r="G7" s="34">
        <v>4.16</v>
      </c>
      <c r="H7" s="34">
        <v>0.14000000000000001</v>
      </c>
      <c r="I7" s="34">
        <v>0.41</v>
      </c>
      <c r="J7" s="31">
        <v>6.3E-2</v>
      </c>
      <c r="K7" s="31">
        <v>0.10299999999999999</v>
      </c>
      <c r="L7" s="31">
        <v>4.8000000000000001E-2</v>
      </c>
      <c r="M7" s="31">
        <v>1.3299999999999999E-2</v>
      </c>
      <c r="N7" s="35">
        <f t="shared" si="0"/>
        <v>95.062700000000007</v>
      </c>
      <c r="O7" s="34">
        <v>32.950000000000003</v>
      </c>
      <c r="P7" s="34">
        <v>36.04</v>
      </c>
      <c r="Q7" s="34">
        <v>8.17</v>
      </c>
      <c r="R7" s="34">
        <v>19.73</v>
      </c>
      <c r="S7" s="34">
        <v>0.36</v>
      </c>
      <c r="T7" s="34">
        <v>0.2</v>
      </c>
      <c r="U7" s="34">
        <v>0.33100000000000002</v>
      </c>
      <c r="V7" s="34">
        <v>0.25</v>
      </c>
      <c r="W7" s="34">
        <v>0.63</v>
      </c>
      <c r="X7" s="34">
        <v>1.07</v>
      </c>
      <c r="Y7" s="433">
        <v>1.0937784522003033</v>
      </c>
      <c r="Z7" s="433">
        <v>1.3417298937784521</v>
      </c>
      <c r="AA7" s="34"/>
      <c r="AB7" s="539" t="s">
        <v>50</v>
      </c>
      <c r="AC7" s="540">
        <v>6.3</v>
      </c>
      <c r="AD7" s="34">
        <v>25.2</v>
      </c>
      <c r="AE7" s="34">
        <v>18.399999999999999</v>
      </c>
      <c r="AF7" s="34">
        <v>0.6</v>
      </c>
      <c r="AG7" s="34">
        <v>3.35</v>
      </c>
      <c r="AH7" s="34">
        <v>52.45</v>
      </c>
      <c r="AI7" s="34">
        <v>1.3695652173913044</v>
      </c>
      <c r="AJ7" s="34">
        <v>42.201834862385326</v>
      </c>
      <c r="AK7" s="34">
        <v>870.77499999999998</v>
      </c>
      <c r="AL7" s="36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.75" customHeight="1">
      <c r="A8" s="535" t="s">
        <v>7407</v>
      </c>
      <c r="B8" s="51">
        <v>46054</v>
      </c>
      <c r="C8" s="33" t="s">
        <v>7406</v>
      </c>
      <c r="D8" s="85">
        <v>1485</v>
      </c>
      <c r="E8" s="34">
        <v>4.28</v>
      </c>
      <c r="F8" s="34">
        <v>4.29</v>
      </c>
      <c r="G8" s="34">
        <v>4.18</v>
      </c>
      <c r="H8" s="34">
        <v>0.14000000000000001</v>
      </c>
      <c r="I8" s="34">
        <v>0.6</v>
      </c>
      <c r="J8" s="31">
        <v>5.7000000000000002E-2</v>
      </c>
      <c r="K8" s="31">
        <v>0.10100000000000001</v>
      </c>
      <c r="L8" s="31">
        <v>6.6000000000000003E-2</v>
      </c>
      <c r="M8" s="31">
        <v>1.32E-2</v>
      </c>
      <c r="N8" s="35">
        <f t="shared" si="0"/>
        <v>94.842799999999997</v>
      </c>
      <c r="O8" s="34">
        <v>32.9</v>
      </c>
      <c r="P8" s="34">
        <v>36.26</v>
      </c>
      <c r="Q8" s="34">
        <v>8.3699999999999992</v>
      </c>
      <c r="R8" s="34">
        <v>19.68</v>
      </c>
      <c r="S8" s="34">
        <v>0.25</v>
      </c>
      <c r="T8" s="34">
        <v>0.19</v>
      </c>
      <c r="U8" s="34">
        <v>0.34100000000000003</v>
      </c>
      <c r="V8" s="34">
        <v>0.23</v>
      </c>
      <c r="W8" s="34">
        <v>0.56999999999999995</v>
      </c>
      <c r="X8" s="34">
        <v>1.05</v>
      </c>
      <c r="Y8" s="433">
        <v>1.102127659574468</v>
      </c>
      <c r="Z8" s="433">
        <v>1.3565349544072947</v>
      </c>
      <c r="AA8" s="34"/>
      <c r="AB8" s="539" t="s">
        <v>53</v>
      </c>
      <c r="AC8" s="540">
        <v>14.3</v>
      </c>
      <c r="AD8" s="34" t="s">
        <v>51</v>
      </c>
      <c r="AE8" s="34"/>
      <c r="AF8" s="34"/>
      <c r="AG8" s="34"/>
      <c r="AH8" s="34"/>
      <c r="AI8" s="34"/>
      <c r="AJ8" s="34"/>
      <c r="AK8" s="34"/>
      <c r="AL8" s="36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.75" customHeight="1">
      <c r="A9" s="535" t="s">
        <v>7409</v>
      </c>
      <c r="B9" s="51">
        <v>46054</v>
      </c>
      <c r="C9" s="33" t="s">
        <v>7408</v>
      </c>
      <c r="D9" s="85">
        <v>1507</v>
      </c>
      <c r="E9" s="34">
        <v>6.3</v>
      </c>
      <c r="F9" s="34">
        <v>6.4</v>
      </c>
      <c r="G9" s="34">
        <v>4.16</v>
      </c>
      <c r="H9" s="34">
        <v>0.15</v>
      </c>
      <c r="I9" s="34">
        <v>0.54</v>
      </c>
      <c r="J9" s="31">
        <v>0.05</v>
      </c>
      <c r="K9" s="31">
        <v>0.10299999999999999</v>
      </c>
      <c r="L9" s="31">
        <v>6.3E-2</v>
      </c>
      <c r="M9" s="31">
        <v>1.4E-2</v>
      </c>
      <c r="N9" s="35">
        <f t="shared" si="0"/>
        <v>94.92</v>
      </c>
      <c r="O9" s="34">
        <v>32.659999999999997</v>
      </c>
      <c r="P9" s="34">
        <v>36.08</v>
      </c>
      <c r="Q9" s="34">
        <v>8.42</v>
      </c>
      <c r="R9" s="34">
        <v>19.96</v>
      </c>
      <c r="S9" s="34">
        <v>0.3</v>
      </c>
      <c r="T9" s="34">
        <v>0.18</v>
      </c>
      <c r="U9" s="34">
        <v>0.33100000000000002</v>
      </c>
      <c r="V9" s="34">
        <v>0.22</v>
      </c>
      <c r="W9" s="34">
        <v>0.55000000000000004</v>
      </c>
      <c r="X9" s="34">
        <v>1.03</v>
      </c>
      <c r="Y9" s="433">
        <v>1.1047152480097979</v>
      </c>
      <c r="Z9" s="433">
        <v>1.3625229638701777</v>
      </c>
      <c r="AA9" s="34"/>
      <c r="AB9" s="539"/>
      <c r="AC9" s="540"/>
      <c r="AD9" s="34"/>
      <c r="AE9" s="34"/>
      <c r="AF9" s="34"/>
      <c r="AG9" s="34"/>
      <c r="AH9" s="34"/>
      <c r="AI9" s="34"/>
      <c r="AJ9" s="34"/>
      <c r="AK9" s="34"/>
      <c r="AL9" s="36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.75" customHeight="1">
      <c r="A10" s="535" t="s">
        <v>7411</v>
      </c>
      <c r="B10" s="51">
        <v>46054</v>
      </c>
      <c r="C10" s="33" t="s">
        <v>7410</v>
      </c>
      <c r="D10" s="85">
        <v>1493</v>
      </c>
      <c r="E10" s="34">
        <v>7.4</v>
      </c>
      <c r="F10" s="34">
        <v>7.5</v>
      </c>
      <c r="G10" s="34">
        <v>4.2</v>
      </c>
      <c r="H10" s="34">
        <v>0.15</v>
      </c>
      <c r="I10" s="34">
        <v>0.36</v>
      </c>
      <c r="J10" s="31">
        <v>6.4000000000000001E-2</v>
      </c>
      <c r="K10" s="31">
        <v>9.8000000000000004E-2</v>
      </c>
      <c r="L10" s="31">
        <v>4.2999999999999997E-2</v>
      </c>
      <c r="M10" s="31">
        <v>1.4E-2</v>
      </c>
      <c r="N10" s="35">
        <f t="shared" si="0"/>
        <v>95.070999999999998</v>
      </c>
      <c r="O10" s="34">
        <v>33.380000000000003</v>
      </c>
      <c r="P10" s="34">
        <v>35.26</v>
      </c>
      <c r="Q10" s="34">
        <v>8.35</v>
      </c>
      <c r="R10" s="34">
        <v>19.760000000000002</v>
      </c>
      <c r="S10" s="34">
        <v>0.46</v>
      </c>
      <c r="T10" s="34">
        <v>0.23</v>
      </c>
      <c r="U10" s="34">
        <v>0.34</v>
      </c>
      <c r="V10" s="34">
        <v>0.23</v>
      </c>
      <c r="W10" s="34">
        <v>0.57999999999999996</v>
      </c>
      <c r="X10" s="34">
        <v>1.1399999999999999</v>
      </c>
      <c r="Y10" s="433">
        <v>1.0563211503894547</v>
      </c>
      <c r="Z10" s="433">
        <v>1.3064709406830437</v>
      </c>
      <c r="AA10" s="34"/>
      <c r="AB10" s="539"/>
      <c r="AC10" s="540"/>
      <c r="AD10" s="34"/>
      <c r="AE10" s="34"/>
      <c r="AF10" s="34"/>
      <c r="AG10" s="34"/>
      <c r="AH10" s="34"/>
      <c r="AI10" s="34"/>
      <c r="AJ10" s="34"/>
      <c r="AK10" s="34"/>
      <c r="AL10" s="36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.75" customHeight="1">
      <c r="A11" s="535" t="s">
        <v>7413</v>
      </c>
      <c r="B11" s="51">
        <v>46054</v>
      </c>
      <c r="C11" s="33" t="s">
        <v>7412</v>
      </c>
      <c r="D11" s="85">
        <v>1497</v>
      </c>
      <c r="E11" s="34">
        <v>9.5</v>
      </c>
      <c r="F11" s="34">
        <v>10</v>
      </c>
      <c r="G11" s="34">
        <v>4.25</v>
      </c>
      <c r="H11" s="34">
        <v>0.15</v>
      </c>
      <c r="I11" s="34">
        <v>0.78</v>
      </c>
      <c r="J11" s="31">
        <v>7.1999999999999995E-2</v>
      </c>
      <c r="K11" s="31">
        <v>9.0999999999999998E-2</v>
      </c>
      <c r="L11" s="31">
        <v>6.0999999999999999E-2</v>
      </c>
      <c r="M11" s="31">
        <v>1.4E-2</v>
      </c>
      <c r="N11" s="35">
        <f t="shared" si="0"/>
        <v>94.581999999999994</v>
      </c>
      <c r="O11" s="34">
        <v>33.409999999999997</v>
      </c>
      <c r="P11" s="34">
        <v>35.71</v>
      </c>
      <c r="Q11" s="34">
        <v>8.4600000000000009</v>
      </c>
      <c r="R11" s="34">
        <v>19.399999999999999</v>
      </c>
      <c r="S11" s="34">
        <v>0.35</v>
      </c>
      <c r="T11" s="34">
        <v>0.21</v>
      </c>
      <c r="U11" s="34">
        <v>0.35</v>
      </c>
      <c r="V11" s="34">
        <v>0.22</v>
      </c>
      <c r="W11" s="34">
        <v>0.53</v>
      </c>
      <c r="X11" s="34">
        <v>1.1000000000000001</v>
      </c>
      <c r="Y11" s="433">
        <v>1.0688416641724037</v>
      </c>
      <c r="Z11" s="433">
        <v>1.3220592636935051</v>
      </c>
      <c r="AA11" s="34"/>
      <c r="AB11" s="539"/>
      <c r="AC11" s="540"/>
      <c r="AD11" s="34"/>
      <c r="AE11" s="34"/>
      <c r="AF11" s="34"/>
      <c r="AG11" s="34"/>
      <c r="AH11" s="34"/>
      <c r="AI11" s="34"/>
      <c r="AJ11" s="34"/>
      <c r="AK11" s="34"/>
      <c r="AL11" s="36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.75" customHeight="1">
      <c r="A12" s="535" t="s">
        <v>7415</v>
      </c>
      <c r="B12" s="51">
        <v>46054</v>
      </c>
      <c r="C12" s="33" t="s">
        <v>7414</v>
      </c>
      <c r="D12" s="85">
        <v>1502</v>
      </c>
      <c r="E12" s="34">
        <v>11.05</v>
      </c>
      <c r="F12" s="34">
        <v>11.15</v>
      </c>
      <c r="G12" s="34">
        <v>4.2699999999999996</v>
      </c>
      <c r="H12" s="34">
        <v>0.16</v>
      </c>
      <c r="I12" s="34">
        <v>0.63</v>
      </c>
      <c r="J12" s="31">
        <v>4.3999999999999997E-2</v>
      </c>
      <c r="K12" s="31">
        <v>0.106</v>
      </c>
      <c r="L12" s="31">
        <v>7.1999999999999995E-2</v>
      </c>
      <c r="M12" s="31">
        <v>1.4E-2</v>
      </c>
      <c r="N12" s="35">
        <f t="shared" si="0"/>
        <v>94.704000000000008</v>
      </c>
      <c r="O12" s="34">
        <v>32.9</v>
      </c>
      <c r="P12" s="34">
        <v>35.979999999999997</v>
      </c>
      <c r="Q12" s="34">
        <v>8.5299999999999994</v>
      </c>
      <c r="R12" s="34">
        <v>19.79</v>
      </c>
      <c r="S12" s="34">
        <v>0.26</v>
      </c>
      <c r="T12" s="34">
        <v>0.19</v>
      </c>
      <c r="U12" s="34">
        <v>0.33</v>
      </c>
      <c r="V12" s="34">
        <v>0.2</v>
      </c>
      <c r="W12" s="34">
        <v>0.49</v>
      </c>
      <c r="X12" s="34">
        <v>1.07</v>
      </c>
      <c r="Y12" s="433">
        <v>1.0936170212765957</v>
      </c>
      <c r="Z12" s="433">
        <v>1.3528875379939209</v>
      </c>
      <c r="AA12" s="34"/>
      <c r="AB12" s="539"/>
      <c r="AC12" s="540"/>
      <c r="AD12" s="34"/>
      <c r="AE12" s="34"/>
      <c r="AF12" s="34"/>
      <c r="AG12" s="34"/>
      <c r="AH12" s="34"/>
      <c r="AI12" s="34"/>
      <c r="AJ12" s="34"/>
      <c r="AK12" s="34"/>
      <c r="AL12" s="36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.75" customHeight="1">
      <c r="A13" s="535" t="s">
        <v>7417</v>
      </c>
      <c r="B13" s="51">
        <v>46054</v>
      </c>
      <c r="C13" s="33" t="s">
        <v>7416</v>
      </c>
      <c r="D13" s="85">
        <v>1488</v>
      </c>
      <c r="E13" s="34">
        <v>13.1</v>
      </c>
      <c r="F13" s="34">
        <v>13.2</v>
      </c>
      <c r="G13" s="34">
        <v>4.18</v>
      </c>
      <c r="H13" s="34">
        <v>0.15</v>
      </c>
      <c r="I13" s="34">
        <v>0.49</v>
      </c>
      <c r="J13" s="31">
        <v>5.8000000000000003E-2</v>
      </c>
      <c r="K13" s="31">
        <v>0.1</v>
      </c>
      <c r="L13" s="31">
        <v>5.8000000000000003E-2</v>
      </c>
      <c r="M13" s="31">
        <v>1.4E-2</v>
      </c>
      <c r="N13" s="35">
        <f t="shared" si="0"/>
        <v>94.95</v>
      </c>
      <c r="O13" s="34">
        <v>32.49</v>
      </c>
      <c r="P13" s="34">
        <v>35.93</v>
      </c>
      <c r="Q13" s="34">
        <v>8.58</v>
      </c>
      <c r="R13" s="34">
        <v>19.84</v>
      </c>
      <c r="S13" s="34">
        <v>0.39</v>
      </c>
      <c r="T13" s="34">
        <v>0.21</v>
      </c>
      <c r="U13" s="34">
        <v>0.36</v>
      </c>
      <c r="V13" s="34">
        <v>0.21</v>
      </c>
      <c r="W13" s="34">
        <v>0.55000000000000004</v>
      </c>
      <c r="X13" s="34">
        <v>1.17</v>
      </c>
      <c r="Y13" s="433">
        <f t="shared" ref="Y13" si="1">P13/O13</f>
        <v>1.105878731917513</v>
      </c>
      <c r="Z13" s="433">
        <f t="shared" ref="Z13" si="2">(Q13+P13)/O13</f>
        <v>1.3699599876885193</v>
      </c>
      <c r="AA13" s="34"/>
      <c r="AB13" s="539"/>
      <c r="AC13" s="540"/>
      <c r="AD13" s="34"/>
      <c r="AE13" s="34"/>
      <c r="AF13" s="34"/>
      <c r="AG13" s="34"/>
      <c r="AH13" s="34"/>
      <c r="AI13" s="34"/>
      <c r="AJ13" s="34"/>
      <c r="AK13" s="34"/>
      <c r="AL13" s="36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.75" customHeight="1">
      <c r="A14" s="535" t="s">
        <v>7419</v>
      </c>
      <c r="B14" s="51">
        <v>46054</v>
      </c>
      <c r="C14" s="33" t="s">
        <v>7418</v>
      </c>
      <c r="D14" s="85">
        <v>1487</v>
      </c>
      <c r="E14" s="34">
        <v>14.4</v>
      </c>
      <c r="F14" s="34">
        <v>14.5</v>
      </c>
      <c r="G14" s="34">
        <v>4.16</v>
      </c>
      <c r="H14" s="34">
        <v>0.14000000000000001</v>
      </c>
      <c r="I14" s="34">
        <v>0.44</v>
      </c>
      <c r="J14" s="31">
        <v>0.06</v>
      </c>
      <c r="K14" s="31">
        <v>9.5000000000000001E-2</v>
      </c>
      <c r="L14" s="31">
        <v>0.05</v>
      </c>
      <c r="M14" s="31">
        <v>1.23E-2</v>
      </c>
      <c r="N14" s="35">
        <f t="shared" si="0"/>
        <v>95.042699999999996</v>
      </c>
      <c r="O14" s="34">
        <v>32.69</v>
      </c>
      <c r="P14" s="34">
        <v>35.99</v>
      </c>
      <c r="Q14" s="34">
        <v>8.57</v>
      </c>
      <c r="R14" s="34">
        <v>19.7</v>
      </c>
      <c r="S14" s="34">
        <v>0.31</v>
      </c>
      <c r="T14" s="34">
        <v>0.2</v>
      </c>
      <c r="U14" s="34">
        <v>0.36</v>
      </c>
      <c r="V14" s="34">
        <v>0.22</v>
      </c>
      <c r="W14" s="34">
        <v>0.55000000000000004</v>
      </c>
      <c r="X14" s="34">
        <v>1.1499999999999999</v>
      </c>
      <c r="Y14" s="433">
        <f t="shared" ref="Y14:Y17" si="3">P14/O14</f>
        <v>1.100948302233099</v>
      </c>
      <c r="Z14" s="433">
        <f t="shared" ref="Z14:Z17" si="4">(Q14+P14)/O14</f>
        <v>1.3631079840929949</v>
      </c>
      <c r="AA14" s="34"/>
      <c r="AB14" s="539"/>
      <c r="AC14" s="540"/>
      <c r="AD14" s="34"/>
      <c r="AE14" s="34"/>
      <c r="AF14" s="34"/>
      <c r="AG14" s="34"/>
      <c r="AH14" s="34"/>
      <c r="AI14" s="34"/>
      <c r="AJ14" s="34"/>
      <c r="AK14" s="34"/>
      <c r="AL14" s="36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.75" customHeight="1">
      <c r="A15" s="535" t="s">
        <v>7421</v>
      </c>
      <c r="B15" s="51">
        <v>46054</v>
      </c>
      <c r="C15" s="33" t="s">
        <v>7420</v>
      </c>
      <c r="D15" s="85">
        <v>1490</v>
      </c>
      <c r="E15" s="34">
        <v>16.2</v>
      </c>
      <c r="F15" s="34">
        <v>16.3</v>
      </c>
      <c r="G15" s="34">
        <v>4.1500000000000004</v>
      </c>
      <c r="H15" s="34">
        <v>0.14000000000000001</v>
      </c>
      <c r="I15" s="34">
        <v>0.45</v>
      </c>
      <c r="J15" s="31">
        <v>5.8999999999999997E-2</v>
      </c>
      <c r="K15" s="31">
        <v>0.10199999999999999</v>
      </c>
      <c r="L15" s="31">
        <v>5.2999999999999999E-2</v>
      </c>
      <c r="M15" s="31">
        <v>1.3299999999999999E-2</v>
      </c>
      <c r="N15" s="35">
        <f t="shared" si="0"/>
        <v>95.032700000000006</v>
      </c>
      <c r="O15" s="34">
        <v>32.68</v>
      </c>
      <c r="P15" s="34">
        <v>35.74</v>
      </c>
      <c r="Q15" s="34">
        <v>8.61</v>
      </c>
      <c r="R15" s="34">
        <v>19.920000000000002</v>
      </c>
      <c r="S15" s="34">
        <v>0.3</v>
      </c>
      <c r="T15" s="34">
        <v>0.2</v>
      </c>
      <c r="U15" s="34">
        <v>0.36</v>
      </c>
      <c r="V15" s="34">
        <v>0.22</v>
      </c>
      <c r="W15" s="34">
        <v>0.56000000000000005</v>
      </c>
      <c r="X15" s="34">
        <v>1.1499999999999999</v>
      </c>
      <c r="Y15" s="433">
        <f t="shared" si="3"/>
        <v>1.0936352509179927</v>
      </c>
      <c r="Z15" s="433">
        <f t="shared" si="4"/>
        <v>1.3570991432068544</v>
      </c>
      <c r="AA15" s="34"/>
      <c r="AB15" s="539"/>
      <c r="AC15" s="540"/>
      <c r="AD15" s="34"/>
      <c r="AE15" s="34"/>
      <c r="AF15" s="34"/>
      <c r="AG15" s="34"/>
      <c r="AH15" s="34"/>
      <c r="AI15" s="34"/>
      <c r="AJ15" s="34"/>
      <c r="AK15" s="34"/>
      <c r="AL15" s="36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.75" customHeight="1">
      <c r="A16" s="535" t="s">
        <v>7422</v>
      </c>
      <c r="B16" s="51">
        <v>46054</v>
      </c>
      <c r="C16" s="33" t="s">
        <v>7423</v>
      </c>
      <c r="D16" s="85">
        <v>1459</v>
      </c>
      <c r="E16" s="34">
        <v>18.100000000000001</v>
      </c>
      <c r="F16" s="34">
        <v>18.2</v>
      </c>
      <c r="G16" s="34">
        <v>4.13</v>
      </c>
      <c r="H16" s="34">
        <v>0.13</v>
      </c>
      <c r="I16" s="34">
        <v>0.2</v>
      </c>
      <c r="J16" s="31">
        <v>8.3000000000000004E-2</v>
      </c>
      <c r="K16" s="31">
        <v>9.0999999999999998E-2</v>
      </c>
      <c r="L16" s="31">
        <v>2.3E-2</v>
      </c>
      <c r="M16" s="31">
        <v>0.02</v>
      </c>
      <c r="N16" s="35">
        <f t="shared" si="0"/>
        <v>95.323000000000008</v>
      </c>
      <c r="O16" s="34">
        <v>32.950000000000003</v>
      </c>
      <c r="P16" s="34">
        <v>35.15</v>
      </c>
      <c r="Q16" s="34">
        <v>8.39</v>
      </c>
      <c r="R16" s="34">
        <v>19.98</v>
      </c>
      <c r="S16" s="34">
        <v>0.65</v>
      </c>
      <c r="T16" s="34">
        <v>0.28999999999999998</v>
      </c>
      <c r="U16" s="34">
        <v>0.35</v>
      </c>
      <c r="V16" s="34">
        <v>0.24</v>
      </c>
      <c r="W16" s="34">
        <v>0.54</v>
      </c>
      <c r="X16" s="34">
        <v>1.29</v>
      </c>
      <c r="Y16" s="433">
        <f t="shared" si="3"/>
        <v>1.0667678300455234</v>
      </c>
      <c r="Z16" s="433">
        <f t="shared" si="4"/>
        <v>1.3213960546282244</v>
      </c>
      <c r="AA16" s="34"/>
      <c r="AB16" s="539"/>
      <c r="AC16" s="540"/>
      <c r="AD16" s="34"/>
      <c r="AE16" s="34"/>
      <c r="AF16" s="34"/>
      <c r="AG16" s="34"/>
      <c r="AH16" s="34"/>
      <c r="AI16" s="34"/>
      <c r="AJ16" s="34"/>
      <c r="AK16" s="34"/>
      <c r="AL16" s="36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.75" customHeight="1">
      <c r="A17" s="535" t="s">
        <v>7425</v>
      </c>
      <c r="B17" s="51">
        <v>46054</v>
      </c>
      <c r="C17" s="33" t="s">
        <v>7424</v>
      </c>
      <c r="D17" s="85">
        <v>1484</v>
      </c>
      <c r="E17" s="34">
        <v>20.2</v>
      </c>
      <c r="F17" s="34">
        <v>20.3</v>
      </c>
      <c r="G17" s="34">
        <v>4.1500000000000004</v>
      </c>
      <c r="H17" s="34">
        <v>0.14000000000000001</v>
      </c>
      <c r="I17" s="34">
        <v>0.5</v>
      </c>
      <c r="J17" s="31">
        <v>5.8999999999999997E-2</v>
      </c>
      <c r="K17" s="31">
        <v>9.9000000000000005E-2</v>
      </c>
      <c r="L17" s="31">
        <v>5.3999999999999999E-2</v>
      </c>
      <c r="M17" s="31">
        <v>1.2999999999999999E-2</v>
      </c>
      <c r="N17" s="35">
        <f t="shared" si="0"/>
        <v>94.984999999999999</v>
      </c>
      <c r="O17" s="34">
        <v>33.299999999999997</v>
      </c>
      <c r="P17" s="34">
        <v>35.69</v>
      </c>
      <c r="Q17" s="34">
        <v>8.8000000000000007</v>
      </c>
      <c r="R17" s="34">
        <v>19.03</v>
      </c>
      <c r="S17" s="34">
        <v>0.34</v>
      </c>
      <c r="T17" s="34">
        <v>0.25</v>
      </c>
      <c r="U17" s="34">
        <v>0.35</v>
      </c>
      <c r="V17" s="34">
        <v>0.22</v>
      </c>
      <c r="W17" s="34">
        <v>0.59</v>
      </c>
      <c r="X17" s="34">
        <v>1.18</v>
      </c>
      <c r="Y17" s="433">
        <f t="shared" si="3"/>
        <v>1.0717717717717719</v>
      </c>
      <c r="Z17" s="433">
        <f t="shared" si="4"/>
        <v>1.3360360360360359</v>
      </c>
      <c r="AA17" s="34"/>
      <c r="AB17" s="539"/>
      <c r="AC17" s="540"/>
      <c r="AD17" s="34"/>
      <c r="AE17" s="34"/>
      <c r="AF17" s="34"/>
      <c r="AG17" s="34"/>
      <c r="AH17" s="34"/>
      <c r="AI17" s="34"/>
      <c r="AJ17" s="34"/>
      <c r="AK17" s="34"/>
      <c r="AL17" s="36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.75" customHeight="1">
      <c r="A18" s="535" t="s">
        <v>7427</v>
      </c>
      <c r="B18" s="51">
        <v>46054</v>
      </c>
      <c r="C18" s="33" t="s">
        <v>7426</v>
      </c>
      <c r="D18" s="85">
        <v>1480</v>
      </c>
      <c r="E18" s="34">
        <v>22.05</v>
      </c>
      <c r="F18" s="34">
        <v>22.15</v>
      </c>
      <c r="G18" s="34">
        <v>4.1500000000000004</v>
      </c>
      <c r="H18" s="34">
        <v>0.13</v>
      </c>
      <c r="I18" s="34">
        <v>0.32</v>
      </c>
      <c r="J18" s="31">
        <v>7.1999999999999995E-2</v>
      </c>
      <c r="K18" s="31">
        <v>9.7000000000000003E-2</v>
      </c>
      <c r="L18" s="31">
        <v>0.04</v>
      </c>
      <c r="M18" s="31">
        <v>1.1900000000000001E-2</v>
      </c>
      <c r="N18" s="35">
        <f t="shared" si="0"/>
        <v>95.179100000000005</v>
      </c>
      <c r="O18" s="34">
        <v>33.82</v>
      </c>
      <c r="P18" s="34">
        <v>35.5</v>
      </c>
      <c r="Q18" s="34">
        <v>8.52</v>
      </c>
      <c r="R18" s="34">
        <v>19.09</v>
      </c>
      <c r="S18" s="34">
        <v>0.32</v>
      </c>
      <c r="T18" s="34">
        <v>0.23</v>
      </c>
      <c r="U18" s="34">
        <v>0.37</v>
      </c>
      <c r="V18" s="34">
        <v>0.21</v>
      </c>
      <c r="W18" s="34">
        <v>0.49</v>
      </c>
      <c r="X18" s="34">
        <v>1.18</v>
      </c>
      <c r="Y18" s="433">
        <v>1.0496747486694264</v>
      </c>
      <c r="Z18" s="433">
        <v>1.3015966883500887</v>
      </c>
      <c r="AA18" s="34"/>
      <c r="AB18" s="539"/>
      <c r="AC18" s="540"/>
      <c r="AD18" s="34"/>
      <c r="AE18" s="34"/>
      <c r="AF18" s="34"/>
      <c r="AG18" s="34"/>
      <c r="AH18" s="34"/>
      <c r="AI18" s="34"/>
      <c r="AJ18" s="34"/>
      <c r="AK18" s="34"/>
      <c r="AL18" s="36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.75" customHeight="1">
      <c r="A19" s="535" t="s">
        <v>7422</v>
      </c>
      <c r="B19" s="51">
        <v>46054</v>
      </c>
      <c r="C19" s="33" t="s">
        <v>7428</v>
      </c>
      <c r="D19" s="85">
        <v>1482</v>
      </c>
      <c r="E19" s="34">
        <v>0.2</v>
      </c>
      <c r="F19" s="34">
        <v>0.3</v>
      </c>
      <c r="G19" s="34">
        <v>4.1500000000000004</v>
      </c>
      <c r="H19" s="34">
        <v>0.13</v>
      </c>
      <c r="I19" s="34">
        <v>0.22</v>
      </c>
      <c r="J19" s="31">
        <v>0.09</v>
      </c>
      <c r="K19" s="31">
        <v>9.4E-2</v>
      </c>
      <c r="L19" s="31">
        <v>3.1E-2</v>
      </c>
      <c r="M19" s="31">
        <v>1.0800000000000001E-2</v>
      </c>
      <c r="N19" s="35">
        <f t="shared" si="0"/>
        <v>95.274200000000008</v>
      </c>
      <c r="O19" s="34">
        <v>33.479999999999997</v>
      </c>
      <c r="P19" s="34">
        <v>35.06</v>
      </c>
      <c r="Q19" s="34">
        <v>8.44</v>
      </c>
      <c r="R19" s="34">
        <v>19.82</v>
      </c>
      <c r="S19" s="34">
        <v>0.41</v>
      </c>
      <c r="T19" s="34">
        <v>0.23</v>
      </c>
      <c r="U19" s="34">
        <v>0.35499999999999998</v>
      </c>
      <c r="V19" s="34">
        <v>0.22</v>
      </c>
      <c r="W19" s="34">
        <v>0.52</v>
      </c>
      <c r="X19" s="34">
        <v>1.19</v>
      </c>
      <c r="Y19" s="433">
        <v>1.0471923536439667</v>
      </c>
      <c r="Z19" s="433">
        <v>1.2992831541218639</v>
      </c>
      <c r="AA19" s="34"/>
      <c r="AB19" s="539"/>
      <c r="AC19" s="540"/>
      <c r="AD19" s="34"/>
      <c r="AE19" s="34"/>
      <c r="AF19" s="34"/>
      <c r="AG19" s="34"/>
      <c r="AH19" s="34"/>
      <c r="AI19" s="34"/>
      <c r="AJ19" s="34"/>
      <c r="AK19" s="34"/>
      <c r="AL19" s="36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.75" customHeight="1">
      <c r="A20" s="535" t="s">
        <v>7430</v>
      </c>
      <c r="B20" s="51">
        <v>46054</v>
      </c>
      <c r="C20" s="33" t="s">
        <v>7429</v>
      </c>
      <c r="D20" s="85">
        <v>1482</v>
      </c>
      <c r="E20" s="34">
        <v>0.25</v>
      </c>
      <c r="F20" s="34">
        <v>0.35</v>
      </c>
      <c r="G20" s="34">
        <v>4.12</v>
      </c>
      <c r="H20" s="34">
        <v>0.13</v>
      </c>
      <c r="I20" s="34">
        <v>0.28000000000000003</v>
      </c>
      <c r="J20" s="31">
        <v>8.8999999999999996E-2</v>
      </c>
      <c r="K20" s="31">
        <v>9.8000000000000004E-2</v>
      </c>
      <c r="L20" s="31">
        <v>3.4000000000000002E-2</v>
      </c>
      <c r="M20" s="31">
        <v>1.14E-2</v>
      </c>
      <c r="N20" s="35">
        <f t="shared" si="0"/>
        <v>95.2376</v>
      </c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433"/>
      <c r="Z20" s="433"/>
      <c r="AA20" s="34"/>
      <c r="AB20" s="539"/>
      <c r="AC20" s="540"/>
      <c r="AD20" s="34"/>
      <c r="AE20" s="34"/>
      <c r="AF20" s="34"/>
      <c r="AG20" s="34"/>
      <c r="AH20" s="34"/>
      <c r="AI20" s="34"/>
      <c r="AJ20" s="34"/>
      <c r="AK20" s="34"/>
      <c r="AL20" s="36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.75" customHeight="1">
      <c r="A21" s="535"/>
      <c r="B21" s="51"/>
      <c r="C21" s="33"/>
      <c r="D21" s="85"/>
      <c r="E21" s="34"/>
      <c r="F21" s="34"/>
      <c r="G21" s="34"/>
      <c r="H21" s="34"/>
      <c r="I21" s="34"/>
      <c r="J21" s="31"/>
      <c r="K21" s="31"/>
      <c r="L21" s="31"/>
      <c r="M21" s="31"/>
      <c r="N21" s="420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433"/>
      <c r="Z21" s="433"/>
      <c r="AA21" s="34"/>
      <c r="AB21" s="539"/>
      <c r="AC21" s="540"/>
      <c r="AD21" s="34"/>
      <c r="AE21" s="34"/>
      <c r="AF21" s="34"/>
      <c r="AG21" s="34"/>
      <c r="AH21" s="34"/>
      <c r="AI21" s="34"/>
      <c r="AJ21" s="34"/>
      <c r="AK21" s="34"/>
      <c r="AL21" s="36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.75" customHeight="1">
      <c r="A22" s="535" t="s">
        <v>7432</v>
      </c>
      <c r="B22" s="51">
        <v>46055</v>
      </c>
      <c r="C22" s="33" t="s">
        <v>7431</v>
      </c>
      <c r="D22" s="85">
        <v>1471</v>
      </c>
      <c r="E22" s="34">
        <v>1.35</v>
      </c>
      <c r="F22" s="34">
        <v>1.45</v>
      </c>
      <c r="G22" s="34">
        <v>4.1100000000000003</v>
      </c>
      <c r="H22" s="34">
        <v>0.16</v>
      </c>
      <c r="I22" s="34">
        <v>0.54</v>
      </c>
      <c r="J22" s="31">
        <v>9.0999999999999998E-2</v>
      </c>
      <c r="K22" s="31">
        <v>8.6999999999999994E-2</v>
      </c>
      <c r="L22" s="31">
        <v>4.5999999999999999E-2</v>
      </c>
      <c r="M22" s="31">
        <v>1.17E-2</v>
      </c>
      <c r="N22" s="35">
        <f t="shared" si="0"/>
        <v>94.954300000000003</v>
      </c>
      <c r="O22" s="34">
        <v>33.56</v>
      </c>
      <c r="P22" s="34">
        <v>34.71</v>
      </c>
      <c r="Q22" s="34">
        <v>8.31</v>
      </c>
      <c r="R22" s="34">
        <v>19.920000000000002</v>
      </c>
      <c r="S22" s="34">
        <v>0.69</v>
      </c>
      <c r="T22" s="34">
        <v>0.24</v>
      </c>
      <c r="U22" s="34">
        <v>0.35399999999999998</v>
      </c>
      <c r="V22" s="34">
        <v>0.21</v>
      </c>
      <c r="W22" s="34">
        <v>0.53</v>
      </c>
      <c r="X22" s="34">
        <v>1.21</v>
      </c>
      <c r="Y22" s="433">
        <v>1.0342669845053636</v>
      </c>
      <c r="Z22" s="433">
        <v>1.2818831942789035</v>
      </c>
      <c r="AA22" s="34"/>
      <c r="AB22" s="539" t="s">
        <v>48</v>
      </c>
      <c r="AC22" s="540">
        <v>22.3</v>
      </c>
      <c r="AD22" s="34">
        <v>25</v>
      </c>
      <c r="AE22" s="34">
        <v>18.600000000000001</v>
      </c>
      <c r="AF22" s="34">
        <v>0.6</v>
      </c>
      <c r="AG22" s="34">
        <v>3.22</v>
      </c>
      <c r="AH22" s="34">
        <v>52.58</v>
      </c>
      <c r="AI22" s="34">
        <v>1.3440860215053763</v>
      </c>
      <c r="AJ22" s="34">
        <v>42.660550458715598</v>
      </c>
      <c r="AK22" s="34">
        <v>860.71</v>
      </c>
      <c r="AL22" s="36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.75" customHeight="1">
      <c r="A23" s="535" t="s">
        <v>7434</v>
      </c>
      <c r="B23" s="51">
        <v>46055</v>
      </c>
      <c r="C23" s="33" t="s">
        <v>7433</v>
      </c>
      <c r="D23" s="85">
        <v>1479</v>
      </c>
      <c r="E23" s="34">
        <v>3.35</v>
      </c>
      <c r="F23" s="34">
        <v>3.45</v>
      </c>
      <c r="G23" s="34">
        <v>4.1399999999999997</v>
      </c>
      <c r="H23" s="34">
        <v>0.13</v>
      </c>
      <c r="I23" s="34">
        <v>0.3</v>
      </c>
      <c r="J23" s="31">
        <v>9.8000000000000004E-2</v>
      </c>
      <c r="K23" s="31">
        <v>9.0999999999999998E-2</v>
      </c>
      <c r="L23" s="31">
        <v>3.4000000000000002E-2</v>
      </c>
      <c r="M23" s="31">
        <v>1.21E-2</v>
      </c>
      <c r="N23" s="35">
        <f t="shared" si="0"/>
        <v>95.194900000000004</v>
      </c>
      <c r="O23" s="34">
        <v>33.729999999999997</v>
      </c>
      <c r="P23" s="34">
        <v>34.659999999999997</v>
      </c>
      <c r="Q23" s="34">
        <v>8.3800000000000008</v>
      </c>
      <c r="R23" s="34">
        <v>19.920000000000002</v>
      </c>
      <c r="S23" s="34">
        <v>0.5</v>
      </c>
      <c r="T23" s="34">
        <v>0.27</v>
      </c>
      <c r="U23" s="34">
        <v>0.32900000000000001</v>
      </c>
      <c r="V23" s="34">
        <v>0.21</v>
      </c>
      <c r="W23" s="34">
        <v>0.5</v>
      </c>
      <c r="X23" s="34">
        <v>1.22</v>
      </c>
      <c r="Y23" s="433">
        <v>1.027571894455974</v>
      </c>
      <c r="Z23" s="433">
        <v>1.2760154165431368</v>
      </c>
      <c r="AA23" s="34"/>
      <c r="AB23" s="539" t="s">
        <v>50</v>
      </c>
      <c r="AC23" s="540">
        <v>6.3</v>
      </c>
      <c r="AD23" s="34">
        <v>25.2</v>
      </c>
      <c r="AE23" s="34">
        <v>18.8</v>
      </c>
      <c r="AF23" s="34">
        <v>0.6</v>
      </c>
      <c r="AG23" s="34">
        <v>3.35</v>
      </c>
      <c r="AH23" s="34">
        <v>52.05</v>
      </c>
      <c r="AI23" s="34">
        <v>1.3404255319148934</v>
      </c>
      <c r="AJ23" s="34">
        <v>42.727272727272734</v>
      </c>
      <c r="AK23" s="34">
        <v>870.77499999999998</v>
      </c>
      <c r="AL23" s="36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.75" customHeight="1">
      <c r="A24" s="535" t="s">
        <v>7435</v>
      </c>
      <c r="B24" s="51">
        <v>46055</v>
      </c>
      <c r="C24" s="33" t="s">
        <v>7436</v>
      </c>
      <c r="D24" s="85">
        <v>1461</v>
      </c>
      <c r="E24" s="34">
        <v>5</v>
      </c>
      <c r="F24" s="34">
        <v>5.0999999999999996</v>
      </c>
      <c r="G24" s="34">
        <v>4.0999999999999996</v>
      </c>
      <c r="H24" s="34">
        <v>0.12</v>
      </c>
      <c r="I24" s="34">
        <v>0.19</v>
      </c>
      <c r="J24" s="31">
        <v>0.111</v>
      </c>
      <c r="K24" s="31">
        <v>9.1999999999999998E-2</v>
      </c>
      <c r="L24" s="31">
        <v>2.4E-2</v>
      </c>
      <c r="M24" s="31">
        <v>1.0999999999999999E-2</v>
      </c>
      <c r="N24" s="35">
        <f t="shared" si="0"/>
        <v>95.352000000000004</v>
      </c>
      <c r="O24" s="34">
        <v>33.47</v>
      </c>
      <c r="P24" s="34">
        <v>34.83</v>
      </c>
      <c r="Q24" s="34">
        <v>8.3699999999999992</v>
      </c>
      <c r="R24" s="34">
        <v>19.760000000000002</v>
      </c>
      <c r="S24" s="34">
        <v>0.67</v>
      </c>
      <c r="T24" s="34">
        <v>0.28999999999999998</v>
      </c>
      <c r="U24" s="34">
        <v>0.35</v>
      </c>
      <c r="V24" s="34">
        <v>0.22</v>
      </c>
      <c r="W24" s="34">
        <v>0.5</v>
      </c>
      <c r="X24" s="34">
        <v>1.24</v>
      </c>
      <c r="Y24" s="433">
        <v>1.0406334030475053</v>
      </c>
      <c r="Z24" s="433">
        <v>1.2907080968031073</v>
      </c>
      <c r="AA24" s="34"/>
      <c r="AB24" s="539" t="s">
        <v>53</v>
      </c>
      <c r="AC24" s="540">
        <v>14.5</v>
      </c>
      <c r="AD24" s="34">
        <v>25.6</v>
      </c>
      <c r="AE24" s="34">
        <v>19.600000000000001</v>
      </c>
      <c r="AF24" s="34">
        <v>0.4</v>
      </c>
      <c r="AG24" s="34">
        <v>3.08</v>
      </c>
      <c r="AH24" s="34">
        <v>51.319999999999993</v>
      </c>
      <c r="AI24" s="34">
        <v>1.3061224489795917</v>
      </c>
      <c r="AJ24" s="34">
        <v>43.362831858407077</v>
      </c>
      <c r="AK24" s="34">
        <v>874.74</v>
      </c>
      <c r="AL24" s="36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.75" customHeight="1">
      <c r="A25" s="535" t="s">
        <v>7437</v>
      </c>
      <c r="B25" s="51">
        <v>46055</v>
      </c>
      <c r="C25" s="33" t="s">
        <v>7446</v>
      </c>
      <c r="D25" s="85">
        <v>1461</v>
      </c>
      <c r="E25" s="34">
        <v>5.55</v>
      </c>
      <c r="F25" s="34">
        <v>6.05</v>
      </c>
      <c r="G25" s="34">
        <v>4.13</v>
      </c>
      <c r="H25" s="34">
        <v>0.12</v>
      </c>
      <c r="I25" s="34">
        <v>0.2</v>
      </c>
      <c r="J25" s="31">
        <v>0.114</v>
      </c>
      <c r="K25" s="31">
        <v>9.1999999999999998E-2</v>
      </c>
      <c r="L25" s="31">
        <v>2.4E-2</v>
      </c>
      <c r="M25" s="31">
        <v>1.0999999999999999E-2</v>
      </c>
      <c r="N25" s="35">
        <f t="shared" si="0"/>
        <v>95.308999999999997</v>
      </c>
      <c r="O25" s="60" t="s">
        <v>52</v>
      </c>
      <c r="P25" s="60" t="s">
        <v>52</v>
      </c>
      <c r="Q25" s="60" t="s">
        <v>52</v>
      </c>
      <c r="R25" s="60" t="s">
        <v>52</v>
      </c>
      <c r="S25" s="60" t="s">
        <v>52</v>
      </c>
      <c r="T25" s="60" t="s">
        <v>52</v>
      </c>
      <c r="U25" s="60" t="s">
        <v>52</v>
      </c>
      <c r="V25" s="60" t="s">
        <v>52</v>
      </c>
      <c r="W25" s="60" t="s">
        <v>52</v>
      </c>
      <c r="X25" s="60" t="s">
        <v>52</v>
      </c>
      <c r="Y25" s="60" t="s">
        <v>52</v>
      </c>
      <c r="Z25" s="60" t="s">
        <v>52</v>
      </c>
      <c r="AA25" s="34"/>
      <c r="AB25" s="539"/>
      <c r="AC25" s="540"/>
      <c r="AD25" s="34"/>
      <c r="AE25" s="34"/>
      <c r="AF25" s="34"/>
      <c r="AG25" s="34"/>
      <c r="AH25" s="34"/>
      <c r="AI25" s="34"/>
      <c r="AJ25" s="34"/>
      <c r="AK25" s="34"/>
      <c r="AL25" s="36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.75" customHeight="1">
      <c r="A26" s="535" t="s">
        <v>7439</v>
      </c>
      <c r="B26" s="51">
        <v>46055</v>
      </c>
      <c r="C26" s="33" t="s">
        <v>7438</v>
      </c>
      <c r="D26" s="85">
        <v>1465</v>
      </c>
      <c r="E26" s="34">
        <v>7</v>
      </c>
      <c r="F26" s="34">
        <v>7.1</v>
      </c>
      <c r="G26" s="34">
        <v>4.16</v>
      </c>
      <c r="H26" s="34">
        <v>0.13</v>
      </c>
      <c r="I26" s="34">
        <v>0.31</v>
      </c>
      <c r="J26" s="31">
        <v>9.0999999999999998E-2</v>
      </c>
      <c r="K26" s="31">
        <v>9.8000000000000004E-2</v>
      </c>
      <c r="L26" s="31">
        <v>3.2000000000000001E-2</v>
      </c>
      <c r="M26" s="31">
        <v>1.2E-2</v>
      </c>
      <c r="N26" s="35">
        <f t="shared" si="0"/>
        <v>95.167000000000002</v>
      </c>
      <c r="O26" s="34">
        <v>33.74</v>
      </c>
      <c r="P26" s="34">
        <v>34.92</v>
      </c>
      <c r="Q26" s="34">
        <v>8.4499999999999993</v>
      </c>
      <c r="R26" s="34">
        <v>19.53</v>
      </c>
      <c r="S26" s="34">
        <v>0.52</v>
      </c>
      <c r="T26" s="34">
        <v>0.3</v>
      </c>
      <c r="U26" s="34">
        <v>0.33</v>
      </c>
      <c r="V26" s="34">
        <v>0.21</v>
      </c>
      <c r="W26" s="34">
        <v>0.47</v>
      </c>
      <c r="X26" s="34">
        <v>1.25</v>
      </c>
      <c r="Y26" s="433">
        <v>1.0349733254297571</v>
      </c>
      <c r="Z26" s="433">
        <v>1.2854179016004743</v>
      </c>
      <c r="AA26" s="34"/>
      <c r="AB26" s="539"/>
      <c r="AC26" s="540"/>
      <c r="AD26" s="34"/>
      <c r="AE26" s="34"/>
      <c r="AF26" s="34"/>
      <c r="AG26" s="34"/>
      <c r="AH26" s="34"/>
      <c r="AI26" s="34"/>
      <c r="AJ26" s="34"/>
      <c r="AK26" s="34"/>
      <c r="AL26" s="36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.75" customHeight="1">
      <c r="A27" s="535" t="s">
        <v>7441</v>
      </c>
      <c r="B27" s="51">
        <v>46055</v>
      </c>
      <c r="C27" s="33" t="s">
        <v>7440</v>
      </c>
      <c r="D27" s="85">
        <v>1462</v>
      </c>
      <c r="E27" s="34">
        <v>9.15</v>
      </c>
      <c r="F27" s="34">
        <v>9.25</v>
      </c>
      <c r="G27" s="34">
        <v>4.12</v>
      </c>
      <c r="H27" s="34">
        <v>0.12</v>
      </c>
      <c r="I27" s="34">
        <v>0.18</v>
      </c>
      <c r="J27" s="31">
        <v>0.113</v>
      </c>
      <c r="K27" s="31">
        <v>9.8000000000000004E-2</v>
      </c>
      <c r="L27" s="31">
        <v>2.4E-2</v>
      </c>
      <c r="M27" s="31">
        <v>1.2999999999999999E-2</v>
      </c>
      <c r="N27" s="35">
        <f t="shared" si="0"/>
        <v>95.331999999999994</v>
      </c>
      <c r="O27" s="34">
        <v>34.15</v>
      </c>
      <c r="P27" s="34">
        <v>34.6</v>
      </c>
      <c r="Q27" s="34">
        <v>8.31</v>
      </c>
      <c r="R27" s="34">
        <v>19.440000000000001</v>
      </c>
      <c r="S27" s="34">
        <v>0.59</v>
      </c>
      <c r="T27" s="34">
        <v>0.28999999999999998</v>
      </c>
      <c r="U27" s="34">
        <v>0.36</v>
      </c>
      <c r="V27" s="34">
        <v>0.21</v>
      </c>
      <c r="W27" s="34">
        <v>0.49</v>
      </c>
      <c r="X27" s="34">
        <v>1.27</v>
      </c>
      <c r="Y27" s="433">
        <f t="shared" ref="Y27:Y31" si="5">P27/O27</f>
        <v>1.0131771595900441</v>
      </c>
      <c r="Z27" s="433">
        <f t="shared" ref="Z27:Z31" si="6">(Q27+P27)/O27</f>
        <v>1.2565153733528551</v>
      </c>
      <c r="AA27" s="34"/>
      <c r="AB27" s="539"/>
      <c r="AC27" s="540"/>
      <c r="AD27" s="34"/>
      <c r="AE27" s="34"/>
      <c r="AF27" s="34"/>
      <c r="AG27" s="34"/>
      <c r="AH27" s="34"/>
      <c r="AI27" s="34"/>
      <c r="AJ27" s="34"/>
      <c r="AK27" s="34"/>
      <c r="AL27" s="36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15.75" customHeight="1">
      <c r="A28" s="535" t="s">
        <v>7443</v>
      </c>
      <c r="B28" s="51">
        <v>46055</v>
      </c>
      <c r="C28" s="33" t="s">
        <v>7442</v>
      </c>
      <c r="D28" s="85">
        <v>1457</v>
      </c>
      <c r="E28" s="34">
        <v>11.25</v>
      </c>
      <c r="F28" s="34">
        <v>11.35</v>
      </c>
      <c r="G28" s="34">
        <v>4.12</v>
      </c>
      <c r="H28" s="34">
        <v>0.11</v>
      </c>
      <c r="I28" s="34">
        <v>0.12</v>
      </c>
      <c r="J28" s="31">
        <v>0.125</v>
      </c>
      <c r="K28" s="31">
        <v>8.6999999999999994E-2</v>
      </c>
      <c r="L28" s="31">
        <v>1.6E-2</v>
      </c>
      <c r="M28" s="31">
        <v>1.2E-2</v>
      </c>
      <c r="N28" s="35">
        <f t="shared" si="0"/>
        <v>95.41</v>
      </c>
      <c r="O28" s="34">
        <v>34.380000000000003</v>
      </c>
      <c r="P28" s="34">
        <v>34.53</v>
      </c>
      <c r="Q28" s="34">
        <v>7.88</v>
      </c>
      <c r="R28" s="34">
        <v>19.45</v>
      </c>
      <c r="S28" s="34">
        <v>0.83</v>
      </c>
      <c r="T28" s="34">
        <v>0.31</v>
      </c>
      <c r="U28" s="34">
        <v>0.34</v>
      </c>
      <c r="V28" s="34">
        <v>0.22</v>
      </c>
      <c r="W28" s="34">
        <v>0.5</v>
      </c>
      <c r="X28" s="34">
        <v>1.27</v>
      </c>
      <c r="Y28" s="433">
        <v>1.0043630017452005</v>
      </c>
      <c r="Z28" s="433">
        <v>1.2335660267597441</v>
      </c>
      <c r="AA28" s="34"/>
      <c r="AB28" s="539"/>
      <c r="AC28" s="540"/>
      <c r="AD28" s="34"/>
      <c r="AE28" s="34"/>
      <c r="AF28" s="34"/>
      <c r="AG28" s="34"/>
      <c r="AH28" s="34"/>
      <c r="AI28" s="34"/>
      <c r="AJ28" s="34"/>
      <c r="AK28" s="34"/>
      <c r="AL28" s="36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ht="15.75" customHeight="1">
      <c r="A29" s="535" t="s">
        <v>7444</v>
      </c>
      <c r="B29" s="51">
        <v>46055</v>
      </c>
      <c r="C29" s="33" t="s">
        <v>7445</v>
      </c>
      <c r="D29" s="85">
        <v>1457</v>
      </c>
      <c r="E29" s="34">
        <v>13.25</v>
      </c>
      <c r="F29" s="34">
        <v>13.35</v>
      </c>
      <c r="G29" s="34">
        <v>4.1100000000000003</v>
      </c>
      <c r="H29" s="34">
        <v>0.11</v>
      </c>
      <c r="I29" s="34">
        <v>0.17</v>
      </c>
      <c r="J29" s="31">
        <v>0.121</v>
      </c>
      <c r="K29" s="31">
        <v>9.6000000000000002E-2</v>
      </c>
      <c r="L29" s="31">
        <v>2.1000000000000001E-2</v>
      </c>
      <c r="M29" s="31">
        <v>1.2E-2</v>
      </c>
      <c r="N29" s="35">
        <f t="shared" si="0"/>
        <v>95.36</v>
      </c>
      <c r="O29" s="34">
        <v>34.01</v>
      </c>
      <c r="P29" s="34">
        <v>35.11</v>
      </c>
      <c r="Q29" s="34">
        <v>7.93</v>
      </c>
      <c r="R29" s="34">
        <v>19.18</v>
      </c>
      <c r="S29" s="34">
        <v>0.84</v>
      </c>
      <c r="T29" s="34">
        <v>0.34</v>
      </c>
      <c r="U29" s="34">
        <v>0.42</v>
      </c>
      <c r="V29" s="34">
        <v>0.2</v>
      </c>
      <c r="W29" s="34">
        <v>0.48</v>
      </c>
      <c r="X29" s="34">
        <v>1.25</v>
      </c>
      <c r="Y29" s="433">
        <f t="shared" si="5"/>
        <v>1.0323434284034108</v>
      </c>
      <c r="Z29" s="433">
        <f t="shared" si="6"/>
        <v>1.2655101440752721</v>
      </c>
      <c r="AA29" s="34"/>
      <c r="AB29" s="539"/>
      <c r="AC29" s="540"/>
      <c r="AD29" s="34"/>
      <c r="AE29" s="34"/>
      <c r="AF29" s="34"/>
      <c r="AG29" s="34"/>
      <c r="AH29" s="34"/>
      <c r="AI29" s="34"/>
      <c r="AJ29" s="34"/>
      <c r="AK29" s="34"/>
      <c r="AL29" s="36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5.75" customHeight="1">
      <c r="A30" s="535" t="s">
        <v>7448</v>
      </c>
      <c r="B30" s="51">
        <v>46055</v>
      </c>
      <c r="C30" s="33" t="s">
        <v>7447</v>
      </c>
      <c r="D30" s="85">
        <v>1481</v>
      </c>
      <c r="E30" s="34">
        <v>14.5</v>
      </c>
      <c r="F30" s="34">
        <v>15</v>
      </c>
      <c r="G30" s="34">
        <v>4.1399999999999997</v>
      </c>
      <c r="H30" s="34">
        <v>0.14000000000000001</v>
      </c>
      <c r="I30" s="34">
        <v>0.65</v>
      </c>
      <c r="J30" s="31">
        <v>4.5999999999999999E-2</v>
      </c>
      <c r="K30" s="31">
        <v>9.9000000000000005E-2</v>
      </c>
      <c r="L30" s="31">
        <v>6.7000000000000004E-2</v>
      </c>
      <c r="M30" s="31">
        <v>2.7E-2</v>
      </c>
      <c r="N30" s="35">
        <f t="shared" si="0"/>
        <v>94.831000000000003</v>
      </c>
      <c r="O30" s="34">
        <v>33.049999999999997</v>
      </c>
      <c r="P30" s="34">
        <v>36.979999999999997</v>
      </c>
      <c r="Q30" s="34">
        <v>8.23</v>
      </c>
      <c r="R30" s="34">
        <v>19.23</v>
      </c>
      <c r="S30" s="34">
        <v>0.3</v>
      </c>
      <c r="T30" s="34">
        <v>0.21</v>
      </c>
      <c r="U30" s="34">
        <v>0.51</v>
      </c>
      <c r="V30" s="34">
        <v>0.17</v>
      </c>
      <c r="W30" s="34">
        <v>0.39</v>
      </c>
      <c r="X30" s="34">
        <v>0.83</v>
      </c>
      <c r="Y30" s="433">
        <f t="shared" si="5"/>
        <v>1.1189107413010591</v>
      </c>
      <c r="Z30" s="433">
        <f t="shared" si="6"/>
        <v>1.3679273827534038</v>
      </c>
      <c r="AA30" s="34"/>
      <c r="AB30" s="539"/>
      <c r="AC30" s="540"/>
      <c r="AD30" s="34"/>
      <c r="AE30" s="34"/>
      <c r="AF30" s="34"/>
      <c r="AG30" s="34"/>
      <c r="AH30" s="34"/>
      <c r="AI30" s="34"/>
      <c r="AJ30" s="34"/>
      <c r="AK30" s="34"/>
      <c r="AL30" s="36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5.75" customHeight="1">
      <c r="A31" s="535" t="s">
        <v>7450</v>
      </c>
      <c r="B31" s="51">
        <v>46055</v>
      </c>
      <c r="C31" s="33" t="s">
        <v>7449</v>
      </c>
      <c r="D31" s="85">
        <v>1482</v>
      </c>
      <c r="E31" s="34">
        <v>16.399999999999999</v>
      </c>
      <c r="F31" s="34">
        <v>16.5</v>
      </c>
      <c r="G31" s="34">
        <v>4.18</v>
      </c>
      <c r="H31" s="34">
        <v>0.14000000000000001</v>
      </c>
      <c r="I31" s="34">
        <v>0.51</v>
      </c>
      <c r="J31" s="31">
        <v>5.6000000000000001E-2</v>
      </c>
      <c r="K31" s="31">
        <v>9.8000000000000004E-2</v>
      </c>
      <c r="L31" s="31">
        <v>5.7000000000000002E-2</v>
      </c>
      <c r="M31" s="31">
        <v>1.4E-2</v>
      </c>
      <c r="N31" s="35">
        <f t="shared" si="0"/>
        <v>94.944999999999993</v>
      </c>
      <c r="O31" s="34">
        <v>32.96</v>
      </c>
      <c r="P31" s="34">
        <v>37.06</v>
      </c>
      <c r="Q31" s="34">
        <v>8.2200000000000006</v>
      </c>
      <c r="R31" s="34">
        <v>19.329999999999998</v>
      </c>
      <c r="S31" s="34">
        <v>0.31</v>
      </c>
      <c r="T31" s="34">
        <v>0.18</v>
      </c>
      <c r="U31" s="34">
        <v>0.52</v>
      </c>
      <c r="V31" s="34">
        <v>0.19</v>
      </c>
      <c r="W31" s="34">
        <v>0.4</v>
      </c>
      <c r="X31" s="34">
        <v>0.73</v>
      </c>
      <c r="Y31" s="433">
        <f t="shared" si="5"/>
        <v>1.1243932038834952</v>
      </c>
      <c r="Z31" s="433">
        <f t="shared" si="6"/>
        <v>1.3737864077669903</v>
      </c>
      <c r="AA31" s="34"/>
      <c r="AB31" s="539"/>
      <c r="AC31" s="540"/>
      <c r="AD31" s="34"/>
      <c r="AE31" s="34"/>
      <c r="AF31" s="34"/>
      <c r="AG31" s="34"/>
      <c r="AH31" s="34"/>
      <c r="AI31" s="34"/>
      <c r="AJ31" s="34"/>
      <c r="AK31" s="34"/>
      <c r="AL31" s="36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.75" customHeight="1">
      <c r="A32" s="535" t="s">
        <v>7452</v>
      </c>
      <c r="B32" s="51">
        <v>46055</v>
      </c>
      <c r="C32" s="33" t="s">
        <v>7451</v>
      </c>
      <c r="D32" s="85">
        <v>1503</v>
      </c>
      <c r="E32" s="34">
        <v>16.5</v>
      </c>
      <c r="F32" s="34">
        <v>17</v>
      </c>
      <c r="G32" s="34">
        <v>4.22</v>
      </c>
      <c r="H32" s="34">
        <v>0.14000000000000001</v>
      </c>
      <c r="I32" s="34">
        <v>0.73</v>
      </c>
      <c r="J32" s="31">
        <v>3.5000000000000003E-2</v>
      </c>
      <c r="K32" s="31">
        <v>9.7000000000000003E-2</v>
      </c>
      <c r="L32" s="31">
        <v>7.0999999999999994E-2</v>
      </c>
      <c r="M32" s="31">
        <v>1.2999999999999999E-2</v>
      </c>
      <c r="N32" s="35">
        <f t="shared" si="0"/>
        <v>94.694000000000003</v>
      </c>
      <c r="O32" s="34">
        <v>32.520000000000003</v>
      </c>
      <c r="P32" s="34">
        <v>38.19</v>
      </c>
      <c r="Q32" s="34">
        <v>8.26</v>
      </c>
      <c r="R32" s="34">
        <v>18.91</v>
      </c>
      <c r="S32" s="34">
        <v>0.24</v>
      </c>
      <c r="T32" s="34">
        <v>0.12</v>
      </c>
      <c r="U32" s="34">
        <v>0.54</v>
      </c>
      <c r="V32" s="34">
        <v>0.16</v>
      </c>
      <c r="W32" s="34">
        <v>0.34</v>
      </c>
      <c r="X32" s="34">
        <v>0.61</v>
      </c>
      <c r="Y32" s="433">
        <v>1.1743542435424352</v>
      </c>
      <c r="Z32" s="433">
        <v>1.428351783517835</v>
      </c>
      <c r="AA32" s="34"/>
      <c r="AB32" s="539"/>
      <c r="AC32" s="540"/>
      <c r="AD32" s="34"/>
      <c r="AE32" s="34"/>
      <c r="AF32" s="34"/>
      <c r="AG32" s="34"/>
      <c r="AH32" s="34"/>
      <c r="AI32" s="34"/>
      <c r="AJ32" s="34"/>
      <c r="AK32" s="34"/>
      <c r="AL32" s="36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5.75" customHeight="1">
      <c r="A33" s="535" t="s">
        <v>7454</v>
      </c>
      <c r="B33" s="51">
        <v>46055</v>
      </c>
      <c r="C33" s="33" t="s">
        <v>7453</v>
      </c>
      <c r="D33" s="85">
        <v>1474</v>
      </c>
      <c r="E33" s="34">
        <v>21</v>
      </c>
      <c r="F33" s="34">
        <v>21.1</v>
      </c>
      <c r="G33" s="34">
        <v>4.12</v>
      </c>
      <c r="H33" s="34">
        <v>0.1</v>
      </c>
      <c r="I33" s="34">
        <v>0.3</v>
      </c>
      <c r="J33" s="31">
        <v>8.2000000000000003E-2</v>
      </c>
      <c r="K33" s="31">
        <v>9.1999999999999998E-2</v>
      </c>
      <c r="L33" s="31">
        <v>2.5999999999999999E-2</v>
      </c>
      <c r="M33" s="31">
        <v>1.0999999999999999E-2</v>
      </c>
      <c r="N33" s="35">
        <f t="shared" si="0"/>
        <v>95.269000000000005</v>
      </c>
      <c r="O33" s="34">
        <v>32.9</v>
      </c>
      <c r="P33" s="34">
        <v>37.6</v>
      </c>
      <c r="Q33" s="34">
        <v>7.7</v>
      </c>
      <c r="R33" s="34">
        <v>18.55</v>
      </c>
      <c r="S33" s="34">
        <v>0.54</v>
      </c>
      <c r="T33" s="34">
        <v>0.18</v>
      </c>
      <c r="U33" s="34">
        <v>0.46</v>
      </c>
      <c r="V33" s="34">
        <v>0.2</v>
      </c>
      <c r="W33" s="34">
        <v>0.5</v>
      </c>
      <c r="X33" s="34">
        <v>0.9</v>
      </c>
      <c r="Y33" s="433">
        <v>1.142857142857143</v>
      </c>
      <c r="Z33" s="433">
        <v>1.3768996960486324</v>
      </c>
      <c r="AA33" s="34"/>
      <c r="AB33" s="539"/>
      <c r="AC33" s="540"/>
      <c r="AD33" s="34"/>
      <c r="AE33" s="34"/>
      <c r="AF33" s="34"/>
      <c r="AG33" s="34"/>
      <c r="AH33" s="34"/>
      <c r="AI33" s="34"/>
      <c r="AJ33" s="34"/>
      <c r="AK33" s="34"/>
      <c r="AL33" s="36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5.75" customHeight="1">
      <c r="A34" s="535" t="s">
        <v>7456</v>
      </c>
      <c r="B34" s="51">
        <v>46055</v>
      </c>
      <c r="C34" s="33" t="s">
        <v>7455</v>
      </c>
      <c r="D34" s="85">
        <v>1471</v>
      </c>
      <c r="E34" s="34">
        <v>23</v>
      </c>
      <c r="F34" s="34">
        <v>23.1</v>
      </c>
      <c r="G34" s="34">
        <v>4.0999999999999996</v>
      </c>
      <c r="H34" s="34">
        <v>0.1</v>
      </c>
      <c r="I34" s="34">
        <v>0.25</v>
      </c>
      <c r="J34" s="31">
        <v>9.7000000000000003E-2</v>
      </c>
      <c r="K34" s="31">
        <v>9.2999999999999999E-2</v>
      </c>
      <c r="L34" s="31">
        <v>2.7E-2</v>
      </c>
      <c r="M34" s="31">
        <v>1.9199999999999998E-2</v>
      </c>
      <c r="N34" s="35">
        <f t="shared" si="0"/>
        <v>95.313800000000001</v>
      </c>
      <c r="O34" s="34">
        <v>33.43</v>
      </c>
      <c r="P34" s="34">
        <v>36.729999999999997</v>
      </c>
      <c r="Q34" s="34">
        <v>8.02</v>
      </c>
      <c r="R34" s="34">
        <v>18.62</v>
      </c>
      <c r="S34" s="34">
        <v>0.56000000000000005</v>
      </c>
      <c r="T34" s="34">
        <v>0.22</v>
      </c>
      <c r="U34" s="34">
        <v>0.44</v>
      </c>
      <c r="V34" s="34">
        <v>0.27</v>
      </c>
      <c r="W34" s="34">
        <v>0.61</v>
      </c>
      <c r="X34" s="34">
        <v>0.99</v>
      </c>
      <c r="Y34" s="433">
        <v>1.0987137301824708</v>
      </c>
      <c r="Z34" s="433">
        <v>1.3386180077774454</v>
      </c>
      <c r="AA34" s="34"/>
      <c r="AB34" s="539"/>
      <c r="AC34" s="540"/>
      <c r="AD34" s="34"/>
      <c r="AE34" s="34"/>
      <c r="AF34" s="34"/>
      <c r="AG34" s="34"/>
      <c r="AH34" s="34"/>
      <c r="AI34" s="34"/>
      <c r="AJ34" s="34"/>
      <c r="AK34" s="34"/>
      <c r="AL34" s="36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5.75" customHeight="1">
      <c r="A35" s="535" t="s">
        <v>7458</v>
      </c>
      <c r="B35" s="51">
        <v>46055</v>
      </c>
      <c r="C35" s="33" t="s">
        <v>7457</v>
      </c>
      <c r="D35" s="85">
        <v>1462</v>
      </c>
      <c r="E35" s="34">
        <v>0.25</v>
      </c>
      <c r="F35" s="34">
        <v>0.35</v>
      </c>
      <c r="G35" s="34">
        <v>4.13</v>
      </c>
      <c r="H35" s="34">
        <v>0.11</v>
      </c>
      <c r="I35" s="34">
        <v>0.26</v>
      </c>
      <c r="J35" s="31">
        <v>9.0999999999999998E-2</v>
      </c>
      <c r="K35" s="31">
        <v>0.10100000000000001</v>
      </c>
      <c r="L35" s="31">
        <v>2.7E-2</v>
      </c>
      <c r="M35" s="31">
        <v>2.63E-2</v>
      </c>
      <c r="N35" s="35">
        <f t="shared" si="0"/>
        <v>95.2547</v>
      </c>
      <c r="O35" s="34">
        <v>34.020000000000003</v>
      </c>
      <c r="P35" s="34">
        <v>36.450000000000003</v>
      </c>
      <c r="Q35" s="34">
        <v>7.52</v>
      </c>
      <c r="R35" s="34">
        <v>19</v>
      </c>
      <c r="S35" s="34">
        <v>0.39</v>
      </c>
      <c r="T35" s="34">
        <v>0.22</v>
      </c>
      <c r="U35" s="34">
        <v>0.42</v>
      </c>
      <c r="V35" s="34">
        <v>0.27</v>
      </c>
      <c r="W35" s="34">
        <v>0.6</v>
      </c>
      <c r="X35" s="34">
        <v>1.01</v>
      </c>
      <c r="Y35" s="433">
        <v>1.0714285714285714</v>
      </c>
      <c r="Z35" s="433">
        <v>1.2924750146972368</v>
      </c>
      <c r="AA35" s="34"/>
      <c r="AB35" s="539"/>
      <c r="AC35" s="540"/>
      <c r="AD35" s="34"/>
      <c r="AE35" s="34"/>
      <c r="AF35" s="34"/>
      <c r="AG35" s="34"/>
      <c r="AH35" s="34"/>
      <c r="AI35" s="34"/>
      <c r="AJ35" s="34"/>
      <c r="AK35" s="34"/>
      <c r="AL35" s="36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5.75" customHeight="1">
      <c r="A36" s="535"/>
      <c r="B36" s="51"/>
      <c r="C36" s="33"/>
      <c r="D36" s="85"/>
      <c r="E36" s="34"/>
      <c r="F36" s="34"/>
      <c r="G36" s="34"/>
      <c r="H36" s="34"/>
      <c r="I36" s="34"/>
      <c r="J36" s="31"/>
      <c r="K36" s="31"/>
      <c r="L36" s="31"/>
      <c r="M36" s="31"/>
      <c r="N36" s="420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433"/>
      <c r="Z36" s="433"/>
      <c r="AA36" s="34"/>
      <c r="AB36" s="539"/>
      <c r="AC36" s="540"/>
      <c r="AD36" s="34"/>
      <c r="AE36" s="34"/>
      <c r="AF36" s="34"/>
      <c r="AG36" s="34"/>
      <c r="AH36" s="34"/>
      <c r="AI36" s="34"/>
      <c r="AJ36" s="34"/>
      <c r="AK36" s="34"/>
      <c r="AL36" s="36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5.75" customHeight="1">
      <c r="A37" s="535" t="s">
        <v>7460</v>
      </c>
      <c r="B37" s="51">
        <v>46056</v>
      </c>
      <c r="C37" s="33" t="s">
        <v>7459</v>
      </c>
      <c r="D37" s="85">
        <v>1484</v>
      </c>
      <c r="E37" s="34">
        <v>1.34</v>
      </c>
      <c r="F37" s="34">
        <v>1.42</v>
      </c>
      <c r="G37" s="34">
        <v>4.16</v>
      </c>
      <c r="H37" s="34">
        <v>0.1</v>
      </c>
      <c r="I37" s="34">
        <v>0.46</v>
      </c>
      <c r="J37" s="31">
        <v>7.0999999999999994E-2</v>
      </c>
      <c r="K37" s="31">
        <v>9.4E-2</v>
      </c>
      <c r="L37" s="31">
        <v>4.9000000000000002E-2</v>
      </c>
      <c r="M37" s="31">
        <v>1.2E-2</v>
      </c>
      <c r="N37" s="35">
        <f t="shared" si="0"/>
        <v>95.054000000000002</v>
      </c>
      <c r="O37" s="34">
        <v>33.119999999999997</v>
      </c>
      <c r="P37" s="34">
        <v>36.64</v>
      </c>
      <c r="Q37" s="34">
        <v>7.45</v>
      </c>
      <c r="R37" s="34">
        <v>20.239999999999998</v>
      </c>
      <c r="S37" s="34">
        <v>0.27</v>
      </c>
      <c r="T37" s="34">
        <v>0.17</v>
      </c>
      <c r="U37" s="34">
        <v>0.49</v>
      </c>
      <c r="V37" s="34">
        <v>0.22</v>
      </c>
      <c r="W37" s="34">
        <v>0.51</v>
      </c>
      <c r="X37" s="34">
        <v>0.8</v>
      </c>
      <c r="Y37" s="433">
        <v>1.106280193236715</v>
      </c>
      <c r="Z37" s="433">
        <v>1.3312198067632852</v>
      </c>
      <c r="AA37" s="34"/>
      <c r="AB37" s="539" t="s">
        <v>48</v>
      </c>
      <c r="AC37" s="540">
        <v>22.3</v>
      </c>
      <c r="AD37" s="34">
        <v>25.2</v>
      </c>
      <c r="AE37" s="34">
        <v>18.600000000000001</v>
      </c>
      <c r="AF37" s="34">
        <v>0.6</v>
      </c>
      <c r="AG37" s="34">
        <v>3.22</v>
      </c>
      <c r="AH37" s="34">
        <v>52.379999999999995</v>
      </c>
      <c r="AI37" s="34">
        <v>1.3548387096774193</v>
      </c>
      <c r="AJ37" s="34">
        <v>42.465753424657542</v>
      </c>
      <c r="AK37" s="34">
        <v>866.81000000000006</v>
      </c>
      <c r="AL37" s="36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5.75" customHeight="1">
      <c r="A38" s="535" t="s">
        <v>7462</v>
      </c>
      <c r="B38" s="51">
        <v>46056</v>
      </c>
      <c r="C38" s="33" t="s">
        <v>7461</v>
      </c>
      <c r="D38" s="85">
        <v>1480</v>
      </c>
      <c r="E38" s="34">
        <v>3.1</v>
      </c>
      <c r="F38" s="34">
        <v>3.2</v>
      </c>
      <c r="G38" s="34">
        <v>4.1500000000000004</v>
      </c>
      <c r="H38" s="34">
        <v>0.1</v>
      </c>
      <c r="I38" s="34">
        <v>0.35</v>
      </c>
      <c r="J38" s="31">
        <v>8.6999999999999994E-2</v>
      </c>
      <c r="K38" s="31">
        <v>9.2999999999999999E-2</v>
      </c>
      <c r="L38" s="31">
        <v>3.9E-2</v>
      </c>
      <c r="M38" s="31">
        <v>2.76E-2</v>
      </c>
      <c r="N38" s="35">
        <f t="shared" si="0"/>
        <v>95.153400000000005</v>
      </c>
      <c r="O38" s="34">
        <v>32.82</v>
      </c>
      <c r="P38" s="34">
        <v>36.590000000000003</v>
      </c>
      <c r="Q38" s="34">
        <v>7.3</v>
      </c>
      <c r="R38" s="34">
        <v>20.68</v>
      </c>
      <c r="S38" s="34">
        <v>0.28000000000000003</v>
      </c>
      <c r="T38" s="34">
        <v>0.16</v>
      </c>
      <c r="U38" s="34">
        <v>0.52</v>
      </c>
      <c r="V38" s="34">
        <v>0.24</v>
      </c>
      <c r="W38" s="34">
        <v>0.52</v>
      </c>
      <c r="X38" s="34">
        <v>0.77</v>
      </c>
      <c r="Y38" s="433">
        <v>1.114868982327849</v>
      </c>
      <c r="Z38" s="433">
        <v>1.3372943327239488</v>
      </c>
      <c r="AA38" s="34"/>
      <c r="AB38" s="539" t="s">
        <v>50</v>
      </c>
      <c r="AC38" s="540">
        <v>6.5</v>
      </c>
      <c r="AD38" s="34">
        <v>25.6</v>
      </c>
      <c r="AE38" s="34">
        <v>19.399999999999999</v>
      </c>
      <c r="AF38" s="34">
        <v>0.4</v>
      </c>
      <c r="AG38" s="34">
        <v>3.62</v>
      </c>
      <c r="AH38" s="34">
        <v>50.980000000000004</v>
      </c>
      <c r="AI38" s="34">
        <v>1.3195876288659796</v>
      </c>
      <c r="AJ38" s="34">
        <v>43.111111111111107</v>
      </c>
      <c r="AK38" s="34">
        <v>891.20999999999992</v>
      </c>
      <c r="AL38" s="36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5.75" customHeight="1">
      <c r="A39" s="535" t="s">
        <v>7464</v>
      </c>
      <c r="B39" s="51">
        <v>46056</v>
      </c>
      <c r="C39" s="33" t="s">
        <v>7463</v>
      </c>
      <c r="D39" s="85">
        <v>1449</v>
      </c>
      <c r="E39" s="34">
        <v>4.53</v>
      </c>
      <c r="F39" s="34">
        <v>5.03</v>
      </c>
      <c r="G39" s="34">
        <v>4.13</v>
      </c>
      <c r="H39" s="34">
        <v>0.1</v>
      </c>
      <c r="I39" s="34">
        <v>0.1</v>
      </c>
      <c r="J39" s="31">
        <v>0.125</v>
      </c>
      <c r="K39" s="31">
        <v>0.09</v>
      </c>
      <c r="L39" s="31">
        <v>1.4E-2</v>
      </c>
      <c r="M39" s="31">
        <v>1.3100000000000001E-2</v>
      </c>
      <c r="N39" s="35">
        <f t="shared" si="0"/>
        <v>95.427899999999994</v>
      </c>
      <c r="O39" s="34">
        <v>33.35</v>
      </c>
      <c r="P39" s="34">
        <v>35.270000000000003</v>
      </c>
      <c r="Q39" s="34">
        <v>7.4</v>
      </c>
      <c r="R39" s="34">
        <v>20.420000000000002</v>
      </c>
      <c r="S39" s="34">
        <v>0.52</v>
      </c>
      <c r="T39" s="34">
        <v>0.28000000000000003</v>
      </c>
      <c r="U39" s="34">
        <v>0.4</v>
      </c>
      <c r="V39" s="34">
        <v>0.28000000000000003</v>
      </c>
      <c r="W39" s="34">
        <v>0.63</v>
      </c>
      <c r="X39" s="34">
        <v>1.31</v>
      </c>
      <c r="Y39" s="433">
        <v>1.0575712143928035</v>
      </c>
      <c r="Z39" s="433">
        <v>1.2794602698650674</v>
      </c>
      <c r="AA39" s="34"/>
      <c r="AB39" s="539" t="s">
        <v>53</v>
      </c>
      <c r="AC39" s="540">
        <v>14.3</v>
      </c>
      <c r="AD39" s="34">
        <v>25</v>
      </c>
      <c r="AE39" s="34">
        <v>19.2</v>
      </c>
      <c r="AF39" s="34">
        <v>0.6</v>
      </c>
      <c r="AG39" s="34">
        <v>3.08</v>
      </c>
      <c r="AH39" s="34">
        <v>52.120000000000005</v>
      </c>
      <c r="AI39" s="34">
        <v>1.3020833333333335</v>
      </c>
      <c r="AJ39" s="34">
        <v>43.438914027149316</v>
      </c>
      <c r="AK39" s="34">
        <v>856.44</v>
      </c>
      <c r="AL39" s="36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5.75" customHeight="1">
      <c r="A40" s="535" t="s">
        <v>7466</v>
      </c>
      <c r="B40" s="51">
        <v>46056</v>
      </c>
      <c r="C40" s="33" t="s">
        <v>7465</v>
      </c>
      <c r="D40" s="85">
        <v>1460</v>
      </c>
      <c r="E40" s="34">
        <v>6.25</v>
      </c>
      <c r="F40" s="34">
        <v>6.35</v>
      </c>
      <c r="G40" s="34">
        <v>4.1100000000000003</v>
      </c>
      <c r="H40" s="34">
        <v>0.11</v>
      </c>
      <c r="I40" s="34">
        <v>0.28999999999999998</v>
      </c>
      <c r="J40" s="31">
        <v>0.108</v>
      </c>
      <c r="K40" s="31">
        <v>9.4E-2</v>
      </c>
      <c r="L40" s="31">
        <v>2.9000000000000001E-2</v>
      </c>
      <c r="M40" s="31">
        <v>1.4E-2</v>
      </c>
      <c r="N40" s="35">
        <f t="shared" si="0"/>
        <v>95.245000000000005</v>
      </c>
      <c r="O40" s="34">
        <v>33.67</v>
      </c>
      <c r="P40" s="34">
        <v>35.729999999999997</v>
      </c>
      <c r="Q40" s="34">
        <v>7.41</v>
      </c>
      <c r="R40" s="34">
        <v>20.09</v>
      </c>
      <c r="S40" s="34">
        <v>0.39</v>
      </c>
      <c r="T40" s="34">
        <v>0.25</v>
      </c>
      <c r="U40" s="34">
        <v>0.44</v>
      </c>
      <c r="V40" s="34">
        <v>0.23</v>
      </c>
      <c r="W40" s="34">
        <v>0.53</v>
      </c>
      <c r="X40" s="34">
        <v>1.1399999999999999</v>
      </c>
      <c r="Y40" s="433">
        <v>1.061182061182061</v>
      </c>
      <c r="Z40" s="433">
        <v>1.2812592812592811</v>
      </c>
      <c r="AA40" s="34"/>
      <c r="AB40" s="539"/>
      <c r="AC40" s="540"/>
      <c r="AD40" s="34"/>
      <c r="AE40" s="34"/>
      <c r="AF40" s="34"/>
      <c r="AG40" s="34"/>
      <c r="AH40" s="34"/>
      <c r="AI40" s="34"/>
      <c r="AJ40" s="34"/>
      <c r="AK40" s="34"/>
      <c r="AL40" s="36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5.75" customHeight="1">
      <c r="A41" s="535" t="s">
        <v>7468</v>
      </c>
      <c r="B41" s="51">
        <v>46056</v>
      </c>
      <c r="C41" s="33" t="s">
        <v>7467</v>
      </c>
      <c r="D41" s="85">
        <v>1482</v>
      </c>
      <c r="E41" s="34">
        <v>8.3000000000000007</v>
      </c>
      <c r="F41" s="34">
        <v>8.4</v>
      </c>
      <c r="G41" s="34">
        <v>4.0999999999999996</v>
      </c>
      <c r="H41" s="34">
        <v>0.12</v>
      </c>
      <c r="I41" s="34">
        <v>0.41</v>
      </c>
      <c r="J41" s="31">
        <v>7.9000000000000001E-2</v>
      </c>
      <c r="K41" s="31">
        <v>0.10299999999999999</v>
      </c>
      <c r="L41" s="31">
        <v>4.1000000000000002E-2</v>
      </c>
      <c r="M41" s="31">
        <v>1.4999999999999999E-2</v>
      </c>
      <c r="N41" s="35">
        <f t="shared" si="0"/>
        <v>95.132000000000005</v>
      </c>
      <c r="O41" s="34">
        <v>33.340000000000003</v>
      </c>
      <c r="P41" s="34">
        <v>36.369999999999997</v>
      </c>
      <c r="Q41" s="34">
        <v>7.63</v>
      </c>
      <c r="R41" s="34">
        <v>19.920000000000002</v>
      </c>
      <c r="S41" s="34">
        <v>0.3</v>
      </c>
      <c r="T41" s="34">
        <v>0.22</v>
      </c>
      <c r="U41" s="34">
        <v>0.45</v>
      </c>
      <c r="V41" s="34">
        <v>0.2</v>
      </c>
      <c r="W41" s="34">
        <v>0.45</v>
      </c>
      <c r="X41" s="34">
        <v>1.02</v>
      </c>
      <c r="Y41" s="433">
        <f t="shared" ref="Y41:Y44" si="7">P41/O41</f>
        <v>1.0908818236352729</v>
      </c>
      <c r="Z41" s="433">
        <f t="shared" ref="Z41:Z44" si="8">(Q41+P41)/O41</f>
        <v>1.3197360527894419</v>
      </c>
      <c r="AA41" s="34"/>
      <c r="AB41" s="539"/>
      <c r="AC41" s="540"/>
      <c r="AD41" s="34"/>
      <c r="AE41" s="34"/>
      <c r="AF41" s="34"/>
      <c r="AG41" s="34"/>
      <c r="AH41" s="34"/>
      <c r="AI41" s="34"/>
      <c r="AJ41" s="34"/>
      <c r="AK41" s="34"/>
      <c r="AL41" s="36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5.75" customHeight="1">
      <c r="A42" s="535" t="s">
        <v>7470</v>
      </c>
      <c r="B42" s="51">
        <v>46056</v>
      </c>
      <c r="C42" s="33" t="s">
        <v>7469</v>
      </c>
      <c r="D42" s="85">
        <v>1490</v>
      </c>
      <c r="E42" s="34">
        <v>10.3</v>
      </c>
      <c r="F42" s="34">
        <v>10.4</v>
      </c>
      <c r="G42" s="34">
        <v>4.2</v>
      </c>
      <c r="H42" s="34">
        <v>0.13</v>
      </c>
      <c r="I42" s="34">
        <v>0.49</v>
      </c>
      <c r="J42" s="31">
        <v>5.1999999999999998E-2</v>
      </c>
      <c r="K42" s="31">
        <v>0.1</v>
      </c>
      <c r="L42" s="31">
        <v>5.7000000000000002E-2</v>
      </c>
      <c r="M42" s="31">
        <v>1.4999999999999999E-2</v>
      </c>
      <c r="N42" s="35">
        <f t="shared" si="0"/>
        <v>94.956000000000003</v>
      </c>
      <c r="O42" s="34">
        <v>34.520000000000003</v>
      </c>
      <c r="P42" s="34">
        <v>36.630000000000003</v>
      </c>
      <c r="Q42" s="34">
        <v>7.54</v>
      </c>
      <c r="R42" s="34">
        <v>18.57</v>
      </c>
      <c r="S42" s="34">
        <v>0.48</v>
      </c>
      <c r="T42" s="34">
        <v>0.19</v>
      </c>
      <c r="U42" s="34">
        <v>0.39</v>
      </c>
      <c r="V42" s="34">
        <v>0.19</v>
      </c>
      <c r="W42" s="34">
        <v>0.42</v>
      </c>
      <c r="X42" s="34">
        <v>0.95</v>
      </c>
      <c r="Y42" s="433">
        <f t="shared" si="7"/>
        <v>1.0611239860950175</v>
      </c>
      <c r="Z42" s="433">
        <f t="shared" si="8"/>
        <v>1.27954808806489</v>
      </c>
      <c r="AA42" s="34"/>
      <c r="AB42" s="539"/>
      <c r="AC42" s="540"/>
      <c r="AD42" s="34"/>
      <c r="AE42" s="34"/>
      <c r="AF42" s="34"/>
      <c r="AG42" s="34"/>
      <c r="AH42" s="34"/>
      <c r="AI42" s="34"/>
      <c r="AJ42" s="34"/>
      <c r="AK42" s="34"/>
      <c r="AL42" s="36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5.75" customHeight="1">
      <c r="A43" s="535" t="s">
        <v>7472</v>
      </c>
      <c r="B43" s="51">
        <v>46056</v>
      </c>
      <c r="C43" s="33" t="s">
        <v>7471</v>
      </c>
      <c r="D43" s="85">
        <v>1497</v>
      </c>
      <c r="E43" s="34">
        <v>12</v>
      </c>
      <c r="F43" s="34">
        <v>12.1</v>
      </c>
      <c r="G43" s="34">
        <v>4.17</v>
      </c>
      <c r="H43" s="34">
        <v>0.12</v>
      </c>
      <c r="I43" s="34">
        <v>0.54</v>
      </c>
      <c r="J43" s="31">
        <v>5.0999999999999997E-2</v>
      </c>
      <c r="K43" s="31">
        <v>0.10100000000000001</v>
      </c>
      <c r="L43" s="31">
        <v>5.8999999999999997E-2</v>
      </c>
      <c r="M43" s="31">
        <v>1.4999999999999999E-2</v>
      </c>
      <c r="N43" s="35">
        <f t="shared" si="0"/>
        <v>94.944000000000003</v>
      </c>
      <c r="O43" s="34">
        <v>33.6</v>
      </c>
      <c r="P43" s="34">
        <v>36.86</v>
      </c>
      <c r="Q43" s="34">
        <v>7.91</v>
      </c>
      <c r="R43" s="34">
        <v>19.079999999999998</v>
      </c>
      <c r="S43" s="34">
        <v>0.38</v>
      </c>
      <c r="T43" s="34">
        <v>0.17</v>
      </c>
      <c r="U43" s="34">
        <v>0.48</v>
      </c>
      <c r="V43" s="34">
        <v>0.18</v>
      </c>
      <c r="W43" s="34">
        <v>0.4</v>
      </c>
      <c r="X43" s="34">
        <v>0.85</v>
      </c>
      <c r="Y43" s="433">
        <f t="shared" si="7"/>
        <v>1.0970238095238094</v>
      </c>
      <c r="Z43" s="433">
        <f t="shared" si="8"/>
        <v>1.332440476190476</v>
      </c>
      <c r="AA43" s="34"/>
      <c r="AB43" s="539"/>
      <c r="AC43" s="540"/>
      <c r="AD43" s="34"/>
      <c r="AE43" s="34"/>
      <c r="AF43" s="34"/>
      <c r="AG43" s="34"/>
      <c r="AH43" s="34"/>
      <c r="AI43" s="34"/>
      <c r="AJ43" s="34"/>
      <c r="AK43" s="34"/>
      <c r="AL43" s="36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5.75" customHeight="1">
      <c r="A44" s="535" t="s">
        <v>7474</v>
      </c>
      <c r="B44" s="51">
        <v>46056</v>
      </c>
      <c r="C44" s="33" t="s">
        <v>7473</v>
      </c>
      <c r="D44" s="85">
        <v>1490</v>
      </c>
      <c r="E44" s="34">
        <v>13.2</v>
      </c>
      <c r="F44" s="34">
        <v>13.3</v>
      </c>
      <c r="G44" s="34">
        <v>4.17</v>
      </c>
      <c r="H44" s="34">
        <v>0.13</v>
      </c>
      <c r="I44" s="34">
        <v>0.69</v>
      </c>
      <c r="J44" s="31">
        <v>4.2999999999999997E-2</v>
      </c>
      <c r="K44" s="31">
        <v>9.8000000000000004E-2</v>
      </c>
      <c r="L44" s="31">
        <v>6.2E-2</v>
      </c>
      <c r="M44" s="31">
        <v>1.5299999999999999E-2</v>
      </c>
      <c r="N44" s="35">
        <f t="shared" si="0"/>
        <v>94.791700000000006</v>
      </c>
      <c r="O44" s="34">
        <v>32.81</v>
      </c>
      <c r="P44" s="34">
        <v>37.39</v>
      </c>
      <c r="Q44" s="34">
        <v>7.96</v>
      </c>
      <c r="R44" s="34">
        <v>19.21</v>
      </c>
      <c r="S44" s="34">
        <v>0.35</v>
      </c>
      <c r="T44" s="34">
        <v>0.18</v>
      </c>
      <c r="U44" s="34">
        <v>0.48</v>
      </c>
      <c r="V44" s="34">
        <v>0.19</v>
      </c>
      <c r="W44" s="34">
        <v>0.41</v>
      </c>
      <c r="X44" s="34">
        <v>0.91</v>
      </c>
      <c r="Y44" s="433">
        <f t="shared" si="7"/>
        <v>1.139591587930509</v>
      </c>
      <c r="Z44" s="433">
        <f t="shared" si="8"/>
        <v>1.3822005486132276</v>
      </c>
      <c r="AA44" s="34"/>
      <c r="AB44" s="539"/>
      <c r="AC44" s="540"/>
      <c r="AD44" s="34"/>
      <c r="AE44" s="34"/>
      <c r="AF44" s="34"/>
      <c r="AG44" s="34"/>
      <c r="AH44" s="34"/>
      <c r="AI44" s="34"/>
      <c r="AJ44" s="34"/>
      <c r="AK44" s="34"/>
      <c r="AL44" s="36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5.75" customHeight="1">
      <c r="A45" s="535" t="s">
        <v>7476</v>
      </c>
      <c r="B45" s="51">
        <v>46056</v>
      </c>
      <c r="C45" s="33" t="s">
        <v>7475</v>
      </c>
      <c r="D45" s="85">
        <v>1465</v>
      </c>
      <c r="E45" s="34">
        <v>14.5</v>
      </c>
      <c r="F45" s="34">
        <v>15</v>
      </c>
      <c r="G45" s="34">
        <v>4.0999999999999996</v>
      </c>
      <c r="H45" s="34">
        <v>0.12</v>
      </c>
      <c r="I45" s="34">
        <v>0.45</v>
      </c>
      <c r="J45" s="31">
        <v>6.5000000000000002E-2</v>
      </c>
      <c r="K45" s="31">
        <v>9.7000000000000003E-2</v>
      </c>
      <c r="L45" s="31">
        <v>3.4000000000000002E-2</v>
      </c>
      <c r="M45" s="31">
        <v>1.5299999999999999E-2</v>
      </c>
      <c r="N45" s="35">
        <f t="shared" si="0"/>
        <v>95.118700000000004</v>
      </c>
      <c r="O45" s="34">
        <v>32.85</v>
      </c>
      <c r="P45" s="34">
        <v>37.020000000000003</v>
      </c>
      <c r="Q45" s="34">
        <v>7.75</v>
      </c>
      <c r="R45" s="34">
        <v>19.32</v>
      </c>
      <c r="S45" s="34">
        <v>0.34</v>
      </c>
      <c r="T45" s="34">
        <v>0.19</v>
      </c>
      <c r="U45" s="34">
        <v>0.38</v>
      </c>
      <c r="V45" s="34">
        <v>0.23</v>
      </c>
      <c r="W45" s="34">
        <v>0.49</v>
      </c>
      <c r="X45" s="34">
        <v>1.17</v>
      </c>
      <c r="Y45" s="433">
        <v>1.1269406392694064</v>
      </c>
      <c r="Z45" s="433">
        <v>1.362861491628615</v>
      </c>
      <c r="AA45" s="34"/>
      <c r="AB45" s="539"/>
      <c r="AC45" s="540"/>
      <c r="AD45" s="34"/>
      <c r="AE45" s="34"/>
      <c r="AF45" s="34"/>
      <c r="AG45" s="34"/>
      <c r="AH45" s="34"/>
      <c r="AI45" s="34"/>
      <c r="AJ45" s="34"/>
      <c r="AK45" s="34"/>
      <c r="AL45" s="36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5.75" customHeight="1">
      <c r="A46" s="535" t="s">
        <v>7478</v>
      </c>
      <c r="B46" s="51">
        <v>46056</v>
      </c>
      <c r="C46" s="33" t="s">
        <v>7477</v>
      </c>
      <c r="D46" s="85">
        <v>1475</v>
      </c>
      <c r="E46" s="34">
        <v>16.399999999999999</v>
      </c>
      <c r="F46" s="34">
        <v>16.5</v>
      </c>
      <c r="G46" s="34">
        <v>4.1399999999999997</v>
      </c>
      <c r="H46" s="34">
        <v>0.13</v>
      </c>
      <c r="I46" s="34">
        <v>0.67</v>
      </c>
      <c r="J46" s="31">
        <v>0.05</v>
      </c>
      <c r="K46" s="31">
        <v>9.7000000000000003E-2</v>
      </c>
      <c r="L46" s="31">
        <v>5.7000000000000002E-2</v>
      </c>
      <c r="M46" s="31">
        <v>1.6E-2</v>
      </c>
      <c r="N46" s="35">
        <f t="shared" si="0"/>
        <v>94.84</v>
      </c>
      <c r="O46" s="34">
        <v>32.700000000000003</v>
      </c>
      <c r="P46" s="34">
        <v>37.299999999999997</v>
      </c>
      <c r="Q46" s="34">
        <v>7.85</v>
      </c>
      <c r="R46" s="34">
        <v>19.43</v>
      </c>
      <c r="S46" s="34">
        <v>0.36</v>
      </c>
      <c r="T46" s="34">
        <v>0.18</v>
      </c>
      <c r="U46" s="34">
        <v>0.46</v>
      </c>
      <c r="V46" s="34">
        <v>0.21</v>
      </c>
      <c r="W46" s="34">
        <v>0.44</v>
      </c>
      <c r="X46" s="34">
        <v>0.97</v>
      </c>
      <c r="Y46" s="433">
        <v>1.1406727828746175</v>
      </c>
      <c r="Z46" s="433">
        <v>1.3807339449541283</v>
      </c>
      <c r="AA46" s="34"/>
      <c r="AB46" s="539"/>
      <c r="AC46" s="540"/>
      <c r="AD46" s="34"/>
      <c r="AE46" s="34"/>
      <c r="AF46" s="34"/>
      <c r="AG46" s="34"/>
      <c r="AH46" s="34"/>
      <c r="AI46" s="34"/>
      <c r="AJ46" s="34"/>
      <c r="AK46" s="34"/>
      <c r="AL46" s="36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5.75" customHeight="1">
      <c r="A47" s="535" t="s">
        <v>7480</v>
      </c>
      <c r="B47" s="51">
        <v>46056</v>
      </c>
      <c r="C47" s="33" t="s">
        <v>7479</v>
      </c>
      <c r="D47" s="85">
        <v>1464</v>
      </c>
      <c r="E47" s="34">
        <v>17.399999999999999</v>
      </c>
      <c r="F47" s="34">
        <v>17.5</v>
      </c>
      <c r="G47" s="34">
        <v>4.12</v>
      </c>
      <c r="H47" s="34">
        <v>0.1</v>
      </c>
      <c r="I47" s="34">
        <v>0.22</v>
      </c>
      <c r="J47" s="31">
        <v>7.9000000000000001E-2</v>
      </c>
      <c r="K47" s="31">
        <v>9.5000000000000001E-2</v>
      </c>
      <c r="L47" s="31">
        <v>2.7E-2</v>
      </c>
      <c r="M47" s="31">
        <v>1.4E-2</v>
      </c>
      <c r="N47" s="35">
        <f t="shared" si="0"/>
        <v>95.344999999999999</v>
      </c>
      <c r="O47" s="34">
        <v>33.020000000000003</v>
      </c>
      <c r="P47" s="34">
        <v>37.17</v>
      </c>
      <c r="Q47" s="34">
        <v>7.75</v>
      </c>
      <c r="R47" s="34">
        <v>19.010000000000002</v>
      </c>
      <c r="S47" s="34">
        <v>0.51</v>
      </c>
      <c r="T47" s="34">
        <v>0.21</v>
      </c>
      <c r="U47" s="34">
        <v>0.44</v>
      </c>
      <c r="V47" s="34">
        <v>0.23</v>
      </c>
      <c r="W47" s="34">
        <v>0.49</v>
      </c>
      <c r="X47" s="34">
        <v>1.05</v>
      </c>
      <c r="Y47" s="433">
        <v>1.1256814052089643</v>
      </c>
      <c r="Z47" s="433">
        <v>1.3603876438522107</v>
      </c>
      <c r="AA47" s="34"/>
      <c r="AB47" s="539"/>
      <c r="AC47" s="540"/>
      <c r="AD47" s="34"/>
      <c r="AE47" s="34"/>
      <c r="AF47" s="34"/>
      <c r="AG47" s="34"/>
      <c r="AH47" s="34"/>
      <c r="AI47" s="34"/>
      <c r="AJ47" s="34"/>
      <c r="AK47" s="34"/>
      <c r="AL47" s="36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5.75" customHeight="1">
      <c r="A48" s="535" t="s">
        <v>7482</v>
      </c>
      <c r="B48" s="51">
        <v>46056</v>
      </c>
      <c r="C48" s="33" t="s">
        <v>7481</v>
      </c>
      <c r="D48" s="85">
        <v>1476</v>
      </c>
      <c r="E48" s="34">
        <v>19.3</v>
      </c>
      <c r="F48" s="34">
        <v>19.399999999999999</v>
      </c>
      <c r="G48" s="34">
        <v>4.13</v>
      </c>
      <c r="H48" s="34">
        <v>0.12</v>
      </c>
      <c r="I48" s="34">
        <v>0.33</v>
      </c>
      <c r="J48" s="31">
        <v>7.5999999999999998E-2</v>
      </c>
      <c r="K48" s="31">
        <v>0.10299999999999999</v>
      </c>
      <c r="L48" s="31">
        <v>0.03</v>
      </c>
      <c r="M48" s="31">
        <v>1.7000000000000001E-2</v>
      </c>
      <c r="N48" s="35">
        <f t="shared" si="0"/>
        <v>95.194000000000003</v>
      </c>
      <c r="O48" s="34">
        <v>33.19</v>
      </c>
      <c r="P48" s="34">
        <v>37.630000000000003</v>
      </c>
      <c r="Q48" s="34">
        <v>7.71</v>
      </c>
      <c r="R48" s="34">
        <v>18.62</v>
      </c>
      <c r="S48" s="34">
        <v>0.37</v>
      </c>
      <c r="T48" s="34">
        <v>0.21</v>
      </c>
      <c r="U48" s="34">
        <v>0.43</v>
      </c>
      <c r="V48" s="34">
        <v>0.21</v>
      </c>
      <c r="W48" s="34">
        <v>0.46</v>
      </c>
      <c r="X48" s="34">
        <v>1.06</v>
      </c>
      <c r="Y48" s="433">
        <v>1.1337752335040676</v>
      </c>
      <c r="Z48" s="433">
        <v>1.3660741187104553</v>
      </c>
      <c r="AA48" s="34"/>
      <c r="AB48" s="539"/>
      <c r="AC48" s="540"/>
      <c r="AD48" s="34"/>
      <c r="AE48" s="34"/>
      <c r="AF48" s="34"/>
      <c r="AG48" s="34"/>
      <c r="AH48" s="34"/>
      <c r="AI48" s="34"/>
      <c r="AJ48" s="34"/>
      <c r="AK48" s="34"/>
      <c r="AL48" s="36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5.75" customHeight="1">
      <c r="A49" s="535" t="s">
        <v>7483</v>
      </c>
      <c r="B49" s="51">
        <v>46056</v>
      </c>
      <c r="C49" s="33" t="s">
        <v>7484</v>
      </c>
      <c r="D49" s="85">
        <v>1472</v>
      </c>
      <c r="E49" s="34">
        <v>20.5</v>
      </c>
      <c r="F49" s="34">
        <v>21</v>
      </c>
      <c r="G49" s="34">
        <v>4.08</v>
      </c>
      <c r="H49" s="34">
        <v>0.12</v>
      </c>
      <c r="I49" s="34">
        <v>0.38</v>
      </c>
      <c r="J49" s="31">
        <v>6.5000000000000002E-2</v>
      </c>
      <c r="K49" s="31">
        <v>0.1</v>
      </c>
      <c r="L49" s="31">
        <v>3.5999999999999997E-2</v>
      </c>
      <c r="M49" s="31">
        <v>1.7999999999999999E-2</v>
      </c>
      <c r="N49" s="35">
        <f t="shared" si="0"/>
        <v>95.200999999999993</v>
      </c>
      <c r="O49" s="34">
        <v>33.32</v>
      </c>
      <c r="P49" s="34">
        <v>37.619999999999997</v>
      </c>
      <c r="Q49" s="34">
        <v>7.82</v>
      </c>
      <c r="R49" s="34">
        <v>18.48</v>
      </c>
      <c r="S49" s="34">
        <v>0.34</v>
      </c>
      <c r="T49" s="34">
        <v>0.2</v>
      </c>
      <c r="U49" s="34">
        <v>0.43</v>
      </c>
      <c r="V49" s="34">
        <v>0.19</v>
      </c>
      <c r="W49" s="34">
        <v>0.42</v>
      </c>
      <c r="X49" s="34">
        <v>1.06</v>
      </c>
      <c r="Y49" s="433">
        <v>1.1290516206482593</v>
      </c>
      <c r="Z49" s="433">
        <v>1.3637454981992796</v>
      </c>
      <c r="AA49" s="34"/>
      <c r="AB49" s="539"/>
      <c r="AC49" s="540"/>
      <c r="AD49" s="34"/>
      <c r="AE49" s="34"/>
      <c r="AF49" s="34"/>
      <c r="AG49" s="34"/>
      <c r="AH49" s="34"/>
      <c r="AI49" s="34"/>
      <c r="AJ49" s="34"/>
      <c r="AK49" s="34"/>
      <c r="AL49" s="36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5.75" customHeight="1">
      <c r="A50" s="535" t="s">
        <v>7486</v>
      </c>
      <c r="B50" s="51">
        <v>46056</v>
      </c>
      <c r="C50" s="33" t="s">
        <v>7485</v>
      </c>
      <c r="D50" s="85">
        <v>1470</v>
      </c>
      <c r="E50" s="34">
        <v>22.45</v>
      </c>
      <c r="F50" s="34">
        <v>22.55</v>
      </c>
      <c r="G50" s="34">
        <v>4.09</v>
      </c>
      <c r="H50" s="34">
        <v>0.14000000000000001</v>
      </c>
      <c r="I50" s="34">
        <v>0.46</v>
      </c>
      <c r="J50" s="31">
        <v>6.9000000000000006E-2</v>
      </c>
      <c r="K50" s="31">
        <v>0.104</v>
      </c>
      <c r="L50" s="31">
        <v>4.4999999999999998E-2</v>
      </c>
      <c r="M50" s="31">
        <v>1.46E-2</v>
      </c>
      <c r="N50" s="35">
        <f t="shared" si="0"/>
        <v>95.077399999999997</v>
      </c>
      <c r="O50" s="34">
        <v>33.04</v>
      </c>
      <c r="P50" s="34">
        <v>37.82</v>
      </c>
      <c r="Q50" s="34">
        <v>7.92</v>
      </c>
      <c r="R50" s="34">
        <v>18.5</v>
      </c>
      <c r="S50" s="34">
        <v>0.36</v>
      </c>
      <c r="T50" s="34">
        <v>0.19</v>
      </c>
      <c r="U50" s="34">
        <v>0.44</v>
      </c>
      <c r="V50" s="34">
        <v>0.19</v>
      </c>
      <c r="W50" s="34">
        <v>0.41</v>
      </c>
      <c r="X50" s="34">
        <v>1.01</v>
      </c>
      <c r="Y50" s="433">
        <v>1.1446731234866829</v>
      </c>
      <c r="Z50" s="433">
        <v>1.3843825665859566</v>
      </c>
      <c r="AA50" s="34"/>
      <c r="AB50" s="539"/>
      <c r="AC50" s="540"/>
      <c r="AD50" s="34"/>
      <c r="AE50" s="34"/>
      <c r="AF50" s="34"/>
      <c r="AG50" s="34"/>
      <c r="AH50" s="34"/>
      <c r="AI50" s="34"/>
      <c r="AJ50" s="34"/>
      <c r="AK50" s="34"/>
      <c r="AL50" s="36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5.75" customHeight="1">
      <c r="A51" s="535" t="s">
        <v>7488</v>
      </c>
      <c r="B51" s="51">
        <v>46056</v>
      </c>
      <c r="C51" s="33" t="s">
        <v>7487</v>
      </c>
      <c r="D51" s="85">
        <v>1454</v>
      </c>
      <c r="E51" s="34">
        <v>0.3</v>
      </c>
      <c r="F51" s="34">
        <v>0.4</v>
      </c>
      <c r="G51" s="34">
        <v>4.0599999999999996</v>
      </c>
      <c r="H51" s="34">
        <v>8.5999999999999993E-2</v>
      </c>
      <c r="I51" s="34">
        <v>0.18</v>
      </c>
      <c r="J51" s="31">
        <v>8.5000000000000006E-2</v>
      </c>
      <c r="K51" s="31">
        <v>8.5000000000000006E-2</v>
      </c>
      <c r="L51" s="31">
        <v>1.67E-2</v>
      </c>
      <c r="M51" s="31">
        <v>1.0999999999999999E-2</v>
      </c>
      <c r="N51" s="35">
        <f t="shared" si="0"/>
        <v>95.476299999999995</v>
      </c>
      <c r="O51" s="34">
        <v>34.56</v>
      </c>
      <c r="P51" s="34">
        <v>36.58</v>
      </c>
      <c r="Q51" s="34">
        <v>7.47</v>
      </c>
      <c r="R51" s="34">
        <v>18.100000000000001</v>
      </c>
      <c r="S51" s="34">
        <v>0.53</v>
      </c>
      <c r="T51" s="34">
        <v>0.24</v>
      </c>
      <c r="U51" s="34">
        <v>0.34</v>
      </c>
      <c r="V51" s="34">
        <v>0.22</v>
      </c>
      <c r="W51" s="34">
        <v>0.51</v>
      </c>
      <c r="X51" s="34">
        <v>1.22</v>
      </c>
      <c r="Y51" s="433">
        <v>1.058449074074074</v>
      </c>
      <c r="Z51" s="433">
        <v>1.2745949074074072</v>
      </c>
      <c r="AA51" s="34"/>
      <c r="AB51" s="539"/>
      <c r="AC51" s="540"/>
      <c r="AD51" s="34"/>
      <c r="AE51" s="34"/>
      <c r="AF51" s="34"/>
      <c r="AG51" s="34"/>
      <c r="AH51" s="34"/>
      <c r="AI51" s="34"/>
      <c r="AJ51" s="34"/>
      <c r="AK51" s="34"/>
      <c r="AL51" s="36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5.75" customHeight="1">
      <c r="A52" s="535"/>
      <c r="B52" s="51"/>
      <c r="C52" s="33"/>
      <c r="D52" s="85"/>
      <c r="E52" s="34"/>
      <c r="F52" s="34"/>
      <c r="G52" s="34"/>
      <c r="H52" s="34"/>
      <c r="I52" s="34"/>
      <c r="J52" s="31"/>
      <c r="K52" s="31"/>
      <c r="L52" s="31"/>
      <c r="M52" s="31"/>
      <c r="N52" s="420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433"/>
      <c r="Z52" s="433"/>
      <c r="AA52" s="34"/>
      <c r="AB52" s="539"/>
      <c r="AC52" s="540"/>
      <c r="AD52" s="34"/>
      <c r="AE52" s="34"/>
      <c r="AF52" s="34"/>
      <c r="AG52" s="34"/>
      <c r="AH52" s="34"/>
      <c r="AI52" s="34"/>
      <c r="AJ52" s="34"/>
      <c r="AK52" s="34"/>
      <c r="AL52" s="36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5.75" customHeight="1">
      <c r="A53" s="535" t="s">
        <v>7490</v>
      </c>
      <c r="B53" s="51">
        <v>46057</v>
      </c>
      <c r="C53" s="33" t="s">
        <v>7489</v>
      </c>
      <c r="D53" s="85">
        <v>1468</v>
      </c>
      <c r="E53" s="34">
        <v>1.25</v>
      </c>
      <c r="F53" s="34">
        <v>1.35</v>
      </c>
      <c r="G53" s="34">
        <v>4.5</v>
      </c>
      <c r="H53" s="34">
        <v>0.11</v>
      </c>
      <c r="I53" s="34">
        <v>0.53</v>
      </c>
      <c r="J53" s="31">
        <v>8.1000000000000003E-2</v>
      </c>
      <c r="K53" s="31">
        <v>9.7000000000000003E-2</v>
      </c>
      <c r="L53" s="31">
        <v>4.7E-2</v>
      </c>
      <c r="M53" s="31">
        <v>1.47E-2</v>
      </c>
      <c r="N53" s="35">
        <f t="shared" si="0"/>
        <v>94.6203</v>
      </c>
      <c r="O53" s="34">
        <v>34.29</v>
      </c>
      <c r="P53" s="34">
        <v>36.9</v>
      </c>
      <c r="Q53" s="34">
        <v>7.4</v>
      </c>
      <c r="R53" s="34">
        <v>18.55</v>
      </c>
      <c r="S53" s="34">
        <v>0.41</v>
      </c>
      <c r="T53" s="34">
        <v>0.21</v>
      </c>
      <c r="U53" s="34">
        <v>0.4</v>
      </c>
      <c r="V53" s="34">
        <v>0.21</v>
      </c>
      <c r="W53" s="34">
        <v>0.48</v>
      </c>
      <c r="X53" s="34">
        <v>1.04</v>
      </c>
      <c r="Y53" s="433">
        <v>1.0761154855643045</v>
      </c>
      <c r="Z53" s="433">
        <v>1.2919218431029453</v>
      </c>
      <c r="AA53" s="34"/>
      <c r="AB53" s="539" t="s">
        <v>48</v>
      </c>
      <c r="AC53" s="540">
        <v>22.3</v>
      </c>
      <c r="AD53" s="34" t="s">
        <v>51</v>
      </c>
      <c r="AE53" s="34"/>
      <c r="AF53" s="34"/>
      <c r="AG53" s="34"/>
      <c r="AH53" s="34"/>
      <c r="AI53" s="34"/>
      <c r="AJ53" s="34"/>
      <c r="AK53" s="34"/>
      <c r="AL53" s="36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5.75" customHeight="1">
      <c r="A54" s="535" t="s">
        <v>7492</v>
      </c>
      <c r="B54" s="51">
        <v>46057</v>
      </c>
      <c r="C54" s="33" t="s">
        <v>7491</v>
      </c>
      <c r="D54" s="85">
        <v>1488</v>
      </c>
      <c r="E54" s="34">
        <v>2.54</v>
      </c>
      <c r="F54" s="34">
        <v>3.04</v>
      </c>
      <c r="G54" s="34">
        <v>4.09</v>
      </c>
      <c r="H54" s="34">
        <v>0.11</v>
      </c>
      <c r="I54" s="34">
        <v>0.65</v>
      </c>
      <c r="J54" s="31">
        <v>5.8999999999999997E-2</v>
      </c>
      <c r="K54" s="31">
        <v>9.7000000000000003E-2</v>
      </c>
      <c r="L54" s="31">
        <v>5.3999999999999999E-2</v>
      </c>
      <c r="M54" s="31">
        <v>1.4200000000000001E-2</v>
      </c>
      <c r="N54" s="35">
        <f t="shared" si="0"/>
        <v>94.925799999999995</v>
      </c>
      <c r="O54" s="34">
        <v>33.03</v>
      </c>
      <c r="P54" s="34">
        <v>37.4</v>
      </c>
      <c r="Q54" s="34">
        <v>7.58</v>
      </c>
      <c r="R54" s="34">
        <v>19.28</v>
      </c>
      <c r="S54" s="34">
        <v>0.38</v>
      </c>
      <c r="T54" s="34">
        <v>0.19</v>
      </c>
      <c r="U54" s="34">
        <v>0.44</v>
      </c>
      <c r="V54" s="34">
        <v>0.2</v>
      </c>
      <c r="W54" s="34">
        <v>0.44</v>
      </c>
      <c r="X54" s="34">
        <v>0.95</v>
      </c>
      <c r="Y54" s="433">
        <v>1.132303966091432</v>
      </c>
      <c r="Z54" s="433">
        <v>1.3617923100211926</v>
      </c>
      <c r="AA54" s="34"/>
      <c r="AB54" s="539" t="s">
        <v>50</v>
      </c>
      <c r="AC54" s="540">
        <v>6.5</v>
      </c>
      <c r="AD54" s="34">
        <v>25.2</v>
      </c>
      <c r="AE54" s="34">
        <v>19.399999999999999</v>
      </c>
      <c r="AF54" s="34">
        <v>0.6</v>
      </c>
      <c r="AG54" s="34">
        <v>3.48</v>
      </c>
      <c r="AH54" s="34">
        <v>51.32</v>
      </c>
      <c r="AI54" s="34">
        <v>1.3</v>
      </c>
      <c r="AJ54" s="34">
        <v>43.5</v>
      </c>
      <c r="AK54" s="34">
        <v>874.74</v>
      </c>
      <c r="AL54" s="36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5.75" customHeight="1">
      <c r="A55" s="535" t="s">
        <v>7494</v>
      </c>
      <c r="B55" s="51">
        <v>46057</v>
      </c>
      <c r="C55" s="33" t="s">
        <v>7493</v>
      </c>
      <c r="D55" s="85">
        <v>1478</v>
      </c>
      <c r="E55" s="34">
        <v>4</v>
      </c>
      <c r="F55" s="34">
        <v>4.0999999999999996</v>
      </c>
      <c r="G55" s="34">
        <v>4.13</v>
      </c>
      <c r="H55" s="34">
        <v>0.11</v>
      </c>
      <c r="I55" s="34">
        <v>0.4</v>
      </c>
      <c r="J55" s="31">
        <v>6.2E-2</v>
      </c>
      <c r="K55" s="31">
        <v>9.6000000000000002E-2</v>
      </c>
      <c r="L55" s="31">
        <v>3.9E-2</v>
      </c>
      <c r="M55" s="31">
        <v>1.35E-2</v>
      </c>
      <c r="N55" s="35">
        <f t="shared" si="0"/>
        <v>95.149500000000003</v>
      </c>
      <c r="O55" s="34">
        <v>33.299999999999997</v>
      </c>
      <c r="P55" s="34">
        <v>36.93</v>
      </c>
      <c r="Q55" s="34">
        <v>7.73</v>
      </c>
      <c r="R55" s="34">
        <v>19.34</v>
      </c>
      <c r="S55" s="34">
        <v>0.3</v>
      </c>
      <c r="T55" s="34">
        <v>0.19</v>
      </c>
      <c r="U55" s="34">
        <v>0.44</v>
      </c>
      <c r="V55" s="34">
        <v>0.21</v>
      </c>
      <c r="W55" s="34">
        <v>0.47</v>
      </c>
      <c r="X55" s="34">
        <v>0.98</v>
      </c>
      <c r="Y55" s="433">
        <v>1.109009009009009</v>
      </c>
      <c r="Z55" s="433">
        <v>1.3411411411411411</v>
      </c>
      <c r="AA55" s="34"/>
      <c r="AB55" s="539" t="s">
        <v>53</v>
      </c>
      <c r="AC55" s="540">
        <v>14.3</v>
      </c>
      <c r="AD55" s="34" t="s">
        <v>51</v>
      </c>
      <c r="AE55" s="34"/>
      <c r="AF55" s="34"/>
      <c r="AG55" s="34"/>
      <c r="AH55" s="34"/>
      <c r="AI55" s="34"/>
      <c r="AJ55" s="34"/>
      <c r="AK55" s="34"/>
      <c r="AL55" s="36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5.75" customHeight="1">
      <c r="A56" s="535" t="s">
        <v>7496</v>
      </c>
      <c r="B56" s="51">
        <v>46057</v>
      </c>
      <c r="C56" s="33" t="s">
        <v>7495</v>
      </c>
      <c r="D56" s="85">
        <v>1483</v>
      </c>
      <c r="E56" s="34">
        <v>5.2</v>
      </c>
      <c r="F56" s="34">
        <v>5.4</v>
      </c>
      <c r="G56" s="34">
        <v>4.0999999999999996</v>
      </c>
      <c r="H56" s="34">
        <v>0.12</v>
      </c>
      <c r="I56" s="34">
        <v>0.43</v>
      </c>
      <c r="J56" s="31">
        <v>7.5999999999999998E-2</v>
      </c>
      <c r="K56" s="31">
        <v>9.6000000000000002E-2</v>
      </c>
      <c r="L56" s="31">
        <v>4.2000000000000003E-2</v>
      </c>
      <c r="M56" s="31">
        <v>1.43E-2</v>
      </c>
      <c r="N56" s="35">
        <f t="shared" si="0"/>
        <v>95.121700000000004</v>
      </c>
      <c r="O56" s="34">
        <v>33.299999999999997</v>
      </c>
      <c r="P56" s="34">
        <v>36.340000000000003</v>
      </c>
      <c r="Q56" s="34">
        <v>7.71</v>
      </c>
      <c r="R56" s="34">
        <v>19.66</v>
      </c>
      <c r="S56" s="34">
        <v>0.35</v>
      </c>
      <c r="T56" s="34">
        <v>0.22</v>
      </c>
      <c r="U56" s="34">
        <v>0.44</v>
      </c>
      <c r="V56" s="34">
        <v>0.24</v>
      </c>
      <c r="W56" s="34">
        <v>0.55000000000000004</v>
      </c>
      <c r="X56" s="34">
        <v>1.08</v>
      </c>
      <c r="Y56" s="433">
        <v>1.0912912912912915</v>
      </c>
      <c r="Z56" s="433">
        <v>1.3228228228228232</v>
      </c>
      <c r="AA56" s="34"/>
      <c r="AB56" s="539"/>
      <c r="AC56" s="540"/>
      <c r="AD56" s="34"/>
      <c r="AE56" s="34"/>
      <c r="AF56" s="34"/>
      <c r="AG56" s="34"/>
      <c r="AH56" s="34"/>
      <c r="AI56" s="34"/>
      <c r="AJ56" s="34"/>
      <c r="AK56" s="34"/>
      <c r="AL56" s="36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5.75" customHeight="1">
      <c r="A57" s="535" t="s">
        <v>7498</v>
      </c>
      <c r="B57" s="51">
        <v>46057</v>
      </c>
      <c r="C57" s="33" t="s">
        <v>7497</v>
      </c>
      <c r="D57" s="85">
        <v>1480</v>
      </c>
      <c r="E57" s="34">
        <v>7</v>
      </c>
      <c r="F57" s="34">
        <v>7.1</v>
      </c>
      <c r="G57" s="34">
        <v>4.12</v>
      </c>
      <c r="H57" s="34">
        <v>0.11</v>
      </c>
      <c r="I57" s="34">
        <v>0.27</v>
      </c>
      <c r="J57" s="31">
        <v>7.9000000000000001E-2</v>
      </c>
      <c r="K57" s="31">
        <v>9.4E-2</v>
      </c>
      <c r="L57" s="31">
        <v>3.3000000000000002E-2</v>
      </c>
      <c r="M57" s="31">
        <v>1.2999999999999999E-2</v>
      </c>
      <c r="N57" s="35">
        <f t="shared" si="0"/>
        <v>95.281000000000006</v>
      </c>
      <c r="O57" s="34">
        <v>33.54</v>
      </c>
      <c r="P57" s="34">
        <v>36.76</v>
      </c>
      <c r="Q57" s="34">
        <v>7.74</v>
      </c>
      <c r="R57" s="34">
        <v>19.09</v>
      </c>
      <c r="S57" s="34">
        <v>0.35</v>
      </c>
      <c r="T57" s="34">
        <v>0.21</v>
      </c>
      <c r="U57" s="34">
        <v>0.43</v>
      </c>
      <c r="V57" s="34">
        <v>0.22</v>
      </c>
      <c r="W57" s="34">
        <v>0.51</v>
      </c>
      <c r="X57" s="34">
        <v>1.04</v>
      </c>
      <c r="Y57" s="433">
        <v>1.0960047704233751</v>
      </c>
      <c r="Z57" s="433">
        <v>1.3267740011926059</v>
      </c>
      <c r="AA57" s="34"/>
      <c r="AB57" s="539"/>
      <c r="AC57" s="540"/>
      <c r="AD57" s="34"/>
      <c r="AE57" s="34"/>
      <c r="AF57" s="34"/>
      <c r="AG57" s="34"/>
      <c r="AH57" s="34"/>
      <c r="AI57" s="34"/>
      <c r="AJ57" s="34"/>
      <c r="AK57" s="34"/>
      <c r="AL57" s="36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5.75" customHeight="1">
      <c r="A58" s="535" t="s">
        <v>7500</v>
      </c>
      <c r="B58" s="51">
        <v>46057</v>
      </c>
      <c r="C58" s="33" t="s">
        <v>7499</v>
      </c>
      <c r="D58" s="85">
        <v>1464</v>
      </c>
      <c r="E58" s="34">
        <v>8.3000000000000007</v>
      </c>
      <c r="F58" s="34">
        <v>8.4</v>
      </c>
      <c r="G58" s="34">
        <v>4.1100000000000003</v>
      </c>
      <c r="H58" s="34">
        <v>0.1</v>
      </c>
      <c r="I58" s="34">
        <v>0.18</v>
      </c>
      <c r="J58" s="31">
        <v>0.11</v>
      </c>
      <c r="K58" s="31">
        <v>9.2999999999999999E-2</v>
      </c>
      <c r="L58" s="31">
        <v>2.1000000000000001E-2</v>
      </c>
      <c r="M58" s="31">
        <v>1.2999999999999999E-2</v>
      </c>
      <c r="N58" s="35">
        <f t="shared" si="0"/>
        <v>95.373000000000005</v>
      </c>
      <c r="O58" s="34">
        <v>34.36</v>
      </c>
      <c r="P58" s="34">
        <v>36.200000000000003</v>
      </c>
      <c r="Q58" s="34">
        <v>7.51</v>
      </c>
      <c r="R58" s="34">
        <v>18.559999999999999</v>
      </c>
      <c r="S58" s="34">
        <v>0.67</v>
      </c>
      <c r="T58" s="34">
        <v>0.25</v>
      </c>
      <c r="U58" s="34">
        <v>0.39</v>
      </c>
      <c r="V58" s="34">
        <v>0.24</v>
      </c>
      <c r="W58" s="34">
        <v>0.52</v>
      </c>
      <c r="X58" s="34">
        <v>1.1399999999999999</v>
      </c>
      <c r="Y58" s="433">
        <v>1.0535506402793948</v>
      </c>
      <c r="Z58" s="433">
        <v>1.2721187427240979</v>
      </c>
      <c r="AA58" s="34"/>
      <c r="AB58" s="539"/>
      <c r="AC58" s="540"/>
      <c r="AD58" s="34"/>
      <c r="AE58" s="34"/>
      <c r="AF58" s="34"/>
      <c r="AG58" s="34"/>
      <c r="AH58" s="34"/>
      <c r="AI58" s="34"/>
      <c r="AJ58" s="34"/>
      <c r="AK58" s="34"/>
      <c r="AL58" s="36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5.75" customHeight="1">
      <c r="A59" s="535" t="s">
        <v>7502</v>
      </c>
      <c r="B59" s="51">
        <v>46057</v>
      </c>
      <c r="C59" s="33" t="s">
        <v>7501</v>
      </c>
      <c r="D59" s="85">
        <v>1455</v>
      </c>
      <c r="E59" s="34">
        <v>10.199999999999999</v>
      </c>
      <c r="F59" s="34">
        <v>10.3</v>
      </c>
      <c r="G59" s="34">
        <v>4.18</v>
      </c>
      <c r="H59" s="34">
        <v>0.09</v>
      </c>
      <c r="I59" s="34">
        <v>0.34</v>
      </c>
      <c r="J59" s="31">
        <v>9.4E-2</v>
      </c>
      <c r="K59" s="31">
        <v>9.2999999999999999E-2</v>
      </c>
      <c r="L59" s="31">
        <v>1.9E-2</v>
      </c>
      <c r="M59" s="31">
        <v>1.0999999999999999E-2</v>
      </c>
      <c r="N59" s="35">
        <f t="shared" si="0"/>
        <v>95.173000000000002</v>
      </c>
      <c r="O59" s="34">
        <v>34.590000000000003</v>
      </c>
      <c r="P59" s="34">
        <v>36.380000000000003</v>
      </c>
      <c r="Q59" s="34">
        <v>7.43</v>
      </c>
      <c r="R59" s="34">
        <v>18.399999999999999</v>
      </c>
      <c r="S59" s="34">
        <v>0.52</v>
      </c>
      <c r="T59" s="34">
        <v>0.25</v>
      </c>
      <c r="U59" s="34">
        <v>0.37</v>
      </c>
      <c r="V59" s="34">
        <v>0.23</v>
      </c>
      <c r="W59" s="34">
        <v>0.54</v>
      </c>
      <c r="X59" s="34">
        <v>1.1599999999999999</v>
      </c>
      <c r="Y59" s="433">
        <f t="shared" ref="Y59:Y60" si="9">P59/O59</f>
        <v>1.0517490604220874</v>
      </c>
      <c r="Z59" s="433">
        <f t="shared" ref="Z59:Z60" si="10">(Q59+P59)/O59</f>
        <v>1.2665510263081814</v>
      </c>
      <c r="AA59" s="34"/>
      <c r="AB59" s="539"/>
      <c r="AC59" s="540"/>
      <c r="AD59" s="34"/>
      <c r="AE59" s="34"/>
      <c r="AF59" s="34"/>
      <c r="AG59" s="34"/>
      <c r="AH59" s="34"/>
      <c r="AI59" s="34"/>
      <c r="AJ59" s="34"/>
      <c r="AK59" s="34"/>
      <c r="AL59" s="36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ht="15.75" customHeight="1">
      <c r="A60" s="535" t="s">
        <v>7504</v>
      </c>
      <c r="B60" s="51">
        <v>46057</v>
      </c>
      <c r="C60" s="33" t="s">
        <v>7503</v>
      </c>
      <c r="D60" s="85">
        <v>1476</v>
      </c>
      <c r="E60" s="34">
        <v>12.1</v>
      </c>
      <c r="F60" s="34">
        <v>12.2</v>
      </c>
      <c r="G60" s="34">
        <v>4.1500000000000004</v>
      </c>
      <c r="H60" s="34">
        <v>0.12</v>
      </c>
      <c r="I60" s="34">
        <v>0.4</v>
      </c>
      <c r="J60" s="31">
        <v>5.8999999999999997E-2</v>
      </c>
      <c r="K60" s="31">
        <v>9.6000000000000002E-2</v>
      </c>
      <c r="L60" s="31">
        <v>4.3999999999999997E-2</v>
      </c>
      <c r="M60" s="31">
        <v>1.4999999999999999E-2</v>
      </c>
      <c r="N60" s="35">
        <f t="shared" si="0"/>
        <v>95.116</v>
      </c>
      <c r="O60" s="34">
        <v>34.35</v>
      </c>
      <c r="P60" s="34">
        <v>37.090000000000003</v>
      </c>
      <c r="Q60" s="34">
        <v>7.31</v>
      </c>
      <c r="R60" s="34">
        <v>18.489999999999998</v>
      </c>
      <c r="S60" s="34">
        <v>0.4</v>
      </c>
      <c r="T60" s="34">
        <v>0.21</v>
      </c>
      <c r="U60" s="34">
        <v>0.39</v>
      </c>
      <c r="V60" s="34">
        <v>0.19</v>
      </c>
      <c r="W60" s="34">
        <v>0.46</v>
      </c>
      <c r="X60" s="34">
        <v>1.01</v>
      </c>
      <c r="Y60" s="433">
        <f t="shared" si="9"/>
        <v>1.0797671033478895</v>
      </c>
      <c r="Z60" s="433">
        <f t="shared" si="10"/>
        <v>1.2925764192139739</v>
      </c>
      <c r="AA60" s="34"/>
      <c r="AB60" s="539"/>
      <c r="AC60" s="540"/>
      <c r="AD60" s="34"/>
      <c r="AE60" s="34"/>
      <c r="AF60" s="34"/>
      <c r="AG60" s="34"/>
      <c r="AH60" s="34"/>
      <c r="AI60" s="34"/>
      <c r="AJ60" s="34"/>
      <c r="AK60" s="34"/>
      <c r="AL60" s="36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ht="15.75" customHeight="1">
      <c r="A61" s="535" t="s">
        <v>7506</v>
      </c>
      <c r="B61" s="51">
        <v>46057</v>
      </c>
      <c r="C61" s="33" t="s">
        <v>7505</v>
      </c>
      <c r="D61" s="85">
        <v>1461</v>
      </c>
      <c r="E61" s="34">
        <v>13.1</v>
      </c>
      <c r="F61" s="34">
        <v>13.2</v>
      </c>
      <c r="G61" s="34">
        <v>4.1399999999999997</v>
      </c>
      <c r="H61" s="34">
        <v>0.11</v>
      </c>
      <c r="I61" s="34">
        <v>0.22</v>
      </c>
      <c r="J61" s="31">
        <v>0.1</v>
      </c>
      <c r="K61" s="31">
        <v>9.2999999999999999E-2</v>
      </c>
      <c r="L61" s="31">
        <v>2.1000000000000001E-2</v>
      </c>
      <c r="M61" s="31">
        <v>1.2999999999999999E-2</v>
      </c>
      <c r="N61" s="35">
        <f t="shared" si="0"/>
        <v>95.302999999999997</v>
      </c>
      <c r="O61" s="34">
        <v>33.659999999999997</v>
      </c>
      <c r="P61" s="34">
        <v>37.68</v>
      </c>
      <c r="Q61" s="34">
        <v>7.44</v>
      </c>
      <c r="R61" s="34">
        <v>17.98</v>
      </c>
      <c r="S61" s="34">
        <v>0.64</v>
      </c>
      <c r="T61" s="34">
        <v>0.26</v>
      </c>
      <c r="U61" s="34">
        <v>0.39</v>
      </c>
      <c r="V61" s="34">
        <v>0.19</v>
      </c>
      <c r="W61" s="34">
        <v>0.48</v>
      </c>
      <c r="X61" s="34">
        <v>1.1499999999999999</v>
      </c>
      <c r="Y61" s="433">
        <v>1.1194295900178255</v>
      </c>
      <c r="Z61" s="433">
        <v>1.340463458110517</v>
      </c>
      <c r="AA61" s="34"/>
      <c r="AB61" s="539"/>
      <c r="AC61" s="540"/>
      <c r="AD61" s="34"/>
      <c r="AE61" s="34"/>
      <c r="AF61" s="34"/>
      <c r="AG61" s="34"/>
      <c r="AH61" s="34"/>
      <c r="AI61" s="34"/>
      <c r="AJ61" s="34"/>
      <c r="AK61" s="34"/>
      <c r="AL61" s="36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1:48" ht="15.75" customHeight="1">
      <c r="A62" s="535" t="s">
        <v>7508</v>
      </c>
      <c r="B62" s="51">
        <v>46057</v>
      </c>
      <c r="C62" s="33" t="s">
        <v>7507</v>
      </c>
      <c r="D62" s="85">
        <v>1470</v>
      </c>
      <c r="E62" s="34">
        <v>14.15</v>
      </c>
      <c r="F62" s="34">
        <v>14.25</v>
      </c>
      <c r="G62" s="34">
        <v>4.1399999999999997</v>
      </c>
      <c r="H62" s="34">
        <v>0.11</v>
      </c>
      <c r="I62" s="34">
        <v>0.33</v>
      </c>
      <c r="J62" s="31">
        <v>8.5000000000000006E-2</v>
      </c>
      <c r="K62" s="31">
        <v>9.7000000000000003E-2</v>
      </c>
      <c r="L62" s="31">
        <v>3.2000000000000001E-2</v>
      </c>
      <c r="M62" s="31">
        <v>1.37E-2</v>
      </c>
      <c r="N62" s="35">
        <f t="shared" si="0"/>
        <v>95.192300000000003</v>
      </c>
      <c r="O62" s="34">
        <v>34.44</v>
      </c>
      <c r="P62" s="34">
        <v>37.47</v>
      </c>
      <c r="Q62" s="34">
        <v>7.36</v>
      </c>
      <c r="R62" s="34">
        <v>17.77</v>
      </c>
      <c r="S62" s="34">
        <v>0.5</v>
      </c>
      <c r="T62" s="34">
        <v>0.23</v>
      </c>
      <c r="U62" s="34">
        <v>0.37</v>
      </c>
      <c r="V62" s="34">
        <v>0.18</v>
      </c>
      <c r="W62" s="34">
        <v>0.44</v>
      </c>
      <c r="X62" s="34">
        <v>1.1100000000000001</v>
      </c>
      <c r="Y62" s="433">
        <v>1.0879790940766552</v>
      </c>
      <c r="Z62" s="433">
        <v>1.3016840882694543</v>
      </c>
      <c r="AA62" s="34"/>
      <c r="AB62" s="539"/>
      <c r="AC62" s="540"/>
      <c r="AD62" s="34"/>
      <c r="AE62" s="34"/>
      <c r="AF62" s="34"/>
      <c r="AG62" s="34"/>
      <c r="AH62" s="34"/>
      <c r="AI62" s="34"/>
      <c r="AJ62" s="34"/>
      <c r="AK62" s="34"/>
      <c r="AL62" s="36"/>
      <c r="AM62" s="10"/>
      <c r="AN62" s="10"/>
      <c r="AO62" s="10"/>
      <c r="AP62" s="10"/>
      <c r="AQ62" s="10"/>
      <c r="AR62" s="10"/>
      <c r="AS62" s="10"/>
      <c r="AT62" s="10"/>
      <c r="AU62" s="10"/>
      <c r="AV62" s="10"/>
    </row>
    <row r="63" spans="1:48" ht="15.75" customHeight="1">
      <c r="A63" s="535" t="s">
        <v>7509</v>
      </c>
      <c r="B63" s="51">
        <v>46057</v>
      </c>
      <c r="C63" s="33" t="s">
        <v>7510</v>
      </c>
      <c r="D63" s="85">
        <v>1488</v>
      </c>
      <c r="E63" s="34">
        <v>15.45</v>
      </c>
      <c r="F63" s="34">
        <v>15.55</v>
      </c>
      <c r="G63" s="34">
        <v>4.2</v>
      </c>
      <c r="H63" s="34">
        <v>0.12</v>
      </c>
      <c r="I63" s="34">
        <v>0.53</v>
      </c>
      <c r="J63" s="31">
        <v>4.8000000000000001E-2</v>
      </c>
      <c r="K63" s="31">
        <v>9.9000000000000005E-2</v>
      </c>
      <c r="L63" s="31">
        <v>5.1999999999999998E-2</v>
      </c>
      <c r="M63" s="31">
        <v>1.4999999999999999E-2</v>
      </c>
      <c r="N63" s="35">
        <f t="shared" si="0"/>
        <v>94.936000000000007</v>
      </c>
      <c r="O63" s="34">
        <v>33.35</v>
      </c>
      <c r="P63" s="34">
        <v>38.43</v>
      </c>
      <c r="Q63" s="34">
        <v>7.25</v>
      </c>
      <c r="R63" s="34">
        <v>18.649999999999999</v>
      </c>
      <c r="S63" s="34">
        <v>0.33</v>
      </c>
      <c r="T63" s="34">
        <v>0.15</v>
      </c>
      <c r="U63" s="34">
        <v>0.45</v>
      </c>
      <c r="V63" s="34">
        <v>0.16</v>
      </c>
      <c r="W63" s="34">
        <v>0.39</v>
      </c>
      <c r="X63" s="34">
        <v>0.75</v>
      </c>
      <c r="Y63" s="433">
        <v>1.1523238380809595</v>
      </c>
      <c r="Z63" s="433">
        <v>1.3697151424287854</v>
      </c>
      <c r="AA63" s="34"/>
      <c r="AB63" s="539"/>
      <c r="AC63" s="540"/>
      <c r="AD63" s="34"/>
      <c r="AE63" s="34"/>
      <c r="AF63" s="34"/>
      <c r="AG63" s="34"/>
      <c r="AH63" s="34"/>
      <c r="AI63" s="34"/>
      <c r="AJ63" s="34"/>
      <c r="AK63" s="34"/>
      <c r="AL63" s="36"/>
      <c r="AM63" s="10"/>
      <c r="AN63" s="10"/>
      <c r="AO63" s="10"/>
      <c r="AP63" s="10"/>
      <c r="AQ63" s="10"/>
      <c r="AR63" s="10"/>
      <c r="AS63" s="10"/>
      <c r="AT63" s="10"/>
      <c r="AU63" s="10"/>
      <c r="AV63" s="10"/>
    </row>
    <row r="64" spans="1:48" ht="15.75" customHeight="1">
      <c r="A64" s="535" t="s">
        <v>7512</v>
      </c>
      <c r="B64" s="51">
        <v>46057</v>
      </c>
      <c r="C64" s="33" t="s">
        <v>7511</v>
      </c>
      <c r="D64" s="85">
        <v>1483</v>
      </c>
      <c r="E64" s="34">
        <v>17.350000000000001</v>
      </c>
      <c r="F64" s="34">
        <v>17.45</v>
      </c>
      <c r="G64" s="34">
        <v>4.25</v>
      </c>
      <c r="H64" s="34">
        <v>0.12</v>
      </c>
      <c r="I64" s="34">
        <v>0.36</v>
      </c>
      <c r="J64" s="31">
        <v>7.4999999999999997E-2</v>
      </c>
      <c r="K64" s="31">
        <v>9.7000000000000003E-2</v>
      </c>
      <c r="L64" s="31">
        <v>3.6999999999999998E-2</v>
      </c>
      <c r="M64" s="31">
        <v>1.4E-2</v>
      </c>
      <c r="N64" s="35">
        <f t="shared" si="0"/>
        <v>95.046999999999997</v>
      </c>
      <c r="O64" s="34">
        <v>33.86</v>
      </c>
      <c r="P64" s="34">
        <v>37.29</v>
      </c>
      <c r="Q64" s="34">
        <v>7.42</v>
      </c>
      <c r="R64" s="34">
        <v>18.63</v>
      </c>
      <c r="S64" s="34">
        <v>0.53</v>
      </c>
      <c r="T64" s="34">
        <v>0.19</v>
      </c>
      <c r="U64" s="34">
        <v>0.43</v>
      </c>
      <c r="V64" s="34">
        <v>0.2</v>
      </c>
      <c r="W64" s="34">
        <v>0.45</v>
      </c>
      <c r="X64" s="34">
        <v>0.91</v>
      </c>
      <c r="Y64" s="433">
        <v>1.1012994683992912</v>
      </c>
      <c r="Z64" s="433">
        <v>1.3204370939161252</v>
      </c>
      <c r="AA64" s="34"/>
      <c r="AB64" s="539"/>
      <c r="AC64" s="540"/>
      <c r="AD64" s="34"/>
      <c r="AE64" s="34"/>
      <c r="AF64" s="34"/>
      <c r="AG64" s="34"/>
      <c r="AH64" s="34"/>
      <c r="AI64" s="34"/>
      <c r="AJ64" s="34"/>
      <c r="AK64" s="34"/>
      <c r="AL64" s="36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8" ht="15.75" customHeight="1">
      <c r="A65" s="535" t="s">
        <v>7513</v>
      </c>
      <c r="B65" s="51">
        <v>46057</v>
      </c>
      <c r="C65" s="33" t="s">
        <v>7514</v>
      </c>
      <c r="D65" s="85">
        <v>1458</v>
      </c>
      <c r="E65" s="34">
        <v>19.100000000000001</v>
      </c>
      <c r="F65" s="34">
        <v>19.2</v>
      </c>
      <c r="G65" s="34">
        <v>4.09</v>
      </c>
      <c r="H65" s="34">
        <v>0.1</v>
      </c>
      <c r="I65" s="34">
        <v>0.26</v>
      </c>
      <c r="J65" s="31">
        <v>0.104</v>
      </c>
      <c r="K65" s="31">
        <v>8.5999999999999993E-2</v>
      </c>
      <c r="L65" s="31">
        <v>2.1999999999999999E-2</v>
      </c>
      <c r="M65" s="31">
        <v>1.2999999999999999E-2</v>
      </c>
      <c r="N65" s="35">
        <f t="shared" si="0"/>
        <v>95.325000000000003</v>
      </c>
      <c r="O65" s="34">
        <v>34.4</v>
      </c>
      <c r="P65" s="34">
        <v>36.43</v>
      </c>
      <c r="Q65" s="34">
        <v>7.54</v>
      </c>
      <c r="R65" s="34">
        <v>18.239999999999998</v>
      </c>
      <c r="S65" s="34">
        <v>0.64</v>
      </c>
      <c r="T65" s="34">
        <v>0.27</v>
      </c>
      <c r="U65" s="34">
        <v>0.38</v>
      </c>
      <c r="V65" s="34">
        <v>0.24</v>
      </c>
      <c r="W65" s="34">
        <v>0.56000000000000005</v>
      </c>
      <c r="X65" s="34">
        <v>1.18</v>
      </c>
      <c r="Y65" s="433">
        <v>1.0590116279069768</v>
      </c>
      <c r="Z65" s="433">
        <v>1.2781976744186048</v>
      </c>
      <c r="AA65" s="34"/>
      <c r="AB65" s="539"/>
      <c r="AC65" s="540"/>
      <c r="AD65" s="34"/>
      <c r="AE65" s="34"/>
      <c r="AF65" s="34"/>
      <c r="AG65" s="34"/>
      <c r="AH65" s="34"/>
      <c r="AI65" s="34"/>
      <c r="AJ65" s="34"/>
      <c r="AK65" s="34"/>
      <c r="AL65" s="36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8" ht="15.75" customHeight="1">
      <c r="A66" s="535" t="s">
        <v>7515</v>
      </c>
      <c r="B66" s="51">
        <v>46057</v>
      </c>
      <c r="C66" s="33" t="s">
        <v>7516</v>
      </c>
      <c r="D66" s="85">
        <v>1483</v>
      </c>
      <c r="E66" s="34">
        <v>20.100000000000001</v>
      </c>
      <c r="F66" s="34">
        <v>20.2</v>
      </c>
      <c r="G66" s="34">
        <v>4.17</v>
      </c>
      <c r="H66" s="34">
        <v>0.14000000000000001</v>
      </c>
      <c r="I66" s="34">
        <v>1.0900000000000001</v>
      </c>
      <c r="J66" s="31">
        <v>5.8000000000000003E-2</v>
      </c>
      <c r="K66" s="31">
        <v>8.7999999999999995E-2</v>
      </c>
      <c r="L66" s="31">
        <v>6.5000000000000002E-2</v>
      </c>
      <c r="M66" s="31">
        <v>1.6E-2</v>
      </c>
      <c r="N66" s="35">
        <f t="shared" si="0"/>
        <v>94.373000000000005</v>
      </c>
      <c r="O66" s="34">
        <v>35.590000000000003</v>
      </c>
      <c r="P66" s="34">
        <v>35.83</v>
      </c>
      <c r="Q66" s="34">
        <v>7.43</v>
      </c>
      <c r="R66" s="34">
        <v>18.5</v>
      </c>
      <c r="S66" s="34">
        <v>0.34</v>
      </c>
      <c r="T66" s="34">
        <v>0.19</v>
      </c>
      <c r="U66" s="34">
        <v>0.37</v>
      </c>
      <c r="V66" s="34">
        <v>0.24</v>
      </c>
      <c r="W66" s="34">
        <v>0.52</v>
      </c>
      <c r="X66" s="34">
        <v>0.84</v>
      </c>
      <c r="Y66" s="433">
        <v>1.0067434672660858</v>
      </c>
      <c r="Z66" s="433">
        <v>1.2155099747119975</v>
      </c>
      <c r="AA66" s="34"/>
      <c r="AB66" s="539"/>
      <c r="AC66" s="540"/>
      <c r="AD66" s="34"/>
      <c r="AE66" s="34"/>
      <c r="AF66" s="34"/>
      <c r="AG66" s="34"/>
      <c r="AH66" s="34"/>
      <c r="AI66" s="34"/>
      <c r="AJ66" s="34"/>
      <c r="AK66" s="34"/>
      <c r="AL66" s="36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8" ht="15.75" customHeight="1">
      <c r="A67" s="535" t="s">
        <v>7518</v>
      </c>
      <c r="B67" s="51">
        <v>46057</v>
      </c>
      <c r="C67" s="33" t="s">
        <v>7517</v>
      </c>
      <c r="D67" s="85">
        <v>1491</v>
      </c>
      <c r="E67" s="34">
        <v>21</v>
      </c>
      <c r="F67" s="34">
        <v>21.1</v>
      </c>
      <c r="G67" s="34">
        <v>4.22</v>
      </c>
      <c r="H67" s="34">
        <v>0.13</v>
      </c>
      <c r="I67" s="34">
        <v>0.84</v>
      </c>
      <c r="J67" s="31">
        <v>6.5000000000000002E-2</v>
      </c>
      <c r="K67" s="31">
        <v>8.8999999999999996E-2</v>
      </c>
      <c r="L67" s="31">
        <v>7.0999999999999994E-2</v>
      </c>
      <c r="M67" s="31">
        <v>1.4E-2</v>
      </c>
      <c r="N67" s="35">
        <f t="shared" si="0"/>
        <v>94.570999999999998</v>
      </c>
      <c r="O67" s="34">
        <v>34.39</v>
      </c>
      <c r="P67" s="34">
        <v>36.5</v>
      </c>
      <c r="Q67" s="34">
        <v>7.62</v>
      </c>
      <c r="R67" s="34">
        <v>19.13</v>
      </c>
      <c r="S67" s="34">
        <v>0.24</v>
      </c>
      <c r="T67" s="34">
        <v>0.16</v>
      </c>
      <c r="U67" s="34">
        <v>0.47</v>
      </c>
      <c r="V67" s="34">
        <v>0.19</v>
      </c>
      <c r="W67" s="34">
        <v>0.44</v>
      </c>
      <c r="X67" s="34">
        <v>0.74</v>
      </c>
      <c r="Y67" s="433">
        <v>1.0613550450712417</v>
      </c>
      <c r="Z67" s="433">
        <v>1.2829310846176214</v>
      </c>
      <c r="AA67" s="34"/>
      <c r="AB67" s="539"/>
      <c r="AC67" s="540"/>
      <c r="AD67" s="34"/>
      <c r="AE67" s="34"/>
      <c r="AF67" s="34"/>
      <c r="AG67" s="34"/>
      <c r="AH67" s="34"/>
      <c r="AI67" s="34"/>
      <c r="AJ67" s="34"/>
      <c r="AK67" s="34"/>
      <c r="AL67" s="36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8" ht="15.75" customHeight="1">
      <c r="A68" s="535" t="s">
        <v>7520</v>
      </c>
      <c r="B68" s="51">
        <v>46057</v>
      </c>
      <c r="C68" s="33" t="s">
        <v>7519</v>
      </c>
      <c r="D68" s="85">
        <v>1483</v>
      </c>
      <c r="E68" s="34">
        <v>22.55</v>
      </c>
      <c r="F68" s="34">
        <v>23.05</v>
      </c>
      <c r="G68" s="34">
        <v>4.12</v>
      </c>
      <c r="H68" s="34">
        <v>0.15</v>
      </c>
      <c r="I68" s="34">
        <v>1.01</v>
      </c>
      <c r="J68" s="31">
        <v>4.4999999999999998E-2</v>
      </c>
      <c r="K68" s="31">
        <v>0.09</v>
      </c>
      <c r="L68" s="31">
        <v>7.5999999999999998E-2</v>
      </c>
      <c r="M68" s="31">
        <v>1.49E-2</v>
      </c>
      <c r="N68" s="35">
        <f t="shared" si="0"/>
        <v>94.494100000000003</v>
      </c>
      <c r="O68" s="34">
        <v>33.22</v>
      </c>
      <c r="P68" s="34">
        <v>37.020000000000003</v>
      </c>
      <c r="Q68" s="34">
        <v>7.63</v>
      </c>
      <c r="R68" s="34">
        <v>19.36</v>
      </c>
      <c r="S68" s="34">
        <v>0.31</v>
      </c>
      <c r="T68" s="34">
        <v>0.17</v>
      </c>
      <c r="U68" s="34">
        <v>0.33300000000000002</v>
      </c>
      <c r="V68" s="34">
        <v>0.22</v>
      </c>
      <c r="W68" s="34">
        <v>0.49</v>
      </c>
      <c r="X68" s="34">
        <v>0.99</v>
      </c>
      <c r="Y68" s="433">
        <v>1.1143889223359424</v>
      </c>
      <c r="Z68" s="433">
        <v>1.344069837447321</v>
      </c>
      <c r="AA68" s="34"/>
      <c r="AB68" s="539"/>
      <c r="AC68" s="540"/>
      <c r="AD68" s="34"/>
      <c r="AE68" s="34"/>
      <c r="AF68" s="34"/>
      <c r="AG68" s="34"/>
      <c r="AH68" s="34"/>
      <c r="AI68" s="34"/>
      <c r="AJ68" s="34"/>
      <c r="AK68" s="34"/>
      <c r="AL68" s="36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8" ht="15.75" customHeight="1">
      <c r="A69" s="535" t="s">
        <v>7522</v>
      </c>
      <c r="B69" s="51">
        <v>46057</v>
      </c>
      <c r="C69" s="33" t="s">
        <v>7521</v>
      </c>
      <c r="D69" s="85">
        <v>1496</v>
      </c>
      <c r="E69" s="34">
        <v>0.2</v>
      </c>
      <c r="F69" s="34">
        <v>0.3</v>
      </c>
      <c r="G69" s="34">
        <v>4.26</v>
      </c>
      <c r="H69" s="34">
        <v>0.13</v>
      </c>
      <c r="I69" s="34">
        <v>0.56999999999999995</v>
      </c>
      <c r="J69" s="31">
        <v>5.1999999999999998E-2</v>
      </c>
      <c r="K69" s="31">
        <v>9.2999999999999999E-2</v>
      </c>
      <c r="L69" s="31">
        <v>6.0999999999999999E-2</v>
      </c>
      <c r="M69" s="31">
        <v>1.2999999999999999E-2</v>
      </c>
      <c r="N69" s="35">
        <f t="shared" si="0"/>
        <v>94.820999999999998</v>
      </c>
      <c r="O69" s="34">
        <v>32.700000000000003</v>
      </c>
      <c r="P69" s="34">
        <v>36.78</v>
      </c>
      <c r="Q69" s="34">
        <v>8.27</v>
      </c>
      <c r="R69" s="34">
        <v>19.71</v>
      </c>
      <c r="S69" s="34">
        <v>0.3</v>
      </c>
      <c r="T69" s="34">
        <v>0.18</v>
      </c>
      <c r="U69" s="34">
        <v>0.53</v>
      </c>
      <c r="V69" s="34">
        <v>0.23</v>
      </c>
      <c r="W69" s="34">
        <v>0.49</v>
      </c>
      <c r="X69" s="34">
        <v>0.7</v>
      </c>
      <c r="Y69" s="433">
        <v>1.1247706422018349</v>
      </c>
      <c r="Z69" s="433">
        <v>1.377675840978593</v>
      </c>
      <c r="AA69" s="34"/>
      <c r="AB69" s="539"/>
      <c r="AC69" s="540"/>
      <c r="AD69" s="34"/>
      <c r="AE69" s="34"/>
      <c r="AF69" s="34"/>
      <c r="AG69" s="34"/>
      <c r="AH69" s="34"/>
      <c r="AI69" s="34"/>
      <c r="AJ69" s="34"/>
      <c r="AK69" s="34"/>
      <c r="AL69" s="36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8" ht="15.75" customHeight="1">
      <c r="A70" s="535"/>
      <c r="B70" s="51"/>
      <c r="C70" s="33"/>
      <c r="D70" s="85"/>
      <c r="E70" s="34"/>
      <c r="F70" s="34"/>
      <c r="G70" s="34"/>
      <c r="H70" s="34"/>
      <c r="I70" s="34"/>
      <c r="J70" s="31"/>
      <c r="K70" s="31"/>
      <c r="L70" s="31"/>
      <c r="M70" s="31"/>
      <c r="N70" s="420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433"/>
      <c r="Z70" s="433"/>
      <c r="AA70" s="34"/>
      <c r="AB70" s="539"/>
      <c r="AC70" s="540"/>
      <c r="AD70" s="34"/>
      <c r="AE70" s="34"/>
      <c r="AF70" s="34"/>
      <c r="AG70" s="34"/>
      <c r="AH70" s="34"/>
      <c r="AI70" s="34"/>
      <c r="AJ70" s="34"/>
      <c r="AK70" s="34"/>
      <c r="AL70" s="36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ht="15.75" customHeight="1">
      <c r="A71" s="535" t="s">
        <v>7524</v>
      </c>
      <c r="B71" s="51">
        <v>46058</v>
      </c>
      <c r="C71" s="33" t="s">
        <v>7523</v>
      </c>
      <c r="D71" s="85">
        <v>1484</v>
      </c>
      <c r="E71" s="34">
        <v>1.4</v>
      </c>
      <c r="F71" s="34">
        <v>1.5</v>
      </c>
      <c r="G71" s="34">
        <v>4.12</v>
      </c>
      <c r="H71" s="34">
        <v>0.13</v>
      </c>
      <c r="I71" s="34">
        <v>0.42</v>
      </c>
      <c r="J71" s="31">
        <v>8.1000000000000003E-2</v>
      </c>
      <c r="K71" s="31">
        <v>8.8999999999999996E-2</v>
      </c>
      <c r="L71" s="31">
        <v>3.6999999999999998E-2</v>
      </c>
      <c r="M71" s="31">
        <v>1.43E-2</v>
      </c>
      <c r="N71" s="35">
        <f t="shared" si="0"/>
        <v>95.108699999999999</v>
      </c>
      <c r="O71" s="34">
        <v>33.11</v>
      </c>
      <c r="P71" s="34">
        <v>36.03</v>
      </c>
      <c r="Q71" s="34">
        <v>8.48</v>
      </c>
      <c r="R71" s="34">
        <v>19.47</v>
      </c>
      <c r="S71" s="34">
        <v>0.35</v>
      </c>
      <c r="T71" s="34">
        <v>0.23</v>
      </c>
      <c r="U71" s="34">
        <v>0.51</v>
      </c>
      <c r="V71" s="34">
        <v>0.26</v>
      </c>
      <c r="W71" s="34">
        <v>0.57999999999999996</v>
      </c>
      <c r="X71" s="34">
        <v>0.87</v>
      </c>
      <c r="Y71" s="433">
        <v>1.0881908788885533</v>
      </c>
      <c r="Z71" s="433">
        <v>1.3443068559347631</v>
      </c>
      <c r="AA71" s="34"/>
      <c r="AB71" s="539" t="s">
        <v>48</v>
      </c>
      <c r="AC71" s="540">
        <v>22.3</v>
      </c>
      <c r="AD71" s="34">
        <v>25</v>
      </c>
      <c r="AE71" s="34">
        <v>18.600000000000001</v>
      </c>
      <c r="AF71" s="34">
        <v>0.4</v>
      </c>
      <c r="AG71" s="34">
        <v>3.22</v>
      </c>
      <c r="AH71" s="34">
        <v>52.78</v>
      </c>
      <c r="AI71" s="34">
        <v>1.3440860215053763</v>
      </c>
      <c r="AJ71" s="34">
        <v>42.660550458715598</v>
      </c>
      <c r="AK71" s="34">
        <v>860.71</v>
      </c>
      <c r="AL71" s="36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ht="15.75" customHeight="1">
      <c r="A72" s="535" t="s">
        <v>7526</v>
      </c>
      <c r="B72" s="51">
        <v>46058</v>
      </c>
      <c r="C72" s="33" t="s">
        <v>7525</v>
      </c>
      <c r="D72" s="85">
        <v>1482</v>
      </c>
      <c r="E72" s="34">
        <v>2.4500000000000002</v>
      </c>
      <c r="F72" s="34">
        <v>2.5499999999999998</v>
      </c>
      <c r="G72" s="34">
        <v>4.05</v>
      </c>
      <c r="H72" s="34">
        <v>0.13</v>
      </c>
      <c r="I72" s="34">
        <v>0.27</v>
      </c>
      <c r="J72" s="31">
        <v>7.5999999999999998E-2</v>
      </c>
      <c r="K72" s="31">
        <v>9.0999999999999998E-2</v>
      </c>
      <c r="L72" s="31">
        <v>3.6999999999999998E-2</v>
      </c>
      <c r="M72" s="31">
        <v>1.23E-2</v>
      </c>
      <c r="N72" s="35">
        <f t="shared" ref="N72:N133" si="11">100-SUM(G72:M72)</f>
        <v>95.333700000000007</v>
      </c>
      <c r="O72" s="34">
        <v>32.96</v>
      </c>
      <c r="P72" s="34">
        <v>35.9</v>
      </c>
      <c r="Q72" s="34">
        <v>8.52</v>
      </c>
      <c r="R72" s="34">
        <v>19.95</v>
      </c>
      <c r="S72" s="34">
        <v>0.21</v>
      </c>
      <c r="T72" s="34">
        <v>0.21</v>
      </c>
      <c r="U72" s="34">
        <v>0.53</v>
      </c>
      <c r="V72" s="34">
        <v>0.25</v>
      </c>
      <c r="W72" s="34">
        <v>0.53</v>
      </c>
      <c r="X72" s="34">
        <v>0.84</v>
      </c>
      <c r="Y72" s="433">
        <v>1.0891990291262135</v>
      </c>
      <c r="Z72" s="433">
        <v>1.3476941747572815</v>
      </c>
      <c r="AA72" s="34"/>
      <c r="AB72" s="539" t="s">
        <v>50</v>
      </c>
      <c r="AC72" s="540">
        <v>6.5</v>
      </c>
      <c r="AD72" s="34" t="s">
        <v>51</v>
      </c>
      <c r="AE72" s="34"/>
      <c r="AF72" s="34"/>
      <c r="AG72" s="34"/>
      <c r="AH72" s="34"/>
      <c r="AI72" s="34"/>
      <c r="AJ72" s="34"/>
      <c r="AK72" s="34"/>
      <c r="AL72" s="36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ht="15.75" customHeight="1">
      <c r="A73" s="535" t="s">
        <v>7527</v>
      </c>
      <c r="B73" s="51">
        <v>46058</v>
      </c>
      <c r="C73" s="33" t="s">
        <v>7528</v>
      </c>
      <c r="D73" s="85">
        <v>1479</v>
      </c>
      <c r="E73" s="34">
        <v>5</v>
      </c>
      <c r="F73" s="34">
        <v>5.0999999999999996</v>
      </c>
      <c r="G73" s="34">
        <v>4.13</v>
      </c>
      <c r="H73" s="34">
        <v>0.13</v>
      </c>
      <c r="I73" s="34">
        <v>0.28999999999999998</v>
      </c>
      <c r="J73" s="31">
        <v>8.8999999999999996E-2</v>
      </c>
      <c r="K73" s="31">
        <v>9.4E-2</v>
      </c>
      <c r="L73" s="31">
        <v>2.5999999999999999E-2</v>
      </c>
      <c r="M73" s="31">
        <v>1.4E-2</v>
      </c>
      <c r="N73" s="35">
        <f t="shared" si="11"/>
        <v>95.227000000000004</v>
      </c>
      <c r="O73" s="34">
        <v>34.25</v>
      </c>
      <c r="P73" s="34">
        <v>34.6</v>
      </c>
      <c r="Q73" s="34">
        <v>7.82</v>
      </c>
      <c r="R73" s="34">
        <v>19.489999999999998</v>
      </c>
      <c r="S73" s="34">
        <v>0.56999999999999995</v>
      </c>
      <c r="T73" s="34">
        <v>0.24</v>
      </c>
      <c r="U73" s="34">
        <v>0.34</v>
      </c>
      <c r="V73" s="34">
        <v>0.26</v>
      </c>
      <c r="W73" s="34">
        <v>0.68</v>
      </c>
      <c r="X73" s="34">
        <v>1.18</v>
      </c>
      <c r="Y73" s="433">
        <v>1.0102189781021897</v>
      </c>
      <c r="Z73" s="433">
        <v>1.2385401459854015</v>
      </c>
      <c r="AA73" s="34"/>
      <c r="AB73" s="539" t="s">
        <v>53</v>
      </c>
      <c r="AC73" s="540">
        <v>14.3</v>
      </c>
      <c r="AD73" s="34">
        <v>25.4</v>
      </c>
      <c r="AE73" s="34">
        <v>18.399999999999999</v>
      </c>
      <c r="AF73" s="34">
        <v>0.6</v>
      </c>
      <c r="AG73" s="34">
        <v>2.68</v>
      </c>
      <c r="AH73" s="34">
        <v>52.92</v>
      </c>
      <c r="AI73" s="34">
        <v>1.3804347826086958</v>
      </c>
      <c r="AJ73" s="34">
        <v>42.009132420091319</v>
      </c>
      <c r="AK73" s="34">
        <v>856.44</v>
      </c>
      <c r="AL73" s="36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ht="15.75" customHeight="1">
      <c r="A74" s="535" t="s">
        <v>7530</v>
      </c>
      <c r="B74" s="51">
        <v>46058</v>
      </c>
      <c r="C74" s="33" t="s">
        <v>7529</v>
      </c>
      <c r="D74" s="85">
        <v>1487</v>
      </c>
      <c r="E74" s="34">
        <v>5.5</v>
      </c>
      <c r="F74" s="34">
        <v>6</v>
      </c>
      <c r="G74" s="34">
        <v>4.1500000000000004</v>
      </c>
      <c r="H74" s="34">
        <v>0.15</v>
      </c>
      <c r="I74" s="34">
        <v>0.74</v>
      </c>
      <c r="J74" s="31">
        <v>6.0999999999999999E-2</v>
      </c>
      <c r="K74" s="31">
        <v>9.0999999999999998E-2</v>
      </c>
      <c r="L74" s="31">
        <v>6.4000000000000001E-2</v>
      </c>
      <c r="M74" s="31">
        <v>1.34E-2</v>
      </c>
      <c r="N74" s="35">
        <f t="shared" si="11"/>
        <v>94.730599999999995</v>
      </c>
      <c r="O74" s="34">
        <v>33.229999999999997</v>
      </c>
      <c r="P74" s="34">
        <v>35.729999999999997</v>
      </c>
      <c r="Q74" s="34">
        <v>8.4600000000000009</v>
      </c>
      <c r="R74" s="34">
        <v>19.82</v>
      </c>
      <c r="S74" s="34">
        <v>0.28999999999999998</v>
      </c>
      <c r="T74" s="34">
        <v>0.21</v>
      </c>
      <c r="U74" s="34">
        <v>0.51</v>
      </c>
      <c r="V74" s="34">
        <v>0.24</v>
      </c>
      <c r="W74" s="34">
        <v>0.54</v>
      </c>
      <c r="X74" s="34">
        <v>0.87</v>
      </c>
      <c r="Y74" s="433">
        <v>1.0752332229912729</v>
      </c>
      <c r="Z74" s="433">
        <v>1.3298224495937407</v>
      </c>
      <c r="AA74" s="34"/>
      <c r="AB74" s="539"/>
      <c r="AC74" s="540"/>
      <c r="AD74" s="34"/>
      <c r="AE74" s="34"/>
      <c r="AF74" s="34"/>
      <c r="AG74" s="34"/>
      <c r="AH74" s="34"/>
      <c r="AI74" s="34"/>
      <c r="AJ74" s="34"/>
      <c r="AK74" s="34"/>
      <c r="AL74" s="36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ht="15.75" customHeight="1">
      <c r="A75" s="535" t="s">
        <v>7532</v>
      </c>
      <c r="B75" s="51">
        <v>46058</v>
      </c>
      <c r="C75" s="33" t="s">
        <v>7531</v>
      </c>
      <c r="D75" s="85">
        <v>1508</v>
      </c>
      <c r="E75" s="34">
        <v>7.3</v>
      </c>
      <c r="F75" s="34">
        <v>7.4</v>
      </c>
      <c r="G75" s="34">
        <v>4.21</v>
      </c>
      <c r="H75" s="34">
        <v>0.15</v>
      </c>
      <c r="I75" s="34">
        <v>0.89</v>
      </c>
      <c r="J75" s="31">
        <v>3.2000000000000001E-2</v>
      </c>
      <c r="K75" s="31">
        <v>9.6000000000000002E-2</v>
      </c>
      <c r="L75" s="31">
        <v>8.7999999999999995E-2</v>
      </c>
      <c r="M75" s="31">
        <v>1.4E-2</v>
      </c>
      <c r="N75" s="35">
        <f t="shared" si="11"/>
        <v>94.52</v>
      </c>
      <c r="O75" s="34">
        <v>31.56</v>
      </c>
      <c r="P75" s="34">
        <v>37.270000000000003</v>
      </c>
      <c r="Q75" s="34">
        <v>8.7799999999999994</v>
      </c>
      <c r="R75" s="34">
        <v>20.13</v>
      </c>
      <c r="S75" s="34">
        <v>0.18</v>
      </c>
      <c r="T75" s="34">
        <v>0.14000000000000001</v>
      </c>
      <c r="U75" s="34">
        <v>0.59</v>
      </c>
      <c r="V75" s="34">
        <v>0.22</v>
      </c>
      <c r="W75" s="34">
        <v>0.46</v>
      </c>
      <c r="X75" s="34">
        <v>0.56999999999999995</v>
      </c>
      <c r="Y75" s="433">
        <v>1.1809252217997466</v>
      </c>
      <c r="Z75" s="433">
        <v>1.4591254752851712</v>
      </c>
      <c r="AA75" s="34"/>
      <c r="AB75" s="539"/>
      <c r="AC75" s="540"/>
      <c r="AD75" s="34"/>
      <c r="AE75" s="34"/>
      <c r="AF75" s="34"/>
      <c r="AG75" s="34"/>
      <c r="AH75" s="34"/>
      <c r="AI75" s="34"/>
      <c r="AJ75" s="34"/>
      <c r="AK75" s="34"/>
      <c r="AL75" s="36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8" ht="15.75" customHeight="1">
      <c r="A76" s="535" t="s">
        <v>7534</v>
      </c>
      <c r="B76" s="51">
        <v>46058</v>
      </c>
      <c r="C76" s="33" t="s">
        <v>7533</v>
      </c>
      <c r="D76" s="85">
        <v>1477</v>
      </c>
      <c r="E76" s="34">
        <v>9.15</v>
      </c>
      <c r="F76" s="34">
        <v>9.25</v>
      </c>
      <c r="G76" s="34">
        <v>4.12</v>
      </c>
      <c r="H76" s="34">
        <v>0.14000000000000001</v>
      </c>
      <c r="I76" s="34">
        <v>0.47</v>
      </c>
      <c r="J76" s="31">
        <v>6.5000000000000002E-2</v>
      </c>
      <c r="K76" s="31">
        <v>9.1999999999999998E-2</v>
      </c>
      <c r="L76" s="31">
        <v>4.4999999999999998E-2</v>
      </c>
      <c r="M76" s="31">
        <v>1.4E-2</v>
      </c>
      <c r="N76" s="35">
        <f t="shared" si="11"/>
        <v>95.054000000000002</v>
      </c>
      <c r="O76" s="34">
        <v>32.840000000000003</v>
      </c>
      <c r="P76" s="34">
        <v>36.24</v>
      </c>
      <c r="Q76" s="34">
        <v>8.61</v>
      </c>
      <c r="R76" s="34">
        <v>19.47</v>
      </c>
      <c r="S76" s="34">
        <v>0.32</v>
      </c>
      <c r="T76" s="34">
        <v>0.21</v>
      </c>
      <c r="U76" s="34">
        <v>0.52</v>
      </c>
      <c r="V76" s="34">
        <v>0.28000000000000003</v>
      </c>
      <c r="W76" s="34">
        <v>0.6</v>
      </c>
      <c r="X76" s="34">
        <v>0.8</v>
      </c>
      <c r="Y76" s="433">
        <f t="shared" ref="Y76:Y79" si="12">P76/O76</f>
        <v>1.1035322777101095</v>
      </c>
      <c r="Z76" s="433">
        <f t="shared" ref="Z76:Z79" si="13">(Q76+P76)/O76</f>
        <v>1.3657125456760049</v>
      </c>
      <c r="AA76" s="34"/>
      <c r="AB76" s="539"/>
      <c r="AC76" s="540"/>
      <c r="AD76" s="34"/>
      <c r="AE76" s="34"/>
      <c r="AF76" s="34"/>
      <c r="AG76" s="34"/>
      <c r="AH76" s="34"/>
      <c r="AI76" s="34"/>
      <c r="AJ76" s="34"/>
      <c r="AK76" s="34"/>
      <c r="AL76" s="36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ht="15.75" customHeight="1">
      <c r="A77" s="535" t="s">
        <v>7536</v>
      </c>
      <c r="B77" s="51">
        <v>46058</v>
      </c>
      <c r="C77" s="33" t="s">
        <v>7535</v>
      </c>
      <c r="D77" s="85">
        <v>1474</v>
      </c>
      <c r="E77" s="34">
        <v>10.3</v>
      </c>
      <c r="F77" s="34">
        <v>10.4</v>
      </c>
      <c r="G77" s="34">
        <v>4.1100000000000003</v>
      </c>
      <c r="H77" s="34">
        <v>0.14000000000000001</v>
      </c>
      <c r="I77" s="34">
        <v>0.39</v>
      </c>
      <c r="J77" s="31">
        <v>6.8000000000000005E-2</v>
      </c>
      <c r="K77" s="31">
        <v>9.2999999999999999E-2</v>
      </c>
      <c r="L77" s="31">
        <v>4.1000000000000002E-2</v>
      </c>
      <c r="M77" s="31">
        <v>1.4E-2</v>
      </c>
      <c r="N77" s="35">
        <f t="shared" si="11"/>
        <v>95.144000000000005</v>
      </c>
      <c r="O77" s="34">
        <v>32.25</v>
      </c>
      <c r="P77" s="34">
        <v>36.31</v>
      </c>
      <c r="Q77" s="34">
        <v>8.7100000000000009</v>
      </c>
      <c r="R77" s="34">
        <v>19.73</v>
      </c>
      <c r="S77" s="34">
        <v>0.3</v>
      </c>
      <c r="T77" s="34">
        <v>0.24</v>
      </c>
      <c r="U77" s="34">
        <v>0.55000000000000004</v>
      </c>
      <c r="V77" s="34">
        <v>0.28000000000000003</v>
      </c>
      <c r="W77" s="34">
        <v>0.63</v>
      </c>
      <c r="X77" s="34">
        <v>0.9</v>
      </c>
      <c r="Y77" s="433">
        <f t="shared" si="12"/>
        <v>1.1258914728682172</v>
      </c>
      <c r="Z77" s="433">
        <f t="shared" si="13"/>
        <v>1.395968992248062</v>
      </c>
      <c r="AA77" s="34"/>
      <c r="AB77" s="539"/>
      <c r="AC77" s="540"/>
      <c r="AD77" s="34"/>
      <c r="AE77" s="34"/>
      <c r="AF77" s="34"/>
      <c r="AG77" s="34"/>
      <c r="AH77" s="34"/>
      <c r="AI77" s="34"/>
      <c r="AJ77" s="34"/>
      <c r="AK77" s="34"/>
      <c r="AL77" s="36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ht="15.75" customHeight="1">
      <c r="A78" s="535" t="s">
        <v>7538</v>
      </c>
      <c r="B78" s="51">
        <v>46058</v>
      </c>
      <c r="C78" s="33" t="s">
        <v>7537</v>
      </c>
      <c r="D78" s="85">
        <v>1464</v>
      </c>
      <c r="E78" s="34">
        <v>12</v>
      </c>
      <c r="F78" s="34">
        <v>12.1</v>
      </c>
      <c r="G78" s="34">
        <v>4.1100000000000003</v>
      </c>
      <c r="H78" s="34">
        <v>0.13</v>
      </c>
      <c r="I78" s="34">
        <v>0.18</v>
      </c>
      <c r="J78" s="31">
        <v>9.8000000000000004E-2</v>
      </c>
      <c r="K78" s="31">
        <v>9.0999999999999998E-2</v>
      </c>
      <c r="L78" s="31">
        <v>2.3E-2</v>
      </c>
      <c r="M78" s="31">
        <v>1.2999999999999999E-2</v>
      </c>
      <c r="N78" s="35">
        <f t="shared" si="11"/>
        <v>95.355000000000004</v>
      </c>
      <c r="O78" s="34">
        <v>32.950000000000003</v>
      </c>
      <c r="P78" s="34">
        <v>35.4</v>
      </c>
      <c r="Q78" s="34">
        <v>8.66</v>
      </c>
      <c r="R78" s="34">
        <v>19.48</v>
      </c>
      <c r="S78" s="34">
        <v>0.43</v>
      </c>
      <c r="T78" s="34">
        <v>0.31</v>
      </c>
      <c r="U78" s="34">
        <v>0.5</v>
      </c>
      <c r="V78" s="34">
        <v>0.3</v>
      </c>
      <c r="W78" s="34">
        <v>0.7</v>
      </c>
      <c r="X78" s="34">
        <v>1.1499999999999999</v>
      </c>
      <c r="Y78" s="433">
        <f t="shared" si="12"/>
        <v>1.0743550834597875</v>
      </c>
      <c r="Z78" s="433">
        <f t="shared" si="13"/>
        <v>1.3371775417298937</v>
      </c>
      <c r="AA78" s="34"/>
      <c r="AB78" s="539"/>
      <c r="AC78" s="540"/>
      <c r="AD78" s="34"/>
      <c r="AE78" s="34"/>
      <c r="AF78" s="34"/>
      <c r="AG78" s="34"/>
      <c r="AH78" s="34"/>
      <c r="AI78" s="34"/>
      <c r="AJ78" s="34"/>
      <c r="AK78" s="34"/>
      <c r="AL78" s="36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8" ht="15.75" customHeight="1">
      <c r="A79" s="535" t="s">
        <v>7540</v>
      </c>
      <c r="B79" s="51">
        <v>46058</v>
      </c>
      <c r="C79" s="33" t="s">
        <v>7539</v>
      </c>
      <c r="D79" s="85">
        <v>1469</v>
      </c>
      <c r="E79" s="34">
        <v>13.4</v>
      </c>
      <c r="F79" s="34">
        <v>13.5</v>
      </c>
      <c r="G79" s="34">
        <v>4.1100000000000003</v>
      </c>
      <c r="H79" s="34">
        <v>0.13</v>
      </c>
      <c r="I79" s="34">
        <v>0.24</v>
      </c>
      <c r="J79" s="31">
        <v>7.6999999999999999E-2</v>
      </c>
      <c r="K79" s="31">
        <v>9.5000000000000001E-2</v>
      </c>
      <c r="L79" s="31">
        <v>0.03</v>
      </c>
      <c r="M79" s="31">
        <v>1.2999999999999999E-2</v>
      </c>
      <c r="N79" s="35">
        <f t="shared" si="11"/>
        <v>95.305000000000007</v>
      </c>
      <c r="O79" s="34">
        <v>32.82</v>
      </c>
      <c r="P79" s="34">
        <v>35.94</v>
      </c>
      <c r="Q79" s="34">
        <v>8.6199999999999992</v>
      </c>
      <c r="R79" s="34">
        <v>19.649999999999999</v>
      </c>
      <c r="S79" s="34">
        <v>0.27</v>
      </c>
      <c r="T79" s="34">
        <v>0.25</v>
      </c>
      <c r="U79" s="34">
        <v>0.54</v>
      </c>
      <c r="V79" s="34">
        <v>0.24</v>
      </c>
      <c r="W79" s="34">
        <v>0.56999999999999995</v>
      </c>
      <c r="X79" s="34">
        <v>0.99</v>
      </c>
      <c r="Y79" s="433">
        <f t="shared" si="12"/>
        <v>1.0950639853747715</v>
      </c>
      <c r="Z79" s="433">
        <f t="shared" si="13"/>
        <v>1.3577087141986592</v>
      </c>
      <c r="AA79" s="34"/>
      <c r="AB79" s="539"/>
      <c r="AC79" s="540"/>
      <c r="AD79" s="34"/>
      <c r="AE79" s="34"/>
      <c r="AF79" s="34"/>
      <c r="AG79" s="34"/>
      <c r="AH79" s="34"/>
      <c r="AI79" s="34"/>
      <c r="AJ79" s="34"/>
      <c r="AK79" s="34"/>
      <c r="AL79" s="36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8" ht="15.75" customHeight="1">
      <c r="A80" s="535" t="s">
        <v>7542</v>
      </c>
      <c r="B80" s="51">
        <v>46058</v>
      </c>
      <c r="C80" s="33" t="s">
        <v>7541</v>
      </c>
      <c r="D80" s="85">
        <v>1475</v>
      </c>
      <c r="E80" s="34">
        <v>15.1</v>
      </c>
      <c r="F80" s="34">
        <v>15.2</v>
      </c>
      <c r="G80" s="34">
        <v>4.13</v>
      </c>
      <c r="H80" s="34">
        <v>0.15</v>
      </c>
      <c r="I80" s="34">
        <v>0.75</v>
      </c>
      <c r="J80" s="31">
        <v>6.2E-2</v>
      </c>
      <c r="K80" s="31">
        <v>8.8999999999999996E-2</v>
      </c>
      <c r="L80" s="31">
        <v>6.7000000000000004E-2</v>
      </c>
      <c r="M80" s="31">
        <v>1.2999999999999999E-2</v>
      </c>
      <c r="N80" s="35">
        <f t="shared" si="11"/>
        <v>94.739000000000004</v>
      </c>
      <c r="O80" s="34">
        <v>32.47</v>
      </c>
      <c r="P80" s="34">
        <v>36.19</v>
      </c>
      <c r="Q80" s="34">
        <v>8.83</v>
      </c>
      <c r="R80" s="34">
        <v>19.64</v>
      </c>
      <c r="S80" s="34">
        <v>0.23</v>
      </c>
      <c r="T80" s="34">
        <v>0.24</v>
      </c>
      <c r="U80" s="34">
        <v>0.56999999999999995</v>
      </c>
      <c r="V80" s="34">
        <v>0.25</v>
      </c>
      <c r="W80" s="34">
        <v>0.56000000000000005</v>
      </c>
      <c r="X80" s="34">
        <v>0.92</v>
      </c>
      <c r="Y80" s="433">
        <v>1.1145672928857406</v>
      </c>
      <c r="Z80" s="433">
        <v>1.3865106251924852</v>
      </c>
      <c r="AA80" s="34"/>
      <c r="AB80" s="539"/>
      <c r="AC80" s="540"/>
      <c r="AD80" s="34"/>
      <c r="AE80" s="34"/>
      <c r="AF80" s="34"/>
      <c r="AG80" s="34"/>
      <c r="AH80" s="34"/>
      <c r="AI80" s="34"/>
      <c r="AJ80" s="34"/>
      <c r="AK80" s="34"/>
      <c r="AL80" s="36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8" ht="15.75" customHeight="1">
      <c r="A81" s="535" t="s">
        <v>7544</v>
      </c>
      <c r="B81" s="51">
        <v>46058</v>
      </c>
      <c r="C81" s="33" t="s">
        <v>7543</v>
      </c>
      <c r="D81" s="85">
        <v>1482</v>
      </c>
      <c r="E81" s="34">
        <v>16.100000000000001</v>
      </c>
      <c r="F81" s="34">
        <v>16.2</v>
      </c>
      <c r="G81" s="34">
        <v>4.16</v>
      </c>
      <c r="H81" s="34">
        <v>0.14000000000000001</v>
      </c>
      <c r="I81" s="34">
        <v>0.62</v>
      </c>
      <c r="J81" s="31">
        <v>4.7E-2</v>
      </c>
      <c r="K81" s="31">
        <v>9.6000000000000002E-2</v>
      </c>
      <c r="L81" s="31">
        <v>6.8000000000000005E-2</v>
      </c>
      <c r="M81" s="31">
        <v>1.4999999999999999E-2</v>
      </c>
      <c r="N81" s="35">
        <f t="shared" si="11"/>
        <v>94.853999999999999</v>
      </c>
      <c r="O81" s="34">
        <v>31.9</v>
      </c>
      <c r="P81" s="34">
        <v>37.01</v>
      </c>
      <c r="Q81" s="34">
        <v>9.39</v>
      </c>
      <c r="R81" s="34">
        <v>19.03</v>
      </c>
      <c r="S81" s="34">
        <v>0.36</v>
      </c>
      <c r="T81" s="34">
        <v>0.18</v>
      </c>
      <c r="U81" s="34">
        <v>0.59</v>
      </c>
      <c r="V81" s="34">
        <v>0.21</v>
      </c>
      <c r="W81" s="34">
        <v>0.49</v>
      </c>
      <c r="X81" s="34">
        <v>0.74</v>
      </c>
      <c r="Y81" s="433">
        <v>1.1601880877742947</v>
      </c>
      <c r="Z81" s="433">
        <v>1.4545454545454546</v>
      </c>
      <c r="AA81" s="34"/>
      <c r="AB81" s="539"/>
      <c r="AC81" s="540"/>
      <c r="AD81" s="34"/>
      <c r="AE81" s="34"/>
      <c r="AF81" s="34"/>
      <c r="AG81" s="34"/>
      <c r="AH81" s="34"/>
      <c r="AI81" s="34"/>
      <c r="AJ81" s="34"/>
      <c r="AK81" s="34"/>
      <c r="AL81" s="36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ht="15.75" customHeight="1">
      <c r="A82" s="535" t="s">
        <v>7545</v>
      </c>
      <c r="B82" s="51">
        <v>46058</v>
      </c>
      <c r="C82" s="33" t="s">
        <v>7546</v>
      </c>
      <c r="D82" s="85">
        <v>1475</v>
      </c>
      <c r="E82" s="34">
        <v>17.5</v>
      </c>
      <c r="F82" s="34">
        <v>18</v>
      </c>
      <c r="G82" s="34">
        <v>4.1500000000000004</v>
      </c>
      <c r="H82" s="34">
        <v>0.14000000000000001</v>
      </c>
      <c r="I82" s="34">
        <v>0.53</v>
      </c>
      <c r="J82" s="31">
        <v>6.8000000000000005E-2</v>
      </c>
      <c r="K82" s="31">
        <v>9.2999999999999999E-2</v>
      </c>
      <c r="L82" s="31">
        <v>5.0999999999999997E-2</v>
      </c>
      <c r="M82" s="31">
        <v>1.2999999999999999E-2</v>
      </c>
      <c r="N82" s="35">
        <f t="shared" si="11"/>
        <v>94.954999999999998</v>
      </c>
      <c r="O82" s="34">
        <v>33.35</v>
      </c>
      <c r="P82" s="34">
        <v>35.770000000000003</v>
      </c>
      <c r="Q82" s="34">
        <v>8.7200000000000006</v>
      </c>
      <c r="R82" s="34">
        <v>19.23</v>
      </c>
      <c r="S82" s="34">
        <v>0.35</v>
      </c>
      <c r="T82" s="34">
        <v>0.25</v>
      </c>
      <c r="U82" s="34">
        <v>0.5</v>
      </c>
      <c r="V82" s="34">
        <v>0.23</v>
      </c>
      <c r="W82" s="34">
        <v>0.53</v>
      </c>
      <c r="X82" s="34">
        <v>0.96</v>
      </c>
      <c r="Y82" s="433">
        <v>1.0725637181409295</v>
      </c>
      <c r="Z82" s="433">
        <v>1.3340329835082458</v>
      </c>
      <c r="AA82" s="34"/>
      <c r="AB82" s="539"/>
      <c r="AC82" s="540"/>
      <c r="AD82" s="34"/>
      <c r="AE82" s="34"/>
      <c r="AF82" s="34"/>
      <c r="AG82" s="34"/>
      <c r="AH82" s="34"/>
      <c r="AI82" s="34"/>
      <c r="AJ82" s="34"/>
      <c r="AK82" s="34"/>
      <c r="AL82" s="36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ht="15.75" customHeight="1">
      <c r="A83" s="535" t="s">
        <v>7548</v>
      </c>
      <c r="B83" s="51">
        <v>46058</v>
      </c>
      <c r="C83" s="33" t="s">
        <v>7547</v>
      </c>
      <c r="D83" s="85">
        <v>1474</v>
      </c>
      <c r="E83" s="34">
        <v>19.2</v>
      </c>
      <c r="F83" s="34">
        <v>19.3</v>
      </c>
      <c r="G83" s="34">
        <v>4.1500000000000004</v>
      </c>
      <c r="H83" s="34">
        <v>0.14000000000000001</v>
      </c>
      <c r="I83" s="34">
        <v>0.33</v>
      </c>
      <c r="J83" s="31">
        <v>6.4000000000000001E-2</v>
      </c>
      <c r="K83" s="31">
        <v>9.4E-2</v>
      </c>
      <c r="L83" s="31">
        <v>4.2999999999999997E-2</v>
      </c>
      <c r="M83" s="31">
        <v>1.6E-2</v>
      </c>
      <c r="N83" s="35">
        <f t="shared" si="11"/>
        <v>95.162999999999997</v>
      </c>
      <c r="O83" s="34">
        <v>32.46</v>
      </c>
      <c r="P83" s="34">
        <v>35.96</v>
      </c>
      <c r="Q83" s="34">
        <v>8.5399999999999991</v>
      </c>
      <c r="R83" s="34">
        <v>19.78</v>
      </c>
      <c r="S83" s="34">
        <v>0.36</v>
      </c>
      <c r="T83" s="34">
        <v>0.24</v>
      </c>
      <c r="U83" s="34">
        <v>0.56000000000000005</v>
      </c>
      <c r="V83" s="34">
        <v>0.21</v>
      </c>
      <c r="W83" s="34">
        <v>0.5</v>
      </c>
      <c r="X83" s="34">
        <v>0.94</v>
      </c>
      <c r="Y83" s="433">
        <v>1.1078250154035736</v>
      </c>
      <c r="Z83" s="433">
        <v>1.3709180529882932</v>
      </c>
      <c r="AA83" s="34"/>
      <c r="AB83" s="539"/>
      <c r="AC83" s="540"/>
      <c r="AD83" s="34"/>
      <c r="AE83" s="34"/>
      <c r="AF83" s="34"/>
      <c r="AG83" s="34"/>
      <c r="AH83" s="34"/>
      <c r="AI83" s="34"/>
      <c r="AJ83" s="34"/>
      <c r="AK83" s="34"/>
      <c r="AL83" s="36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ht="15.75" customHeight="1">
      <c r="A84" s="535" t="s">
        <v>7550</v>
      </c>
      <c r="B84" s="51">
        <v>46058</v>
      </c>
      <c r="C84" s="33" t="s">
        <v>7549</v>
      </c>
      <c r="D84" s="85">
        <v>1482</v>
      </c>
      <c r="E84" s="34">
        <v>21</v>
      </c>
      <c r="F84" s="34">
        <v>21.1</v>
      </c>
      <c r="G84" s="34">
        <v>4.17</v>
      </c>
      <c r="H84" s="34">
        <v>0.14000000000000001</v>
      </c>
      <c r="I84" s="34">
        <v>0.5</v>
      </c>
      <c r="J84" s="31">
        <v>5.1999999999999998E-2</v>
      </c>
      <c r="K84" s="31">
        <v>9.1999999999999998E-2</v>
      </c>
      <c r="L84" s="31">
        <v>5.5E-2</v>
      </c>
      <c r="M84" s="31">
        <v>1.2999999999999999E-2</v>
      </c>
      <c r="N84" s="35">
        <f t="shared" si="11"/>
        <v>94.978000000000009</v>
      </c>
      <c r="O84" s="34">
        <v>32.15</v>
      </c>
      <c r="P84" s="34">
        <v>36.44</v>
      </c>
      <c r="Q84" s="34">
        <v>8.74</v>
      </c>
      <c r="R84" s="34">
        <v>20.11</v>
      </c>
      <c r="S84" s="34">
        <v>0.24</v>
      </c>
      <c r="T84" s="34">
        <v>0.19</v>
      </c>
      <c r="U84" s="34">
        <v>0.56999999999999995</v>
      </c>
      <c r="V84" s="34">
        <v>0.2</v>
      </c>
      <c r="W84" s="34">
        <v>0.46</v>
      </c>
      <c r="X84" s="34">
        <v>0.79</v>
      </c>
      <c r="Y84" s="433">
        <v>1.1334370139968895</v>
      </c>
      <c r="Z84" s="433">
        <v>1.4052877138413686</v>
      </c>
      <c r="AA84" s="34"/>
      <c r="AB84" s="539"/>
      <c r="AC84" s="540"/>
      <c r="AD84" s="34"/>
      <c r="AE84" s="34"/>
      <c r="AF84" s="34"/>
      <c r="AG84" s="34"/>
      <c r="AH84" s="34"/>
      <c r="AI84" s="34"/>
      <c r="AJ84" s="34"/>
      <c r="AK84" s="34"/>
      <c r="AL84" s="36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1:48" ht="15.75" customHeight="1">
      <c r="A85" s="535" t="s">
        <v>7552</v>
      </c>
      <c r="B85" s="51">
        <v>46058</v>
      </c>
      <c r="C85" s="33" t="s">
        <v>7551</v>
      </c>
      <c r="D85" s="85">
        <v>1486</v>
      </c>
      <c r="E85" s="34">
        <v>22.5</v>
      </c>
      <c r="F85" s="34">
        <v>23</v>
      </c>
      <c r="G85" s="34">
        <v>4.1399999999999997</v>
      </c>
      <c r="H85" s="34">
        <v>0.14000000000000001</v>
      </c>
      <c r="I85" s="34">
        <v>0.32</v>
      </c>
      <c r="J85" s="31">
        <v>7.0999999999999994E-2</v>
      </c>
      <c r="K85" s="31">
        <v>9.4E-2</v>
      </c>
      <c r="L85" s="31">
        <v>4.2000000000000003E-2</v>
      </c>
      <c r="M85" s="31">
        <v>1.2999999999999999E-2</v>
      </c>
      <c r="N85" s="35">
        <f t="shared" si="11"/>
        <v>95.18</v>
      </c>
      <c r="O85" s="34">
        <v>32.590000000000003</v>
      </c>
      <c r="P85" s="34">
        <v>35.99</v>
      </c>
      <c r="Q85" s="34">
        <v>8.6300000000000008</v>
      </c>
      <c r="R85" s="34">
        <v>19.63</v>
      </c>
      <c r="S85" s="34">
        <v>0.39</v>
      </c>
      <c r="T85" s="34">
        <v>0.21</v>
      </c>
      <c r="U85" s="34">
        <v>0.38</v>
      </c>
      <c r="V85" s="34">
        <v>0.23</v>
      </c>
      <c r="W85" s="34">
        <v>0.54</v>
      </c>
      <c r="X85" s="34">
        <v>1.1599999999999999</v>
      </c>
      <c r="Y85" s="433">
        <v>1.1043264805154955</v>
      </c>
      <c r="Z85" s="433">
        <v>1.3691316354710035</v>
      </c>
      <c r="AA85" s="34"/>
      <c r="AB85" s="539"/>
      <c r="AC85" s="540"/>
      <c r="AD85" s="34"/>
      <c r="AE85" s="34"/>
      <c r="AF85" s="34"/>
      <c r="AG85" s="34"/>
      <c r="AH85" s="34"/>
      <c r="AI85" s="34"/>
      <c r="AJ85" s="34"/>
      <c r="AK85" s="34"/>
      <c r="AL85" s="36"/>
      <c r="AM85" s="10"/>
      <c r="AN85" s="10"/>
      <c r="AO85" s="10"/>
      <c r="AP85" s="10"/>
      <c r="AQ85" s="10"/>
      <c r="AR85" s="10"/>
      <c r="AS85" s="10"/>
      <c r="AT85" s="10"/>
      <c r="AU85" s="10"/>
      <c r="AV85" s="10"/>
    </row>
    <row r="86" spans="1:48" ht="15.75" customHeight="1">
      <c r="A86" s="535" t="s">
        <v>7555</v>
      </c>
      <c r="B86" s="51">
        <v>46058</v>
      </c>
      <c r="C86" s="33" t="s">
        <v>7553</v>
      </c>
      <c r="D86" s="85">
        <v>1493</v>
      </c>
      <c r="E86" s="34">
        <v>1.45</v>
      </c>
      <c r="F86" s="34">
        <v>1.55</v>
      </c>
      <c r="G86" s="34">
        <v>4.1399999999999997</v>
      </c>
      <c r="H86" s="34">
        <v>0.14000000000000001</v>
      </c>
      <c r="I86" s="34">
        <v>0.7</v>
      </c>
      <c r="J86" s="31">
        <v>5.3999999999999999E-2</v>
      </c>
      <c r="K86" s="31">
        <v>9.1999999999999998E-2</v>
      </c>
      <c r="L86" s="31">
        <v>7.4999999999999997E-2</v>
      </c>
      <c r="M86" s="31">
        <v>1.2999999999999999E-2</v>
      </c>
      <c r="N86" s="35">
        <f t="shared" si="11"/>
        <v>94.786000000000001</v>
      </c>
      <c r="O86" s="34">
        <v>32.31</v>
      </c>
      <c r="P86" s="34">
        <v>36.44</v>
      </c>
      <c r="Q86" s="34">
        <v>8.6300000000000008</v>
      </c>
      <c r="R86" s="34">
        <v>19.8</v>
      </c>
      <c r="S86" s="34">
        <v>0.26</v>
      </c>
      <c r="T86" s="34">
        <v>0.17</v>
      </c>
      <c r="U86" s="34">
        <v>0.34</v>
      </c>
      <c r="V86" s="34">
        <v>0.21</v>
      </c>
      <c r="W86" s="34">
        <v>0.51</v>
      </c>
      <c r="X86" s="34">
        <v>1.07</v>
      </c>
      <c r="Y86" s="433">
        <v>1.1278242030331165</v>
      </c>
      <c r="Z86" s="433">
        <v>1.3949241720829464</v>
      </c>
      <c r="AA86" s="34"/>
      <c r="AB86" s="539"/>
      <c r="AC86" s="540"/>
      <c r="AD86" s="34"/>
      <c r="AE86" s="34"/>
      <c r="AF86" s="34"/>
      <c r="AG86" s="34"/>
      <c r="AH86" s="34"/>
      <c r="AI86" s="34"/>
      <c r="AJ86" s="34"/>
      <c r="AK86" s="34"/>
      <c r="AL86" s="36"/>
      <c r="AM86" s="10"/>
      <c r="AN86" s="10"/>
      <c r="AO86" s="10"/>
      <c r="AP86" s="10"/>
      <c r="AQ86" s="10"/>
      <c r="AR86" s="10"/>
      <c r="AS86" s="10"/>
      <c r="AT86" s="10"/>
      <c r="AU86" s="10"/>
      <c r="AV86" s="10"/>
    </row>
    <row r="87" spans="1:48" ht="15.75" customHeight="1">
      <c r="A87" s="535"/>
      <c r="B87" s="51"/>
      <c r="C87" s="33"/>
      <c r="D87" s="85"/>
      <c r="E87" s="34"/>
      <c r="F87" s="34"/>
      <c r="G87" s="34"/>
      <c r="H87" s="34"/>
      <c r="I87" s="34"/>
      <c r="J87" s="31"/>
      <c r="K87" s="31"/>
      <c r="L87" s="31"/>
      <c r="M87" s="31"/>
      <c r="N87" s="420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433"/>
      <c r="Z87" s="433"/>
      <c r="AA87" s="34"/>
      <c r="AB87" s="539"/>
      <c r="AC87" s="540"/>
      <c r="AD87" s="34"/>
      <c r="AE87" s="34"/>
      <c r="AF87" s="34"/>
      <c r="AG87" s="34"/>
      <c r="AH87" s="34"/>
      <c r="AI87" s="34"/>
      <c r="AJ87" s="34"/>
      <c r="AK87" s="34"/>
      <c r="AL87" s="36"/>
      <c r="AM87" s="10"/>
      <c r="AN87" s="10"/>
      <c r="AO87" s="10"/>
      <c r="AP87" s="10"/>
      <c r="AQ87" s="10"/>
      <c r="AR87" s="10"/>
      <c r="AS87" s="10"/>
      <c r="AT87" s="10"/>
      <c r="AU87" s="10"/>
      <c r="AV87" s="10"/>
    </row>
    <row r="88" spans="1:48" ht="15.75" customHeight="1">
      <c r="A88" s="535" t="s">
        <v>7556</v>
      </c>
      <c r="B88" s="51">
        <v>46059</v>
      </c>
      <c r="C88" s="33" t="s">
        <v>7554</v>
      </c>
      <c r="D88" s="85">
        <v>1493</v>
      </c>
      <c r="E88" s="34">
        <v>2</v>
      </c>
      <c r="F88" s="34">
        <v>2.1</v>
      </c>
      <c r="G88" s="34">
        <v>4.2</v>
      </c>
      <c r="H88" s="34">
        <v>0.14000000000000001</v>
      </c>
      <c r="I88" s="34">
        <v>0.67</v>
      </c>
      <c r="J88" s="31">
        <v>4.5999999999999999E-2</v>
      </c>
      <c r="K88" s="31">
        <v>9.6000000000000002E-2</v>
      </c>
      <c r="L88" s="31">
        <v>7.0999999999999994E-2</v>
      </c>
      <c r="M88" s="31">
        <v>1.9E-2</v>
      </c>
      <c r="N88" s="35">
        <f t="shared" si="11"/>
        <v>94.757999999999996</v>
      </c>
      <c r="O88" s="65">
        <v>31.95</v>
      </c>
      <c r="P88" s="34">
        <v>36.020000000000003</v>
      </c>
      <c r="Q88" s="34">
        <v>8.48</v>
      </c>
      <c r="R88" s="34">
        <v>20.399999999999999</v>
      </c>
      <c r="S88" s="34">
        <v>0.3</v>
      </c>
      <c r="T88" s="34">
        <v>0.17</v>
      </c>
      <c r="U88" s="34">
        <v>0.31</v>
      </c>
      <c r="V88" s="34">
        <v>0.23</v>
      </c>
      <c r="W88" s="34">
        <v>0.54</v>
      </c>
      <c r="X88" s="34">
        <v>1.05</v>
      </c>
      <c r="Y88" s="433">
        <v>1.1273865414710487</v>
      </c>
      <c r="Z88" s="433">
        <v>1.3928012519561817</v>
      </c>
      <c r="AA88" s="34"/>
      <c r="AB88" s="543" t="s">
        <v>48</v>
      </c>
      <c r="AC88" s="77">
        <v>22.3</v>
      </c>
      <c r="AD88" s="34" t="s">
        <v>97</v>
      </c>
      <c r="AE88" s="34"/>
      <c r="AF88" s="34"/>
      <c r="AG88" s="34"/>
      <c r="AH88" s="34"/>
      <c r="AI88" s="34"/>
      <c r="AJ88" s="34"/>
      <c r="AK88" s="34"/>
      <c r="AL88" s="36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1:48" ht="15.75" customHeight="1">
      <c r="A89" s="535" t="s">
        <v>7558</v>
      </c>
      <c r="B89" s="51">
        <v>46059</v>
      </c>
      <c r="C89" s="33" t="s">
        <v>7557</v>
      </c>
      <c r="D89" s="85">
        <v>1489</v>
      </c>
      <c r="E89" s="34">
        <v>3.15</v>
      </c>
      <c r="F89" s="34">
        <v>3.25</v>
      </c>
      <c r="G89" s="34">
        <v>4.1500000000000004</v>
      </c>
      <c r="H89" s="34">
        <v>0.13</v>
      </c>
      <c r="I89" s="34">
        <v>0.39</v>
      </c>
      <c r="J89" s="31">
        <v>7.5999999999999998E-2</v>
      </c>
      <c r="K89" s="31">
        <v>9.6000000000000002E-2</v>
      </c>
      <c r="L89" s="31">
        <v>4.4999999999999998E-2</v>
      </c>
      <c r="M89" s="31">
        <v>2.1999999999999999E-2</v>
      </c>
      <c r="N89" s="35">
        <f t="shared" si="11"/>
        <v>95.090999999999994</v>
      </c>
      <c r="O89" s="34">
        <v>32.28</v>
      </c>
      <c r="P89" s="102">
        <v>35.630000000000003</v>
      </c>
      <c r="Q89" s="34">
        <v>8.4600000000000009</v>
      </c>
      <c r="R89" s="34">
        <v>20.43</v>
      </c>
      <c r="S89" s="34">
        <v>0.38</v>
      </c>
      <c r="T89" s="34">
        <v>0.2</v>
      </c>
      <c r="U89" s="34">
        <v>0.36</v>
      </c>
      <c r="V89" s="34">
        <v>0.25</v>
      </c>
      <c r="W89" s="34">
        <v>0.57999999999999996</v>
      </c>
      <c r="X89" s="34">
        <v>1.17</v>
      </c>
      <c r="Y89" s="433">
        <v>1.1037794299876085</v>
      </c>
      <c r="Z89" s="433">
        <v>1.3658612143742255</v>
      </c>
      <c r="AA89" s="34"/>
      <c r="AB89" s="543" t="s">
        <v>50</v>
      </c>
      <c r="AC89" s="77">
        <v>6.5</v>
      </c>
      <c r="AD89" s="34">
        <v>24.8</v>
      </c>
      <c r="AE89" s="34">
        <v>18.8</v>
      </c>
      <c r="AF89" s="34">
        <v>0.4</v>
      </c>
      <c r="AG89" s="34">
        <v>2.95</v>
      </c>
      <c r="AH89" s="34">
        <v>53.05</v>
      </c>
      <c r="AI89" s="34">
        <v>1.3191489361702127</v>
      </c>
      <c r="AJ89" s="34">
        <v>43.119266055045877</v>
      </c>
      <c r="AK89" s="34">
        <v>846.375</v>
      </c>
      <c r="AL89" s="36"/>
      <c r="AM89" s="10"/>
      <c r="AN89" s="10"/>
      <c r="AO89" s="10"/>
      <c r="AP89" s="10"/>
      <c r="AQ89" s="10"/>
      <c r="AR89" s="10"/>
      <c r="AS89" s="10"/>
      <c r="AT89" s="10"/>
      <c r="AU89" s="10"/>
      <c r="AV89" s="10"/>
    </row>
    <row r="90" spans="1:48" ht="15.75" customHeight="1">
      <c r="A90" s="535" t="s">
        <v>7560</v>
      </c>
      <c r="B90" s="51">
        <v>46059</v>
      </c>
      <c r="C90" s="33" t="s">
        <v>7559</v>
      </c>
      <c r="D90" s="85">
        <v>1479</v>
      </c>
      <c r="E90" s="34">
        <v>5</v>
      </c>
      <c r="F90" s="34">
        <v>5.0999999999999996</v>
      </c>
      <c r="G90" s="34">
        <v>4.05</v>
      </c>
      <c r="H90" s="34">
        <v>0.13</v>
      </c>
      <c r="I90" s="34">
        <v>0.38</v>
      </c>
      <c r="J90" s="31">
        <v>8.2000000000000003E-2</v>
      </c>
      <c r="K90" s="31">
        <v>9.4E-2</v>
      </c>
      <c r="L90" s="31">
        <v>4.2999999999999997E-2</v>
      </c>
      <c r="M90" s="31">
        <v>1.7000000000000001E-2</v>
      </c>
      <c r="N90" s="35">
        <f t="shared" si="11"/>
        <v>95.203999999999994</v>
      </c>
      <c r="O90" s="34">
        <v>32.64</v>
      </c>
      <c r="P90" s="102">
        <v>35.54</v>
      </c>
      <c r="Q90" s="34">
        <v>8.43</v>
      </c>
      <c r="R90" s="34">
        <v>20.23</v>
      </c>
      <c r="S90" s="34">
        <v>0.34</v>
      </c>
      <c r="T90" s="34">
        <v>0.2</v>
      </c>
      <c r="U90" s="34">
        <v>0.38</v>
      </c>
      <c r="V90" s="34">
        <v>0.23</v>
      </c>
      <c r="W90" s="34">
        <v>0.56000000000000005</v>
      </c>
      <c r="X90" s="34">
        <v>1.19</v>
      </c>
      <c r="Y90" s="433">
        <v>1.0888480392156863</v>
      </c>
      <c r="Z90" s="433">
        <v>1.3471200980392157</v>
      </c>
      <c r="AA90" s="34"/>
      <c r="AB90" s="543" t="s">
        <v>53</v>
      </c>
      <c r="AC90" s="77">
        <v>14.3</v>
      </c>
      <c r="AD90" s="34" t="s">
        <v>97</v>
      </c>
      <c r="AE90" s="34"/>
      <c r="AF90" s="34"/>
      <c r="AG90" s="34"/>
      <c r="AH90" s="34"/>
      <c r="AI90" s="34"/>
      <c r="AJ90" s="34"/>
      <c r="AK90" s="34"/>
      <c r="AL90" s="36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1:48" ht="15.75" customHeight="1">
      <c r="A91" s="535" t="s">
        <v>7562</v>
      </c>
      <c r="B91" s="51">
        <v>46059</v>
      </c>
      <c r="C91" s="33" t="s">
        <v>7561</v>
      </c>
      <c r="D91" s="85">
        <v>1494</v>
      </c>
      <c r="E91" s="34">
        <v>6.5</v>
      </c>
      <c r="F91" s="34">
        <v>7</v>
      </c>
      <c r="G91" s="34">
        <v>4.1100000000000003</v>
      </c>
      <c r="H91" s="34">
        <v>0.12</v>
      </c>
      <c r="I91" s="34">
        <v>0.27</v>
      </c>
      <c r="J91" s="31">
        <v>0.09</v>
      </c>
      <c r="K91" s="31">
        <v>9.0999999999999998E-2</v>
      </c>
      <c r="L91" s="31">
        <v>3.2000000000000001E-2</v>
      </c>
      <c r="M91" s="31">
        <v>1.2999999999999999E-2</v>
      </c>
      <c r="N91" s="35">
        <f t="shared" si="11"/>
        <v>95.274000000000001</v>
      </c>
      <c r="O91" s="34">
        <v>32.369999999999997</v>
      </c>
      <c r="P91" s="102">
        <v>35.32</v>
      </c>
      <c r="Q91" s="34">
        <v>8.67</v>
      </c>
      <c r="R91" s="34">
        <v>20.69</v>
      </c>
      <c r="S91" s="34">
        <v>0.3</v>
      </c>
      <c r="T91" s="34">
        <v>0.23</v>
      </c>
      <c r="U91" s="34">
        <v>0.56000000000000005</v>
      </c>
      <c r="V91" s="34">
        <v>0.2</v>
      </c>
      <c r="W91" s="34">
        <v>0.53</v>
      </c>
      <c r="X91" s="34">
        <v>0.91</v>
      </c>
      <c r="Y91" s="433">
        <v>1.0911337658325611</v>
      </c>
      <c r="Z91" s="433">
        <v>1.3589743589743593</v>
      </c>
      <c r="AA91" s="34"/>
      <c r="AB91" s="539"/>
      <c r="AC91" s="540"/>
      <c r="AD91" s="34"/>
      <c r="AE91" s="34"/>
      <c r="AF91" s="34"/>
      <c r="AG91" s="34"/>
      <c r="AH91" s="34"/>
      <c r="AI91" s="34"/>
      <c r="AJ91" s="34"/>
      <c r="AK91" s="34"/>
      <c r="AL91" s="36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spans="1:48" ht="15.75" customHeight="1">
      <c r="A92" s="535" t="s">
        <v>7564</v>
      </c>
      <c r="B92" s="51">
        <v>46059</v>
      </c>
      <c r="C92" s="33" t="s">
        <v>7563</v>
      </c>
      <c r="D92" s="85">
        <v>1472</v>
      </c>
      <c r="E92" s="34">
        <v>8</v>
      </c>
      <c r="F92" s="34">
        <v>8.1</v>
      </c>
      <c r="G92" s="34">
        <v>4.1100000000000003</v>
      </c>
      <c r="H92" s="34">
        <v>0.12</v>
      </c>
      <c r="I92" s="34">
        <v>0.17</v>
      </c>
      <c r="J92" s="31">
        <v>9.5000000000000001E-2</v>
      </c>
      <c r="K92" s="31">
        <v>8.6999999999999994E-2</v>
      </c>
      <c r="L92" s="31">
        <v>2.1999999999999999E-2</v>
      </c>
      <c r="M92" s="31">
        <v>1.2E-2</v>
      </c>
      <c r="N92" s="35">
        <f t="shared" si="11"/>
        <v>95.384</v>
      </c>
      <c r="O92" s="34">
        <v>33.46</v>
      </c>
      <c r="P92" s="102">
        <v>35.020000000000003</v>
      </c>
      <c r="Q92" s="34">
        <v>8.5</v>
      </c>
      <c r="R92" s="34">
        <v>19.84</v>
      </c>
      <c r="S92" s="34">
        <v>0.36</v>
      </c>
      <c r="T92" s="34">
        <v>0.27</v>
      </c>
      <c r="U92" s="34">
        <v>0.5</v>
      </c>
      <c r="V92" s="34">
        <v>0.21</v>
      </c>
      <c r="W92" s="34">
        <v>0.52</v>
      </c>
      <c r="X92" s="34">
        <v>1.04</v>
      </c>
      <c r="Y92" s="433">
        <v>1.046622833233712</v>
      </c>
      <c r="Z92" s="433">
        <v>1.3006575014943216</v>
      </c>
      <c r="AA92" s="34"/>
      <c r="AB92" s="539"/>
      <c r="AC92" s="540"/>
      <c r="AD92" s="34"/>
      <c r="AE92" s="34"/>
      <c r="AF92" s="34"/>
      <c r="AG92" s="34"/>
      <c r="AH92" s="34"/>
      <c r="AI92" s="34"/>
      <c r="AJ92" s="34"/>
      <c r="AK92" s="34"/>
      <c r="AL92" s="36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spans="1:48" ht="15.75" customHeight="1">
      <c r="A93" s="535" t="s">
        <v>7565</v>
      </c>
      <c r="B93" s="51">
        <v>46059</v>
      </c>
      <c r="C93" s="33" t="s">
        <v>7566</v>
      </c>
      <c r="D93" s="85">
        <v>1463</v>
      </c>
      <c r="E93" s="34">
        <v>10.130000000000001</v>
      </c>
      <c r="F93" s="34">
        <v>10.23</v>
      </c>
      <c r="G93" s="34">
        <v>4.1100000000000003</v>
      </c>
      <c r="H93" s="34">
        <v>0.14000000000000001</v>
      </c>
      <c r="I93" s="34">
        <v>0.43</v>
      </c>
      <c r="J93" s="31">
        <v>8.8999999999999996E-2</v>
      </c>
      <c r="K93" s="31">
        <v>9.2999999999999999E-2</v>
      </c>
      <c r="L93" s="31">
        <v>3.6999999999999998E-2</v>
      </c>
      <c r="M93" s="31">
        <v>1.4200000000000001E-2</v>
      </c>
      <c r="N93" s="35">
        <f t="shared" si="11"/>
        <v>95.086799999999997</v>
      </c>
      <c r="O93" s="34">
        <v>32.729999999999997</v>
      </c>
      <c r="P93" s="102">
        <v>35.880000000000003</v>
      </c>
      <c r="Q93" s="34">
        <v>8.52</v>
      </c>
      <c r="R93" s="34">
        <v>19.63</v>
      </c>
      <c r="S93" s="34">
        <v>0.43</v>
      </c>
      <c r="T93" s="34">
        <v>0.28000000000000003</v>
      </c>
      <c r="U93" s="34">
        <v>0.52</v>
      </c>
      <c r="V93" s="34">
        <v>0.24</v>
      </c>
      <c r="W93" s="34">
        <v>0.56999999999999995</v>
      </c>
      <c r="X93" s="34">
        <v>1.08</v>
      </c>
      <c r="Y93" s="433">
        <f t="shared" ref="Y93:Y99" si="14">P93/O93</f>
        <v>1.096241979835014</v>
      </c>
      <c r="Z93" s="433">
        <f t="shared" ref="Z93:Z99" si="15">(Q93+P93)/O93</f>
        <v>1.3565536205316227</v>
      </c>
      <c r="AA93" s="34"/>
      <c r="AB93" s="539"/>
      <c r="AC93" s="540"/>
      <c r="AD93" s="34"/>
      <c r="AE93" s="34"/>
      <c r="AF93" s="34"/>
      <c r="AG93" s="34"/>
      <c r="AH93" s="34"/>
      <c r="AI93" s="34"/>
      <c r="AJ93" s="34"/>
      <c r="AK93" s="34"/>
      <c r="AL93" s="36"/>
      <c r="AM93" s="10"/>
      <c r="AN93" s="10"/>
      <c r="AO93" s="10"/>
      <c r="AP93" s="10"/>
      <c r="AQ93" s="10"/>
      <c r="AR93" s="10"/>
      <c r="AS93" s="10"/>
      <c r="AT93" s="10"/>
      <c r="AU93" s="10"/>
      <c r="AV93" s="10"/>
    </row>
    <row r="94" spans="1:48" ht="15.75" customHeight="1">
      <c r="A94" s="535" t="s">
        <v>7567</v>
      </c>
      <c r="B94" s="51">
        <v>46059</v>
      </c>
      <c r="C94" s="33" t="s">
        <v>7568</v>
      </c>
      <c r="D94" s="85">
        <v>1470</v>
      </c>
      <c r="E94" s="34">
        <v>11.16</v>
      </c>
      <c r="F94" s="34">
        <v>11.26</v>
      </c>
      <c r="G94" s="34">
        <v>4.1399999999999997</v>
      </c>
      <c r="H94" s="34">
        <v>0.14000000000000001</v>
      </c>
      <c r="I94" s="34">
        <v>0.56999999999999995</v>
      </c>
      <c r="J94" s="31">
        <v>5.0999999999999997E-2</v>
      </c>
      <c r="K94" s="31">
        <v>9.6000000000000002E-2</v>
      </c>
      <c r="L94" s="31">
        <v>0.06</v>
      </c>
      <c r="M94" s="31">
        <v>1.3299999999999999E-2</v>
      </c>
      <c r="N94" s="35">
        <f t="shared" si="11"/>
        <v>94.929699999999997</v>
      </c>
      <c r="O94" s="34">
        <v>32.590000000000003</v>
      </c>
      <c r="P94" s="102">
        <v>36.19</v>
      </c>
      <c r="Q94" s="34">
        <v>8.77</v>
      </c>
      <c r="R94" s="34">
        <v>19.8</v>
      </c>
      <c r="S94" s="34">
        <v>0.26</v>
      </c>
      <c r="T94" s="34">
        <v>0.21</v>
      </c>
      <c r="U94" s="34">
        <v>0.54</v>
      </c>
      <c r="V94" s="34">
        <v>0.21</v>
      </c>
      <c r="W94" s="34">
        <v>0.48</v>
      </c>
      <c r="X94" s="34">
        <v>0.85</v>
      </c>
      <c r="Y94" s="433">
        <f t="shared" si="14"/>
        <v>1.1104633323105244</v>
      </c>
      <c r="Z94" s="433">
        <f t="shared" si="15"/>
        <v>1.3795642835225526</v>
      </c>
      <c r="AA94" s="34"/>
      <c r="AB94" s="539"/>
      <c r="AC94" s="540"/>
      <c r="AD94" s="34"/>
      <c r="AE94" s="34"/>
      <c r="AF94" s="34"/>
      <c r="AG94" s="34"/>
      <c r="AH94" s="34"/>
      <c r="AI94" s="34"/>
      <c r="AJ94" s="34"/>
      <c r="AK94" s="34"/>
      <c r="AL94" s="36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1:48" ht="15.75" customHeight="1">
      <c r="A95" s="535" t="s">
        <v>7569</v>
      </c>
      <c r="B95" s="51">
        <v>46059</v>
      </c>
      <c r="C95" s="33" t="s">
        <v>7570</v>
      </c>
      <c r="D95" s="85">
        <v>1485</v>
      </c>
      <c r="E95" s="34">
        <v>13</v>
      </c>
      <c r="F95" s="34">
        <v>13.1</v>
      </c>
      <c r="G95" s="34">
        <v>4.1399999999999997</v>
      </c>
      <c r="H95" s="34">
        <v>0.15</v>
      </c>
      <c r="I95" s="34">
        <v>0.57999999999999996</v>
      </c>
      <c r="J95" s="31">
        <v>4.8000000000000001E-2</v>
      </c>
      <c r="K95" s="31">
        <v>0.1</v>
      </c>
      <c r="L95" s="31">
        <v>6.2E-2</v>
      </c>
      <c r="M95" s="31">
        <v>1.4999999999999999E-2</v>
      </c>
      <c r="N95" s="35">
        <f t="shared" si="11"/>
        <v>94.905000000000001</v>
      </c>
      <c r="O95" s="34">
        <v>32.549999999999997</v>
      </c>
      <c r="P95" s="102">
        <v>36.479999999999997</v>
      </c>
      <c r="Q95" s="34">
        <v>8.7899999999999991</v>
      </c>
      <c r="R95" s="34">
        <v>19.559999999999999</v>
      </c>
      <c r="S95" s="34">
        <v>0.28000000000000003</v>
      </c>
      <c r="T95" s="34">
        <v>0.2</v>
      </c>
      <c r="U95" s="34">
        <v>0.55000000000000004</v>
      </c>
      <c r="V95" s="34">
        <v>0.21</v>
      </c>
      <c r="W95" s="34">
        <v>0.48</v>
      </c>
      <c r="X95" s="34">
        <v>0.8</v>
      </c>
      <c r="Y95" s="433">
        <f t="shared" si="14"/>
        <v>1.12073732718894</v>
      </c>
      <c r="Z95" s="433">
        <f t="shared" si="15"/>
        <v>1.3907834101382488</v>
      </c>
      <c r="AA95" s="34"/>
      <c r="AB95" s="539"/>
      <c r="AC95" s="540"/>
      <c r="AD95" s="34"/>
      <c r="AE95" s="34"/>
      <c r="AF95" s="34"/>
      <c r="AG95" s="34"/>
      <c r="AH95" s="34"/>
      <c r="AI95" s="34"/>
      <c r="AJ95" s="34"/>
      <c r="AK95" s="34"/>
      <c r="AL95" s="36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spans="1:48" ht="15.75" customHeight="1">
      <c r="A96" s="535" t="s">
        <v>7571</v>
      </c>
      <c r="B96" s="51">
        <v>46059</v>
      </c>
      <c r="C96" s="33" t="s">
        <v>7572</v>
      </c>
      <c r="D96" s="85">
        <v>1478</v>
      </c>
      <c r="E96" s="34">
        <v>14.16</v>
      </c>
      <c r="F96" s="34">
        <v>14.26</v>
      </c>
      <c r="G96" s="34">
        <v>4.16</v>
      </c>
      <c r="H96" s="34">
        <v>0.15</v>
      </c>
      <c r="I96" s="34">
        <v>0.57999999999999996</v>
      </c>
      <c r="J96" s="31">
        <v>5.8000000000000003E-2</v>
      </c>
      <c r="K96" s="31">
        <v>9.7000000000000003E-2</v>
      </c>
      <c r="L96" s="31">
        <v>5.8999999999999997E-2</v>
      </c>
      <c r="M96" s="31">
        <v>1.2999999999999999E-2</v>
      </c>
      <c r="N96" s="35">
        <f t="shared" si="11"/>
        <v>94.882999999999996</v>
      </c>
      <c r="O96" s="34">
        <v>32.25</v>
      </c>
      <c r="P96" s="102">
        <v>36.49</v>
      </c>
      <c r="Q96" s="34">
        <v>8.64</v>
      </c>
      <c r="R96" s="34">
        <v>20.03</v>
      </c>
      <c r="S96" s="34">
        <v>0.3</v>
      </c>
      <c r="T96" s="34">
        <v>0.19</v>
      </c>
      <c r="U96" s="34">
        <v>0.56999999999999995</v>
      </c>
      <c r="V96" s="34">
        <v>0.21</v>
      </c>
      <c r="W96" s="34">
        <v>0.47</v>
      </c>
      <c r="X96" s="34">
        <v>0.75</v>
      </c>
      <c r="Y96" s="433">
        <v>1.1314728682170543</v>
      </c>
      <c r="Z96" s="433">
        <v>1.3993798449612405</v>
      </c>
      <c r="AA96" s="34"/>
      <c r="AB96" s="539"/>
      <c r="AC96" s="540"/>
      <c r="AD96" s="34"/>
      <c r="AE96" s="34"/>
      <c r="AF96" s="34"/>
      <c r="AG96" s="34"/>
      <c r="AH96" s="34"/>
      <c r="AI96" s="34"/>
      <c r="AJ96" s="34"/>
      <c r="AK96" s="34"/>
      <c r="AL96" s="36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spans="1:48" ht="15.75" customHeight="1">
      <c r="A97" s="535" t="s">
        <v>7574</v>
      </c>
      <c r="B97" s="51">
        <v>46059</v>
      </c>
      <c r="C97" s="33" t="s">
        <v>7573</v>
      </c>
      <c r="D97" s="85">
        <v>1492</v>
      </c>
      <c r="E97" s="34">
        <v>15.3</v>
      </c>
      <c r="F97" s="34">
        <v>15.4</v>
      </c>
      <c r="G97" s="34">
        <v>4.2300000000000004</v>
      </c>
      <c r="H97" s="34">
        <v>0.16</v>
      </c>
      <c r="I97" s="34">
        <v>0.72</v>
      </c>
      <c r="J97" s="31">
        <v>4.1000000000000002E-2</v>
      </c>
      <c r="K97" s="31">
        <v>9.8000000000000004E-2</v>
      </c>
      <c r="L97" s="31">
        <v>6.9000000000000006E-2</v>
      </c>
      <c r="M97" s="31">
        <v>1.2999999999999999E-2</v>
      </c>
      <c r="N97" s="35">
        <f t="shared" si="11"/>
        <v>94.668999999999997</v>
      </c>
      <c r="O97" s="34">
        <v>32.090000000000003</v>
      </c>
      <c r="P97" s="102">
        <v>36.840000000000003</v>
      </c>
      <c r="Q97" s="34">
        <v>8.83</v>
      </c>
      <c r="R97" s="34">
        <v>19.670000000000002</v>
      </c>
      <c r="S97" s="34">
        <v>0.24</v>
      </c>
      <c r="T97" s="34">
        <v>0.2</v>
      </c>
      <c r="U97" s="34">
        <v>0.55000000000000004</v>
      </c>
      <c r="V97" s="34">
        <v>0.2</v>
      </c>
      <c r="W97" s="34">
        <v>0.45</v>
      </c>
      <c r="X97" s="34">
        <v>0.81</v>
      </c>
      <c r="Y97" s="433">
        <v>1.1480211904019944</v>
      </c>
      <c r="Z97" s="433">
        <v>1.4231847927703334</v>
      </c>
      <c r="AA97" s="34"/>
      <c r="AB97" s="539"/>
      <c r="AC97" s="540"/>
      <c r="AD97" s="34"/>
      <c r="AE97" s="34"/>
      <c r="AF97" s="34"/>
      <c r="AG97" s="34"/>
      <c r="AH97" s="34"/>
      <c r="AI97" s="34"/>
      <c r="AJ97" s="34"/>
      <c r="AK97" s="34"/>
      <c r="AL97" s="36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1:48" ht="15.75" customHeight="1">
      <c r="A98" s="535" t="s">
        <v>7575</v>
      </c>
      <c r="B98" s="51">
        <v>46059</v>
      </c>
      <c r="C98" s="33" t="s">
        <v>7576</v>
      </c>
      <c r="D98" s="85">
        <v>1491</v>
      </c>
      <c r="E98" s="34">
        <v>16.399999999999999</v>
      </c>
      <c r="F98" s="34">
        <v>16.5</v>
      </c>
      <c r="G98" s="34">
        <v>4.3099999999999996</v>
      </c>
      <c r="H98" s="34">
        <v>0.15</v>
      </c>
      <c r="I98" s="34">
        <v>0.8</v>
      </c>
      <c r="J98" s="31">
        <v>4.3999999999999997E-2</v>
      </c>
      <c r="K98" s="31">
        <v>9.7000000000000003E-2</v>
      </c>
      <c r="L98" s="31">
        <v>7.9000000000000001E-2</v>
      </c>
      <c r="M98" s="31">
        <v>1.2999999999999999E-2</v>
      </c>
      <c r="N98" s="35">
        <f t="shared" si="11"/>
        <v>94.507000000000005</v>
      </c>
      <c r="O98" s="34">
        <v>32.24</v>
      </c>
      <c r="P98" s="102">
        <v>36.869999999999997</v>
      </c>
      <c r="Q98" s="34">
        <v>8.75</v>
      </c>
      <c r="R98" s="34">
        <v>19.66</v>
      </c>
      <c r="S98" s="34">
        <v>0.24</v>
      </c>
      <c r="T98" s="34">
        <v>0.18</v>
      </c>
      <c r="U98" s="34">
        <v>0.57999999999999996</v>
      </c>
      <c r="V98" s="34">
        <v>0.22</v>
      </c>
      <c r="W98" s="34">
        <v>0.48</v>
      </c>
      <c r="X98" s="34">
        <v>0.68</v>
      </c>
      <c r="Y98" s="433">
        <f t="shared" si="14"/>
        <v>1.1436104218362282</v>
      </c>
      <c r="Z98" s="433">
        <f t="shared" si="15"/>
        <v>1.4150124069478907</v>
      </c>
      <c r="AA98" s="34"/>
      <c r="AB98" s="539"/>
      <c r="AC98" s="540"/>
      <c r="AD98" s="34"/>
      <c r="AE98" s="34"/>
      <c r="AF98" s="34"/>
      <c r="AG98" s="34"/>
      <c r="AH98" s="34"/>
      <c r="AI98" s="34"/>
      <c r="AJ98" s="34"/>
      <c r="AK98" s="34"/>
      <c r="AL98" s="36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spans="1:48" ht="15.75" customHeight="1">
      <c r="A99" s="535" t="s">
        <v>7578</v>
      </c>
      <c r="B99" s="51">
        <v>46059</v>
      </c>
      <c r="C99" s="33" t="s">
        <v>7577</v>
      </c>
      <c r="D99" s="85">
        <v>1494</v>
      </c>
      <c r="E99" s="34">
        <v>18.100000000000001</v>
      </c>
      <c r="F99" s="34">
        <v>18.2</v>
      </c>
      <c r="G99" s="34">
        <v>4.17</v>
      </c>
      <c r="H99" s="34">
        <v>0.15</v>
      </c>
      <c r="I99" s="34">
        <v>0.89</v>
      </c>
      <c r="J99" s="31">
        <v>7.0999999999999994E-2</v>
      </c>
      <c r="K99" s="31">
        <v>0.09</v>
      </c>
      <c r="L99" s="31">
        <v>9.1999999999999998E-2</v>
      </c>
      <c r="M99" s="31">
        <v>1.2999999999999999E-2</v>
      </c>
      <c r="N99" s="35">
        <f t="shared" si="11"/>
        <v>94.524000000000001</v>
      </c>
      <c r="O99" s="562">
        <v>32.74</v>
      </c>
      <c r="P99" s="34">
        <v>36.840000000000003</v>
      </c>
      <c r="Q99" s="34">
        <v>8.48</v>
      </c>
      <c r="R99" s="34">
        <v>19.27</v>
      </c>
      <c r="S99" s="34">
        <v>0.27</v>
      </c>
      <c r="T99" s="34">
        <v>0.2</v>
      </c>
      <c r="U99" s="34">
        <v>0.53</v>
      </c>
      <c r="V99" s="34">
        <v>0.24</v>
      </c>
      <c r="W99" s="34">
        <v>0.53</v>
      </c>
      <c r="X99" s="34">
        <v>0.79</v>
      </c>
      <c r="Y99" s="433">
        <f t="shared" si="14"/>
        <v>1.1252290775809408</v>
      </c>
      <c r="Z99" s="433">
        <f t="shared" si="15"/>
        <v>1.3842394624312768</v>
      </c>
      <c r="AA99" s="34"/>
      <c r="AB99" s="539"/>
      <c r="AC99" s="540"/>
      <c r="AD99" s="34"/>
      <c r="AE99" s="34"/>
      <c r="AF99" s="34"/>
      <c r="AG99" s="34"/>
      <c r="AH99" s="34"/>
      <c r="AI99" s="34"/>
      <c r="AJ99" s="34"/>
      <c r="AK99" s="34"/>
      <c r="AL99" s="36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1:48" ht="15.75" customHeight="1">
      <c r="A100" s="535" t="s">
        <v>7580</v>
      </c>
      <c r="B100" s="51">
        <v>46059</v>
      </c>
      <c r="C100" s="33" t="s">
        <v>7579</v>
      </c>
      <c r="D100" s="85">
        <v>1486</v>
      </c>
      <c r="E100" s="34">
        <v>20.079999999999998</v>
      </c>
      <c r="F100" s="34">
        <v>20.18</v>
      </c>
      <c r="G100" s="34">
        <v>4.1500000000000004</v>
      </c>
      <c r="H100" s="34">
        <v>0.14000000000000001</v>
      </c>
      <c r="I100" s="34">
        <v>0.47</v>
      </c>
      <c r="J100" s="31">
        <v>6.9000000000000006E-2</v>
      </c>
      <c r="K100" s="31">
        <v>9.6000000000000002E-2</v>
      </c>
      <c r="L100" s="31">
        <v>5.2999999999999999E-2</v>
      </c>
      <c r="M100" s="31">
        <v>1.2999999999999999E-2</v>
      </c>
      <c r="N100" s="35">
        <f t="shared" si="11"/>
        <v>95.009</v>
      </c>
      <c r="O100" s="561">
        <v>32.94</v>
      </c>
      <c r="P100" s="34">
        <v>37.020000000000003</v>
      </c>
      <c r="Q100" s="34">
        <v>8.82</v>
      </c>
      <c r="R100" s="34">
        <v>18.43</v>
      </c>
      <c r="S100" s="34">
        <v>0.31</v>
      </c>
      <c r="T100" s="34">
        <v>0.2</v>
      </c>
      <c r="U100" s="34">
        <v>0.53</v>
      </c>
      <c r="V100" s="34">
        <v>0.22</v>
      </c>
      <c r="W100" s="34">
        <v>0.5</v>
      </c>
      <c r="X100" s="34">
        <v>0.83</v>
      </c>
      <c r="Y100" s="433">
        <v>1.1238615664845175</v>
      </c>
      <c r="Z100" s="433">
        <v>1.3916211293260476</v>
      </c>
      <c r="AA100" s="34"/>
      <c r="AB100" s="539"/>
      <c r="AC100" s="540"/>
      <c r="AD100" s="34"/>
      <c r="AE100" s="34"/>
      <c r="AF100" s="34"/>
      <c r="AG100" s="34"/>
      <c r="AH100" s="34"/>
      <c r="AI100" s="34"/>
      <c r="AJ100" s="34"/>
      <c r="AK100" s="34"/>
      <c r="AL100" s="36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spans="1:48" ht="15.75" customHeight="1">
      <c r="A101" s="535" t="s">
        <v>7582</v>
      </c>
      <c r="B101" s="51">
        <v>46059</v>
      </c>
      <c r="C101" s="33" t="s">
        <v>7581</v>
      </c>
      <c r="D101" s="85">
        <v>1479</v>
      </c>
      <c r="E101" s="34">
        <v>21</v>
      </c>
      <c r="F101" s="34">
        <v>21.1</v>
      </c>
      <c r="G101" s="34">
        <v>4.1399999999999997</v>
      </c>
      <c r="H101" s="34">
        <v>0.13</v>
      </c>
      <c r="I101" s="34">
        <v>0.34</v>
      </c>
      <c r="J101" s="31">
        <v>8.6999999999999994E-2</v>
      </c>
      <c r="K101" s="31">
        <v>9.1999999999999998E-2</v>
      </c>
      <c r="L101" s="31">
        <v>3.4000000000000002E-2</v>
      </c>
      <c r="M101" s="31">
        <v>1.2E-2</v>
      </c>
      <c r="N101" s="35">
        <f t="shared" si="11"/>
        <v>95.165000000000006</v>
      </c>
      <c r="O101" s="34">
        <v>33.31</v>
      </c>
      <c r="P101" s="34">
        <v>36.43</v>
      </c>
      <c r="Q101" s="34">
        <v>8.31</v>
      </c>
      <c r="R101" s="34">
        <v>19.059999999999999</v>
      </c>
      <c r="S101" s="34">
        <v>0.33</v>
      </c>
      <c r="T101" s="34">
        <v>0.23</v>
      </c>
      <c r="U101" s="34">
        <v>0.5</v>
      </c>
      <c r="V101" s="34">
        <v>0.25</v>
      </c>
      <c r="W101" s="34">
        <v>0.46</v>
      </c>
      <c r="X101" s="34">
        <v>0.92</v>
      </c>
      <c r="Y101" s="433">
        <v>1.0936655658961272</v>
      </c>
      <c r="Z101" s="433">
        <v>1.343140198138697</v>
      </c>
      <c r="AA101" s="34"/>
      <c r="AB101" s="539"/>
      <c r="AC101" s="540"/>
      <c r="AD101" s="34"/>
      <c r="AE101" s="34"/>
      <c r="AF101" s="34"/>
      <c r="AG101" s="34"/>
      <c r="AH101" s="34"/>
      <c r="AI101" s="34"/>
      <c r="AJ101" s="34"/>
      <c r="AK101" s="34"/>
      <c r="AL101" s="36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1:48" ht="15.75" customHeight="1">
      <c r="A102" s="535" t="s">
        <v>7584</v>
      </c>
      <c r="B102" s="51">
        <v>46059</v>
      </c>
      <c r="C102" s="33" t="s">
        <v>7583</v>
      </c>
      <c r="D102" s="85">
        <v>1466</v>
      </c>
      <c r="E102" s="34">
        <v>23</v>
      </c>
      <c r="F102" s="34">
        <v>23.1</v>
      </c>
      <c r="G102" s="34">
        <v>4.16</v>
      </c>
      <c r="H102" s="34">
        <v>0.1</v>
      </c>
      <c r="I102" s="34">
        <v>0.15</v>
      </c>
      <c r="J102" s="31">
        <v>9.9000000000000005E-2</v>
      </c>
      <c r="K102" s="31">
        <v>8.5999999999999993E-2</v>
      </c>
      <c r="L102" s="31">
        <v>1.4999999999999999E-2</v>
      </c>
      <c r="M102" s="31">
        <v>0.01</v>
      </c>
      <c r="N102" s="35">
        <f t="shared" si="11"/>
        <v>95.38</v>
      </c>
      <c r="O102" s="34">
        <v>33.61</v>
      </c>
      <c r="P102" s="34">
        <v>36.11</v>
      </c>
      <c r="Q102" s="34">
        <v>8.16</v>
      </c>
      <c r="R102" s="34">
        <v>18.28</v>
      </c>
      <c r="S102" s="34">
        <v>0.52</v>
      </c>
      <c r="T102" s="34">
        <v>0.3</v>
      </c>
      <c r="U102" s="34">
        <v>0.38</v>
      </c>
      <c r="V102" s="34">
        <v>0.24</v>
      </c>
      <c r="W102" s="34">
        <v>0.66</v>
      </c>
      <c r="X102" s="34">
        <v>1.25</v>
      </c>
      <c r="Y102" s="433">
        <v>1.0743826242189825</v>
      </c>
      <c r="Z102" s="433">
        <v>1.3171675096697411</v>
      </c>
      <c r="AA102" s="34"/>
      <c r="AB102" s="539"/>
      <c r="AC102" s="540"/>
      <c r="AD102" s="34"/>
      <c r="AE102" s="34"/>
      <c r="AF102" s="34"/>
      <c r="AG102" s="34"/>
      <c r="AH102" s="34"/>
      <c r="AI102" s="34"/>
      <c r="AJ102" s="34"/>
      <c r="AK102" s="34"/>
      <c r="AL102" s="36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</row>
    <row r="103" spans="1:48" ht="15.75" customHeight="1">
      <c r="A103" s="535" t="s">
        <v>7586</v>
      </c>
      <c r="B103" s="51">
        <v>46059</v>
      </c>
      <c r="C103" s="33" t="s">
        <v>7585</v>
      </c>
      <c r="D103" s="85">
        <v>1471</v>
      </c>
      <c r="E103" s="34">
        <v>23.5</v>
      </c>
      <c r="F103" s="34">
        <v>24</v>
      </c>
      <c r="G103" s="34">
        <v>4.0999999999999996</v>
      </c>
      <c r="H103" s="34">
        <v>0.13</v>
      </c>
      <c r="I103" s="34">
        <v>0.37</v>
      </c>
      <c r="J103" s="31">
        <v>8.1000000000000003E-2</v>
      </c>
      <c r="K103" s="31">
        <v>9.5000000000000001E-2</v>
      </c>
      <c r="L103" s="31">
        <v>3.9E-2</v>
      </c>
      <c r="M103" s="31">
        <v>1.2E-2</v>
      </c>
      <c r="N103" s="35">
        <f t="shared" si="11"/>
        <v>95.173000000000002</v>
      </c>
      <c r="O103" s="34">
        <v>34.299999999999997</v>
      </c>
      <c r="P103" s="34">
        <v>35.270000000000003</v>
      </c>
      <c r="Q103" s="34">
        <v>8.34</v>
      </c>
      <c r="R103" s="34">
        <v>18.809999999999999</v>
      </c>
      <c r="S103" s="34">
        <v>0.43</v>
      </c>
      <c r="T103" s="34">
        <v>0.24</v>
      </c>
      <c r="U103" s="34">
        <v>0.37</v>
      </c>
      <c r="V103" s="34">
        <v>0.23</v>
      </c>
      <c r="W103" s="34">
        <v>0.59</v>
      </c>
      <c r="X103" s="34">
        <v>1.17</v>
      </c>
      <c r="Y103" s="433">
        <v>1.0282798833819244</v>
      </c>
      <c r="Z103" s="433">
        <v>1.2714285714285716</v>
      </c>
      <c r="AA103" s="34"/>
      <c r="AB103" s="539"/>
      <c r="AC103" s="540"/>
      <c r="AD103" s="34"/>
      <c r="AE103" s="34"/>
      <c r="AF103" s="34"/>
      <c r="AG103" s="34"/>
      <c r="AH103" s="34"/>
      <c r="AI103" s="34"/>
      <c r="AJ103" s="34"/>
      <c r="AK103" s="34"/>
      <c r="AL103" s="36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1:48" ht="15.75" customHeight="1">
      <c r="A104" s="535"/>
      <c r="B104" s="51"/>
      <c r="C104" s="33"/>
      <c r="D104" s="85"/>
      <c r="E104" s="34"/>
      <c r="F104" s="34"/>
      <c r="G104" s="34"/>
      <c r="H104" s="34"/>
      <c r="I104" s="34"/>
      <c r="J104" s="31"/>
      <c r="K104" s="31"/>
      <c r="L104" s="31"/>
      <c r="M104" s="31"/>
      <c r="N104" s="420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433"/>
      <c r="Z104" s="433"/>
      <c r="AA104" s="34"/>
      <c r="AB104" s="539"/>
      <c r="AC104" s="540"/>
      <c r="AD104" s="34"/>
      <c r="AE104" s="34"/>
      <c r="AF104" s="34"/>
      <c r="AG104" s="34"/>
      <c r="AH104" s="34"/>
      <c r="AI104" s="34"/>
      <c r="AJ104" s="34"/>
      <c r="AK104" s="34"/>
      <c r="AL104" s="36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1:48" ht="15.75" customHeight="1">
      <c r="A105" s="535" t="s">
        <v>7588</v>
      </c>
      <c r="B105" s="51">
        <v>46060</v>
      </c>
      <c r="C105" s="33" t="s">
        <v>7587</v>
      </c>
      <c r="D105" s="421">
        <v>1460</v>
      </c>
      <c r="E105" s="34">
        <v>2.5</v>
      </c>
      <c r="F105" s="34">
        <v>3</v>
      </c>
      <c r="G105" s="34">
        <v>4.04</v>
      </c>
      <c r="H105" s="34">
        <v>0.12</v>
      </c>
      <c r="I105" s="34">
        <v>0.21</v>
      </c>
      <c r="J105" s="31">
        <v>0.10199999999999999</v>
      </c>
      <c r="K105" s="31">
        <v>9.1999999999999998E-2</v>
      </c>
      <c r="L105" s="31">
        <v>2.7E-2</v>
      </c>
      <c r="M105" s="31">
        <v>1.2E-2</v>
      </c>
      <c r="N105" s="35">
        <f t="shared" si="11"/>
        <v>95.397000000000006</v>
      </c>
      <c r="O105" s="34">
        <v>34.24</v>
      </c>
      <c r="P105" s="34">
        <v>34.94</v>
      </c>
      <c r="Q105" s="34">
        <v>8.2200000000000006</v>
      </c>
      <c r="R105" s="34">
        <v>19.07</v>
      </c>
      <c r="S105" s="34">
        <v>0.52</v>
      </c>
      <c r="T105" s="34">
        <v>0.27</v>
      </c>
      <c r="U105" s="34">
        <v>0.38</v>
      </c>
      <c r="V105" s="34">
        <v>0.23</v>
      </c>
      <c r="W105" s="34">
        <v>0.59</v>
      </c>
      <c r="X105" s="34">
        <v>1.27</v>
      </c>
      <c r="Y105" s="433">
        <v>1.0204439252336448</v>
      </c>
      <c r="Z105" s="433">
        <v>1.2605140186915886</v>
      </c>
      <c r="AA105" s="34"/>
      <c r="AB105" s="543" t="s">
        <v>48</v>
      </c>
      <c r="AC105" s="77">
        <v>22.3</v>
      </c>
      <c r="AD105" s="34">
        <v>24.8</v>
      </c>
      <c r="AE105" s="34">
        <v>18</v>
      </c>
      <c r="AF105" s="34">
        <v>0.6</v>
      </c>
      <c r="AG105" s="34">
        <v>3.22</v>
      </c>
      <c r="AH105" s="34">
        <v>53.379999999999995</v>
      </c>
      <c r="AI105" s="34">
        <v>1.3777777777777778</v>
      </c>
      <c r="AJ105" s="34">
        <v>42.056074766355145</v>
      </c>
      <c r="AK105" s="34">
        <v>854.61</v>
      </c>
      <c r="AL105" s="36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spans="1:48" ht="15.75" customHeight="1">
      <c r="A106" s="535" t="s">
        <v>7590</v>
      </c>
      <c r="B106" s="51">
        <v>46060</v>
      </c>
      <c r="C106" s="33" t="s">
        <v>7589</v>
      </c>
      <c r="D106" s="85">
        <v>1459</v>
      </c>
      <c r="E106" s="34">
        <v>4.4000000000000004</v>
      </c>
      <c r="F106" s="34">
        <v>4.5</v>
      </c>
      <c r="G106" s="34">
        <v>4.13</v>
      </c>
      <c r="H106" s="34">
        <v>0.12</v>
      </c>
      <c r="I106" s="34">
        <v>0.16</v>
      </c>
      <c r="J106" s="31">
        <v>0.11700000000000001</v>
      </c>
      <c r="K106" s="31">
        <v>8.8999999999999996E-2</v>
      </c>
      <c r="L106" s="31">
        <v>2.1000000000000001E-2</v>
      </c>
      <c r="M106" s="31">
        <v>1.2E-2</v>
      </c>
      <c r="N106" s="35">
        <f t="shared" si="11"/>
        <v>95.350999999999999</v>
      </c>
      <c r="O106" s="34">
        <v>33.950000000000003</v>
      </c>
      <c r="P106" s="34">
        <v>35.01</v>
      </c>
      <c r="Q106" s="34">
        <v>8.15</v>
      </c>
      <c r="R106" s="34">
        <v>19</v>
      </c>
      <c r="S106" s="34">
        <v>0.57999999999999996</v>
      </c>
      <c r="T106" s="34">
        <v>0.33</v>
      </c>
      <c r="U106" s="34">
        <v>0.36</v>
      </c>
      <c r="V106" s="34">
        <v>0.23</v>
      </c>
      <c r="W106" s="34">
        <v>0.57999999999999996</v>
      </c>
      <c r="X106" s="34">
        <v>1.29</v>
      </c>
      <c r="Y106" s="433">
        <v>1.031222385861561</v>
      </c>
      <c r="Z106" s="433">
        <v>1.2712812960235638</v>
      </c>
      <c r="AA106" s="34"/>
      <c r="AB106" s="543" t="s">
        <v>50</v>
      </c>
      <c r="AC106" s="77">
        <v>6.5</v>
      </c>
      <c r="AD106" s="34"/>
      <c r="AE106" s="34"/>
      <c r="AF106" s="34"/>
      <c r="AG106" s="34"/>
      <c r="AH106" s="34"/>
      <c r="AI106" s="34"/>
      <c r="AJ106" s="34"/>
      <c r="AK106" s="34"/>
      <c r="AL106" s="36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spans="1:48" ht="15.75" customHeight="1">
      <c r="A107" s="535" t="s">
        <v>7592</v>
      </c>
      <c r="B107" s="51">
        <v>46060</v>
      </c>
      <c r="C107" s="33" t="s">
        <v>7591</v>
      </c>
      <c r="D107" s="85">
        <v>1471</v>
      </c>
      <c r="E107" s="34">
        <v>5.3</v>
      </c>
      <c r="F107" s="34">
        <v>5.4</v>
      </c>
      <c r="G107" s="34">
        <v>4.12</v>
      </c>
      <c r="H107" s="34">
        <v>0.14000000000000001</v>
      </c>
      <c r="I107" s="34">
        <v>0.46</v>
      </c>
      <c r="J107" s="31">
        <v>7.1999999999999995E-2</v>
      </c>
      <c r="K107" s="31">
        <v>9.5000000000000001E-2</v>
      </c>
      <c r="L107" s="31">
        <v>4.7E-2</v>
      </c>
      <c r="M107" s="31">
        <v>1.2999999999999999E-2</v>
      </c>
      <c r="N107" s="35">
        <f t="shared" si="11"/>
        <v>95.052999999999997</v>
      </c>
      <c r="O107" s="34">
        <v>34.26</v>
      </c>
      <c r="P107" s="34">
        <v>35.35</v>
      </c>
      <c r="Q107" s="34">
        <v>8.3800000000000008</v>
      </c>
      <c r="R107" s="34">
        <v>18.850000000000001</v>
      </c>
      <c r="S107" s="34">
        <v>0.41</v>
      </c>
      <c r="T107" s="34">
        <v>0.25</v>
      </c>
      <c r="U107" s="34">
        <v>0.36</v>
      </c>
      <c r="V107" s="34">
        <v>0.21</v>
      </c>
      <c r="W107" s="34">
        <v>0.51</v>
      </c>
      <c r="X107" s="34">
        <v>1.1499999999999999</v>
      </c>
      <c r="Y107" s="433">
        <v>1.0318155283129014</v>
      </c>
      <c r="Z107" s="433">
        <v>1.2764156450671338</v>
      </c>
      <c r="AA107" s="34"/>
      <c r="AB107" s="543" t="s">
        <v>53</v>
      </c>
      <c r="AC107" s="77">
        <v>14.3</v>
      </c>
      <c r="AD107" s="34">
        <v>25</v>
      </c>
      <c r="AE107" s="34">
        <v>18.600000000000001</v>
      </c>
      <c r="AF107" s="34">
        <v>0.6</v>
      </c>
      <c r="AG107" s="34">
        <v>3.35</v>
      </c>
      <c r="AH107" s="34">
        <v>52.45</v>
      </c>
      <c r="AI107" s="34">
        <v>1.3440860215053763</v>
      </c>
      <c r="AJ107" s="34">
        <v>42.660550458715598</v>
      </c>
      <c r="AK107" s="34">
        <v>864.67499999999995</v>
      </c>
      <c r="AL107" s="36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1:48" ht="15.75" customHeight="1">
      <c r="A108" s="535" t="s">
        <v>7594</v>
      </c>
      <c r="B108" s="51">
        <v>46060</v>
      </c>
      <c r="C108" s="33" t="s">
        <v>7593</v>
      </c>
      <c r="D108" s="85">
        <v>1460</v>
      </c>
      <c r="E108" s="34">
        <v>6.55</v>
      </c>
      <c r="F108" s="34">
        <v>7.05</v>
      </c>
      <c r="G108" s="34">
        <v>4.0999999999999996</v>
      </c>
      <c r="H108" s="34">
        <v>0.13</v>
      </c>
      <c r="I108" s="34">
        <v>0.3</v>
      </c>
      <c r="J108" s="31">
        <v>9.0999999999999998E-2</v>
      </c>
      <c r="K108" s="31">
        <v>0.09</v>
      </c>
      <c r="L108" s="31">
        <v>3.3000000000000002E-2</v>
      </c>
      <c r="M108" s="31">
        <v>1.2E-2</v>
      </c>
      <c r="N108" s="35">
        <f t="shared" si="11"/>
        <v>95.244</v>
      </c>
      <c r="O108" s="34">
        <v>34.29</v>
      </c>
      <c r="P108" s="34">
        <v>35.090000000000003</v>
      </c>
      <c r="Q108" s="34">
        <v>8.24</v>
      </c>
      <c r="R108" s="34">
        <v>18.920000000000002</v>
      </c>
      <c r="S108" s="34">
        <v>0.56999999999999995</v>
      </c>
      <c r="T108" s="34">
        <v>0.28000000000000003</v>
      </c>
      <c r="U108" s="34">
        <v>0.37</v>
      </c>
      <c r="V108" s="34">
        <v>0.22</v>
      </c>
      <c r="W108" s="34">
        <v>0.52</v>
      </c>
      <c r="X108" s="34">
        <v>1.2</v>
      </c>
      <c r="Y108" s="433">
        <v>1.0233304170312045</v>
      </c>
      <c r="Z108" s="433">
        <v>1.2636337124526102</v>
      </c>
      <c r="AA108" s="34"/>
      <c r="AB108" s="539"/>
      <c r="AC108" s="540"/>
      <c r="AD108" s="34"/>
      <c r="AE108" s="34"/>
      <c r="AF108" s="34"/>
      <c r="AG108" s="34"/>
      <c r="AH108" s="34"/>
      <c r="AI108" s="34"/>
      <c r="AJ108" s="34"/>
      <c r="AK108" s="34"/>
      <c r="AL108" s="36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spans="1:48" ht="15.75" customHeight="1">
      <c r="A109" s="535" t="s">
        <v>7596</v>
      </c>
      <c r="B109" s="51">
        <v>46060</v>
      </c>
      <c r="C109" s="33" t="s">
        <v>7595</v>
      </c>
      <c r="D109" s="85">
        <v>1464</v>
      </c>
      <c r="E109" s="34">
        <v>8.1999999999999993</v>
      </c>
      <c r="F109" s="34">
        <v>8.3000000000000007</v>
      </c>
      <c r="G109" s="34">
        <v>4.0999999999999996</v>
      </c>
      <c r="H109" s="34">
        <v>0.12</v>
      </c>
      <c r="I109" s="34">
        <v>0.31</v>
      </c>
      <c r="J109" s="31">
        <v>0.10199999999999999</v>
      </c>
      <c r="K109" s="31">
        <v>8.3000000000000004E-2</v>
      </c>
      <c r="L109" s="31">
        <v>0.03</v>
      </c>
      <c r="M109" s="31">
        <v>1.2E-2</v>
      </c>
      <c r="N109" s="35">
        <f t="shared" si="11"/>
        <v>95.242999999999995</v>
      </c>
      <c r="O109" s="34">
        <v>34.43</v>
      </c>
      <c r="P109" s="34">
        <v>34.81</v>
      </c>
      <c r="Q109" s="34">
        <v>8.24</v>
      </c>
      <c r="R109" s="34">
        <v>19.03</v>
      </c>
      <c r="S109" s="34">
        <v>0.62</v>
      </c>
      <c r="T109" s="34">
        <v>0.27</v>
      </c>
      <c r="U109" s="34">
        <v>0.37</v>
      </c>
      <c r="V109" s="34">
        <v>0.23</v>
      </c>
      <c r="W109" s="34">
        <v>0.55000000000000004</v>
      </c>
      <c r="X109" s="34">
        <v>1.17</v>
      </c>
      <c r="Y109" s="433">
        <v>1.0110368864362476</v>
      </c>
      <c r="Z109" s="433">
        <v>1.2503630554748768</v>
      </c>
      <c r="AA109" s="34"/>
      <c r="AB109" s="539"/>
      <c r="AC109" s="540"/>
      <c r="AD109" s="34"/>
      <c r="AE109" s="34"/>
      <c r="AF109" s="34"/>
      <c r="AG109" s="34"/>
      <c r="AH109" s="34"/>
      <c r="AI109" s="34"/>
      <c r="AJ109" s="34"/>
      <c r="AK109" s="34"/>
      <c r="AL109" s="36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spans="1:48" ht="15.75" customHeight="1">
      <c r="A110" s="535" t="s">
        <v>7598</v>
      </c>
      <c r="B110" s="51">
        <v>46060</v>
      </c>
      <c r="C110" s="33" t="s">
        <v>7597</v>
      </c>
      <c r="D110" s="85">
        <v>1468</v>
      </c>
      <c r="E110" s="34">
        <v>10.15</v>
      </c>
      <c r="F110" s="34">
        <v>10.25</v>
      </c>
      <c r="G110" s="34">
        <v>4.1100000000000003</v>
      </c>
      <c r="H110" s="34">
        <v>0.13</v>
      </c>
      <c r="I110" s="34">
        <v>0.53</v>
      </c>
      <c r="J110" s="31">
        <v>0.08</v>
      </c>
      <c r="K110" s="31">
        <v>9.2999999999999999E-2</v>
      </c>
      <c r="L110" s="31">
        <v>0.05</v>
      </c>
      <c r="M110" s="31">
        <v>1.2999999999999999E-2</v>
      </c>
      <c r="N110" s="35">
        <f t="shared" si="11"/>
        <v>94.994</v>
      </c>
      <c r="O110" s="34">
        <v>34.090000000000003</v>
      </c>
      <c r="P110" s="34">
        <v>35.19</v>
      </c>
      <c r="Q110" s="34">
        <v>8.3000000000000007</v>
      </c>
      <c r="R110" s="34">
        <v>19.37</v>
      </c>
      <c r="S110" s="34">
        <v>0.41</v>
      </c>
      <c r="T110" s="34">
        <v>0.23</v>
      </c>
      <c r="U110" s="34">
        <v>0.36</v>
      </c>
      <c r="V110" s="34">
        <v>0.21</v>
      </c>
      <c r="W110" s="34">
        <v>0.52</v>
      </c>
      <c r="X110" s="34">
        <v>1.0900000000000001</v>
      </c>
      <c r="Y110" s="433">
        <v>1.0322675271340567</v>
      </c>
      <c r="Z110" s="433">
        <v>1.2757406864183043</v>
      </c>
      <c r="AA110" s="34"/>
      <c r="AB110" s="539"/>
      <c r="AC110" s="540"/>
      <c r="AD110" s="34"/>
      <c r="AE110" s="34"/>
      <c r="AF110" s="34"/>
      <c r="AG110" s="34"/>
      <c r="AH110" s="34"/>
      <c r="AI110" s="34"/>
      <c r="AJ110" s="34"/>
      <c r="AK110" s="34"/>
      <c r="AL110" s="36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spans="1:48" ht="15.75" customHeight="1">
      <c r="A111" s="535" t="s">
        <v>7599</v>
      </c>
      <c r="B111" s="51">
        <v>46060</v>
      </c>
      <c r="C111" s="33" t="s">
        <v>7600</v>
      </c>
      <c r="D111" s="85">
        <v>1429</v>
      </c>
      <c r="E111" s="34">
        <v>14.45</v>
      </c>
      <c r="F111" s="34">
        <v>14.55</v>
      </c>
      <c r="G111" s="34">
        <v>4.07</v>
      </c>
      <c r="H111" s="34">
        <v>0.13</v>
      </c>
      <c r="I111" s="34">
        <v>0.6</v>
      </c>
      <c r="J111" s="31">
        <v>8.5999999999999993E-2</v>
      </c>
      <c r="K111" s="31">
        <v>0.09</v>
      </c>
      <c r="L111" s="31">
        <v>6.8000000000000005E-2</v>
      </c>
      <c r="M111" s="31">
        <v>1.4E-2</v>
      </c>
      <c r="N111" s="35">
        <f t="shared" si="11"/>
        <v>94.942000000000007</v>
      </c>
      <c r="O111" s="34">
        <v>33.08</v>
      </c>
      <c r="P111" s="34">
        <v>35.049999999999997</v>
      </c>
      <c r="Q111" s="34">
        <v>8.61</v>
      </c>
      <c r="R111" s="34">
        <v>19.48</v>
      </c>
      <c r="S111" s="34">
        <v>0.93</v>
      </c>
      <c r="T111" s="34">
        <v>0.3</v>
      </c>
      <c r="U111" s="34">
        <v>0.54</v>
      </c>
      <c r="V111" s="34">
        <v>0.26</v>
      </c>
      <c r="W111" s="34">
        <v>0.53</v>
      </c>
      <c r="X111" s="34">
        <v>0.92</v>
      </c>
      <c r="Y111" s="433">
        <f t="shared" ref="Y111" si="16">P111/O111</f>
        <v>1.0595525997581621</v>
      </c>
      <c r="Z111" s="433">
        <f t="shared" ref="Z111" si="17">(Q111+P111)/O111</f>
        <v>1.3198307134220073</v>
      </c>
      <c r="AA111" s="34"/>
      <c r="AB111" s="539"/>
      <c r="AC111" s="540"/>
      <c r="AD111" s="34"/>
      <c r="AE111" s="34"/>
      <c r="AF111" s="34"/>
      <c r="AG111" s="34"/>
      <c r="AH111" s="34"/>
      <c r="AI111" s="34"/>
      <c r="AJ111" s="34"/>
      <c r="AK111" s="34"/>
      <c r="AL111" s="36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spans="1:48" ht="15.75" customHeight="1">
      <c r="A112" s="535" t="s">
        <v>7601</v>
      </c>
      <c r="B112" s="51">
        <v>46060</v>
      </c>
      <c r="C112" s="33" t="s">
        <v>7602</v>
      </c>
      <c r="D112" s="85">
        <v>1417</v>
      </c>
      <c r="E112" s="34">
        <v>16.100000000000001</v>
      </c>
      <c r="F112" s="34">
        <v>16.399999999999999</v>
      </c>
      <c r="G112" s="34">
        <v>4.0999999999999996</v>
      </c>
      <c r="H112" s="34">
        <v>0.12</v>
      </c>
      <c r="I112" s="34">
        <v>0.22</v>
      </c>
      <c r="J112" s="31">
        <v>0.124</v>
      </c>
      <c r="K112" s="31">
        <v>8.6999999999999994E-2</v>
      </c>
      <c r="L112" s="31">
        <v>2.3E-2</v>
      </c>
      <c r="M112" s="31">
        <v>1.2999999999999999E-2</v>
      </c>
      <c r="N112" s="35">
        <f t="shared" si="11"/>
        <v>95.313000000000002</v>
      </c>
      <c r="O112" s="34">
        <v>34.090000000000003</v>
      </c>
      <c r="P112" s="34">
        <v>34.4</v>
      </c>
      <c r="Q112" s="34">
        <v>8.68</v>
      </c>
      <c r="R112" s="34">
        <v>18.97</v>
      </c>
      <c r="S112" s="34">
        <v>0.72</v>
      </c>
      <c r="T112" s="34">
        <v>0.39</v>
      </c>
      <c r="U112" s="34">
        <v>0.48</v>
      </c>
      <c r="V112" s="34">
        <v>0.3</v>
      </c>
      <c r="W112" s="34">
        <v>0.63</v>
      </c>
      <c r="X112" s="34">
        <v>1.2</v>
      </c>
      <c r="Y112" s="433">
        <v>1.0090935758286885</v>
      </c>
      <c r="Z112" s="433">
        <v>1.2637136990319739</v>
      </c>
      <c r="AA112" s="34"/>
      <c r="AB112" s="539"/>
      <c r="AC112" s="540"/>
      <c r="AD112" s="34"/>
      <c r="AE112" s="34"/>
      <c r="AF112" s="34"/>
      <c r="AG112" s="34"/>
      <c r="AH112" s="34"/>
      <c r="AI112" s="34"/>
      <c r="AJ112" s="34"/>
      <c r="AK112" s="34"/>
      <c r="AL112" s="36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spans="1:48" ht="15.75" customHeight="1">
      <c r="A113" s="535" t="s">
        <v>7604</v>
      </c>
      <c r="B113" s="51">
        <v>46060</v>
      </c>
      <c r="C113" s="33" t="s">
        <v>7603</v>
      </c>
      <c r="D113" s="85">
        <v>1444</v>
      </c>
      <c r="E113" s="34">
        <v>17.399999999999999</v>
      </c>
      <c r="F113" s="34">
        <v>17.5</v>
      </c>
      <c r="G113" s="34">
        <v>4.07</v>
      </c>
      <c r="H113" s="34">
        <v>0.13</v>
      </c>
      <c r="I113" s="34">
        <v>0.36</v>
      </c>
      <c r="J113" s="31">
        <v>0.11700000000000001</v>
      </c>
      <c r="K113" s="31">
        <v>8.6999999999999994E-2</v>
      </c>
      <c r="L113" s="31">
        <v>2.5999999999999999E-2</v>
      </c>
      <c r="M113" s="31">
        <v>1.2999999999999999E-2</v>
      </c>
      <c r="N113" s="35">
        <f t="shared" si="11"/>
        <v>95.197000000000003</v>
      </c>
      <c r="O113" s="34">
        <v>34.6</v>
      </c>
      <c r="P113" s="34">
        <v>34.67</v>
      </c>
      <c r="Q113" s="34">
        <v>8.5500000000000007</v>
      </c>
      <c r="R113" s="34">
        <v>18.82</v>
      </c>
      <c r="S113" s="34">
        <v>0.49</v>
      </c>
      <c r="T113" s="34">
        <v>0.36</v>
      </c>
      <c r="U113" s="34">
        <v>0.47</v>
      </c>
      <c r="V113" s="34">
        <v>0.24</v>
      </c>
      <c r="W113" s="34">
        <v>0.55000000000000004</v>
      </c>
      <c r="X113" s="34">
        <v>1.1399999999999999</v>
      </c>
      <c r="Y113" s="433">
        <v>1.0020231213872832</v>
      </c>
      <c r="Z113" s="433">
        <v>1.2491329479768785</v>
      </c>
      <c r="AA113" s="34"/>
      <c r="AB113" s="539"/>
      <c r="AC113" s="540"/>
      <c r="AD113" s="34"/>
      <c r="AE113" s="34"/>
      <c r="AF113" s="34"/>
      <c r="AG113" s="34"/>
      <c r="AH113" s="34"/>
      <c r="AI113" s="34"/>
      <c r="AJ113" s="34"/>
      <c r="AK113" s="34"/>
      <c r="AL113" s="36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spans="1:48" ht="15.75" customHeight="1">
      <c r="A114" s="535" t="s">
        <v>7605</v>
      </c>
      <c r="B114" s="51">
        <v>46060</v>
      </c>
      <c r="C114" s="33" t="s">
        <v>7606</v>
      </c>
      <c r="D114" s="85">
        <v>1456</v>
      </c>
      <c r="E114" s="34">
        <v>19</v>
      </c>
      <c r="F114" s="34">
        <v>19.100000000000001</v>
      </c>
      <c r="G114" s="34">
        <v>4.1399999999999997</v>
      </c>
      <c r="H114" s="34">
        <v>0.16</v>
      </c>
      <c r="I114" s="34">
        <v>0.67</v>
      </c>
      <c r="J114" s="31">
        <v>6.3E-2</v>
      </c>
      <c r="K114" s="31">
        <v>9.2999999999999999E-2</v>
      </c>
      <c r="L114" s="31">
        <v>6.6000000000000003E-2</v>
      </c>
      <c r="M114" s="31">
        <v>1.4E-2</v>
      </c>
      <c r="N114" s="35">
        <f t="shared" si="11"/>
        <v>94.793999999999997</v>
      </c>
      <c r="O114" s="34">
        <v>32.65</v>
      </c>
      <c r="P114" s="34">
        <v>36</v>
      </c>
      <c r="Q114" s="34">
        <v>8.65</v>
      </c>
      <c r="R114" s="34">
        <v>19.850000000000001</v>
      </c>
      <c r="S114" s="34">
        <v>0.28999999999999998</v>
      </c>
      <c r="T114" s="34">
        <v>0.27</v>
      </c>
      <c r="U114" s="34">
        <v>0.56000000000000005</v>
      </c>
      <c r="V114" s="34">
        <v>0.21</v>
      </c>
      <c r="W114" s="34">
        <v>0.49</v>
      </c>
      <c r="X114" s="34">
        <v>0.92</v>
      </c>
      <c r="Y114" s="433">
        <v>1.1026033690658499</v>
      </c>
      <c r="Z114" s="433">
        <v>1.3675344563552834</v>
      </c>
      <c r="AA114" s="34"/>
      <c r="AB114" s="539"/>
      <c r="AC114" s="540"/>
      <c r="AD114" s="34"/>
      <c r="AE114" s="34"/>
      <c r="AF114" s="34"/>
      <c r="AG114" s="34"/>
      <c r="AH114" s="34"/>
      <c r="AI114" s="34"/>
      <c r="AJ114" s="34"/>
      <c r="AK114" s="34"/>
      <c r="AL114" s="36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spans="1:48" ht="15.75" customHeight="1">
      <c r="A115" s="535" t="s">
        <v>7607</v>
      </c>
      <c r="B115" s="51">
        <v>46060</v>
      </c>
      <c r="C115" s="33" t="s">
        <v>7608</v>
      </c>
      <c r="D115" s="85">
        <v>1496</v>
      </c>
      <c r="E115" s="34">
        <v>20.34</v>
      </c>
      <c r="F115" s="34">
        <v>20.440000000000001</v>
      </c>
      <c r="G115" s="34">
        <v>4.16</v>
      </c>
      <c r="H115" s="34">
        <v>0.17</v>
      </c>
      <c r="I115" s="34">
        <v>0.8</v>
      </c>
      <c r="J115" s="31">
        <v>3.9E-2</v>
      </c>
      <c r="K115" s="31">
        <v>9.6000000000000002E-2</v>
      </c>
      <c r="L115" s="31">
        <v>8.2000000000000003E-2</v>
      </c>
      <c r="M115" s="31">
        <v>1.4E-2</v>
      </c>
      <c r="N115" s="35">
        <f t="shared" si="11"/>
        <v>94.638999999999996</v>
      </c>
      <c r="O115" s="34">
        <v>32.380000000000003</v>
      </c>
      <c r="P115" s="34">
        <v>36.479999999999997</v>
      </c>
      <c r="Q115" s="34">
        <v>8.5</v>
      </c>
      <c r="R115" s="34">
        <v>20.079999999999998</v>
      </c>
      <c r="S115" s="34">
        <v>0.24</v>
      </c>
      <c r="T115" s="34">
        <v>0.19</v>
      </c>
      <c r="U115" s="34">
        <v>0.31</v>
      </c>
      <c r="V115" s="34">
        <v>0.19</v>
      </c>
      <c r="W115" s="34">
        <v>0.41</v>
      </c>
      <c r="X115" s="34">
        <v>0.96</v>
      </c>
      <c r="Y115" s="433">
        <v>1.1266213712168003</v>
      </c>
      <c r="Z115" s="433">
        <v>1.3891290920321184</v>
      </c>
      <c r="AA115" s="34"/>
      <c r="AB115" s="539"/>
      <c r="AC115" s="540"/>
      <c r="AD115" s="34"/>
      <c r="AE115" s="34"/>
      <c r="AF115" s="34"/>
      <c r="AG115" s="34"/>
      <c r="AH115" s="34"/>
      <c r="AI115" s="34"/>
      <c r="AJ115" s="34"/>
      <c r="AK115" s="34"/>
      <c r="AL115" s="36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spans="1:48" ht="15.75" customHeight="1">
      <c r="A116" s="535" t="s">
        <v>7609</v>
      </c>
      <c r="B116" s="51">
        <v>46060</v>
      </c>
      <c r="C116" s="33" t="s">
        <v>7610</v>
      </c>
      <c r="D116" s="85">
        <v>1506</v>
      </c>
      <c r="E116" s="34">
        <v>21.4</v>
      </c>
      <c r="F116" s="34">
        <v>21.5</v>
      </c>
      <c r="G116" s="34">
        <v>4.24</v>
      </c>
      <c r="H116" s="34">
        <v>0.16</v>
      </c>
      <c r="I116" s="34">
        <v>1.03</v>
      </c>
      <c r="J116" s="31">
        <v>3.1E-2</v>
      </c>
      <c r="K116" s="31">
        <v>0.10100000000000001</v>
      </c>
      <c r="L116" s="31">
        <v>0.1</v>
      </c>
      <c r="M116" s="31">
        <v>1.2999999999999999E-2</v>
      </c>
      <c r="N116" s="35">
        <f t="shared" si="11"/>
        <v>94.325000000000003</v>
      </c>
      <c r="O116" s="34">
        <v>31.59</v>
      </c>
      <c r="P116" s="34">
        <v>36.75</v>
      </c>
      <c r="Q116" s="34">
        <v>8.89</v>
      </c>
      <c r="R116" s="34">
        <v>20.5</v>
      </c>
      <c r="S116" s="34">
        <v>0.33</v>
      </c>
      <c r="T116" s="34">
        <v>0.15</v>
      </c>
      <c r="U116" s="34">
        <v>0.59</v>
      </c>
      <c r="V116" s="34">
        <v>0.18</v>
      </c>
      <c r="W116" s="34">
        <v>0.38</v>
      </c>
      <c r="X116" s="34">
        <v>0.49</v>
      </c>
      <c r="Y116" s="433">
        <v>1.1633428300094968</v>
      </c>
      <c r="Z116" s="433">
        <v>1.4447610003165559</v>
      </c>
      <c r="AA116" s="34"/>
      <c r="AB116" s="539"/>
      <c r="AC116" s="540"/>
      <c r="AD116" s="34"/>
      <c r="AE116" s="34"/>
      <c r="AF116" s="34"/>
      <c r="AG116" s="34"/>
      <c r="AH116" s="34"/>
      <c r="AI116" s="34"/>
      <c r="AJ116" s="34"/>
      <c r="AK116" s="34"/>
      <c r="AL116" s="36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</row>
    <row r="117" spans="1:48" ht="15.75" customHeight="1">
      <c r="A117" s="535" t="s">
        <v>7612</v>
      </c>
      <c r="B117" s="51">
        <v>46060</v>
      </c>
      <c r="C117" s="33" t="s">
        <v>7611</v>
      </c>
      <c r="D117" s="85">
        <v>1503</v>
      </c>
      <c r="E117" s="34">
        <v>23.4</v>
      </c>
      <c r="F117" s="34">
        <v>23.5</v>
      </c>
      <c r="G117" s="34">
        <v>4.2</v>
      </c>
      <c r="H117" s="34">
        <v>0.18</v>
      </c>
      <c r="I117" s="34">
        <v>1.25</v>
      </c>
      <c r="J117" s="31">
        <v>4.9000000000000002E-2</v>
      </c>
      <c r="K117" s="31">
        <v>7.9000000000000001E-2</v>
      </c>
      <c r="L117" s="31">
        <v>0.13400000000000001</v>
      </c>
      <c r="M117" s="31">
        <v>1.2999999999999999E-2</v>
      </c>
      <c r="N117" s="35">
        <f t="shared" si="11"/>
        <v>94.094999999999999</v>
      </c>
      <c r="O117" s="34">
        <v>32.14</v>
      </c>
      <c r="P117" s="34">
        <v>36.619999999999997</v>
      </c>
      <c r="Q117" s="34">
        <v>8.4600000000000009</v>
      </c>
      <c r="R117" s="34">
        <v>20.190000000000001</v>
      </c>
      <c r="S117" s="34">
        <v>0.23</v>
      </c>
      <c r="T117" s="34">
        <v>0.16</v>
      </c>
      <c r="U117" s="34">
        <v>0.34</v>
      </c>
      <c r="V117" s="34">
        <v>0.22</v>
      </c>
      <c r="W117" s="34">
        <v>0.45</v>
      </c>
      <c r="X117" s="34">
        <v>0.94</v>
      </c>
      <c r="Y117" s="433">
        <v>1.1393901680149345</v>
      </c>
      <c r="Z117" s="433">
        <v>1.4026135656502798</v>
      </c>
      <c r="AA117" s="34"/>
      <c r="AB117" s="539"/>
      <c r="AC117" s="540"/>
      <c r="AD117" s="34"/>
      <c r="AE117" s="34"/>
      <c r="AF117" s="34"/>
      <c r="AG117" s="34"/>
      <c r="AH117" s="34"/>
      <c r="AI117" s="34"/>
      <c r="AJ117" s="34"/>
      <c r="AK117" s="34"/>
      <c r="AL117" s="36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spans="1:48" ht="15.75" customHeight="1">
      <c r="A118" s="535"/>
      <c r="B118" s="51"/>
      <c r="C118" s="33"/>
      <c r="D118" s="85"/>
      <c r="E118" s="34"/>
      <c r="F118" s="34"/>
      <c r="G118" s="34"/>
      <c r="H118" s="34"/>
      <c r="I118" s="34"/>
      <c r="J118" s="31"/>
      <c r="K118" s="31"/>
      <c r="L118" s="31"/>
      <c r="M118" s="31"/>
      <c r="N118" s="35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433"/>
      <c r="Z118" s="433"/>
      <c r="AA118" s="34"/>
      <c r="AB118" s="539"/>
      <c r="AC118" s="540"/>
      <c r="AD118" s="34"/>
      <c r="AE118" s="34"/>
      <c r="AF118" s="34"/>
      <c r="AG118" s="34"/>
      <c r="AH118" s="34"/>
      <c r="AI118" s="34"/>
      <c r="AJ118" s="34"/>
      <c r="AK118" s="34"/>
      <c r="AL118" s="36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</row>
    <row r="119" spans="1:48" ht="15.75" customHeight="1">
      <c r="A119" s="535" t="s">
        <v>7614</v>
      </c>
      <c r="B119" s="51">
        <v>46061</v>
      </c>
      <c r="C119" s="33" t="s">
        <v>7613</v>
      </c>
      <c r="D119" s="85">
        <v>1462</v>
      </c>
      <c r="E119" s="34">
        <v>1.25</v>
      </c>
      <c r="F119" s="34">
        <v>1.35</v>
      </c>
      <c r="G119" s="34">
        <v>4.1900000000000004</v>
      </c>
      <c r="H119" s="34">
        <v>0.16</v>
      </c>
      <c r="I119" s="34">
        <v>0.61</v>
      </c>
      <c r="J119" s="31">
        <v>7.6999999999999999E-2</v>
      </c>
      <c r="K119" s="31">
        <v>8.5999999999999993E-2</v>
      </c>
      <c r="L119" s="31">
        <v>4.9000000000000002E-2</v>
      </c>
      <c r="M119" s="31">
        <v>1.4999999999999999E-2</v>
      </c>
      <c r="N119" s="35">
        <f t="shared" si="11"/>
        <v>94.813000000000002</v>
      </c>
      <c r="O119" s="34">
        <v>32.07</v>
      </c>
      <c r="P119" s="34">
        <v>35.56</v>
      </c>
      <c r="Q119" s="34">
        <v>8.24</v>
      </c>
      <c r="R119" s="34">
        <v>20.46</v>
      </c>
      <c r="S119" s="34">
        <v>0.62</v>
      </c>
      <c r="T119" s="34">
        <v>0.28000000000000003</v>
      </c>
      <c r="U119" s="34">
        <v>0.36</v>
      </c>
      <c r="V119" s="34">
        <v>0.25</v>
      </c>
      <c r="W119" s="34">
        <v>0.56999999999999995</v>
      </c>
      <c r="X119" s="34">
        <v>1.1499999999999999</v>
      </c>
      <c r="Y119" s="433">
        <f t="shared" ref="Y119:Y132" si="18">P119/O119</f>
        <v>1.1088244465232304</v>
      </c>
      <c r="Z119" s="433">
        <f t="shared" ref="Z119:Z132" si="19">(Q119+P119)/O119</f>
        <v>1.3657623947614594</v>
      </c>
      <c r="AA119" s="34"/>
      <c r="AB119" s="543" t="s">
        <v>48</v>
      </c>
      <c r="AC119" s="77">
        <v>22.3</v>
      </c>
      <c r="AD119" s="34" t="s">
        <v>51</v>
      </c>
      <c r="AE119" s="34"/>
      <c r="AF119" s="34"/>
      <c r="AG119" s="34"/>
      <c r="AH119" s="34"/>
      <c r="AI119" s="34"/>
      <c r="AJ119" s="34"/>
      <c r="AK119" s="34"/>
      <c r="AL119" s="36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</row>
    <row r="120" spans="1:48" ht="15.75" customHeight="1">
      <c r="A120" s="535" t="s">
        <v>7615</v>
      </c>
      <c r="B120" s="51">
        <v>46061</v>
      </c>
      <c r="C120" s="33" t="s">
        <v>7616</v>
      </c>
      <c r="D120" s="85">
        <v>1469</v>
      </c>
      <c r="E120" s="34">
        <v>2.25</v>
      </c>
      <c r="F120" s="34">
        <v>2.35</v>
      </c>
      <c r="G120" s="34">
        <v>4.16</v>
      </c>
      <c r="H120" s="34">
        <v>0.15</v>
      </c>
      <c r="I120" s="34">
        <v>0.72</v>
      </c>
      <c r="J120" s="31">
        <v>8.5000000000000006E-2</v>
      </c>
      <c r="K120" s="31">
        <v>8.7999999999999995E-2</v>
      </c>
      <c r="L120" s="31">
        <v>4.2000000000000003E-2</v>
      </c>
      <c r="M120" s="31">
        <v>1.4999999999999999E-2</v>
      </c>
      <c r="N120" s="35">
        <f t="shared" si="11"/>
        <v>94.74</v>
      </c>
      <c r="O120" s="34">
        <v>33.270000000000003</v>
      </c>
      <c r="P120" s="34">
        <v>35.479999999999997</v>
      </c>
      <c r="Q120" s="34">
        <v>8.23</v>
      </c>
      <c r="R120" s="34">
        <v>19.73</v>
      </c>
      <c r="S120" s="34">
        <v>0.44</v>
      </c>
      <c r="T120" s="34">
        <v>0.26</v>
      </c>
      <c r="U120" s="34">
        <v>0.38</v>
      </c>
      <c r="V120" s="34">
        <v>0.25</v>
      </c>
      <c r="W120" s="34">
        <v>0.55000000000000004</v>
      </c>
      <c r="X120" s="34">
        <v>1.1499999999999999</v>
      </c>
      <c r="Y120" s="433">
        <f t="shared" si="18"/>
        <v>1.0664262097986172</v>
      </c>
      <c r="Z120" s="433">
        <f t="shared" si="19"/>
        <v>1.3137962128043279</v>
      </c>
      <c r="AA120" s="34"/>
      <c r="AB120" s="543" t="s">
        <v>50</v>
      </c>
      <c r="AC120" s="77">
        <v>6.3</v>
      </c>
      <c r="AD120" s="34">
        <v>25.2</v>
      </c>
      <c r="AE120" s="34">
        <v>18.399999999999999</v>
      </c>
      <c r="AF120" s="34">
        <v>0.6</v>
      </c>
      <c r="AG120" s="34">
        <v>3.22</v>
      </c>
      <c r="AH120" s="34">
        <v>52.58</v>
      </c>
      <c r="AI120" s="34">
        <v>1.3695652173913044</v>
      </c>
      <c r="AJ120" s="34">
        <v>42.201834862385326</v>
      </c>
      <c r="AK120" s="34">
        <v>866.81000000000006</v>
      </c>
      <c r="AL120" s="36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spans="1:48" ht="15.75" customHeight="1">
      <c r="A121" s="535" t="s">
        <v>7618</v>
      </c>
      <c r="B121" s="51">
        <v>46061</v>
      </c>
      <c r="C121" s="33" t="s">
        <v>7617</v>
      </c>
      <c r="D121" s="85">
        <v>1467</v>
      </c>
      <c r="E121" s="34">
        <v>4.5</v>
      </c>
      <c r="F121" s="34">
        <v>5</v>
      </c>
      <c r="G121" s="34">
        <v>4.22</v>
      </c>
      <c r="H121" s="34">
        <v>0.14000000000000001</v>
      </c>
      <c r="I121" s="34">
        <v>0.32</v>
      </c>
      <c r="J121" s="31">
        <v>8.8999999999999996E-2</v>
      </c>
      <c r="K121" s="31">
        <v>8.7999999999999995E-2</v>
      </c>
      <c r="L121" s="31">
        <v>3.5999999999999997E-2</v>
      </c>
      <c r="M121" s="31">
        <v>1.4999999999999999E-2</v>
      </c>
      <c r="N121" s="35">
        <f t="shared" si="11"/>
        <v>95.091999999999999</v>
      </c>
      <c r="O121" s="34">
        <v>32.89</v>
      </c>
      <c r="P121" s="34">
        <v>35.799999999999997</v>
      </c>
      <c r="Q121" s="34">
        <v>8.6</v>
      </c>
      <c r="R121" s="34">
        <v>19.600000000000001</v>
      </c>
      <c r="S121" s="34">
        <v>0.28000000000000003</v>
      </c>
      <c r="T121" s="34">
        <v>0.3</v>
      </c>
      <c r="U121" s="34">
        <v>0.55000000000000004</v>
      </c>
      <c r="V121" s="34">
        <v>0.28000000000000003</v>
      </c>
      <c r="W121" s="34">
        <v>0.59</v>
      </c>
      <c r="X121" s="34">
        <v>1</v>
      </c>
      <c r="Y121" s="433">
        <f t="shared" si="18"/>
        <v>1.0884767406506537</v>
      </c>
      <c r="Z121" s="433">
        <f t="shared" si="19"/>
        <v>1.3499543934326543</v>
      </c>
      <c r="AA121" s="34"/>
      <c r="AB121" s="543" t="s">
        <v>53</v>
      </c>
      <c r="AC121" s="77">
        <v>14.3</v>
      </c>
      <c r="AD121" s="34"/>
      <c r="AE121" s="34"/>
      <c r="AF121" s="34"/>
      <c r="AG121" s="34"/>
      <c r="AH121" s="34"/>
      <c r="AI121" s="34"/>
      <c r="AJ121" s="34"/>
      <c r="AK121" s="34"/>
      <c r="AL121" s="36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</row>
    <row r="122" spans="1:48" ht="15.75" customHeight="1">
      <c r="A122" s="535" t="s">
        <v>7620</v>
      </c>
      <c r="B122" s="51">
        <v>46061</v>
      </c>
      <c r="C122" s="33" t="s">
        <v>7619</v>
      </c>
      <c r="D122" s="85">
        <v>1448</v>
      </c>
      <c r="E122" s="34">
        <v>6.4</v>
      </c>
      <c r="F122" s="34">
        <v>6.5</v>
      </c>
      <c r="G122" s="34">
        <v>4.07</v>
      </c>
      <c r="H122" s="34">
        <v>0.13</v>
      </c>
      <c r="I122" s="34">
        <v>0.15</v>
      </c>
      <c r="J122" s="31">
        <v>0.11700000000000001</v>
      </c>
      <c r="K122" s="31">
        <v>0.09</v>
      </c>
      <c r="L122" s="31">
        <v>2.1999999999999999E-2</v>
      </c>
      <c r="M122" s="31">
        <v>1.4E-2</v>
      </c>
      <c r="N122" s="35">
        <f t="shared" si="11"/>
        <v>95.406999999999996</v>
      </c>
      <c r="O122" s="34">
        <v>33.369999999999997</v>
      </c>
      <c r="P122" s="34">
        <v>35.14</v>
      </c>
      <c r="Q122" s="34">
        <v>8.5</v>
      </c>
      <c r="R122" s="34">
        <v>19.47</v>
      </c>
      <c r="S122" s="34">
        <v>0.46</v>
      </c>
      <c r="T122" s="34">
        <v>0.36</v>
      </c>
      <c r="U122" s="34">
        <v>0.53</v>
      </c>
      <c r="V122" s="34">
        <v>0.23</v>
      </c>
      <c r="W122" s="34">
        <v>0.52</v>
      </c>
      <c r="X122" s="34">
        <v>1.1200000000000001</v>
      </c>
      <c r="Y122" s="433">
        <f t="shared" si="18"/>
        <v>1.0530416541804017</v>
      </c>
      <c r="Z122" s="433">
        <f t="shared" si="19"/>
        <v>1.3077614623913696</v>
      </c>
      <c r="AA122" s="34"/>
      <c r="AB122" s="539"/>
      <c r="AC122" s="540"/>
      <c r="AD122" s="34"/>
      <c r="AE122" s="34"/>
      <c r="AF122" s="34"/>
      <c r="AG122" s="34"/>
      <c r="AH122" s="34"/>
      <c r="AI122" s="34"/>
      <c r="AJ122" s="34"/>
      <c r="AK122" s="34"/>
      <c r="AL122" s="36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</row>
    <row r="123" spans="1:48" ht="15.75" customHeight="1">
      <c r="A123" s="535" t="s">
        <v>7622</v>
      </c>
      <c r="B123" s="51">
        <v>46061</v>
      </c>
      <c r="C123" s="33" t="s">
        <v>7621</v>
      </c>
      <c r="D123" s="85">
        <v>1454</v>
      </c>
      <c r="E123" s="34">
        <v>7.2</v>
      </c>
      <c r="F123" s="34">
        <v>7.3</v>
      </c>
      <c r="G123" s="34">
        <v>4.12</v>
      </c>
      <c r="H123" s="34">
        <v>0.13</v>
      </c>
      <c r="I123" s="34">
        <v>0.23</v>
      </c>
      <c r="J123" s="31">
        <v>0.10199999999999999</v>
      </c>
      <c r="K123" s="31">
        <v>8.8999999999999996E-2</v>
      </c>
      <c r="L123" s="31">
        <v>2.8000000000000001E-2</v>
      </c>
      <c r="M123" s="31">
        <v>1.2999999999999999E-2</v>
      </c>
      <c r="N123" s="35">
        <f t="shared" si="11"/>
        <v>95.287999999999997</v>
      </c>
      <c r="O123" s="34">
        <v>33.33</v>
      </c>
      <c r="P123" s="34">
        <v>35.6</v>
      </c>
      <c r="Q123" s="34">
        <v>8.7100000000000009</v>
      </c>
      <c r="R123" s="34">
        <v>19.12</v>
      </c>
      <c r="S123" s="34">
        <v>0.35</v>
      </c>
      <c r="T123" s="34">
        <v>0.33</v>
      </c>
      <c r="U123" s="34">
        <v>0.55000000000000004</v>
      </c>
      <c r="V123" s="34">
        <v>0.21</v>
      </c>
      <c r="W123" s="34">
        <v>0.55000000000000004</v>
      </c>
      <c r="X123" s="34">
        <v>1.04</v>
      </c>
      <c r="Y123" s="433">
        <f t="shared" si="18"/>
        <v>1.0681068106810683</v>
      </c>
      <c r="Z123" s="433">
        <f t="shared" si="19"/>
        <v>1.3294329432943295</v>
      </c>
      <c r="AA123" s="34"/>
      <c r="AB123" s="539"/>
      <c r="AC123" s="540"/>
      <c r="AD123" s="34"/>
      <c r="AE123" s="34"/>
      <c r="AF123" s="34"/>
      <c r="AG123" s="34"/>
      <c r="AH123" s="34"/>
      <c r="AI123" s="34"/>
      <c r="AJ123" s="34"/>
      <c r="AK123" s="34"/>
      <c r="AL123" s="36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</row>
    <row r="124" spans="1:48" ht="15.75" customHeight="1">
      <c r="A124" s="535" t="s">
        <v>7624</v>
      </c>
      <c r="B124" s="51">
        <v>46061</v>
      </c>
      <c r="C124" s="33" t="s">
        <v>7623</v>
      </c>
      <c r="D124" s="85">
        <v>1471</v>
      </c>
      <c r="E124" s="34">
        <v>8.5500000000000007</v>
      </c>
      <c r="F124" s="34">
        <v>9.0500000000000007</v>
      </c>
      <c r="G124" s="34">
        <v>4.1399999999999997</v>
      </c>
      <c r="H124" s="34">
        <v>0.16</v>
      </c>
      <c r="I124" s="34">
        <v>0.48</v>
      </c>
      <c r="J124" s="31">
        <v>5.3999999999999999E-2</v>
      </c>
      <c r="K124" s="31">
        <v>9.4E-2</v>
      </c>
      <c r="L124" s="31">
        <v>5.5E-2</v>
      </c>
      <c r="M124" s="31">
        <v>1.4E-2</v>
      </c>
      <c r="N124" s="35">
        <f t="shared" si="11"/>
        <v>95.003</v>
      </c>
      <c r="O124" s="34">
        <v>33.31</v>
      </c>
      <c r="P124" s="34">
        <v>35.97</v>
      </c>
      <c r="Q124" s="34">
        <v>8.44</v>
      </c>
      <c r="R124" s="34">
        <v>19.649999999999999</v>
      </c>
      <c r="S124" s="34">
        <v>0.24</v>
      </c>
      <c r="T124" s="34">
        <v>0.24</v>
      </c>
      <c r="U124" s="34">
        <v>0.54</v>
      </c>
      <c r="V124" s="34">
        <v>0.2</v>
      </c>
      <c r="W124" s="34">
        <v>0.47</v>
      </c>
      <c r="X124" s="34">
        <v>0.84</v>
      </c>
      <c r="Y124" s="433">
        <f t="shared" si="18"/>
        <v>1.0798558991293905</v>
      </c>
      <c r="Z124" s="433">
        <f t="shared" si="19"/>
        <v>1.3332332632842989</v>
      </c>
      <c r="AA124" s="34"/>
      <c r="AB124" s="539"/>
      <c r="AC124" s="540"/>
      <c r="AD124" s="34"/>
      <c r="AE124" s="34"/>
      <c r="AF124" s="34"/>
      <c r="AG124" s="34"/>
      <c r="AH124" s="34"/>
      <c r="AI124" s="34"/>
      <c r="AJ124" s="34"/>
      <c r="AK124" s="34"/>
      <c r="AL124" s="36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</row>
    <row r="125" spans="1:48" ht="15.75" customHeight="1">
      <c r="A125" s="535" t="s">
        <v>7626</v>
      </c>
      <c r="B125" s="51">
        <v>46061</v>
      </c>
      <c r="C125" s="33" t="s">
        <v>7625</v>
      </c>
      <c r="D125" s="85">
        <v>1499</v>
      </c>
      <c r="E125" s="34">
        <v>10.4</v>
      </c>
      <c r="F125" s="34">
        <v>10.5</v>
      </c>
      <c r="G125" s="34">
        <v>4.2</v>
      </c>
      <c r="H125" s="34">
        <v>0.16</v>
      </c>
      <c r="I125" s="34">
        <v>0.55000000000000004</v>
      </c>
      <c r="J125" s="31">
        <v>5.6000000000000001E-2</v>
      </c>
      <c r="K125" s="31">
        <v>9.4E-2</v>
      </c>
      <c r="L125" s="31">
        <v>6.0999999999999999E-2</v>
      </c>
      <c r="M125" s="31">
        <v>1.4E-2</v>
      </c>
      <c r="N125" s="35">
        <f t="shared" si="11"/>
        <v>94.864999999999995</v>
      </c>
      <c r="O125" s="34">
        <v>32.36</v>
      </c>
      <c r="P125" s="34">
        <v>36.19</v>
      </c>
      <c r="Q125" s="34">
        <v>8.61</v>
      </c>
      <c r="R125" s="34">
        <v>20.29</v>
      </c>
      <c r="S125" s="34">
        <v>0.28000000000000003</v>
      </c>
      <c r="T125" s="34">
        <v>0.21</v>
      </c>
      <c r="U125" s="34">
        <v>0.59</v>
      </c>
      <c r="V125" s="34">
        <v>0.21</v>
      </c>
      <c r="W125" s="34">
        <v>0.45</v>
      </c>
      <c r="X125" s="34">
        <v>0.72</v>
      </c>
      <c r="Y125" s="433">
        <f t="shared" si="18"/>
        <v>1.1183559950556241</v>
      </c>
      <c r="Z125" s="433">
        <f t="shared" si="19"/>
        <v>1.3844252163164399</v>
      </c>
      <c r="AA125" s="34"/>
      <c r="AB125" s="539"/>
      <c r="AC125" s="540"/>
      <c r="AD125" s="34"/>
      <c r="AE125" s="34"/>
      <c r="AF125" s="34"/>
      <c r="AG125" s="34"/>
      <c r="AH125" s="34"/>
      <c r="AI125" s="34"/>
      <c r="AJ125" s="34"/>
      <c r="AK125" s="34"/>
      <c r="AL125" s="36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</row>
    <row r="126" spans="1:48" ht="15.75" customHeight="1">
      <c r="A126" s="535" t="s">
        <v>7628</v>
      </c>
      <c r="B126" s="51">
        <v>46061</v>
      </c>
      <c r="C126" s="33" t="s">
        <v>7627</v>
      </c>
      <c r="D126" s="85">
        <v>1499</v>
      </c>
      <c r="E126" s="34">
        <v>12.1</v>
      </c>
      <c r="F126" s="34">
        <v>12.2</v>
      </c>
      <c r="G126" s="34">
        <v>4.17</v>
      </c>
      <c r="H126" s="34">
        <v>0.16</v>
      </c>
      <c r="I126" s="34">
        <v>0.46</v>
      </c>
      <c r="J126" s="31">
        <v>5.1999999999999998E-2</v>
      </c>
      <c r="K126" s="31">
        <v>9.2999999999999999E-2</v>
      </c>
      <c r="L126" s="31">
        <v>5.2999999999999999E-2</v>
      </c>
      <c r="M126" s="31">
        <v>1.2999999999999999E-2</v>
      </c>
      <c r="N126" s="35">
        <f t="shared" si="11"/>
        <v>94.998999999999995</v>
      </c>
      <c r="O126" s="34">
        <v>32.17</v>
      </c>
      <c r="P126" s="34">
        <v>36.44</v>
      </c>
      <c r="Q126" s="34">
        <v>8.69</v>
      </c>
      <c r="R126" s="34">
        <v>19.989999999999998</v>
      </c>
      <c r="S126" s="34">
        <v>0.28000000000000003</v>
      </c>
      <c r="T126" s="34">
        <v>0.23</v>
      </c>
      <c r="U126" s="34">
        <v>0.6</v>
      </c>
      <c r="V126" s="34">
        <v>0.22</v>
      </c>
      <c r="W126" s="34">
        <v>0.49</v>
      </c>
      <c r="X126" s="34">
        <v>0.79</v>
      </c>
      <c r="Y126" s="433">
        <f t="shared" si="18"/>
        <v>1.1327323593410008</v>
      </c>
      <c r="Z126" s="433">
        <f t="shared" si="19"/>
        <v>1.4028598072738574</v>
      </c>
      <c r="AA126" s="34"/>
      <c r="AB126" s="539"/>
      <c r="AC126" s="540"/>
      <c r="AD126" s="34"/>
      <c r="AE126" s="34"/>
      <c r="AF126" s="34"/>
      <c r="AG126" s="34"/>
      <c r="AH126" s="34"/>
      <c r="AI126" s="34"/>
      <c r="AJ126" s="34"/>
      <c r="AK126" s="34"/>
      <c r="AL126" s="36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</row>
    <row r="127" spans="1:48" ht="15.75" customHeight="1">
      <c r="A127" s="535" t="s">
        <v>7630</v>
      </c>
      <c r="B127" s="51">
        <v>46061</v>
      </c>
      <c r="C127" s="33" t="s">
        <v>7629</v>
      </c>
      <c r="D127" s="85">
        <v>1478</v>
      </c>
      <c r="E127" s="34">
        <v>13.3</v>
      </c>
      <c r="F127" s="34">
        <v>13.4</v>
      </c>
      <c r="G127" s="34">
        <v>4.13</v>
      </c>
      <c r="H127" s="34">
        <v>0.15</v>
      </c>
      <c r="I127" s="34">
        <v>0.31</v>
      </c>
      <c r="J127" s="31">
        <v>6.3E-2</v>
      </c>
      <c r="K127" s="31">
        <v>9.1999999999999998E-2</v>
      </c>
      <c r="L127" s="31">
        <v>3.7999999999999999E-2</v>
      </c>
      <c r="M127" s="31">
        <v>1.2999999999999999E-2</v>
      </c>
      <c r="N127" s="35">
        <f t="shared" si="11"/>
        <v>95.204000000000008</v>
      </c>
      <c r="O127" s="34">
        <v>32.11</v>
      </c>
      <c r="P127" s="34">
        <v>36.369999999999997</v>
      </c>
      <c r="Q127" s="34">
        <v>8.6300000000000008</v>
      </c>
      <c r="R127" s="34">
        <v>20.07</v>
      </c>
      <c r="S127" s="34">
        <v>0.31</v>
      </c>
      <c r="T127" s="34">
        <v>0.23</v>
      </c>
      <c r="U127" s="34">
        <v>0.6</v>
      </c>
      <c r="V127" s="34">
        <v>0.24</v>
      </c>
      <c r="W127" s="34">
        <v>0.51</v>
      </c>
      <c r="X127" s="34">
        <v>0.82</v>
      </c>
      <c r="Y127" s="433">
        <f t="shared" si="18"/>
        <v>1.1326689504827157</v>
      </c>
      <c r="Z127" s="433">
        <f t="shared" si="19"/>
        <v>1.4014325755216444</v>
      </c>
      <c r="AA127" s="34"/>
      <c r="AB127" s="539"/>
      <c r="AC127" s="540"/>
      <c r="AD127" s="34"/>
      <c r="AE127" s="34"/>
      <c r="AF127" s="34"/>
      <c r="AG127" s="34"/>
      <c r="AH127" s="34"/>
      <c r="AI127" s="34"/>
      <c r="AJ127" s="34"/>
      <c r="AK127" s="34"/>
      <c r="AL127" s="36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spans="1:48" ht="15.75" customHeight="1">
      <c r="A128" s="535" t="s">
        <v>7631</v>
      </c>
      <c r="B128" s="51">
        <v>46061</v>
      </c>
      <c r="C128" s="33" t="s">
        <v>7632</v>
      </c>
      <c r="D128" s="85">
        <v>1484</v>
      </c>
      <c r="E128" s="34">
        <v>15.15</v>
      </c>
      <c r="F128" s="34">
        <v>15.25</v>
      </c>
      <c r="G128" s="34">
        <v>4.0999999999999996</v>
      </c>
      <c r="H128" s="34">
        <v>0.16</v>
      </c>
      <c r="I128" s="34">
        <v>0.42</v>
      </c>
      <c r="J128" s="31">
        <v>7.1999999999999995E-2</v>
      </c>
      <c r="K128" s="31">
        <v>9.4E-2</v>
      </c>
      <c r="L128" s="31">
        <v>3.9E-2</v>
      </c>
      <c r="M128" s="31">
        <v>1.4E-2</v>
      </c>
      <c r="N128" s="35">
        <f t="shared" si="11"/>
        <v>95.100999999999999</v>
      </c>
      <c r="O128" s="34">
        <v>31.82</v>
      </c>
      <c r="P128" s="34">
        <v>35.729999999999997</v>
      </c>
      <c r="Q128" s="34">
        <v>8.64</v>
      </c>
      <c r="R128" s="34">
        <v>19.510000000000002</v>
      </c>
      <c r="S128" s="34">
        <v>0.28999999999999998</v>
      </c>
      <c r="T128" s="34">
        <v>0.28000000000000003</v>
      </c>
      <c r="U128" s="34">
        <v>0.59</v>
      </c>
      <c r="V128" s="34">
        <v>0.26</v>
      </c>
      <c r="W128" s="34">
        <v>0.56000000000000005</v>
      </c>
      <c r="X128" s="34">
        <v>0.94</v>
      </c>
      <c r="Y128" s="433">
        <v>1.1228786926461345</v>
      </c>
      <c r="Z128" s="433">
        <v>1.3944060339409177</v>
      </c>
      <c r="AA128" s="34"/>
      <c r="AB128" s="539"/>
      <c r="AC128" s="540"/>
      <c r="AD128" s="34"/>
      <c r="AE128" s="34"/>
      <c r="AF128" s="34"/>
      <c r="AG128" s="34"/>
      <c r="AH128" s="34"/>
      <c r="AI128" s="34"/>
      <c r="AJ128" s="34"/>
      <c r="AK128" s="34"/>
      <c r="AL128" s="36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</row>
    <row r="129" spans="1:48" ht="15.75" customHeight="1">
      <c r="A129" s="535" t="s">
        <v>7634</v>
      </c>
      <c r="B129" s="51">
        <v>46061</v>
      </c>
      <c r="C129" s="33" t="s">
        <v>7633</v>
      </c>
      <c r="D129" s="85">
        <v>1460</v>
      </c>
      <c r="E129" s="34">
        <v>17.100000000000001</v>
      </c>
      <c r="F129" s="34">
        <v>17.2</v>
      </c>
      <c r="G129" s="34">
        <v>4.08</v>
      </c>
      <c r="H129" s="34">
        <v>0.14000000000000001</v>
      </c>
      <c r="I129" s="34">
        <v>0.26</v>
      </c>
      <c r="J129" s="31">
        <v>0.1</v>
      </c>
      <c r="K129" s="31">
        <v>8.7999999999999995E-2</v>
      </c>
      <c r="L129" s="31">
        <v>2.5999999999999999E-2</v>
      </c>
      <c r="M129" s="31">
        <v>1.2999999999999999E-2</v>
      </c>
      <c r="N129" s="35">
        <f t="shared" si="11"/>
        <v>95.293000000000006</v>
      </c>
      <c r="O129" s="34">
        <v>32.83</v>
      </c>
      <c r="P129" s="34">
        <v>35.89</v>
      </c>
      <c r="Q129" s="34">
        <v>8.75</v>
      </c>
      <c r="R129" s="34">
        <v>19.010000000000002</v>
      </c>
      <c r="S129" s="34">
        <v>0.52</v>
      </c>
      <c r="T129" s="34">
        <v>0.36</v>
      </c>
      <c r="U129" s="34">
        <v>0.56000000000000005</v>
      </c>
      <c r="V129" s="34">
        <v>0.25</v>
      </c>
      <c r="W129" s="34">
        <v>0.59</v>
      </c>
      <c r="X129" s="34">
        <v>1.1200000000000001</v>
      </c>
      <c r="Y129" s="433">
        <f t="shared" si="18"/>
        <v>1.0932074322266221</v>
      </c>
      <c r="Z129" s="433">
        <f t="shared" si="19"/>
        <v>1.3597319524824856</v>
      </c>
      <c r="AA129" s="34"/>
      <c r="AB129" s="539"/>
      <c r="AC129" s="540"/>
      <c r="AD129" s="34"/>
      <c r="AE129" s="34"/>
      <c r="AF129" s="34"/>
      <c r="AG129" s="34"/>
      <c r="AH129" s="34"/>
      <c r="AI129" s="34"/>
      <c r="AJ129" s="34"/>
      <c r="AK129" s="34"/>
      <c r="AL129" s="36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spans="1:48" ht="15.75" customHeight="1">
      <c r="A130" s="535" t="s">
        <v>7635</v>
      </c>
      <c r="B130" s="51">
        <v>46061</v>
      </c>
      <c r="C130" s="33" t="s">
        <v>7636</v>
      </c>
      <c r="D130" s="85">
        <v>1446</v>
      </c>
      <c r="E130" s="34">
        <v>18.3</v>
      </c>
      <c r="F130" s="34">
        <v>18.399999999999999</v>
      </c>
      <c r="G130" s="34">
        <v>4.1399999999999997</v>
      </c>
      <c r="H130" s="34">
        <v>0.13</v>
      </c>
      <c r="I130" s="34">
        <v>0.16</v>
      </c>
      <c r="J130" s="31">
        <v>0.108</v>
      </c>
      <c r="K130" s="31">
        <v>8.7999999999999995E-2</v>
      </c>
      <c r="L130" s="31">
        <v>2.1999999999999999E-2</v>
      </c>
      <c r="M130" s="31">
        <v>1.2E-2</v>
      </c>
      <c r="N130" s="35">
        <f t="shared" si="11"/>
        <v>95.34</v>
      </c>
      <c r="O130" s="34">
        <v>32.78</v>
      </c>
      <c r="P130" s="34">
        <v>36.21</v>
      </c>
      <c r="Q130" s="34">
        <v>8.5500000000000007</v>
      </c>
      <c r="R130" s="34">
        <v>18.86</v>
      </c>
      <c r="S130" s="34">
        <v>0.69</v>
      </c>
      <c r="T130" s="34">
        <v>0.35</v>
      </c>
      <c r="U130" s="34">
        <v>0.56000000000000005</v>
      </c>
      <c r="V130" s="34">
        <v>0.23</v>
      </c>
      <c r="W130" s="34">
        <v>0.55000000000000004</v>
      </c>
      <c r="X130" s="34">
        <v>1.08</v>
      </c>
      <c r="Y130" s="433">
        <f t="shared" si="18"/>
        <v>1.1046369737644905</v>
      </c>
      <c r="Z130" s="433">
        <f t="shared" si="19"/>
        <v>1.3654667480170837</v>
      </c>
      <c r="AA130" s="34"/>
      <c r="AB130" s="539"/>
      <c r="AC130" s="540"/>
      <c r="AD130" s="34"/>
      <c r="AE130" s="34"/>
      <c r="AF130" s="34"/>
      <c r="AG130" s="34"/>
      <c r="AH130" s="34"/>
      <c r="AI130" s="34"/>
      <c r="AJ130" s="34"/>
      <c r="AK130" s="34"/>
      <c r="AL130" s="36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spans="1:48" ht="15.75" customHeight="1">
      <c r="A131" s="535" t="s">
        <v>7637</v>
      </c>
      <c r="B131" s="51">
        <v>46061</v>
      </c>
      <c r="C131" s="33" t="s">
        <v>7638</v>
      </c>
      <c r="D131" s="85">
        <v>1462</v>
      </c>
      <c r="E131" s="34">
        <v>20.149999999999999</v>
      </c>
      <c r="F131" s="34">
        <v>20.25</v>
      </c>
      <c r="G131" s="34">
        <v>4.1399999999999997</v>
      </c>
      <c r="H131" s="34">
        <v>0.17</v>
      </c>
      <c r="I131" s="34">
        <v>0.56999999999999995</v>
      </c>
      <c r="J131" s="31">
        <v>7.0999999999999994E-2</v>
      </c>
      <c r="K131" s="31">
        <v>9.5000000000000001E-2</v>
      </c>
      <c r="L131" s="31">
        <v>4.9000000000000002E-2</v>
      </c>
      <c r="M131" s="31">
        <v>1.4999999999999999E-2</v>
      </c>
      <c r="N131" s="35">
        <f t="shared" si="11"/>
        <v>94.89</v>
      </c>
      <c r="O131" s="34">
        <v>32.69</v>
      </c>
      <c r="P131" s="34">
        <v>36.299999999999997</v>
      </c>
      <c r="Q131" s="34">
        <v>8.66</v>
      </c>
      <c r="R131" s="34">
        <v>19.16</v>
      </c>
      <c r="S131" s="34">
        <v>0.35</v>
      </c>
      <c r="T131" s="34">
        <v>0.33</v>
      </c>
      <c r="U131" s="34">
        <v>0.57999999999999996</v>
      </c>
      <c r="V131" s="34">
        <v>0.28000000000000003</v>
      </c>
      <c r="W131" s="34">
        <v>0.52</v>
      </c>
      <c r="X131" s="34">
        <v>1.03</v>
      </c>
      <c r="Y131" s="433">
        <v>1.1104313245640869</v>
      </c>
      <c r="Z131" s="433">
        <v>1.375344141939431</v>
      </c>
      <c r="AA131" s="34"/>
      <c r="AB131" s="539"/>
      <c r="AC131" s="540"/>
      <c r="AD131" s="34"/>
      <c r="AE131" s="34"/>
      <c r="AF131" s="34"/>
      <c r="AG131" s="34"/>
      <c r="AH131" s="34"/>
      <c r="AI131" s="34"/>
      <c r="AJ131" s="34"/>
      <c r="AK131" s="34"/>
      <c r="AL131" s="36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spans="1:48" ht="15.75" customHeight="1">
      <c r="A132" s="535" t="s">
        <v>7639</v>
      </c>
      <c r="B132" s="51">
        <v>46061</v>
      </c>
      <c r="C132" s="33" t="s">
        <v>7640</v>
      </c>
      <c r="D132" s="85">
        <v>1481</v>
      </c>
      <c r="E132" s="34">
        <v>21.3</v>
      </c>
      <c r="F132" s="34">
        <v>21.4</v>
      </c>
      <c r="G132" s="34">
        <v>4.08</v>
      </c>
      <c r="H132" s="34">
        <v>0.15</v>
      </c>
      <c r="I132" s="34">
        <v>0.42</v>
      </c>
      <c r="J132" s="31">
        <v>6.4000000000000001E-2</v>
      </c>
      <c r="K132" s="31">
        <v>9.2999999999999999E-2</v>
      </c>
      <c r="L132" s="31">
        <v>4.4999999999999998E-2</v>
      </c>
      <c r="M132" s="31">
        <v>1.4E-2</v>
      </c>
      <c r="N132" s="35">
        <f t="shared" si="11"/>
        <v>95.134</v>
      </c>
      <c r="O132" s="34">
        <v>32.25</v>
      </c>
      <c r="P132" s="34">
        <v>36.22</v>
      </c>
      <c r="Q132" s="34">
        <v>8.2200000000000006</v>
      </c>
      <c r="R132" s="34">
        <v>19.52</v>
      </c>
      <c r="S132" s="34">
        <v>0.85</v>
      </c>
      <c r="T132" s="34">
        <v>0.24</v>
      </c>
      <c r="U132" s="34">
        <v>0.6</v>
      </c>
      <c r="V132" s="34">
        <v>0.22</v>
      </c>
      <c r="W132" s="34">
        <v>0.45</v>
      </c>
      <c r="X132" s="34">
        <v>1.0900000000000001</v>
      </c>
      <c r="Y132" s="433">
        <f t="shared" si="18"/>
        <v>1.1231007751937985</v>
      </c>
      <c r="Z132" s="433">
        <f t="shared" si="19"/>
        <v>1.3779844961240308</v>
      </c>
      <c r="AA132" s="34"/>
      <c r="AB132" s="539"/>
      <c r="AC132" s="540"/>
      <c r="AD132" s="34"/>
      <c r="AE132" s="34"/>
      <c r="AF132" s="34"/>
      <c r="AG132" s="34"/>
      <c r="AH132" s="34"/>
      <c r="AI132" s="34"/>
      <c r="AJ132" s="34"/>
      <c r="AK132" s="34"/>
      <c r="AL132" s="36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spans="1:48" ht="15.75" customHeight="1">
      <c r="A133" s="535" t="s">
        <v>7642</v>
      </c>
      <c r="B133" s="51">
        <v>46061</v>
      </c>
      <c r="C133" s="33" t="s">
        <v>7641</v>
      </c>
      <c r="D133" s="85">
        <v>1486</v>
      </c>
      <c r="E133" s="34">
        <v>23</v>
      </c>
      <c r="F133" s="34">
        <v>23.1</v>
      </c>
      <c r="G133" s="34">
        <v>4.18</v>
      </c>
      <c r="H133" s="34">
        <v>0.15</v>
      </c>
      <c r="I133" s="34">
        <v>0.34</v>
      </c>
      <c r="J133" s="31">
        <v>6.6000000000000003E-2</v>
      </c>
      <c r="K133" s="31">
        <v>9.5000000000000001E-2</v>
      </c>
      <c r="L133" s="31">
        <v>0.04</v>
      </c>
      <c r="M133" s="31">
        <v>1.2999999999999999E-2</v>
      </c>
      <c r="N133" s="35">
        <f t="shared" si="11"/>
        <v>95.116</v>
      </c>
      <c r="O133" s="34">
        <v>32.700000000000003</v>
      </c>
      <c r="P133" s="34">
        <v>36.71</v>
      </c>
      <c r="Q133" s="34">
        <v>8.3699999999999992</v>
      </c>
      <c r="R133" s="34">
        <v>19.420000000000002</v>
      </c>
      <c r="S133" s="34">
        <v>0.25</v>
      </c>
      <c r="T133" s="34">
        <v>0.21</v>
      </c>
      <c r="U133" s="34">
        <v>0.37</v>
      </c>
      <c r="V133" s="34">
        <v>0.21</v>
      </c>
      <c r="W133" s="34">
        <v>0.45</v>
      </c>
      <c r="X133" s="34">
        <v>1.05</v>
      </c>
      <c r="Y133" s="433">
        <v>1.1226299694189601</v>
      </c>
      <c r="Z133" s="433">
        <v>1.3785932721712537</v>
      </c>
      <c r="AA133" s="34"/>
      <c r="AB133" s="539"/>
      <c r="AC133" s="540"/>
      <c r="AD133" s="34"/>
      <c r="AE133" s="34"/>
      <c r="AF133" s="34"/>
      <c r="AG133" s="34"/>
      <c r="AH133" s="34"/>
      <c r="AI133" s="34"/>
      <c r="AJ133" s="34"/>
      <c r="AK133" s="34"/>
      <c r="AL133" s="36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spans="1:48" ht="15.75" customHeight="1">
      <c r="A134" s="535"/>
      <c r="B134" s="51"/>
      <c r="C134" s="33"/>
      <c r="D134" s="85"/>
      <c r="E134" s="34"/>
      <c r="F134" s="34"/>
      <c r="G134" s="34"/>
      <c r="H134" s="34"/>
      <c r="I134" s="34"/>
      <c r="J134" s="31"/>
      <c r="K134" s="31"/>
      <c r="L134" s="31"/>
      <c r="M134" s="31"/>
      <c r="N134" s="35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433"/>
      <c r="Z134" s="433"/>
      <c r="AA134" s="34"/>
      <c r="AB134" s="539"/>
      <c r="AC134" s="540"/>
      <c r="AD134" s="34"/>
      <c r="AE134" s="34"/>
      <c r="AF134" s="34"/>
      <c r="AG134" s="34"/>
      <c r="AH134" s="34"/>
      <c r="AI134" s="34"/>
      <c r="AJ134" s="34"/>
      <c r="AK134" s="34"/>
      <c r="AL134" s="36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spans="1:48" ht="15.75" customHeight="1">
      <c r="A135" s="535" t="s">
        <v>7644</v>
      </c>
      <c r="B135" s="51">
        <v>46062</v>
      </c>
      <c r="C135" s="33" t="s">
        <v>7643</v>
      </c>
      <c r="D135" s="85">
        <v>1486</v>
      </c>
      <c r="E135" s="34">
        <v>1</v>
      </c>
      <c r="F135" s="34">
        <v>1.1000000000000001</v>
      </c>
      <c r="G135" s="34">
        <v>4.17</v>
      </c>
      <c r="H135" s="34">
        <v>0.17</v>
      </c>
      <c r="I135" s="34">
        <v>0.68</v>
      </c>
      <c r="J135" s="31">
        <v>0.04</v>
      </c>
      <c r="K135" s="31">
        <v>9.6000000000000002E-2</v>
      </c>
      <c r="L135" s="31">
        <v>7.0999999999999994E-2</v>
      </c>
      <c r="M135" s="31">
        <v>1.4E-2</v>
      </c>
      <c r="N135" s="35">
        <f t="shared" ref="N135:N164" si="20">100-SUM(G135:M135)</f>
        <v>94.759</v>
      </c>
      <c r="O135" s="34">
        <v>33.520000000000003</v>
      </c>
      <c r="P135" s="34">
        <v>36.380000000000003</v>
      </c>
      <c r="Q135" s="34">
        <v>8.31</v>
      </c>
      <c r="R135" s="34">
        <v>19.12</v>
      </c>
      <c r="S135" s="34">
        <v>0.25</v>
      </c>
      <c r="T135" s="34">
        <v>0.19</v>
      </c>
      <c r="U135" s="34">
        <v>0.35</v>
      </c>
      <c r="V135" s="34">
        <v>0.19</v>
      </c>
      <c r="W135" s="34">
        <v>0.43</v>
      </c>
      <c r="X135" s="34">
        <v>0.98</v>
      </c>
      <c r="Y135" s="433">
        <v>1.0853221957040573</v>
      </c>
      <c r="Z135" s="433">
        <v>1.3332338902147971</v>
      </c>
      <c r="AA135" s="34"/>
      <c r="AB135" s="539"/>
      <c r="AC135" s="540"/>
      <c r="AD135" s="34"/>
      <c r="AE135" s="34"/>
      <c r="AF135" s="34"/>
      <c r="AG135" s="34"/>
      <c r="AH135" s="34"/>
      <c r="AI135" s="34"/>
      <c r="AJ135" s="34"/>
      <c r="AK135" s="34"/>
      <c r="AL135" s="36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  <row r="136" spans="1:48" ht="15.75" customHeight="1">
      <c r="A136" s="535" t="s">
        <v>7646</v>
      </c>
      <c r="B136" s="51">
        <v>46062</v>
      </c>
      <c r="C136" s="33" t="s">
        <v>7645</v>
      </c>
      <c r="D136" s="85">
        <v>1498</v>
      </c>
      <c r="E136" s="34">
        <v>2.2999999999999998</v>
      </c>
      <c r="F136" s="34">
        <v>2.4</v>
      </c>
      <c r="G136" s="34">
        <v>4.1500000000000004</v>
      </c>
      <c r="H136" s="34">
        <v>0.15</v>
      </c>
      <c r="I136" s="34">
        <v>0.61</v>
      </c>
      <c r="J136" s="31">
        <v>4.7E-2</v>
      </c>
      <c r="K136" s="31">
        <v>9.1999999999999998E-2</v>
      </c>
      <c r="L136" s="31">
        <v>6.5000000000000002E-2</v>
      </c>
      <c r="M136" s="31">
        <v>1.2999999999999999E-2</v>
      </c>
      <c r="N136" s="35">
        <f t="shared" si="20"/>
        <v>94.873000000000005</v>
      </c>
      <c r="O136" s="34">
        <v>32.200000000000003</v>
      </c>
      <c r="P136" s="34">
        <v>36.6</v>
      </c>
      <c r="Q136" s="34">
        <v>8.4600000000000009</v>
      </c>
      <c r="R136" s="34">
        <v>20.05</v>
      </c>
      <c r="S136" s="34">
        <v>0.26</v>
      </c>
      <c r="T136" s="34">
        <v>0.19</v>
      </c>
      <c r="U136" s="34">
        <v>0.34</v>
      </c>
      <c r="V136" s="34">
        <v>0.22</v>
      </c>
      <c r="W136" s="34">
        <v>0.49</v>
      </c>
      <c r="X136" s="34">
        <v>0.93</v>
      </c>
      <c r="Y136" s="433">
        <v>1.1366459627329193</v>
      </c>
      <c r="Z136" s="433">
        <v>1.3993788819875776</v>
      </c>
      <c r="AA136" s="34"/>
      <c r="AB136" s="543" t="s">
        <v>48</v>
      </c>
      <c r="AC136" s="77">
        <v>22.3</v>
      </c>
      <c r="AD136" s="34">
        <v>25.4</v>
      </c>
      <c r="AE136" s="34">
        <v>18.399999999999999</v>
      </c>
      <c r="AF136" s="34">
        <v>0.6</v>
      </c>
      <c r="AG136" s="34">
        <v>3.35</v>
      </c>
      <c r="AH136" s="34">
        <v>52.25</v>
      </c>
      <c r="AI136" s="34">
        <v>1.3804347826086958</v>
      </c>
      <c r="AJ136" s="34">
        <v>42.009132420091319</v>
      </c>
      <c r="AK136" s="34">
        <v>876.875</v>
      </c>
      <c r="AL136" s="36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</row>
    <row r="137" spans="1:48" ht="15.75" customHeight="1">
      <c r="A137" s="535" t="s">
        <v>7648</v>
      </c>
      <c r="B137" s="51">
        <v>46062</v>
      </c>
      <c r="C137" s="33" t="s">
        <v>7647</v>
      </c>
      <c r="D137" s="85">
        <v>1500</v>
      </c>
      <c r="E137" s="34">
        <v>3.4</v>
      </c>
      <c r="F137" s="34">
        <v>3.5</v>
      </c>
      <c r="G137" s="34">
        <v>4.16</v>
      </c>
      <c r="H137" s="34">
        <v>0.16</v>
      </c>
      <c r="I137" s="34">
        <v>0.62</v>
      </c>
      <c r="J137" s="31">
        <v>4.1000000000000002E-2</v>
      </c>
      <c r="K137" s="31">
        <v>9.4E-2</v>
      </c>
      <c r="L137" s="31">
        <v>6.4000000000000001E-2</v>
      </c>
      <c r="M137" s="31">
        <v>1.4E-2</v>
      </c>
      <c r="N137" s="35">
        <f t="shared" si="20"/>
        <v>94.846999999999994</v>
      </c>
      <c r="O137" s="34">
        <v>31.86</v>
      </c>
      <c r="P137" s="34">
        <v>37.53</v>
      </c>
      <c r="Q137" s="34">
        <v>8.56</v>
      </c>
      <c r="R137" s="34">
        <v>19.45</v>
      </c>
      <c r="S137" s="34">
        <v>0.22</v>
      </c>
      <c r="T137" s="34">
        <v>0.18</v>
      </c>
      <c r="U137" s="34">
        <v>0.32</v>
      </c>
      <c r="V137" s="34">
        <v>0.23</v>
      </c>
      <c r="W137" s="34">
        <v>0.5</v>
      </c>
      <c r="X137" s="34">
        <v>0.89</v>
      </c>
      <c r="Y137" s="433">
        <v>1.1779661016949152</v>
      </c>
      <c r="Z137" s="433">
        <v>1.4466415568110484</v>
      </c>
      <c r="AA137" s="34"/>
      <c r="AB137" s="543" t="s">
        <v>50</v>
      </c>
      <c r="AC137" s="77">
        <v>6.3</v>
      </c>
      <c r="AD137" s="34"/>
      <c r="AE137" s="34"/>
      <c r="AF137" s="34"/>
      <c r="AG137" s="34"/>
      <c r="AH137" s="34"/>
      <c r="AI137" s="34"/>
      <c r="AJ137" s="34"/>
      <c r="AK137" s="34"/>
      <c r="AL137" s="36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</row>
    <row r="138" spans="1:48" ht="15.75" customHeight="1">
      <c r="A138" s="535" t="s">
        <v>7650</v>
      </c>
      <c r="B138" s="51">
        <v>46062</v>
      </c>
      <c r="C138" s="33" t="s">
        <v>7649</v>
      </c>
      <c r="D138" s="85">
        <v>1498</v>
      </c>
      <c r="E138" s="34">
        <v>5</v>
      </c>
      <c r="F138" s="34">
        <v>5.0999999999999996</v>
      </c>
      <c r="G138" s="34">
        <v>4.12</v>
      </c>
      <c r="H138" s="34">
        <v>0.16</v>
      </c>
      <c r="I138" s="34">
        <v>0.45</v>
      </c>
      <c r="J138" s="31">
        <v>4.2999999999999997E-2</v>
      </c>
      <c r="K138" s="31">
        <v>9.5000000000000001E-2</v>
      </c>
      <c r="L138" s="31">
        <v>4.9000000000000002E-2</v>
      </c>
      <c r="M138" s="31">
        <v>1.4E-2</v>
      </c>
      <c r="N138" s="35">
        <f t="shared" si="20"/>
        <v>95.069000000000003</v>
      </c>
      <c r="O138" s="34">
        <v>31.84</v>
      </c>
      <c r="P138" s="34">
        <v>37.33</v>
      </c>
      <c r="Q138" s="34">
        <v>8.57</v>
      </c>
      <c r="R138" s="34">
        <v>19.38</v>
      </c>
      <c r="S138" s="34">
        <v>0.28999999999999998</v>
      </c>
      <c r="T138" s="34">
        <v>0.2</v>
      </c>
      <c r="U138" s="34">
        <v>0.37</v>
      </c>
      <c r="V138" s="34">
        <v>0.25</v>
      </c>
      <c r="W138" s="34">
        <v>0.54</v>
      </c>
      <c r="X138" s="34">
        <v>0.98</v>
      </c>
      <c r="Y138" s="433">
        <v>1.1724246231155779</v>
      </c>
      <c r="Z138" s="433">
        <v>1.4415829145728642</v>
      </c>
      <c r="AA138" s="34"/>
      <c r="AB138" s="543" t="s">
        <v>53</v>
      </c>
      <c r="AC138" s="77">
        <v>14.3</v>
      </c>
      <c r="AD138" s="34">
        <v>24.8</v>
      </c>
      <c r="AE138" s="34">
        <v>18.399999999999999</v>
      </c>
      <c r="AF138" s="34">
        <v>0.6</v>
      </c>
      <c r="AG138" s="34">
        <v>3.22</v>
      </c>
      <c r="AH138" s="34">
        <v>52.980000000000004</v>
      </c>
      <c r="AI138" s="34">
        <v>1.347826086956522</v>
      </c>
      <c r="AJ138" s="34">
        <v>42.592592592592588</v>
      </c>
      <c r="AK138" s="34">
        <v>854.61</v>
      </c>
      <c r="AL138" s="36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</row>
    <row r="139" spans="1:48" ht="15.75" customHeight="1">
      <c r="A139" s="535" t="s">
        <v>7652</v>
      </c>
      <c r="B139" s="51">
        <v>46062</v>
      </c>
      <c r="C139" s="33" t="s">
        <v>7651</v>
      </c>
      <c r="D139" s="85">
        <v>1498</v>
      </c>
      <c r="E139" s="34">
        <v>6.4</v>
      </c>
      <c r="F139" s="34">
        <v>6.5</v>
      </c>
      <c r="G139" s="34">
        <v>4.09</v>
      </c>
      <c r="H139" s="34">
        <v>0.16</v>
      </c>
      <c r="I139" s="34">
        <v>0.65</v>
      </c>
      <c r="J139" s="31">
        <v>0.04</v>
      </c>
      <c r="K139" s="31">
        <v>9.2999999999999999E-2</v>
      </c>
      <c r="L139" s="31">
        <v>5.8000000000000003E-2</v>
      </c>
      <c r="M139" s="31">
        <v>1.4E-2</v>
      </c>
      <c r="N139" s="35">
        <f t="shared" si="20"/>
        <v>94.894999999999996</v>
      </c>
      <c r="O139" s="34">
        <v>31.56</v>
      </c>
      <c r="P139" s="34">
        <v>37.090000000000003</v>
      </c>
      <c r="Q139" s="34">
        <v>8.8699999999999992</v>
      </c>
      <c r="R139" s="34">
        <v>19.64</v>
      </c>
      <c r="S139" s="34">
        <v>0.3</v>
      </c>
      <c r="T139" s="34">
        <v>0.23</v>
      </c>
      <c r="U139" s="34">
        <v>0.63</v>
      </c>
      <c r="V139" s="34">
        <v>0.27</v>
      </c>
      <c r="W139" s="34">
        <v>0.56999999999999995</v>
      </c>
      <c r="X139" s="34">
        <v>0.72</v>
      </c>
      <c r="Y139" s="433">
        <v>1.1752217997465146</v>
      </c>
      <c r="Z139" s="433">
        <v>1.4562737642585553</v>
      </c>
      <c r="AA139" s="34"/>
      <c r="AB139" s="539"/>
      <c r="AC139" s="540"/>
      <c r="AD139" s="34"/>
      <c r="AE139" s="34"/>
      <c r="AF139" s="34"/>
      <c r="AG139" s="34"/>
      <c r="AH139" s="34"/>
      <c r="AI139" s="34"/>
      <c r="AJ139" s="34"/>
      <c r="AK139" s="34"/>
      <c r="AL139" s="36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</row>
    <row r="140" spans="1:48" ht="15.75" customHeight="1">
      <c r="A140" s="535" t="s">
        <v>7654</v>
      </c>
      <c r="B140" s="51">
        <v>46062</v>
      </c>
      <c r="C140" s="33" t="s">
        <v>7653</v>
      </c>
      <c r="D140" s="85">
        <v>1479</v>
      </c>
      <c r="E140" s="34">
        <v>7.4</v>
      </c>
      <c r="F140" s="34">
        <v>7.5</v>
      </c>
      <c r="G140" s="34">
        <v>4.1100000000000003</v>
      </c>
      <c r="H140" s="34">
        <v>0.17</v>
      </c>
      <c r="I140" s="34">
        <v>0.51</v>
      </c>
      <c r="J140" s="31">
        <v>5.2999999999999999E-2</v>
      </c>
      <c r="K140" s="31">
        <v>8.5999999999999993E-2</v>
      </c>
      <c r="L140" s="31">
        <v>4.7E-2</v>
      </c>
      <c r="M140" s="31">
        <v>1.4E-2</v>
      </c>
      <c r="N140" s="35">
        <f t="shared" si="20"/>
        <v>95.01</v>
      </c>
      <c r="O140" s="34">
        <v>32.21</v>
      </c>
      <c r="P140" s="34">
        <v>36.74</v>
      </c>
      <c r="Q140" s="34">
        <v>8.73</v>
      </c>
      <c r="R140" s="34">
        <v>19.420000000000002</v>
      </c>
      <c r="S140" s="34">
        <v>0.35</v>
      </c>
      <c r="T140" s="34">
        <v>0.23</v>
      </c>
      <c r="U140" s="34">
        <v>0.6</v>
      </c>
      <c r="V140" s="34">
        <v>0.25</v>
      </c>
      <c r="W140" s="34">
        <v>0.53</v>
      </c>
      <c r="X140" s="34">
        <v>0.76</v>
      </c>
      <c r="Y140" s="433">
        <v>1.1406395529338715</v>
      </c>
      <c r="Z140" s="433">
        <v>1.4116733933561005</v>
      </c>
      <c r="AA140" s="34"/>
      <c r="AB140" s="539"/>
      <c r="AC140" s="540"/>
      <c r="AD140" s="34"/>
      <c r="AE140" s="34"/>
      <c r="AF140" s="34"/>
      <c r="AG140" s="34"/>
      <c r="AH140" s="34"/>
      <c r="AI140" s="34"/>
      <c r="AJ140" s="34"/>
      <c r="AK140" s="34"/>
      <c r="AL140" s="36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spans="1:48" ht="15.75" customHeight="1">
      <c r="A141" s="535" t="s">
        <v>7656</v>
      </c>
      <c r="B141" s="51">
        <v>46062</v>
      </c>
      <c r="C141" s="33" t="s">
        <v>7655</v>
      </c>
      <c r="D141" s="85">
        <v>1470</v>
      </c>
      <c r="E141" s="34">
        <v>10.199999999999999</v>
      </c>
      <c r="F141" s="34">
        <v>10.3</v>
      </c>
      <c r="G141" s="34">
        <v>4.13</v>
      </c>
      <c r="H141" s="34">
        <v>0.13</v>
      </c>
      <c r="I141" s="34">
        <v>0.59</v>
      </c>
      <c r="J141" s="31">
        <v>7.6999999999999999E-2</v>
      </c>
      <c r="K141" s="31">
        <v>9.1999999999999998E-2</v>
      </c>
      <c r="L141" s="31">
        <v>5.5E-2</v>
      </c>
      <c r="M141" s="31">
        <v>1.2999999999999999E-2</v>
      </c>
      <c r="N141" s="35">
        <f t="shared" si="20"/>
        <v>94.912999999999997</v>
      </c>
      <c r="O141" s="34">
        <v>32.590000000000003</v>
      </c>
      <c r="P141" s="34">
        <v>36.93</v>
      </c>
      <c r="Q141" s="34">
        <v>8.52</v>
      </c>
      <c r="R141" s="34">
        <v>19.11</v>
      </c>
      <c r="S141" s="34">
        <v>0.36</v>
      </c>
      <c r="T141" s="34">
        <v>0.24</v>
      </c>
      <c r="U141" s="34">
        <v>0.63</v>
      </c>
      <c r="V141" s="34">
        <v>0.25</v>
      </c>
      <c r="W141" s="34">
        <v>0.56000000000000005</v>
      </c>
      <c r="X141" s="34">
        <v>0.72</v>
      </c>
      <c r="Y141" s="433">
        <f t="shared" ref="Y141" si="21">P141/O141</f>
        <v>1.1331696839521324</v>
      </c>
      <c r="Z141" s="433">
        <f t="shared" ref="Z141" si="22">(Q141+P141)/O141</f>
        <v>1.3945995704203742</v>
      </c>
      <c r="AA141" s="34"/>
      <c r="AB141" s="539"/>
      <c r="AC141" s="540"/>
      <c r="AD141" s="34"/>
      <c r="AE141" s="34"/>
      <c r="AF141" s="34"/>
      <c r="AG141" s="34"/>
      <c r="AH141" s="34"/>
      <c r="AI141" s="34"/>
      <c r="AJ141" s="34"/>
      <c r="AK141" s="34"/>
      <c r="AL141" s="36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spans="1:48" ht="15.75" customHeight="1">
      <c r="A142" s="535" t="s">
        <v>7658</v>
      </c>
      <c r="B142" s="51">
        <v>46062</v>
      </c>
      <c r="C142" s="33" t="s">
        <v>7657</v>
      </c>
      <c r="D142" s="85">
        <v>1473</v>
      </c>
      <c r="E142" s="34">
        <v>10.55</v>
      </c>
      <c r="F142" s="34">
        <v>11.05</v>
      </c>
      <c r="G142" s="34">
        <v>4.1100000000000003</v>
      </c>
      <c r="H142" s="34">
        <v>0.16</v>
      </c>
      <c r="I142" s="34">
        <v>0.61</v>
      </c>
      <c r="J142" s="31">
        <v>5.6000000000000001E-2</v>
      </c>
      <c r="K142" s="31">
        <v>0.09</v>
      </c>
      <c r="L142" s="31">
        <v>5.8999999999999997E-2</v>
      </c>
      <c r="M142" s="31">
        <v>1.4E-2</v>
      </c>
      <c r="N142" s="35">
        <f t="shared" si="20"/>
        <v>94.900999999999996</v>
      </c>
      <c r="O142" s="34">
        <v>32.21</v>
      </c>
      <c r="P142" s="34">
        <v>37.06</v>
      </c>
      <c r="Q142" s="34">
        <v>8.64</v>
      </c>
      <c r="R142" s="34">
        <v>19.5</v>
      </c>
      <c r="S142" s="34">
        <v>0.28000000000000003</v>
      </c>
      <c r="T142" s="34">
        <v>0.2</v>
      </c>
      <c r="U142" s="34">
        <v>0.61</v>
      </c>
      <c r="V142" s="34">
        <v>0.24</v>
      </c>
      <c r="W142" s="34">
        <v>0.51</v>
      </c>
      <c r="X142" s="34">
        <v>0.65</v>
      </c>
      <c r="Y142" s="433">
        <v>1.1505743557901273</v>
      </c>
      <c r="Z142" s="433">
        <v>1.4188140329090344</v>
      </c>
      <c r="AA142" s="34"/>
      <c r="AB142" s="539"/>
      <c r="AC142" s="540"/>
      <c r="AD142" s="34"/>
      <c r="AE142" s="34"/>
      <c r="AF142" s="34"/>
      <c r="AG142" s="34"/>
      <c r="AH142" s="34"/>
      <c r="AI142" s="34"/>
      <c r="AJ142" s="34"/>
      <c r="AK142" s="34"/>
      <c r="AL142" s="36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spans="1:48" ht="15.75" customHeight="1">
      <c r="A143" s="535" t="s">
        <v>7660</v>
      </c>
      <c r="B143" s="51">
        <v>46062</v>
      </c>
      <c r="C143" s="33" t="s">
        <v>7659</v>
      </c>
      <c r="D143" s="85">
        <v>1463</v>
      </c>
      <c r="E143" s="34">
        <v>12.55</v>
      </c>
      <c r="F143" s="34">
        <v>13.05</v>
      </c>
      <c r="G143" s="34">
        <v>4.1100000000000003</v>
      </c>
      <c r="H143" s="34">
        <v>0.15</v>
      </c>
      <c r="I143" s="34">
        <v>0.35</v>
      </c>
      <c r="J143" s="31">
        <v>7.6999999999999999E-2</v>
      </c>
      <c r="K143" s="31">
        <v>9.2999999999999999E-2</v>
      </c>
      <c r="L143" s="31">
        <v>3.4000000000000002E-2</v>
      </c>
      <c r="M143" s="31">
        <v>1.4E-2</v>
      </c>
      <c r="N143" s="35">
        <f t="shared" si="20"/>
        <v>95.171999999999997</v>
      </c>
      <c r="O143" s="34">
        <v>32.46</v>
      </c>
      <c r="P143" s="34">
        <v>36.659999999999997</v>
      </c>
      <c r="Q143" s="34">
        <v>8.67</v>
      </c>
      <c r="R143" s="34">
        <v>19.16</v>
      </c>
      <c r="S143" s="34">
        <v>0.4</v>
      </c>
      <c r="T143" s="34">
        <v>0.27</v>
      </c>
      <c r="U143" s="34">
        <v>0.56999999999999995</v>
      </c>
      <c r="V143" s="34">
        <v>0.24</v>
      </c>
      <c r="W143" s="34">
        <v>0.55000000000000004</v>
      </c>
      <c r="X143" s="34">
        <v>0.87</v>
      </c>
      <c r="Y143" s="433">
        <v>1.1293900184842882</v>
      </c>
      <c r="Z143" s="433">
        <v>1.3964879852125691</v>
      </c>
      <c r="AA143" s="34"/>
      <c r="AB143" s="539"/>
      <c r="AC143" s="540"/>
      <c r="AD143" s="34"/>
      <c r="AE143" s="34"/>
      <c r="AF143" s="34"/>
      <c r="AG143" s="34"/>
      <c r="AH143" s="34"/>
      <c r="AI143" s="34"/>
      <c r="AJ143" s="34"/>
      <c r="AK143" s="34"/>
      <c r="AL143" s="36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spans="1:48" ht="15.75" customHeight="1">
      <c r="A144" s="535" t="s">
        <v>7662</v>
      </c>
      <c r="B144" s="51">
        <v>46062</v>
      </c>
      <c r="C144" s="33" t="s">
        <v>7661</v>
      </c>
      <c r="D144" s="85">
        <v>1462</v>
      </c>
      <c r="E144" s="34">
        <v>14.3</v>
      </c>
      <c r="F144" s="34">
        <v>14.4</v>
      </c>
      <c r="G144" s="34">
        <v>4.08</v>
      </c>
      <c r="H144" s="34">
        <v>0.15</v>
      </c>
      <c r="I144" s="34">
        <v>0.63</v>
      </c>
      <c r="J144" s="31">
        <v>7.0999999999999994E-2</v>
      </c>
      <c r="K144" s="31">
        <v>0.09</v>
      </c>
      <c r="L144" s="31">
        <v>4.4999999999999998E-2</v>
      </c>
      <c r="M144" s="31">
        <v>1.4999999999999999E-2</v>
      </c>
      <c r="N144" s="35">
        <f t="shared" si="20"/>
        <v>94.918999999999997</v>
      </c>
      <c r="O144" s="34">
        <v>32.93</v>
      </c>
      <c r="P144" s="34">
        <v>36.46</v>
      </c>
      <c r="Q144" s="34">
        <v>8.6999999999999993</v>
      </c>
      <c r="R144" s="34">
        <v>19.059999999999999</v>
      </c>
      <c r="S144" s="34">
        <v>0.26</v>
      </c>
      <c r="T144" s="34">
        <v>0.27</v>
      </c>
      <c r="U144" s="34">
        <v>0.59</v>
      </c>
      <c r="V144" s="34">
        <v>0.25</v>
      </c>
      <c r="W144" s="34">
        <v>0.55000000000000004</v>
      </c>
      <c r="X144" s="34">
        <v>0.82</v>
      </c>
      <c r="Y144" s="433">
        <v>1.1071970847251746</v>
      </c>
      <c r="Z144" s="433">
        <v>1.3713938657758882</v>
      </c>
      <c r="AA144" s="34"/>
      <c r="AB144" s="539"/>
      <c r="AC144" s="540"/>
      <c r="AD144" s="34"/>
      <c r="AE144" s="34"/>
      <c r="AF144" s="34"/>
      <c r="AG144" s="34"/>
      <c r="AH144" s="34"/>
      <c r="AI144" s="34"/>
      <c r="AJ144" s="34"/>
      <c r="AK144" s="34"/>
      <c r="AL144" s="36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spans="1:48" ht="15.75" customHeight="1" thickBot="1">
      <c r="A145" s="535" t="s">
        <v>7664</v>
      </c>
      <c r="B145" s="544">
        <v>46062</v>
      </c>
      <c r="C145" s="200" t="s">
        <v>7663</v>
      </c>
      <c r="D145" s="545">
        <v>1490</v>
      </c>
      <c r="E145" s="563">
        <v>15.43</v>
      </c>
      <c r="F145" s="547">
        <v>15.53</v>
      </c>
      <c r="G145" s="548">
        <v>4.29</v>
      </c>
      <c r="H145" s="77">
        <v>0.17</v>
      </c>
      <c r="I145" s="81">
        <v>0.92</v>
      </c>
      <c r="J145" s="549">
        <v>3.4000000000000002E-2</v>
      </c>
      <c r="K145" s="549">
        <v>0.107</v>
      </c>
      <c r="L145" s="549">
        <v>9.5000000000000001E-2</v>
      </c>
      <c r="M145" s="550">
        <v>1.38E-2</v>
      </c>
      <c r="N145" s="35">
        <f t="shared" si="20"/>
        <v>94.370199999999997</v>
      </c>
      <c r="O145" s="34">
        <v>31.97</v>
      </c>
      <c r="P145" s="34">
        <v>37.56</v>
      </c>
      <c r="Q145" s="34">
        <v>8.8699999999999992</v>
      </c>
      <c r="R145" s="34">
        <v>19.25</v>
      </c>
      <c r="S145" s="34">
        <v>0.18</v>
      </c>
      <c r="T145" s="34">
        <v>0.19</v>
      </c>
      <c r="U145" s="34">
        <v>0.62</v>
      </c>
      <c r="V145" s="34">
        <v>0.21</v>
      </c>
      <c r="W145" s="34">
        <v>0.46</v>
      </c>
      <c r="X145" s="34">
        <v>0.6</v>
      </c>
      <c r="Y145" s="433">
        <v>1.1748514232092588</v>
      </c>
      <c r="Z145" s="433">
        <v>1.4522990303409447</v>
      </c>
      <c r="AA145" s="34"/>
      <c r="AB145" s="539"/>
      <c r="AC145" s="540"/>
      <c r="AD145" s="34"/>
      <c r="AE145" s="34"/>
      <c r="AF145" s="34"/>
      <c r="AG145" s="34"/>
      <c r="AH145" s="34"/>
      <c r="AI145" s="34"/>
      <c r="AJ145" s="34"/>
      <c r="AK145" s="34"/>
      <c r="AL145" s="36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spans="1:48" ht="15.75" customHeight="1">
      <c r="A146" s="535" t="s">
        <v>7666</v>
      </c>
      <c r="B146" s="51">
        <v>46062</v>
      </c>
      <c r="C146" s="33" t="s">
        <v>7665</v>
      </c>
      <c r="D146" s="85">
        <v>1483</v>
      </c>
      <c r="E146" s="34">
        <v>17.3</v>
      </c>
      <c r="F146" s="34">
        <v>17.399999999999999</v>
      </c>
      <c r="G146" s="34">
        <v>4.1500000000000004</v>
      </c>
      <c r="H146" s="34">
        <v>0.16</v>
      </c>
      <c r="I146" s="34">
        <v>0.75</v>
      </c>
      <c r="J146" s="31">
        <v>3.9E-2</v>
      </c>
      <c r="K146" s="31">
        <v>9.1999999999999998E-2</v>
      </c>
      <c r="L146" s="31">
        <v>7.0000000000000007E-2</v>
      </c>
      <c r="M146" s="31">
        <v>1.4500000000000001E-2</v>
      </c>
      <c r="N146" s="35">
        <f t="shared" si="20"/>
        <v>94.724500000000006</v>
      </c>
      <c r="O146" s="34">
        <v>32.340000000000003</v>
      </c>
      <c r="P146" s="34">
        <v>37.31</v>
      </c>
      <c r="Q146" s="34">
        <v>8.9499999999999993</v>
      </c>
      <c r="R146" s="34">
        <v>18.82</v>
      </c>
      <c r="S146" s="34">
        <v>0.28999999999999998</v>
      </c>
      <c r="T146" s="34">
        <v>0.19</v>
      </c>
      <c r="U146" s="34">
        <v>0.61</v>
      </c>
      <c r="V146" s="34">
        <v>0.26</v>
      </c>
      <c r="W146" s="34">
        <v>0.52</v>
      </c>
      <c r="X146" s="34">
        <v>0.6</v>
      </c>
      <c r="Y146" s="433">
        <v>1.1536796536796536</v>
      </c>
      <c r="Z146" s="433">
        <v>1.4304267161410018</v>
      </c>
      <c r="AA146" s="34"/>
      <c r="AB146" s="539"/>
      <c r="AC146" s="540"/>
      <c r="AD146" s="34"/>
      <c r="AE146" s="34"/>
      <c r="AF146" s="34"/>
      <c r="AG146" s="34"/>
      <c r="AH146" s="34"/>
      <c r="AI146" s="34"/>
      <c r="AJ146" s="34"/>
      <c r="AK146" s="34"/>
      <c r="AL146" s="36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spans="1:48" ht="15.75" customHeight="1">
      <c r="A147" s="535" t="s">
        <v>7668</v>
      </c>
      <c r="B147" s="51">
        <v>46062</v>
      </c>
      <c r="C147" s="33" t="s">
        <v>7667</v>
      </c>
      <c r="D147" s="85">
        <v>1474</v>
      </c>
      <c r="E147" s="34">
        <v>18.55</v>
      </c>
      <c r="F147" s="34">
        <v>19.05</v>
      </c>
      <c r="G147" s="34">
        <v>4.0999999999999996</v>
      </c>
      <c r="H147" s="34">
        <v>0.14000000000000001</v>
      </c>
      <c r="I147" s="34">
        <v>0.3</v>
      </c>
      <c r="J147" s="31">
        <v>8.6999999999999994E-2</v>
      </c>
      <c r="K147" s="31">
        <v>8.8999999999999996E-2</v>
      </c>
      <c r="L147" s="31">
        <v>0.03</v>
      </c>
      <c r="M147" s="31">
        <v>1.26E-2</v>
      </c>
      <c r="N147" s="35">
        <f t="shared" si="20"/>
        <v>95.241399999999999</v>
      </c>
      <c r="O147" s="34">
        <v>32.03</v>
      </c>
      <c r="P147" s="34">
        <v>36.97</v>
      </c>
      <c r="Q147" s="34">
        <v>8.7200000000000006</v>
      </c>
      <c r="R147" s="34">
        <v>19.05</v>
      </c>
      <c r="S147" s="34">
        <v>0.42</v>
      </c>
      <c r="T147" s="34">
        <v>0.28000000000000003</v>
      </c>
      <c r="U147" s="34">
        <v>0.63</v>
      </c>
      <c r="V147" s="34">
        <v>0.3</v>
      </c>
      <c r="W147" s="34">
        <v>0.66</v>
      </c>
      <c r="X147" s="34">
        <v>0.83</v>
      </c>
      <c r="Y147" s="433">
        <v>1.1542304089915703</v>
      </c>
      <c r="Z147" s="433">
        <v>1.4264751795192006</v>
      </c>
      <c r="AA147" s="34"/>
      <c r="AB147" s="539"/>
      <c r="AC147" s="540"/>
      <c r="AD147" s="34"/>
      <c r="AE147" s="34"/>
      <c r="AF147" s="34"/>
      <c r="AG147" s="34"/>
      <c r="AH147" s="34"/>
      <c r="AI147" s="34"/>
      <c r="AJ147" s="34"/>
      <c r="AK147" s="34"/>
      <c r="AL147" s="36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spans="1:48" ht="15.75" customHeight="1">
      <c r="A148" s="535" t="s">
        <v>7670</v>
      </c>
      <c r="B148" s="51">
        <v>46062</v>
      </c>
      <c r="C148" s="33" t="s">
        <v>7669</v>
      </c>
      <c r="D148" s="85">
        <v>1458</v>
      </c>
      <c r="E148" s="34">
        <v>19.57</v>
      </c>
      <c r="F148" s="34">
        <v>20.07</v>
      </c>
      <c r="G148" s="34">
        <v>4.1100000000000003</v>
      </c>
      <c r="H148" s="34">
        <v>0.14000000000000001</v>
      </c>
      <c r="I148" s="34">
        <v>0.28999999999999998</v>
      </c>
      <c r="J148" s="31">
        <v>9.0999999999999998E-2</v>
      </c>
      <c r="K148" s="31">
        <v>8.6999999999999994E-2</v>
      </c>
      <c r="L148" s="31">
        <v>0.03</v>
      </c>
      <c r="M148" s="31">
        <v>1.26E-2</v>
      </c>
      <c r="N148" s="35">
        <f t="shared" si="20"/>
        <v>95.239400000000003</v>
      </c>
      <c r="O148" s="34">
        <v>32.93</v>
      </c>
      <c r="P148" s="34">
        <v>36.26</v>
      </c>
      <c r="Q148" s="34">
        <v>8.66</v>
      </c>
      <c r="R148" s="34">
        <v>18.78</v>
      </c>
      <c r="S148" s="34">
        <v>0.4</v>
      </c>
      <c r="T148" s="34">
        <v>0.31</v>
      </c>
      <c r="U148" s="34">
        <v>0.59</v>
      </c>
      <c r="V148" s="34">
        <v>0.33</v>
      </c>
      <c r="W148" s="34">
        <v>0.71</v>
      </c>
      <c r="X148" s="34">
        <v>0.93</v>
      </c>
      <c r="Y148" s="433">
        <v>1.101123595505618</v>
      </c>
      <c r="Z148" s="433">
        <v>1.3641056787124204</v>
      </c>
      <c r="AA148" s="34"/>
      <c r="AB148" s="539"/>
      <c r="AC148" s="540"/>
      <c r="AD148" s="34"/>
      <c r="AE148" s="34"/>
      <c r="AF148" s="34"/>
      <c r="AG148" s="34"/>
      <c r="AH148" s="34"/>
      <c r="AI148" s="34"/>
      <c r="AJ148" s="34"/>
      <c r="AK148" s="34"/>
      <c r="AL148" s="36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spans="1:48" ht="15.75" customHeight="1">
      <c r="A149" s="535" t="s">
        <v>7672</v>
      </c>
      <c r="B149" s="51">
        <v>46062</v>
      </c>
      <c r="C149" s="33" t="s">
        <v>7671</v>
      </c>
      <c r="D149" s="85">
        <v>1476</v>
      </c>
      <c r="E149" s="34">
        <v>21.28</v>
      </c>
      <c r="F149" s="34">
        <v>21.38</v>
      </c>
      <c r="G149" s="34">
        <v>4.1100000000000003</v>
      </c>
      <c r="H149" s="34">
        <v>0.15</v>
      </c>
      <c r="I149" s="34">
        <v>0.4</v>
      </c>
      <c r="J149" s="31">
        <v>6.7000000000000004E-2</v>
      </c>
      <c r="K149" s="31">
        <v>9.1999999999999998E-2</v>
      </c>
      <c r="L149" s="31">
        <v>4.2000000000000003E-2</v>
      </c>
      <c r="M149" s="31">
        <v>1.2800000000000001E-2</v>
      </c>
      <c r="N149" s="35">
        <f t="shared" si="20"/>
        <v>95.126199999999997</v>
      </c>
      <c r="O149" s="34">
        <v>32.81</v>
      </c>
      <c r="P149" s="34">
        <v>36.54</v>
      </c>
      <c r="Q149" s="34">
        <v>8.6199999999999992</v>
      </c>
      <c r="R149" s="34">
        <v>19.149999999999999</v>
      </c>
      <c r="S149" s="34">
        <v>0.28000000000000003</v>
      </c>
      <c r="T149" s="34">
        <v>0.27</v>
      </c>
      <c r="U149" s="34">
        <v>0.57999999999999996</v>
      </c>
      <c r="V149" s="34">
        <v>0.25</v>
      </c>
      <c r="W149" s="34">
        <v>0.56999999999999995</v>
      </c>
      <c r="X149" s="34">
        <v>0.84</v>
      </c>
      <c r="Y149" s="433">
        <v>1.1136848521792135</v>
      </c>
      <c r="Z149" s="433">
        <v>1.3764096312099967</v>
      </c>
      <c r="AA149" s="34"/>
      <c r="AB149" s="539"/>
      <c r="AC149" s="540"/>
      <c r="AD149" s="34"/>
      <c r="AE149" s="34"/>
      <c r="AF149" s="34"/>
      <c r="AG149" s="34"/>
      <c r="AH149" s="34"/>
      <c r="AI149" s="34"/>
      <c r="AJ149" s="34"/>
      <c r="AK149" s="34"/>
      <c r="AL149" s="36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spans="1:48" ht="15.75" customHeight="1">
      <c r="A150" s="535" t="s">
        <v>7674</v>
      </c>
      <c r="B150" s="51">
        <v>46062</v>
      </c>
      <c r="C150" s="33" t="s">
        <v>7673</v>
      </c>
      <c r="D150" s="85">
        <v>1492</v>
      </c>
      <c r="E150" s="34">
        <v>23.1</v>
      </c>
      <c r="F150" s="34">
        <v>23.2</v>
      </c>
      <c r="G150" s="34">
        <v>4.18</v>
      </c>
      <c r="H150" s="34">
        <v>0.16</v>
      </c>
      <c r="I150" s="34">
        <v>0.45</v>
      </c>
      <c r="J150" s="31">
        <v>7.0000000000000007E-2</v>
      </c>
      <c r="K150" s="31">
        <v>9.1999999999999998E-2</v>
      </c>
      <c r="L150" s="31">
        <v>4.5999999999999999E-2</v>
      </c>
      <c r="M150" s="31">
        <v>1.4E-2</v>
      </c>
      <c r="N150" s="35">
        <f t="shared" si="20"/>
        <v>94.988</v>
      </c>
      <c r="O150" s="34">
        <v>33.409999999999997</v>
      </c>
      <c r="P150" s="34">
        <v>36.409999999999997</v>
      </c>
      <c r="Q150" s="34">
        <v>8.27</v>
      </c>
      <c r="R150" s="34">
        <v>18.760000000000002</v>
      </c>
      <c r="S150" s="34">
        <v>0.42</v>
      </c>
      <c r="T150" s="34">
        <v>0.24</v>
      </c>
      <c r="U150" s="34">
        <v>0.37</v>
      </c>
      <c r="V150" s="34">
        <v>0.24</v>
      </c>
      <c r="W150" s="34">
        <v>0.51</v>
      </c>
      <c r="X150" s="34">
        <v>1.05</v>
      </c>
      <c r="Y150" s="433">
        <v>1.0897934750074827</v>
      </c>
      <c r="Z150" s="433">
        <v>1.3373241544447769</v>
      </c>
      <c r="AA150" s="34"/>
      <c r="AB150" s="539"/>
      <c r="AC150" s="540"/>
      <c r="AD150" s="34"/>
      <c r="AE150" s="34"/>
      <c r="AF150" s="34"/>
      <c r="AG150" s="34"/>
      <c r="AH150" s="34"/>
      <c r="AI150" s="34"/>
      <c r="AJ150" s="34"/>
      <c r="AK150" s="34"/>
      <c r="AL150" s="36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spans="1:48" ht="15.75" customHeight="1">
      <c r="A151" s="535" t="s">
        <v>7676</v>
      </c>
      <c r="B151" s="51">
        <v>46062</v>
      </c>
      <c r="C151" s="33" t="s">
        <v>7675</v>
      </c>
      <c r="D151" s="85">
        <v>1467</v>
      </c>
      <c r="E151" s="34">
        <v>0.1</v>
      </c>
      <c r="F151" s="34">
        <v>0.2</v>
      </c>
      <c r="G151" s="34">
        <v>4.0999999999999996</v>
      </c>
      <c r="H151" s="34">
        <v>0.13</v>
      </c>
      <c r="I151" s="34">
        <v>0.24</v>
      </c>
      <c r="J151" s="31">
        <v>9.1999999999999998E-2</v>
      </c>
      <c r="K151" s="31">
        <v>9.0999999999999998E-2</v>
      </c>
      <c r="L151" s="31">
        <v>2.5000000000000001E-2</v>
      </c>
      <c r="M151" s="31">
        <v>1.2999999999999999E-2</v>
      </c>
      <c r="N151" s="35">
        <f t="shared" si="20"/>
        <v>95.308999999999997</v>
      </c>
      <c r="O151" s="34">
        <v>33.75</v>
      </c>
      <c r="P151" s="34">
        <v>36.590000000000003</v>
      </c>
      <c r="Q151" s="34">
        <v>8.1</v>
      </c>
      <c r="R151" s="34">
        <v>18.43</v>
      </c>
      <c r="S151" s="34">
        <v>0.57999999999999996</v>
      </c>
      <c r="T151" s="34">
        <v>0.25</v>
      </c>
      <c r="U151" s="34">
        <v>0.39</v>
      </c>
      <c r="V151" s="34">
        <v>0.21</v>
      </c>
      <c r="W151" s="34">
        <v>0.5</v>
      </c>
      <c r="X151" s="34">
        <v>1.06</v>
      </c>
      <c r="Y151" s="433">
        <v>1.0841481481481483</v>
      </c>
      <c r="Z151" s="433">
        <v>1.3241481481481483</v>
      </c>
      <c r="AA151" s="34"/>
      <c r="AB151" s="539"/>
      <c r="AC151" s="540"/>
      <c r="AD151" s="34"/>
      <c r="AE151" s="34"/>
      <c r="AF151" s="34"/>
      <c r="AG151" s="34"/>
      <c r="AH151" s="34"/>
      <c r="AI151" s="34"/>
      <c r="AJ151" s="34"/>
      <c r="AK151" s="34"/>
      <c r="AL151" s="36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spans="1:48" ht="15.75" customHeight="1">
      <c r="A152" s="535" t="s">
        <v>3052</v>
      </c>
      <c r="B152" s="51"/>
      <c r="C152" s="33"/>
      <c r="D152" s="85"/>
      <c r="E152" s="34"/>
      <c r="F152" s="34"/>
      <c r="G152" s="34"/>
      <c r="H152" s="34"/>
      <c r="I152" s="34"/>
      <c r="J152" s="31"/>
      <c r="K152" s="31"/>
      <c r="L152" s="31"/>
      <c r="M152" s="31"/>
      <c r="N152" s="35">
        <f t="shared" si="20"/>
        <v>100</v>
      </c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433"/>
      <c r="Z152" s="433"/>
      <c r="AA152" s="34"/>
      <c r="AB152" s="539"/>
      <c r="AC152" s="540"/>
      <c r="AD152" s="34"/>
      <c r="AE152" s="34"/>
      <c r="AF152" s="34"/>
      <c r="AG152" s="34"/>
      <c r="AH152" s="34"/>
      <c r="AI152" s="34"/>
      <c r="AJ152" s="34"/>
      <c r="AK152" s="34"/>
      <c r="AL152" s="36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spans="1:48" ht="15.75" customHeight="1">
      <c r="A153" s="535" t="s">
        <v>7678</v>
      </c>
      <c r="B153" s="51">
        <v>46063</v>
      </c>
      <c r="C153" s="33" t="s">
        <v>7677</v>
      </c>
      <c r="D153" s="85">
        <v>1466</v>
      </c>
      <c r="E153" s="34">
        <v>1.4</v>
      </c>
      <c r="F153" s="34">
        <v>1.5</v>
      </c>
      <c r="G153" s="34">
        <v>4.1100000000000003</v>
      </c>
      <c r="H153" s="34">
        <v>0.12</v>
      </c>
      <c r="I153" s="34">
        <v>0.18</v>
      </c>
      <c r="J153" s="31">
        <v>0.114</v>
      </c>
      <c r="K153" s="31">
        <v>8.5999999999999993E-2</v>
      </c>
      <c r="L153" s="31">
        <v>0.02</v>
      </c>
      <c r="M153" s="31">
        <v>1.2E-2</v>
      </c>
      <c r="N153" s="35">
        <f t="shared" si="20"/>
        <v>95.358000000000004</v>
      </c>
      <c r="O153" s="34">
        <v>33.74</v>
      </c>
      <c r="P153" s="34">
        <v>36.18</v>
      </c>
      <c r="Q153" s="34">
        <v>7.81</v>
      </c>
      <c r="R153" s="34">
        <v>18.64</v>
      </c>
      <c r="S153" s="34">
        <v>0.68</v>
      </c>
      <c r="T153" s="34">
        <v>0.28000000000000003</v>
      </c>
      <c r="U153" s="34">
        <v>0.37</v>
      </c>
      <c r="V153" s="34">
        <v>0.21</v>
      </c>
      <c r="W153" s="34">
        <v>0.5</v>
      </c>
      <c r="X153" s="34">
        <v>1.06</v>
      </c>
      <c r="Y153" s="433">
        <v>1.0723177237700059</v>
      </c>
      <c r="Z153" s="433">
        <v>1.3037937166567872</v>
      </c>
      <c r="AA153" s="34"/>
      <c r="AB153" s="543" t="s">
        <v>48</v>
      </c>
      <c r="AC153" s="77">
        <v>22.3</v>
      </c>
      <c r="AD153" s="34" t="s">
        <v>51</v>
      </c>
      <c r="AE153" s="34"/>
      <c r="AF153" s="34"/>
      <c r="AG153" s="34"/>
      <c r="AH153" s="34"/>
      <c r="AI153" s="34"/>
      <c r="AJ153" s="34"/>
      <c r="AK153" s="34"/>
      <c r="AL153" s="36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spans="1:48" ht="15.75" customHeight="1">
      <c r="A154" s="535" t="s">
        <v>7680</v>
      </c>
      <c r="B154" s="51">
        <v>46063</v>
      </c>
      <c r="C154" s="33" t="s">
        <v>7679</v>
      </c>
      <c r="D154" s="85">
        <v>1466</v>
      </c>
      <c r="E154" s="34">
        <v>3</v>
      </c>
      <c r="F154" s="34">
        <v>3.1</v>
      </c>
      <c r="G154" s="34">
        <v>4.1100000000000003</v>
      </c>
      <c r="H154" s="34">
        <v>0.13</v>
      </c>
      <c r="I154" s="34">
        <v>0.24</v>
      </c>
      <c r="J154" s="31">
        <v>8.7999999999999995E-2</v>
      </c>
      <c r="K154" s="31">
        <v>9.1999999999999998E-2</v>
      </c>
      <c r="L154" s="31">
        <v>2.5999999999999999E-2</v>
      </c>
      <c r="M154" s="31">
        <v>1.2999999999999999E-2</v>
      </c>
      <c r="N154" s="35">
        <f t="shared" si="20"/>
        <v>95.301000000000002</v>
      </c>
      <c r="O154" s="34">
        <v>33.97</v>
      </c>
      <c r="P154" s="34">
        <v>35.93</v>
      </c>
      <c r="Q154" s="34">
        <v>7.92</v>
      </c>
      <c r="R154" s="34">
        <v>18.91</v>
      </c>
      <c r="S154" s="34">
        <v>0.51</v>
      </c>
      <c r="T154" s="34">
        <v>0.27</v>
      </c>
      <c r="U154" s="34">
        <v>0.35</v>
      </c>
      <c r="V154" s="34">
        <v>0.2</v>
      </c>
      <c r="W154" s="34">
        <v>0.51</v>
      </c>
      <c r="X154" s="34">
        <v>1.08</v>
      </c>
      <c r="Y154" s="433">
        <v>1.0576979687959964</v>
      </c>
      <c r="Z154" s="433">
        <v>1.2908448631145129</v>
      </c>
      <c r="AA154" s="34"/>
      <c r="AB154" s="543" t="s">
        <v>50</v>
      </c>
      <c r="AC154" s="77">
        <v>6.3</v>
      </c>
      <c r="AD154" s="34"/>
      <c r="AE154" s="34"/>
      <c r="AF154" s="34"/>
      <c r="AG154" s="34"/>
      <c r="AH154" s="34"/>
      <c r="AI154" s="34"/>
      <c r="AJ154" s="34"/>
      <c r="AK154" s="34"/>
      <c r="AL154" s="36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spans="1:48" ht="15.75" customHeight="1">
      <c r="A155" s="535" t="s">
        <v>7682</v>
      </c>
      <c r="B155" s="51">
        <v>46063</v>
      </c>
      <c r="C155" s="33" t="s">
        <v>7681</v>
      </c>
      <c r="D155" s="85">
        <v>1472</v>
      </c>
      <c r="E155" s="34">
        <v>4.3</v>
      </c>
      <c r="F155" s="34">
        <v>4.4000000000000004</v>
      </c>
      <c r="G155" s="34">
        <v>4.13</v>
      </c>
      <c r="H155" s="34">
        <v>0.15</v>
      </c>
      <c r="I155" s="34">
        <v>0.47</v>
      </c>
      <c r="J155" s="31">
        <v>5.6000000000000001E-2</v>
      </c>
      <c r="K155" s="31">
        <v>9.5000000000000001E-2</v>
      </c>
      <c r="L155" s="31">
        <v>4.4999999999999998E-2</v>
      </c>
      <c r="M155" s="31">
        <v>1.4999999999999999E-2</v>
      </c>
      <c r="N155" s="35">
        <f t="shared" si="20"/>
        <v>95.039000000000001</v>
      </c>
      <c r="O155" s="34">
        <v>34.36</v>
      </c>
      <c r="P155" s="34">
        <v>36.07</v>
      </c>
      <c r="Q155" s="34">
        <v>8</v>
      </c>
      <c r="R155" s="34">
        <v>18.66</v>
      </c>
      <c r="S155" s="34">
        <v>0.35</v>
      </c>
      <c r="T155" s="34">
        <v>0.23</v>
      </c>
      <c r="U155" s="34">
        <v>0.34</v>
      </c>
      <c r="V155" s="34">
        <v>0.21</v>
      </c>
      <c r="W155" s="34">
        <v>0.49</v>
      </c>
      <c r="X155" s="34">
        <v>1.02</v>
      </c>
      <c r="Y155" s="433">
        <v>1.04976717112922</v>
      </c>
      <c r="Z155" s="433">
        <v>1.2825960419091968</v>
      </c>
      <c r="AA155" s="34"/>
      <c r="AB155" s="543" t="s">
        <v>53</v>
      </c>
      <c r="AC155" s="77">
        <v>14.3</v>
      </c>
      <c r="AD155" s="34"/>
      <c r="AE155" s="34"/>
      <c r="AF155" s="34"/>
      <c r="AG155" s="34"/>
      <c r="AH155" s="34"/>
      <c r="AI155" s="34"/>
      <c r="AJ155" s="34"/>
      <c r="AK155" s="34"/>
      <c r="AL155" s="36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</row>
    <row r="156" spans="1:48" ht="15.75" customHeight="1">
      <c r="A156" s="535" t="s">
        <v>7684</v>
      </c>
      <c r="B156" s="51">
        <v>46063</v>
      </c>
      <c r="C156" s="33" t="s">
        <v>7683</v>
      </c>
      <c r="D156" s="85">
        <v>1471</v>
      </c>
      <c r="E156" s="34">
        <v>6.15</v>
      </c>
      <c r="F156" s="34">
        <v>6.25</v>
      </c>
      <c r="G156" s="34">
        <v>4.0999999999999996</v>
      </c>
      <c r="H156" s="34">
        <v>0.13</v>
      </c>
      <c r="I156" s="34">
        <v>0.3</v>
      </c>
      <c r="J156" s="31">
        <v>8.5999999999999993E-2</v>
      </c>
      <c r="K156" s="31">
        <v>9.5000000000000001E-2</v>
      </c>
      <c r="L156" s="31">
        <v>2.9000000000000001E-2</v>
      </c>
      <c r="M156" s="31">
        <v>1.2999999999999999E-2</v>
      </c>
      <c r="N156" s="35">
        <f t="shared" si="20"/>
        <v>95.247</v>
      </c>
      <c r="O156" s="34">
        <v>34.03</v>
      </c>
      <c r="P156" s="34">
        <v>35.43</v>
      </c>
      <c r="Q156" s="34">
        <v>8.3000000000000007</v>
      </c>
      <c r="R156" s="34">
        <v>18.62</v>
      </c>
      <c r="S156" s="34">
        <v>0.76</v>
      </c>
      <c r="T156" s="34">
        <v>0.25</v>
      </c>
      <c r="U156" s="34">
        <v>0.48</v>
      </c>
      <c r="V156" s="34">
        <v>0.22</v>
      </c>
      <c r="W156" s="34">
        <v>0.5</v>
      </c>
      <c r="X156" s="34">
        <v>0.86</v>
      </c>
      <c r="Y156" s="433">
        <f t="shared" ref="Y156:Y164" si="23">P156/O156</f>
        <v>1.0411401704378489</v>
      </c>
      <c r="Z156" s="433">
        <f t="shared" ref="Z156:Z164" si="24">(Q156+P156)/O156</f>
        <v>1.2850426094622394</v>
      </c>
      <c r="AA156" s="34"/>
      <c r="AB156" s="539"/>
      <c r="AC156" s="540"/>
      <c r="AD156" s="34"/>
      <c r="AE156" s="34"/>
      <c r="AF156" s="34"/>
      <c r="AG156" s="34"/>
      <c r="AH156" s="34"/>
      <c r="AI156" s="34"/>
      <c r="AJ156" s="34"/>
      <c r="AK156" s="34"/>
      <c r="AL156" s="36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</row>
    <row r="157" spans="1:48" ht="15.75" customHeight="1">
      <c r="A157" s="535" t="s">
        <v>7686</v>
      </c>
      <c r="B157" s="51">
        <v>46063</v>
      </c>
      <c r="C157" s="33" t="s">
        <v>7685</v>
      </c>
      <c r="D157" s="85">
        <v>1476</v>
      </c>
      <c r="E157" s="34">
        <v>7.4</v>
      </c>
      <c r="F157" s="34">
        <v>7.5</v>
      </c>
      <c r="G157" s="34">
        <v>4.12</v>
      </c>
      <c r="H157" s="34">
        <v>0.14000000000000001</v>
      </c>
      <c r="I157" s="34">
        <v>0.43</v>
      </c>
      <c r="J157" s="31">
        <v>8.1000000000000003E-2</v>
      </c>
      <c r="K157" s="31">
        <v>9.7000000000000003E-2</v>
      </c>
      <c r="L157" s="31">
        <v>4.2000000000000003E-2</v>
      </c>
      <c r="M157" s="31">
        <v>1.4999999999999999E-2</v>
      </c>
      <c r="N157" s="35">
        <f t="shared" si="20"/>
        <v>95.075000000000003</v>
      </c>
      <c r="O157" s="34">
        <v>34.409999999999997</v>
      </c>
      <c r="P157" s="34">
        <v>35.89</v>
      </c>
      <c r="Q157" s="34">
        <v>8.4</v>
      </c>
      <c r="R157" s="34">
        <v>18.59</v>
      </c>
      <c r="S157" s="34">
        <v>0.33</v>
      </c>
      <c r="T157" s="34">
        <v>0.24</v>
      </c>
      <c r="U157" s="34">
        <v>0.48</v>
      </c>
      <c r="V157" s="34">
        <v>0.21</v>
      </c>
      <c r="W157" s="34">
        <v>0.49</v>
      </c>
      <c r="X157" s="34">
        <v>0.84</v>
      </c>
      <c r="Y157" s="433">
        <v>1.0430107526881722</v>
      </c>
      <c r="Z157" s="433">
        <v>1.2871258355129325</v>
      </c>
      <c r="AA157" s="34"/>
      <c r="AB157" s="539"/>
      <c r="AC157" s="540"/>
      <c r="AD157" s="34"/>
      <c r="AE157" s="34"/>
      <c r="AF157" s="34"/>
      <c r="AG157" s="34"/>
      <c r="AH157" s="34"/>
      <c r="AI157" s="34"/>
      <c r="AJ157" s="34"/>
      <c r="AK157" s="34"/>
      <c r="AL157" s="36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</row>
    <row r="158" spans="1:48" ht="15.75" customHeight="1">
      <c r="A158" s="535" t="s">
        <v>7687</v>
      </c>
      <c r="B158" s="51">
        <v>46063</v>
      </c>
      <c r="C158" s="33" t="s">
        <v>7688</v>
      </c>
      <c r="D158" s="85">
        <v>1487</v>
      </c>
      <c r="E158" s="34">
        <v>9</v>
      </c>
      <c r="F158" s="34">
        <v>9.1</v>
      </c>
      <c r="G158" s="34">
        <v>4.1500000000000004</v>
      </c>
      <c r="H158" s="34">
        <v>0.14000000000000001</v>
      </c>
      <c r="I158" s="34">
        <v>0.52</v>
      </c>
      <c r="J158" s="31">
        <v>7.1999999999999995E-2</v>
      </c>
      <c r="K158" s="31">
        <v>9.1999999999999998E-2</v>
      </c>
      <c r="L158" s="31">
        <v>0.05</v>
      </c>
      <c r="M158" s="31">
        <v>1.4E-2</v>
      </c>
      <c r="N158" s="35">
        <f t="shared" si="20"/>
        <v>94.962000000000003</v>
      </c>
      <c r="O158" s="34">
        <v>35.25</v>
      </c>
      <c r="P158" s="34">
        <v>35.729999999999997</v>
      </c>
      <c r="Q158" s="34">
        <v>8.18</v>
      </c>
      <c r="R158" s="34">
        <v>18.36</v>
      </c>
      <c r="S158" s="34">
        <v>0.28999999999999998</v>
      </c>
      <c r="T158" s="34">
        <v>0.22</v>
      </c>
      <c r="U158" s="34">
        <v>0.45</v>
      </c>
      <c r="V158" s="34">
        <v>0.2</v>
      </c>
      <c r="W158" s="34">
        <v>0.46</v>
      </c>
      <c r="X158" s="34">
        <v>0.75</v>
      </c>
      <c r="Y158" s="433">
        <v>1.0136170212765956</v>
      </c>
      <c r="Z158" s="433">
        <v>1.2456737588652482</v>
      </c>
      <c r="AA158" s="34"/>
      <c r="AB158" s="539"/>
      <c r="AC158" s="540"/>
      <c r="AD158" s="34"/>
      <c r="AE158" s="34"/>
      <c r="AF158" s="34"/>
      <c r="AG158" s="34"/>
      <c r="AH158" s="34"/>
      <c r="AI158" s="34"/>
      <c r="AJ158" s="34"/>
      <c r="AK158" s="34"/>
      <c r="AL158" s="36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</row>
    <row r="159" spans="1:48" ht="15.75" customHeight="1">
      <c r="A159" s="535" t="s">
        <v>3052</v>
      </c>
      <c r="B159" s="51"/>
      <c r="C159" s="33"/>
      <c r="D159" s="85"/>
      <c r="E159" s="34"/>
      <c r="F159" s="34"/>
      <c r="G159" s="34"/>
      <c r="H159" s="34"/>
      <c r="I159" s="34"/>
      <c r="J159" s="31"/>
      <c r="K159" s="31"/>
      <c r="L159" s="31"/>
      <c r="M159" s="31"/>
      <c r="N159" s="35">
        <f t="shared" si="20"/>
        <v>100</v>
      </c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433" t="e">
        <f t="shared" si="23"/>
        <v>#DIV/0!</v>
      </c>
      <c r="Z159" s="433" t="e">
        <f t="shared" si="24"/>
        <v>#DIV/0!</v>
      </c>
      <c r="AA159" s="34"/>
      <c r="AB159" s="539"/>
      <c r="AC159" s="540"/>
      <c r="AD159" s="34"/>
      <c r="AE159" s="34"/>
      <c r="AF159" s="34"/>
      <c r="AG159" s="34"/>
      <c r="AH159" s="34"/>
      <c r="AI159" s="34"/>
      <c r="AJ159" s="34"/>
      <c r="AK159" s="34"/>
      <c r="AL159" s="36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</row>
    <row r="160" spans="1:48" ht="15.75" customHeight="1">
      <c r="A160" s="535" t="s">
        <v>3052</v>
      </c>
      <c r="B160" s="51"/>
      <c r="C160" s="33"/>
      <c r="D160" s="85"/>
      <c r="E160" s="34"/>
      <c r="F160" s="34"/>
      <c r="G160" s="34"/>
      <c r="H160" s="34"/>
      <c r="I160" s="34"/>
      <c r="J160" s="31"/>
      <c r="K160" s="31"/>
      <c r="L160" s="31"/>
      <c r="M160" s="31"/>
      <c r="N160" s="35">
        <f t="shared" si="20"/>
        <v>100</v>
      </c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433" t="e">
        <f t="shared" si="23"/>
        <v>#DIV/0!</v>
      </c>
      <c r="Z160" s="433" t="e">
        <f t="shared" si="24"/>
        <v>#DIV/0!</v>
      </c>
      <c r="AA160" s="34"/>
      <c r="AB160" s="539"/>
      <c r="AC160" s="540"/>
      <c r="AD160" s="34"/>
      <c r="AE160" s="34"/>
      <c r="AF160" s="34"/>
      <c r="AG160" s="34"/>
      <c r="AH160" s="34"/>
      <c r="AI160" s="34"/>
      <c r="AJ160" s="34"/>
      <c r="AK160" s="34"/>
      <c r="AL160" s="36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spans="1:48" ht="15.75" customHeight="1">
      <c r="A161" s="535" t="s">
        <v>3052</v>
      </c>
      <c r="B161" s="51"/>
      <c r="C161" s="33"/>
      <c r="D161" s="85"/>
      <c r="E161" s="34"/>
      <c r="F161" s="34"/>
      <c r="G161" s="34"/>
      <c r="H161" s="34"/>
      <c r="I161" s="34"/>
      <c r="J161" s="31"/>
      <c r="K161" s="31"/>
      <c r="L161" s="31"/>
      <c r="M161" s="31"/>
      <c r="N161" s="35">
        <f t="shared" si="20"/>
        <v>100</v>
      </c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433" t="e">
        <f t="shared" si="23"/>
        <v>#DIV/0!</v>
      </c>
      <c r="Z161" s="433" t="e">
        <f t="shared" si="24"/>
        <v>#DIV/0!</v>
      </c>
      <c r="AA161" s="34"/>
      <c r="AB161" s="539"/>
      <c r="AC161" s="540"/>
      <c r="AD161" s="34"/>
      <c r="AE161" s="34"/>
      <c r="AF161" s="34"/>
      <c r="AG161" s="34"/>
      <c r="AH161" s="34"/>
      <c r="AI161" s="34"/>
      <c r="AJ161" s="34"/>
      <c r="AK161" s="34"/>
      <c r="AL161" s="36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spans="1:48" ht="15.75" customHeight="1">
      <c r="A162" s="535" t="s">
        <v>3052</v>
      </c>
      <c r="B162" s="51"/>
      <c r="C162" s="33"/>
      <c r="D162" s="85"/>
      <c r="E162" s="34"/>
      <c r="F162" s="34"/>
      <c r="G162" s="34"/>
      <c r="H162" s="34"/>
      <c r="I162" s="34"/>
      <c r="J162" s="31"/>
      <c r="K162" s="31"/>
      <c r="L162" s="31"/>
      <c r="M162" s="31"/>
      <c r="N162" s="35">
        <f t="shared" si="20"/>
        <v>100</v>
      </c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433" t="e">
        <f t="shared" si="23"/>
        <v>#DIV/0!</v>
      </c>
      <c r="Z162" s="433" t="e">
        <f t="shared" si="24"/>
        <v>#DIV/0!</v>
      </c>
      <c r="AA162" s="34"/>
      <c r="AB162" s="539"/>
      <c r="AC162" s="540"/>
      <c r="AD162" s="34"/>
      <c r="AE162" s="34"/>
      <c r="AF162" s="34"/>
      <c r="AG162" s="34"/>
      <c r="AH162" s="34"/>
      <c r="AI162" s="34"/>
      <c r="AJ162" s="34"/>
      <c r="AK162" s="34"/>
      <c r="AL162" s="36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spans="1:48" ht="15.75" customHeight="1">
      <c r="A163" s="535" t="s">
        <v>3052</v>
      </c>
      <c r="B163" s="51"/>
      <c r="C163" s="33"/>
      <c r="D163" s="85"/>
      <c r="E163" s="34"/>
      <c r="F163" s="34"/>
      <c r="G163" s="34"/>
      <c r="H163" s="34"/>
      <c r="I163" s="34"/>
      <c r="J163" s="31"/>
      <c r="K163" s="31"/>
      <c r="L163" s="31"/>
      <c r="M163" s="31"/>
      <c r="N163" s="35">
        <f t="shared" si="20"/>
        <v>100</v>
      </c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433" t="e">
        <f t="shared" si="23"/>
        <v>#DIV/0!</v>
      </c>
      <c r="Z163" s="433" t="e">
        <f t="shared" si="24"/>
        <v>#DIV/0!</v>
      </c>
      <c r="AA163" s="34"/>
      <c r="AB163" s="539"/>
      <c r="AC163" s="540"/>
      <c r="AD163" s="34"/>
      <c r="AE163" s="34"/>
      <c r="AF163" s="34"/>
      <c r="AG163" s="34"/>
      <c r="AH163" s="34"/>
      <c r="AI163" s="34"/>
      <c r="AJ163" s="34"/>
      <c r="AK163" s="34"/>
      <c r="AL163" s="36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</row>
    <row r="164" spans="1:48" ht="15.75" customHeight="1">
      <c r="A164" s="535" t="s">
        <v>3052</v>
      </c>
      <c r="B164" s="51"/>
      <c r="C164" s="33"/>
      <c r="D164" s="85"/>
      <c r="E164" s="34"/>
      <c r="F164" s="34"/>
      <c r="G164" s="34"/>
      <c r="H164" s="34"/>
      <c r="I164" s="34"/>
      <c r="J164" s="31"/>
      <c r="K164" s="31"/>
      <c r="L164" s="31"/>
      <c r="M164" s="31"/>
      <c r="N164" s="35">
        <f t="shared" si="20"/>
        <v>100</v>
      </c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433" t="e">
        <f t="shared" si="23"/>
        <v>#DIV/0!</v>
      </c>
      <c r="Z164" s="433" t="e">
        <f t="shared" si="24"/>
        <v>#DIV/0!</v>
      </c>
      <c r="AA164" s="34"/>
      <c r="AB164" s="539"/>
      <c r="AC164" s="540"/>
      <c r="AD164" s="34"/>
      <c r="AE164" s="34"/>
      <c r="AF164" s="34"/>
      <c r="AG164" s="34"/>
      <c r="AH164" s="34"/>
      <c r="AI164" s="34"/>
      <c r="AJ164" s="34"/>
      <c r="AK164" s="34"/>
      <c r="AL164" s="36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</row>
    <row r="165" spans="1:48" ht="15.75" customHeight="1">
      <c r="A165" s="535"/>
      <c r="B165" s="51"/>
      <c r="C165" s="33"/>
      <c r="D165" s="85"/>
      <c r="E165" s="34"/>
      <c r="F165" s="34"/>
      <c r="G165" s="34"/>
      <c r="H165" s="34"/>
      <c r="I165" s="34"/>
      <c r="J165" s="31"/>
      <c r="K165" s="31"/>
      <c r="L165" s="31"/>
      <c r="M165" s="31"/>
      <c r="N165" s="420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433"/>
      <c r="Z165" s="433"/>
      <c r="AA165" s="34"/>
      <c r="AB165" s="539"/>
      <c r="AC165" s="540"/>
      <c r="AD165" s="34"/>
      <c r="AE165" s="34"/>
      <c r="AF165" s="34"/>
      <c r="AG165" s="34"/>
      <c r="AH165" s="34"/>
      <c r="AI165" s="34"/>
      <c r="AJ165" s="34"/>
      <c r="AK165" s="34"/>
      <c r="AL165" s="36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</row>
    <row r="166" spans="1:48" ht="15.75" customHeight="1">
      <c r="A166" s="535"/>
      <c r="B166" s="51"/>
      <c r="C166" s="33"/>
      <c r="D166" s="85"/>
      <c r="E166" s="34"/>
      <c r="F166" s="34"/>
      <c r="G166" s="34"/>
      <c r="H166" s="34"/>
      <c r="I166" s="34"/>
      <c r="J166" s="31"/>
      <c r="K166" s="31"/>
      <c r="L166" s="31"/>
      <c r="M166" s="31"/>
      <c r="N166" s="420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433"/>
      <c r="Z166" s="433"/>
      <c r="AA166" s="34"/>
      <c r="AB166" s="539"/>
      <c r="AC166" s="540"/>
      <c r="AD166" s="34"/>
      <c r="AE166" s="34"/>
      <c r="AF166" s="34"/>
      <c r="AG166" s="34"/>
      <c r="AH166" s="34"/>
      <c r="AI166" s="34"/>
      <c r="AJ166" s="34"/>
      <c r="AK166" s="34"/>
      <c r="AL166" s="36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</row>
    <row r="167" spans="1:48" ht="15.75" customHeight="1">
      <c r="A167" s="535"/>
      <c r="B167" s="51"/>
      <c r="C167" s="33"/>
      <c r="D167" s="85"/>
      <c r="E167" s="34"/>
      <c r="F167" s="34"/>
      <c r="G167" s="34"/>
      <c r="H167" s="34"/>
      <c r="I167" s="34"/>
      <c r="J167" s="31"/>
      <c r="K167" s="31"/>
      <c r="L167" s="31"/>
      <c r="M167" s="31"/>
      <c r="N167" s="420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433"/>
      <c r="Z167" s="433"/>
      <c r="AA167" s="34"/>
      <c r="AB167" s="539"/>
      <c r="AC167" s="540"/>
      <c r="AD167" s="34"/>
      <c r="AE167" s="34"/>
      <c r="AF167" s="34"/>
      <c r="AG167" s="34"/>
      <c r="AH167" s="34"/>
      <c r="AI167" s="34"/>
      <c r="AJ167" s="34"/>
      <c r="AK167" s="34"/>
      <c r="AL167" s="36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</row>
    <row r="168" spans="1:48" ht="15.75" customHeight="1">
      <c r="A168" s="535"/>
      <c r="B168" s="51"/>
      <c r="C168" s="33"/>
      <c r="D168" s="85"/>
      <c r="E168" s="34"/>
      <c r="F168" s="34"/>
      <c r="G168" s="34"/>
      <c r="H168" s="34"/>
      <c r="I168" s="34"/>
      <c r="J168" s="31"/>
      <c r="K168" s="31"/>
      <c r="L168" s="31"/>
      <c r="M168" s="31"/>
      <c r="N168" s="420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433"/>
      <c r="Z168" s="433"/>
      <c r="AA168" s="34"/>
      <c r="AB168" s="539"/>
      <c r="AC168" s="540"/>
      <c r="AD168" s="34"/>
      <c r="AE168" s="34"/>
      <c r="AF168" s="34"/>
      <c r="AG168" s="34"/>
      <c r="AH168" s="34"/>
      <c r="AI168" s="34"/>
      <c r="AJ168" s="34"/>
      <c r="AK168" s="34"/>
      <c r="AL168" s="36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spans="1:48" ht="15.75" customHeight="1">
      <c r="A169" s="535"/>
      <c r="B169" s="51"/>
      <c r="C169" s="33"/>
      <c r="D169" s="85"/>
      <c r="E169" s="34"/>
      <c r="F169" s="34"/>
      <c r="G169" s="34"/>
      <c r="H169" s="34"/>
      <c r="I169" s="34"/>
      <c r="J169" s="31"/>
      <c r="K169" s="31"/>
      <c r="L169" s="31"/>
      <c r="M169" s="31"/>
      <c r="N169" s="420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433"/>
      <c r="Z169" s="433"/>
      <c r="AA169" s="34"/>
      <c r="AB169" s="539"/>
      <c r="AC169" s="540"/>
      <c r="AD169" s="34"/>
      <c r="AE169" s="34"/>
      <c r="AF169" s="34"/>
      <c r="AG169" s="34"/>
      <c r="AH169" s="34"/>
      <c r="AI169" s="34"/>
      <c r="AJ169" s="34"/>
      <c r="AK169" s="34"/>
      <c r="AL169" s="36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spans="1:48" ht="15.75" customHeight="1">
      <c r="A170" s="535"/>
      <c r="B170" s="51"/>
      <c r="C170" s="33"/>
      <c r="D170" s="85"/>
      <c r="E170" s="34"/>
      <c r="F170" s="34"/>
      <c r="G170" s="34"/>
      <c r="H170" s="34"/>
      <c r="I170" s="34"/>
      <c r="J170" s="31"/>
      <c r="K170" s="31"/>
      <c r="L170" s="31"/>
      <c r="M170" s="31"/>
      <c r="N170" s="420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433"/>
      <c r="Z170" s="433"/>
      <c r="AA170" s="34"/>
      <c r="AB170" s="539"/>
      <c r="AC170" s="540"/>
      <c r="AD170" s="34"/>
      <c r="AE170" s="34"/>
      <c r="AF170" s="34"/>
      <c r="AG170" s="34"/>
      <c r="AH170" s="34"/>
      <c r="AI170" s="34"/>
      <c r="AJ170" s="34"/>
      <c r="AK170" s="34"/>
      <c r="AL170" s="36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spans="1:48" ht="15.75" customHeight="1">
      <c r="A171" s="535"/>
      <c r="B171" s="51"/>
      <c r="C171" s="33"/>
      <c r="D171" s="85"/>
      <c r="E171" s="34"/>
      <c r="F171" s="34"/>
      <c r="G171" s="34"/>
      <c r="H171" s="34"/>
      <c r="I171" s="34"/>
      <c r="J171" s="31"/>
      <c r="K171" s="31"/>
      <c r="L171" s="31"/>
      <c r="M171" s="31"/>
      <c r="N171" s="420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433"/>
      <c r="Z171" s="433"/>
      <c r="AA171" s="34"/>
      <c r="AB171" s="539"/>
      <c r="AC171" s="540"/>
      <c r="AD171" s="34"/>
      <c r="AE171" s="34"/>
      <c r="AF171" s="34"/>
      <c r="AG171" s="34"/>
      <c r="AH171" s="34"/>
      <c r="AI171" s="34"/>
      <c r="AJ171" s="34"/>
      <c r="AK171" s="34"/>
      <c r="AL171" s="36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spans="1:48" ht="15.75" customHeight="1">
      <c r="A172" s="535"/>
      <c r="B172" s="51"/>
      <c r="C172" s="33"/>
      <c r="D172" s="85"/>
      <c r="E172" s="34"/>
      <c r="F172" s="34"/>
      <c r="G172" s="34"/>
      <c r="H172" s="34"/>
      <c r="I172" s="34"/>
      <c r="J172" s="31"/>
      <c r="K172" s="31"/>
      <c r="L172" s="31"/>
      <c r="M172" s="31"/>
      <c r="N172" s="420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433"/>
      <c r="Z172" s="433"/>
      <c r="AA172" s="34"/>
      <c r="AB172" s="539"/>
      <c r="AC172" s="540"/>
      <c r="AD172" s="34"/>
      <c r="AE172" s="34"/>
      <c r="AF172" s="34"/>
      <c r="AG172" s="34"/>
      <c r="AH172" s="34"/>
      <c r="AI172" s="34"/>
      <c r="AJ172" s="34"/>
      <c r="AK172" s="34"/>
      <c r="AL172" s="36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spans="1:48" ht="15.75" customHeight="1">
      <c r="A173" s="535"/>
      <c r="B173" s="51"/>
      <c r="C173" s="33"/>
      <c r="D173" s="85"/>
      <c r="E173" s="34"/>
      <c r="F173" s="34"/>
      <c r="G173" s="34"/>
      <c r="H173" s="34"/>
      <c r="I173" s="34"/>
      <c r="J173" s="31"/>
      <c r="K173" s="31"/>
      <c r="L173" s="31"/>
      <c r="M173" s="31"/>
      <c r="N173" s="420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433"/>
      <c r="Z173" s="433"/>
      <c r="AA173" s="34"/>
      <c r="AB173" s="539"/>
      <c r="AC173" s="540"/>
      <c r="AD173" s="34"/>
      <c r="AE173" s="34"/>
      <c r="AF173" s="34"/>
      <c r="AG173" s="34"/>
      <c r="AH173" s="34"/>
      <c r="AI173" s="34"/>
      <c r="AJ173" s="34"/>
      <c r="AK173" s="34"/>
      <c r="AL173" s="36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spans="1:48" ht="15.75" customHeight="1">
      <c r="A174" s="535"/>
      <c r="B174" s="51"/>
      <c r="C174" s="33"/>
      <c r="D174" s="85"/>
      <c r="E174" s="34"/>
      <c r="F174" s="34"/>
      <c r="G174" s="34"/>
      <c r="H174" s="34"/>
      <c r="I174" s="34"/>
      <c r="J174" s="31"/>
      <c r="K174" s="31"/>
      <c r="L174" s="31"/>
      <c r="M174" s="31"/>
      <c r="N174" s="420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433"/>
      <c r="Z174" s="433"/>
      <c r="AA174" s="34"/>
      <c r="AB174" s="539"/>
      <c r="AC174" s="540"/>
      <c r="AD174" s="34"/>
      <c r="AE174" s="34"/>
      <c r="AF174" s="34"/>
      <c r="AG174" s="34"/>
      <c r="AH174" s="34"/>
      <c r="AI174" s="34"/>
      <c r="AJ174" s="34"/>
      <c r="AK174" s="34"/>
      <c r="AL174" s="36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spans="1:48" ht="15.75" customHeight="1">
      <c r="A175" s="535"/>
      <c r="B175" s="51"/>
      <c r="C175" s="33"/>
      <c r="D175" s="85"/>
      <c r="E175" s="34"/>
      <c r="F175" s="34"/>
      <c r="G175" s="34"/>
      <c r="H175" s="34"/>
      <c r="I175" s="34"/>
      <c r="J175" s="31"/>
      <c r="K175" s="31"/>
      <c r="L175" s="31"/>
      <c r="M175" s="31"/>
      <c r="N175" s="420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433"/>
      <c r="Z175" s="433"/>
      <c r="AA175" s="34"/>
      <c r="AB175" s="539"/>
      <c r="AC175" s="540"/>
      <c r="AD175" s="34"/>
      <c r="AE175" s="34"/>
      <c r="AF175" s="34"/>
      <c r="AG175" s="34"/>
      <c r="AH175" s="34"/>
      <c r="AI175" s="34"/>
      <c r="AJ175" s="34"/>
      <c r="AK175" s="34"/>
      <c r="AL175" s="36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spans="1:48" ht="15.75" customHeight="1">
      <c r="A176" s="535"/>
      <c r="B176" s="51"/>
      <c r="C176" s="33"/>
      <c r="D176" s="85"/>
      <c r="E176" s="34"/>
      <c r="F176" s="34"/>
      <c r="G176" s="34"/>
      <c r="H176" s="34"/>
      <c r="I176" s="34"/>
      <c r="J176" s="31"/>
      <c r="K176" s="31"/>
      <c r="L176" s="31"/>
      <c r="M176" s="31"/>
      <c r="N176" s="420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433"/>
      <c r="Z176" s="433"/>
      <c r="AA176" s="34"/>
      <c r="AB176" s="539"/>
      <c r="AC176" s="540"/>
      <c r="AD176" s="34"/>
      <c r="AE176" s="34"/>
      <c r="AF176" s="34"/>
      <c r="AG176" s="34"/>
      <c r="AH176" s="34"/>
      <c r="AI176" s="34"/>
      <c r="AJ176" s="34"/>
      <c r="AK176" s="34"/>
      <c r="AL176" s="36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spans="1:48" ht="15.75" customHeight="1">
      <c r="A177" s="535"/>
      <c r="B177" s="51"/>
      <c r="C177" s="33"/>
      <c r="D177" s="85"/>
      <c r="E177" s="34"/>
      <c r="F177" s="34"/>
      <c r="G177" s="34"/>
      <c r="H177" s="34"/>
      <c r="I177" s="34"/>
      <c r="J177" s="31"/>
      <c r="K177" s="31"/>
      <c r="L177" s="31"/>
      <c r="M177" s="31"/>
      <c r="N177" s="420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433"/>
      <c r="Z177" s="433"/>
      <c r="AA177" s="34"/>
      <c r="AB177" s="539"/>
      <c r="AC177" s="540"/>
      <c r="AD177" s="34"/>
      <c r="AE177" s="34"/>
      <c r="AF177" s="34"/>
      <c r="AG177" s="34"/>
      <c r="AH177" s="34"/>
      <c r="AI177" s="34"/>
      <c r="AJ177" s="34"/>
      <c r="AK177" s="34"/>
      <c r="AL177" s="36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spans="1:48" ht="15.75" customHeight="1">
      <c r="A178" s="535"/>
      <c r="B178" s="51"/>
      <c r="C178" s="33"/>
      <c r="D178" s="85"/>
      <c r="E178" s="34"/>
      <c r="F178" s="34"/>
      <c r="G178" s="34"/>
      <c r="H178" s="34"/>
      <c r="I178" s="34"/>
      <c r="J178" s="31"/>
      <c r="K178" s="31"/>
      <c r="L178" s="31"/>
      <c r="M178" s="31"/>
      <c r="N178" s="420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433"/>
      <c r="Z178" s="433"/>
      <c r="AA178" s="34"/>
      <c r="AB178" s="539"/>
      <c r="AC178" s="540"/>
      <c r="AD178" s="34"/>
      <c r="AE178" s="34"/>
      <c r="AF178" s="34"/>
      <c r="AG178" s="34"/>
      <c r="AH178" s="34"/>
      <c r="AI178" s="34"/>
      <c r="AJ178" s="34"/>
      <c r="AK178" s="34"/>
      <c r="AL178" s="36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spans="1:48" ht="15.75" customHeight="1">
      <c r="A179" s="535"/>
      <c r="B179" s="51"/>
      <c r="C179" s="33"/>
      <c r="D179" s="85"/>
      <c r="E179" s="34"/>
      <c r="F179" s="34"/>
      <c r="G179" s="34"/>
      <c r="H179" s="34"/>
      <c r="I179" s="34"/>
      <c r="J179" s="31"/>
      <c r="K179" s="31"/>
      <c r="L179" s="31"/>
      <c r="M179" s="31"/>
      <c r="N179" s="420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433"/>
      <c r="Z179" s="433"/>
      <c r="AA179" s="34"/>
      <c r="AB179" s="539"/>
      <c r="AC179" s="540"/>
      <c r="AD179" s="34"/>
      <c r="AE179" s="34"/>
      <c r="AF179" s="34"/>
      <c r="AG179" s="34"/>
      <c r="AH179" s="34"/>
      <c r="AI179" s="34"/>
      <c r="AJ179" s="34"/>
      <c r="AK179" s="34"/>
      <c r="AL179" s="36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spans="1:48" ht="15.75" customHeight="1">
      <c r="A180" s="535"/>
      <c r="B180" s="51"/>
      <c r="C180" s="33"/>
      <c r="D180" s="85"/>
      <c r="E180" s="34"/>
      <c r="F180" s="34"/>
      <c r="G180" s="34"/>
      <c r="H180" s="34"/>
      <c r="I180" s="34"/>
      <c r="J180" s="31"/>
      <c r="K180" s="31"/>
      <c r="L180" s="31"/>
      <c r="M180" s="31"/>
      <c r="N180" s="420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433"/>
      <c r="Z180" s="433"/>
      <c r="AA180" s="34"/>
      <c r="AB180" s="539"/>
      <c r="AC180" s="540"/>
      <c r="AD180" s="34"/>
      <c r="AE180" s="34"/>
      <c r="AF180" s="34"/>
      <c r="AG180" s="34"/>
      <c r="AH180" s="34"/>
      <c r="AI180" s="34"/>
      <c r="AJ180" s="34"/>
      <c r="AK180" s="34"/>
      <c r="AL180" s="36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spans="1:48" ht="15.75" customHeight="1">
      <c r="A181" s="535"/>
      <c r="B181" s="51"/>
      <c r="C181" s="33"/>
      <c r="D181" s="85"/>
      <c r="E181" s="34"/>
      <c r="F181" s="34"/>
      <c r="G181" s="34"/>
      <c r="H181" s="34"/>
      <c r="I181" s="34"/>
      <c r="J181" s="31"/>
      <c r="K181" s="31"/>
      <c r="L181" s="31"/>
      <c r="M181" s="31"/>
      <c r="N181" s="420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433"/>
      <c r="Z181" s="433"/>
      <c r="AA181" s="34"/>
      <c r="AB181" s="539"/>
      <c r="AC181" s="540"/>
      <c r="AD181" s="34"/>
      <c r="AE181" s="34"/>
      <c r="AF181" s="34"/>
      <c r="AG181" s="34"/>
      <c r="AH181" s="34"/>
      <c r="AI181" s="34"/>
      <c r="AJ181" s="34"/>
      <c r="AK181" s="34"/>
      <c r="AL181" s="36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spans="1:48" ht="15.75" customHeight="1">
      <c r="A182" s="535"/>
      <c r="B182" s="51"/>
      <c r="C182" s="33"/>
      <c r="D182" s="85"/>
      <c r="E182" s="34"/>
      <c r="F182" s="34"/>
      <c r="G182" s="34"/>
      <c r="H182" s="34"/>
      <c r="I182" s="34"/>
      <c r="J182" s="31"/>
      <c r="K182" s="31"/>
      <c r="L182" s="31"/>
      <c r="M182" s="31"/>
      <c r="N182" s="420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433"/>
      <c r="Z182" s="433"/>
      <c r="AA182" s="34"/>
      <c r="AB182" s="539"/>
      <c r="AC182" s="540"/>
      <c r="AD182" s="34"/>
      <c r="AE182" s="34"/>
      <c r="AF182" s="34"/>
      <c r="AG182" s="34"/>
      <c r="AH182" s="34"/>
      <c r="AI182" s="34"/>
      <c r="AJ182" s="34"/>
      <c r="AK182" s="34"/>
      <c r="AL182" s="36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spans="1:48" ht="15.75" customHeight="1">
      <c r="A183" s="535"/>
      <c r="B183" s="51"/>
      <c r="C183" s="33"/>
      <c r="D183" s="85"/>
      <c r="E183" s="34"/>
      <c r="F183" s="34"/>
      <c r="G183" s="34"/>
      <c r="H183" s="34"/>
      <c r="I183" s="34"/>
      <c r="J183" s="31"/>
      <c r="K183" s="31"/>
      <c r="L183" s="31"/>
      <c r="M183" s="31"/>
      <c r="N183" s="420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433"/>
      <c r="Z183" s="433"/>
      <c r="AA183" s="34"/>
      <c r="AB183" s="539"/>
      <c r="AC183" s="540"/>
      <c r="AD183" s="34"/>
      <c r="AE183" s="34"/>
      <c r="AF183" s="34"/>
      <c r="AG183" s="34"/>
      <c r="AH183" s="34"/>
      <c r="AI183" s="34"/>
      <c r="AJ183" s="34"/>
      <c r="AK183" s="34"/>
      <c r="AL183" s="36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spans="1:48" ht="15.75" customHeight="1">
      <c r="A184" s="535"/>
      <c r="B184" s="51"/>
      <c r="C184" s="33"/>
      <c r="D184" s="85"/>
      <c r="E184" s="34"/>
      <c r="F184" s="34"/>
      <c r="G184" s="34"/>
      <c r="H184" s="34"/>
      <c r="I184" s="34"/>
      <c r="J184" s="31"/>
      <c r="K184" s="31"/>
      <c r="L184" s="31"/>
      <c r="M184" s="31"/>
      <c r="N184" s="420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433"/>
      <c r="Z184" s="433"/>
      <c r="AA184" s="34"/>
      <c r="AB184" s="539"/>
      <c r="AC184" s="540"/>
      <c r="AD184" s="34"/>
      <c r="AE184" s="34"/>
      <c r="AF184" s="34"/>
      <c r="AG184" s="34"/>
      <c r="AH184" s="34"/>
      <c r="AI184" s="34"/>
      <c r="AJ184" s="34"/>
      <c r="AK184" s="34"/>
      <c r="AL184" s="36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spans="1:48" ht="15.75" customHeight="1">
      <c r="A185" s="535"/>
      <c r="B185" s="51"/>
      <c r="C185" s="33"/>
      <c r="D185" s="85"/>
      <c r="E185" s="34"/>
      <c r="F185" s="34"/>
      <c r="G185" s="34"/>
      <c r="H185" s="34"/>
      <c r="I185" s="34"/>
      <c r="J185" s="31"/>
      <c r="K185" s="31"/>
      <c r="L185" s="31"/>
      <c r="M185" s="31"/>
      <c r="N185" s="420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433"/>
      <c r="Z185" s="433"/>
      <c r="AA185" s="34"/>
      <c r="AB185" s="539"/>
      <c r="AC185" s="540"/>
      <c r="AD185" s="34"/>
      <c r="AE185" s="34"/>
      <c r="AF185" s="34"/>
      <c r="AG185" s="34"/>
      <c r="AH185" s="34"/>
      <c r="AI185" s="34"/>
      <c r="AJ185" s="34"/>
      <c r="AK185" s="34"/>
      <c r="AL185" s="36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spans="1:48" ht="15.75" customHeight="1">
      <c r="A186" s="535"/>
      <c r="B186" s="51"/>
      <c r="C186" s="33"/>
      <c r="D186" s="85"/>
      <c r="E186" s="34"/>
      <c r="F186" s="34"/>
      <c r="G186" s="34"/>
      <c r="H186" s="34"/>
      <c r="I186" s="34"/>
      <c r="J186" s="31"/>
      <c r="K186" s="31"/>
      <c r="L186" s="31"/>
      <c r="M186" s="31"/>
      <c r="N186" s="420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433"/>
      <c r="Z186" s="433"/>
      <c r="AA186" s="34"/>
      <c r="AB186" s="539"/>
      <c r="AC186" s="540"/>
      <c r="AD186" s="34"/>
      <c r="AE186" s="34"/>
      <c r="AF186" s="34"/>
      <c r="AG186" s="34"/>
      <c r="AH186" s="34"/>
      <c r="AI186" s="34"/>
      <c r="AJ186" s="34"/>
      <c r="AK186" s="34"/>
      <c r="AL186" s="36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spans="1:48" ht="15.75" customHeight="1">
      <c r="A187" s="535"/>
      <c r="B187" s="51"/>
      <c r="C187" s="33"/>
      <c r="D187" s="85"/>
      <c r="E187" s="34"/>
      <c r="F187" s="34"/>
      <c r="G187" s="34"/>
      <c r="H187" s="34"/>
      <c r="I187" s="34"/>
      <c r="J187" s="31"/>
      <c r="K187" s="31"/>
      <c r="L187" s="31"/>
      <c r="M187" s="31"/>
      <c r="N187" s="420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433"/>
      <c r="Z187" s="433"/>
      <c r="AA187" s="34"/>
      <c r="AB187" s="539"/>
      <c r="AC187" s="540"/>
      <c r="AD187" s="34"/>
      <c r="AE187" s="34"/>
      <c r="AF187" s="34"/>
      <c r="AG187" s="34"/>
      <c r="AH187" s="34"/>
      <c r="AI187" s="34"/>
      <c r="AJ187" s="34"/>
      <c r="AK187" s="34"/>
      <c r="AL187" s="36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spans="1:48" ht="15.75" customHeight="1">
      <c r="A188" s="535"/>
      <c r="B188" s="51"/>
      <c r="C188" s="33"/>
      <c r="D188" s="85"/>
      <c r="E188" s="34"/>
      <c r="F188" s="34"/>
      <c r="G188" s="34"/>
      <c r="H188" s="34"/>
      <c r="I188" s="34"/>
      <c r="J188" s="31"/>
      <c r="K188" s="31"/>
      <c r="L188" s="31"/>
      <c r="M188" s="31"/>
      <c r="N188" s="420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433"/>
      <c r="Z188" s="433"/>
      <c r="AA188" s="34"/>
      <c r="AB188" s="539"/>
      <c r="AC188" s="540"/>
      <c r="AD188" s="34"/>
      <c r="AE188" s="34"/>
      <c r="AF188" s="34"/>
      <c r="AG188" s="34"/>
      <c r="AH188" s="34"/>
      <c r="AI188" s="34"/>
      <c r="AJ188" s="34"/>
      <c r="AK188" s="34"/>
      <c r="AL188" s="36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spans="1:48" ht="15.75" customHeight="1">
      <c r="A189" s="535"/>
      <c r="B189" s="51"/>
      <c r="C189" s="33"/>
      <c r="D189" s="85"/>
      <c r="E189" s="34"/>
      <c r="F189" s="34"/>
      <c r="G189" s="34"/>
      <c r="H189" s="34"/>
      <c r="I189" s="34"/>
      <c r="J189" s="31"/>
      <c r="K189" s="31"/>
      <c r="L189" s="31"/>
      <c r="M189" s="31"/>
      <c r="N189" s="420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433"/>
      <c r="Z189" s="433"/>
      <c r="AA189" s="34"/>
      <c r="AB189" s="539"/>
      <c r="AC189" s="540"/>
      <c r="AD189" s="34"/>
      <c r="AE189" s="34"/>
      <c r="AF189" s="34"/>
      <c r="AG189" s="34"/>
      <c r="AH189" s="34"/>
      <c r="AI189" s="34"/>
      <c r="AJ189" s="34"/>
      <c r="AK189" s="34"/>
      <c r="AL189" s="36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spans="1:48" ht="15.75" customHeight="1">
      <c r="A190" s="535"/>
      <c r="B190" s="51"/>
      <c r="C190" s="33"/>
      <c r="D190" s="85"/>
      <c r="E190" s="34"/>
      <c r="F190" s="34"/>
      <c r="G190" s="34"/>
      <c r="H190" s="34"/>
      <c r="I190" s="34"/>
      <c r="J190" s="31"/>
      <c r="K190" s="31"/>
      <c r="L190" s="31"/>
      <c r="M190" s="31"/>
      <c r="N190" s="420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433"/>
      <c r="Z190" s="433"/>
      <c r="AA190" s="34"/>
      <c r="AB190" s="539"/>
      <c r="AC190" s="540"/>
      <c r="AD190" s="34"/>
      <c r="AE190" s="34"/>
      <c r="AF190" s="34"/>
      <c r="AG190" s="34"/>
      <c r="AH190" s="34"/>
      <c r="AI190" s="34"/>
      <c r="AJ190" s="34"/>
      <c r="AK190" s="34"/>
      <c r="AL190" s="36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spans="1:48" ht="15.75" customHeight="1">
      <c r="A191" s="535"/>
      <c r="B191" s="51"/>
      <c r="C191" s="33"/>
      <c r="D191" s="85"/>
      <c r="E191" s="34"/>
      <c r="F191" s="34"/>
      <c r="G191" s="34"/>
      <c r="H191" s="34"/>
      <c r="I191" s="34"/>
      <c r="J191" s="31"/>
      <c r="K191" s="31"/>
      <c r="L191" s="31"/>
      <c r="M191" s="31"/>
      <c r="N191" s="420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433"/>
      <c r="Z191" s="433"/>
      <c r="AA191" s="34"/>
      <c r="AB191" s="539"/>
      <c r="AC191" s="540"/>
      <c r="AD191" s="34"/>
      <c r="AE191" s="34"/>
      <c r="AF191" s="34"/>
      <c r="AG191" s="34"/>
      <c r="AH191" s="34"/>
      <c r="AI191" s="34"/>
      <c r="AJ191" s="34"/>
      <c r="AK191" s="34"/>
      <c r="AL191" s="36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spans="1:48" ht="15.75" customHeight="1">
      <c r="A192" s="535"/>
      <c r="B192" s="51"/>
      <c r="C192" s="33"/>
      <c r="D192" s="85"/>
      <c r="E192" s="34"/>
      <c r="F192" s="34"/>
      <c r="G192" s="34"/>
      <c r="H192" s="34"/>
      <c r="I192" s="34"/>
      <c r="J192" s="31"/>
      <c r="K192" s="31"/>
      <c r="L192" s="31"/>
      <c r="M192" s="31"/>
      <c r="N192" s="420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433"/>
      <c r="Z192" s="433"/>
      <c r="AA192" s="34"/>
      <c r="AB192" s="539"/>
      <c r="AC192" s="540"/>
      <c r="AD192" s="34"/>
      <c r="AE192" s="34"/>
      <c r="AF192" s="34"/>
      <c r="AG192" s="34"/>
      <c r="AH192" s="34"/>
      <c r="AI192" s="34"/>
      <c r="AJ192" s="34"/>
      <c r="AK192" s="34"/>
      <c r="AL192" s="36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spans="1:48" ht="15.75" customHeight="1">
      <c r="A193" s="535"/>
      <c r="B193" s="51"/>
      <c r="C193" s="33"/>
      <c r="D193" s="85"/>
      <c r="E193" s="34"/>
      <c r="F193" s="34"/>
      <c r="G193" s="34"/>
      <c r="H193" s="34"/>
      <c r="I193" s="34"/>
      <c r="J193" s="31"/>
      <c r="K193" s="31"/>
      <c r="L193" s="31"/>
      <c r="M193" s="31"/>
      <c r="N193" s="420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433"/>
      <c r="Z193" s="433"/>
      <c r="AA193" s="34"/>
      <c r="AB193" s="539"/>
      <c r="AC193" s="540"/>
      <c r="AD193" s="34"/>
      <c r="AE193" s="34"/>
      <c r="AF193" s="34"/>
      <c r="AG193" s="34"/>
      <c r="AH193" s="34"/>
      <c r="AI193" s="34"/>
      <c r="AJ193" s="34"/>
      <c r="AK193" s="34"/>
      <c r="AL193" s="36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spans="1:48" ht="15.75" customHeight="1">
      <c r="A194" s="535"/>
      <c r="B194" s="51"/>
      <c r="C194" s="33"/>
      <c r="D194" s="85"/>
      <c r="E194" s="34"/>
      <c r="F194" s="34"/>
      <c r="G194" s="34"/>
      <c r="H194" s="34"/>
      <c r="I194" s="34"/>
      <c r="J194" s="31"/>
      <c r="K194" s="31"/>
      <c r="L194" s="31"/>
      <c r="M194" s="31"/>
      <c r="N194" s="420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433"/>
      <c r="Z194" s="433"/>
      <c r="AA194" s="34"/>
      <c r="AB194" s="539"/>
      <c r="AC194" s="540"/>
      <c r="AD194" s="34"/>
      <c r="AE194" s="34"/>
      <c r="AF194" s="34"/>
      <c r="AG194" s="34"/>
      <c r="AH194" s="34"/>
      <c r="AI194" s="34"/>
      <c r="AJ194" s="34"/>
      <c r="AK194" s="34"/>
      <c r="AL194" s="36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spans="1:48" ht="15.75" customHeight="1">
      <c r="A195" s="535"/>
      <c r="B195" s="51"/>
      <c r="C195" s="33"/>
      <c r="D195" s="85"/>
      <c r="E195" s="34"/>
      <c r="F195" s="34"/>
      <c r="G195" s="34"/>
      <c r="H195" s="34"/>
      <c r="I195" s="34"/>
      <c r="J195" s="31"/>
      <c r="K195" s="31"/>
      <c r="L195" s="31"/>
      <c r="M195" s="31"/>
      <c r="N195" s="420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433"/>
      <c r="Z195" s="433"/>
      <c r="AA195" s="34"/>
      <c r="AB195" s="539"/>
      <c r="AC195" s="540"/>
      <c r="AD195" s="34"/>
      <c r="AE195" s="34"/>
      <c r="AF195" s="34"/>
      <c r="AG195" s="34"/>
      <c r="AH195" s="34"/>
      <c r="AI195" s="34"/>
      <c r="AJ195" s="34"/>
      <c r="AK195" s="34"/>
      <c r="AL195" s="36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spans="1:48" ht="15.75" customHeight="1">
      <c r="A196" s="535"/>
      <c r="B196" s="51"/>
      <c r="C196" s="33"/>
      <c r="D196" s="85"/>
      <c r="E196" s="34"/>
      <c r="F196" s="34"/>
      <c r="G196" s="34"/>
      <c r="H196" s="34"/>
      <c r="I196" s="34"/>
      <c r="J196" s="31"/>
      <c r="K196" s="31"/>
      <c r="L196" s="31"/>
      <c r="M196" s="31"/>
      <c r="N196" s="420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433"/>
      <c r="Z196" s="433"/>
      <c r="AA196" s="34"/>
      <c r="AB196" s="539"/>
      <c r="AC196" s="540"/>
      <c r="AD196" s="34"/>
      <c r="AE196" s="34"/>
      <c r="AF196" s="34"/>
      <c r="AG196" s="34"/>
      <c r="AH196" s="34"/>
      <c r="AI196" s="34"/>
      <c r="AJ196" s="34"/>
      <c r="AK196" s="34"/>
      <c r="AL196" s="36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spans="1:48" ht="15.75" customHeight="1">
      <c r="A197" s="535"/>
      <c r="B197" s="51"/>
      <c r="C197" s="33"/>
      <c r="D197" s="85"/>
      <c r="E197" s="34"/>
      <c r="F197" s="34"/>
      <c r="G197" s="34"/>
      <c r="H197" s="34"/>
      <c r="I197" s="34"/>
      <c r="J197" s="31"/>
      <c r="K197" s="31"/>
      <c r="L197" s="31"/>
      <c r="M197" s="31"/>
      <c r="N197" s="420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433"/>
      <c r="Z197" s="433"/>
      <c r="AA197" s="34"/>
      <c r="AB197" s="539"/>
      <c r="AC197" s="540"/>
      <c r="AD197" s="34"/>
      <c r="AE197" s="34"/>
      <c r="AF197" s="34"/>
      <c r="AG197" s="34"/>
      <c r="AH197" s="34"/>
      <c r="AI197" s="34"/>
      <c r="AJ197" s="34"/>
      <c r="AK197" s="34"/>
      <c r="AL197" s="36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spans="1:48" ht="15.75" customHeight="1">
      <c r="A198" s="535"/>
      <c r="B198" s="51"/>
      <c r="C198" s="33"/>
      <c r="D198" s="85"/>
      <c r="E198" s="34"/>
      <c r="F198" s="34"/>
      <c r="G198" s="34"/>
      <c r="H198" s="34"/>
      <c r="I198" s="34"/>
      <c r="J198" s="31"/>
      <c r="K198" s="31"/>
      <c r="L198" s="31"/>
      <c r="M198" s="31"/>
      <c r="N198" s="420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433"/>
      <c r="Z198" s="433"/>
      <c r="AA198" s="34"/>
      <c r="AB198" s="539"/>
      <c r="AC198" s="540"/>
      <c r="AD198" s="34"/>
      <c r="AE198" s="34"/>
      <c r="AF198" s="34"/>
      <c r="AG198" s="34"/>
      <c r="AH198" s="34"/>
      <c r="AI198" s="34"/>
      <c r="AJ198" s="34"/>
      <c r="AK198" s="34"/>
      <c r="AL198" s="36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spans="1:48" ht="15.75" customHeight="1">
      <c r="A199" s="535"/>
      <c r="B199" s="51"/>
      <c r="C199" s="33"/>
      <c r="D199" s="85"/>
      <c r="E199" s="34"/>
      <c r="F199" s="34"/>
      <c r="G199" s="34"/>
      <c r="H199" s="34"/>
      <c r="I199" s="34"/>
      <c r="J199" s="31"/>
      <c r="K199" s="31"/>
      <c r="L199" s="31"/>
      <c r="M199" s="31"/>
      <c r="N199" s="420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433"/>
      <c r="Z199" s="433"/>
      <c r="AA199" s="34"/>
      <c r="AB199" s="539"/>
      <c r="AC199" s="540"/>
      <c r="AD199" s="34"/>
      <c r="AE199" s="34"/>
      <c r="AF199" s="34"/>
      <c r="AG199" s="34"/>
      <c r="AH199" s="34"/>
      <c r="AI199" s="34"/>
      <c r="AJ199" s="34"/>
      <c r="AK199" s="34"/>
      <c r="AL199" s="36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spans="1:48" ht="15.75" customHeight="1">
      <c r="A200" s="535"/>
      <c r="B200" s="51"/>
      <c r="C200" s="33"/>
      <c r="D200" s="85"/>
      <c r="E200" s="34"/>
      <c r="F200" s="34"/>
      <c r="G200" s="34"/>
      <c r="H200" s="34"/>
      <c r="I200" s="34"/>
      <c r="J200" s="31"/>
      <c r="K200" s="31"/>
      <c r="L200" s="31"/>
      <c r="M200" s="31"/>
      <c r="N200" s="420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433"/>
      <c r="Z200" s="433"/>
      <c r="AA200" s="34"/>
      <c r="AB200" s="539"/>
      <c r="AC200" s="540"/>
      <c r="AD200" s="34"/>
      <c r="AE200" s="34"/>
      <c r="AF200" s="34"/>
      <c r="AG200" s="34"/>
      <c r="AH200" s="34"/>
      <c r="AI200" s="34"/>
      <c r="AJ200" s="34"/>
      <c r="AK200" s="34"/>
      <c r="AL200" s="36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spans="1:48" ht="15.75" customHeight="1">
      <c r="A201" s="535"/>
      <c r="B201" s="51"/>
      <c r="C201" s="33"/>
      <c r="D201" s="85"/>
      <c r="E201" s="34"/>
      <c r="F201" s="34"/>
      <c r="G201" s="34"/>
      <c r="H201" s="34"/>
      <c r="I201" s="34"/>
      <c r="J201" s="31"/>
      <c r="K201" s="31"/>
      <c r="L201" s="31"/>
      <c r="M201" s="31"/>
      <c r="N201" s="420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433"/>
      <c r="Z201" s="433"/>
      <c r="AA201" s="34"/>
      <c r="AB201" s="539"/>
      <c r="AC201" s="540"/>
      <c r="AD201" s="34"/>
      <c r="AE201" s="34"/>
      <c r="AF201" s="34"/>
      <c r="AG201" s="34"/>
      <c r="AH201" s="34"/>
      <c r="AI201" s="34"/>
      <c r="AJ201" s="34"/>
      <c r="AK201" s="34"/>
      <c r="AL201" s="36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spans="1:48" ht="15.75" customHeight="1">
      <c r="A202" s="535"/>
      <c r="B202" s="51"/>
      <c r="C202" s="33"/>
      <c r="D202" s="85"/>
      <c r="E202" s="34"/>
      <c r="F202" s="34"/>
      <c r="G202" s="34"/>
      <c r="H202" s="34"/>
      <c r="I202" s="34"/>
      <c r="J202" s="31"/>
      <c r="K202" s="31"/>
      <c r="L202" s="31"/>
      <c r="M202" s="31"/>
      <c r="N202" s="420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433"/>
      <c r="Z202" s="433"/>
      <c r="AA202" s="34"/>
      <c r="AB202" s="539"/>
      <c r="AC202" s="540"/>
      <c r="AD202" s="34"/>
      <c r="AE202" s="34"/>
      <c r="AF202" s="34"/>
      <c r="AG202" s="34"/>
      <c r="AH202" s="34"/>
      <c r="AI202" s="34"/>
      <c r="AJ202" s="34"/>
      <c r="AK202" s="34"/>
      <c r="AL202" s="36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spans="1:48" ht="15.75" customHeight="1">
      <c r="A203" s="535"/>
      <c r="B203" s="51"/>
      <c r="C203" s="33"/>
      <c r="D203" s="85"/>
      <c r="E203" s="34"/>
      <c r="F203" s="34"/>
      <c r="G203" s="34"/>
      <c r="H203" s="34"/>
      <c r="I203" s="34"/>
      <c r="J203" s="31"/>
      <c r="K203" s="31"/>
      <c r="L203" s="31"/>
      <c r="M203" s="31"/>
      <c r="N203" s="420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433"/>
      <c r="Z203" s="433"/>
      <c r="AA203" s="34"/>
      <c r="AB203" s="539"/>
      <c r="AC203" s="540"/>
      <c r="AD203" s="34"/>
      <c r="AE203" s="34"/>
      <c r="AF203" s="34"/>
      <c r="AG203" s="34"/>
      <c r="AH203" s="34"/>
      <c r="AI203" s="34"/>
      <c r="AJ203" s="34"/>
      <c r="AK203" s="34"/>
      <c r="AL203" s="36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spans="1:48" ht="15.75" customHeight="1">
      <c r="A204" s="535"/>
      <c r="B204" s="51"/>
      <c r="C204" s="33"/>
      <c r="D204" s="85"/>
      <c r="E204" s="34"/>
      <c r="F204" s="34"/>
      <c r="G204" s="34"/>
      <c r="H204" s="34"/>
      <c r="I204" s="34"/>
      <c r="J204" s="31"/>
      <c r="K204" s="31"/>
      <c r="L204" s="31"/>
      <c r="M204" s="31"/>
      <c r="N204" s="420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433"/>
      <c r="Z204" s="433"/>
      <c r="AA204" s="34"/>
      <c r="AB204" s="539"/>
      <c r="AC204" s="540"/>
      <c r="AD204" s="34"/>
      <c r="AE204" s="34"/>
      <c r="AF204" s="34"/>
      <c r="AG204" s="34"/>
      <c r="AH204" s="34"/>
      <c r="AI204" s="34"/>
      <c r="AJ204" s="34"/>
      <c r="AK204" s="34"/>
      <c r="AL204" s="36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</row>
    <row r="205" spans="1:48" ht="15.75" customHeight="1">
      <c r="A205" s="535"/>
      <c r="B205" s="51"/>
      <c r="C205" s="33"/>
      <c r="D205" s="85"/>
      <c r="E205" s="34"/>
      <c r="F205" s="34"/>
      <c r="G205" s="34"/>
      <c r="H205" s="34"/>
      <c r="I205" s="34"/>
      <c r="J205" s="31"/>
      <c r="K205" s="31"/>
      <c r="L205" s="31"/>
      <c r="M205" s="31"/>
      <c r="N205" s="420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433"/>
      <c r="Z205" s="433"/>
      <c r="AA205" s="34"/>
      <c r="AB205" s="539"/>
      <c r="AC205" s="540"/>
      <c r="AD205" s="34"/>
      <c r="AE205" s="34"/>
      <c r="AF205" s="34"/>
      <c r="AG205" s="34"/>
      <c r="AH205" s="34"/>
      <c r="AI205" s="34"/>
      <c r="AJ205" s="34"/>
      <c r="AK205" s="34"/>
      <c r="AL205" s="36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</row>
    <row r="206" spans="1:48" ht="15.75" customHeight="1">
      <c r="A206" s="535"/>
      <c r="B206" s="51"/>
      <c r="C206" s="33"/>
      <c r="D206" s="85"/>
      <c r="E206" s="34"/>
      <c r="F206" s="34"/>
      <c r="G206" s="34"/>
      <c r="H206" s="34"/>
      <c r="I206" s="34"/>
      <c r="J206" s="31"/>
      <c r="K206" s="31"/>
      <c r="L206" s="31"/>
      <c r="M206" s="31"/>
      <c r="N206" s="420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433"/>
      <c r="Z206" s="433"/>
      <c r="AA206" s="34"/>
      <c r="AB206" s="539"/>
      <c r="AC206" s="540"/>
      <c r="AD206" s="34"/>
      <c r="AE206" s="34"/>
      <c r="AF206" s="34"/>
      <c r="AG206" s="34"/>
      <c r="AH206" s="34"/>
      <c r="AI206" s="34"/>
      <c r="AJ206" s="34"/>
      <c r="AK206" s="34"/>
      <c r="AL206" s="36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</row>
    <row r="207" spans="1:48" ht="15.75" customHeight="1">
      <c r="A207" s="535"/>
      <c r="B207" s="51"/>
      <c r="C207" s="33"/>
      <c r="D207" s="85"/>
      <c r="E207" s="34"/>
      <c r="F207" s="34"/>
      <c r="G207" s="34"/>
      <c r="H207" s="34"/>
      <c r="I207" s="34"/>
      <c r="J207" s="31"/>
      <c r="K207" s="31"/>
      <c r="L207" s="31"/>
      <c r="M207" s="31"/>
      <c r="N207" s="420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433"/>
      <c r="Z207" s="433"/>
      <c r="AA207" s="34"/>
      <c r="AB207" s="539"/>
      <c r="AC207" s="540"/>
      <c r="AD207" s="34"/>
      <c r="AE207" s="34"/>
      <c r="AF207" s="34"/>
      <c r="AG207" s="34"/>
      <c r="AH207" s="34"/>
      <c r="AI207" s="34"/>
      <c r="AJ207" s="34"/>
      <c r="AK207" s="34"/>
      <c r="AL207" s="36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</row>
    <row r="208" spans="1:48" ht="15.75" customHeight="1">
      <c r="A208" s="535"/>
      <c r="B208" s="51"/>
      <c r="C208" s="33"/>
      <c r="D208" s="85"/>
      <c r="E208" s="34"/>
      <c r="F208" s="34"/>
      <c r="G208" s="34"/>
      <c r="H208" s="34"/>
      <c r="I208" s="34"/>
      <c r="J208" s="31"/>
      <c r="K208" s="31"/>
      <c r="L208" s="31"/>
      <c r="M208" s="31"/>
      <c r="N208" s="420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433"/>
      <c r="Z208" s="433"/>
      <c r="AA208" s="34"/>
      <c r="AB208" s="539"/>
      <c r="AC208" s="540"/>
      <c r="AD208" s="34"/>
      <c r="AE208" s="34"/>
      <c r="AF208" s="34"/>
      <c r="AG208" s="34"/>
      <c r="AH208" s="34"/>
      <c r="AI208" s="34"/>
      <c r="AJ208" s="34"/>
      <c r="AK208" s="34"/>
      <c r="AL208" s="36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</row>
    <row r="209" spans="1:48" ht="15.75" customHeight="1">
      <c r="A209" s="535"/>
      <c r="B209" s="51"/>
      <c r="C209" s="33"/>
      <c r="D209" s="85"/>
      <c r="E209" s="34"/>
      <c r="F209" s="34"/>
      <c r="G209" s="34"/>
      <c r="H209" s="34"/>
      <c r="I209" s="34"/>
      <c r="J209" s="31"/>
      <c r="K209" s="31"/>
      <c r="L209" s="31"/>
      <c r="M209" s="31"/>
      <c r="N209" s="420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433"/>
      <c r="Z209" s="433"/>
      <c r="AA209" s="34"/>
      <c r="AB209" s="539"/>
      <c r="AC209" s="540"/>
      <c r="AD209" s="34"/>
      <c r="AE209" s="34"/>
      <c r="AF209" s="34"/>
      <c r="AG209" s="34"/>
      <c r="AH209" s="34"/>
      <c r="AI209" s="34"/>
      <c r="AJ209" s="34"/>
      <c r="AK209" s="34"/>
      <c r="AL209" s="36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</row>
    <row r="210" spans="1:48" ht="15.75" customHeight="1">
      <c r="A210" s="535"/>
      <c r="B210" s="51"/>
      <c r="C210" s="33"/>
      <c r="D210" s="85"/>
      <c r="E210" s="34"/>
      <c r="F210" s="34"/>
      <c r="G210" s="34"/>
      <c r="H210" s="34"/>
      <c r="I210" s="34"/>
      <c r="J210" s="31"/>
      <c r="K210" s="31"/>
      <c r="L210" s="31"/>
      <c r="M210" s="31"/>
      <c r="N210" s="420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433"/>
      <c r="Z210" s="433"/>
      <c r="AA210" s="34"/>
      <c r="AB210" s="539"/>
      <c r="AC210" s="540"/>
      <c r="AD210" s="34"/>
      <c r="AE210" s="34"/>
      <c r="AF210" s="34"/>
      <c r="AG210" s="34"/>
      <c r="AH210" s="34"/>
      <c r="AI210" s="34"/>
      <c r="AJ210" s="34"/>
      <c r="AK210" s="34"/>
      <c r="AL210" s="36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</row>
    <row r="211" spans="1:48" ht="15.75" customHeight="1">
      <c r="A211" s="535"/>
      <c r="B211" s="51"/>
      <c r="C211" s="33"/>
      <c r="D211" s="85"/>
      <c r="E211" s="34"/>
      <c r="F211" s="34"/>
      <c r="G211" s="34"/>
      <c r="H211" s="34"/>
      <c r="I211" s="34"/>
      <c r="J211" s="31"/>
      <c r="K211" s="31"/>
      <c r="L211" s="31"/>
      <c r="M211" s="31"/>
      <c r="N211" s="420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433"/>
      <c r="Z211" s="433"/>
      <c r="AA211" s="34"/>
      <c r="AB211" s="539"/>
      <c r="AC211" s="540"/>
      <c r="AD211" s="34"/>
      <c r="AE211" s="34"/>
      <c r="AF211" s="34"/>
      <c r="AG211" s="34"/>
      <c r="AH211" s="34"/>
      <c r="AI211" s="34"/>
      <c r="AJ211" s="34"/>
      <c r="AK211" s="34"/>
      <c r="AL211" s="36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</row>
    <row r="212" spans="1:48" ht="15.75" customHeight="1">
      <c r="A212" s="535"/>
      <c r="B212" s="51"/>
      <c r="C212" s="33"/>
      <c r="D212" s="85"/>
      <c r="E212" s="34"/>
      <c r="F212" s="34"/>
      <c r="G212" s="34"/>
      <c r="H212" s="34"/>
      <c r="I212" s="34"/>
      <c r="J212" s="31"/>
      <c r="K212" s="31"/>
      <c r="L212" s="31"/>
      <c r="M212" s="31"/>
      <c r="N212" s="420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433"/>
      <c r="Z212" s="433"/>
      <c r="AA212" s="34"/>
      <c r="AB212" s="539"/>
      <c r="AC212" s="540"/>
      <c r="AD212" s="34"/>
      <c r="AE212" s="34"/>
      <c r="AF212" s="34"/>
      <c r="AG212" s="34"/>
      <c r="AH212" s="34"/>
      <c r="AI212" s="34"/>
      <c r="AJ212" s="34"/>
      <c r="AK212" s="34"/>
      <c r="AL212" s="36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</row>
    <row r="213" spans="1:48" ht="15.75" customHeight="1">
      <c r="A213" s="535"/>
      <c r="B213" s="51"/>
      <c r="C213" s="33"/>
      <c r="D213" s="85"/>
      <c r="E213" s="34"/>
      <c r="F213" s="34"/>
      <c r="G213" s="34"/>
      <c r="H213" s="34"/>
      <c r="I213" s="34"/>
      <c r="J213" s="31"/>
      <c r="K213" s="31"/>
      <c r="L213" s="31"/>
      <c r="M213" s="31"/>
      <c r="N213" s="420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433"/>
      <c r="Z213" s="433"/>
      <c r="AA213" s="34"/>
      <c r="AB213" s="539"/>
      <c r="AC213" s="540"/>
      <c r="AD213" s="34"/>
      <c r="AE213" s="34"/>
      <c r="AF213" s="34"/>
      <c r="AG213" s="34"/>
      <c r="AH213" s="34"/>
      <c r="AI213" s="34"/>
      <c r="AJ213" s="34"/>
      <c r="AK213" s="34"/>
      <c r="AL213" s="36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</row>
    <row r="214" spans="1:48" ht="15.75" customHeight="1">
      <c r="A214" s="535"/>
      <c r="B214" s="51"/>
      <c r="C214" s="33"/>
      <c r="D214" s="85"/>
      <c r="E214" s="34"/>
      <c r="F214" s="34"/>
      <c r="G214" s="34"/>
      <c r="H214" s="34"/>
      <c r="I214" s="34"/>
      <c r="J214" s="31"/>
      <c r="K214" s="31"/>
      <c r="L214" s="31"/>
      <c r="M214" s="31"/>
      <c r="N214" s="420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433"/>
      <c r="Z214" s="433"/>
      <c r="AA214" s="34"/>
      <c r="AB214" s="539"/>
      <c r="AC214" s="540"/>
      <c r="AD214" s="34"/>
      <c r="AE214" s="34"/>
      <c r="AF214" s="34"/>
      <c r="AG214" s="34"/>
      <c r="AH214" s="34"/>
      <c r="AI214" s="34"/>
      <c r="AJ214" s="34"/>
      <c r="AK214" s="34"/>
      <c r="AL214" s="36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</row>
    <row r="215" spans="1:48" ht="15.75" customHeight="1">
      <c r="A215" s="535"/>
      <c r="B215" s="51"/>
      <c r="C215" s="33"/>
      <c r="D215" s="85"/>
      <c r="E215" s="34"/>
      <c r="F215" s="34"/>
      <c r="G215" s="34"/>
      <c r="H215" s="34"/>
      <c r="I215" s="34"/>
      <c r="J215" s="31"/>
      <c r="K215" s="31"/>
      <c r="L215" s="31"/>
      <c r="M215" s="31"/>
      <c r="N215" s="420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433"/>
      <c r="Z215" s="433"/>
      <c r="AA215" s="34"/>
      <c r="AB215" s="539"/>
      <c r="AC215" s="540"/>
      <c r="AD215" s="34"/>
      <c r="AE215" s="34"/>
      <c r="AF215" s="34"/>
      <c r="AG215" s="34"/>
      <c r="AH215" s="34"/>
      <c r="AI215" s="34"/>
      <c r="AJ215" s="34"/>
      <c r="AK215" s="34"/>
      <c r="AL215" s="36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</row>
    <row r="216" spans="1:48" ht="15.75" customHeight="1">
      <c r="A216" s="535"/>
      <c r="B216" s="51"/>
      <c r="C216" s="33"/>
      <c r="D216" s="85"/>
      <c r="E216" s="34"/>
      <c r="F216" s="34"/>
      <c r="G216" s="34"/>
      <c r="H216" s="34"/>
      <c r="I216" s="34"/>
      <c r="J216" s="31"/>
      <c r="K216" s="31"/>
      <c r="L216" s="31"/>
      <c r="M216" s="31"/>
      <c r="N216" s="420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433"/>
      <c r="Z216" s="433"/>
      <c r="AA216" s="34"/>
      <c r="AB216" s="539"/>
      <c r="AC216" s="540"/>
      <c r="AD216" s="34"/>
      <c r="AE216" s="34"/>
      <c r="AF216" s="34"/>
      <c r="AG216" s="34"/>
      <c r="AH216" s="34"/>
      <c r="AI216" s="34"/>
      <c r="AJ216" s="34"/>
      <c r="AK216" s="34"/>
      <c r="AL216" s="36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</row>
    <row r="217" spans="1:48" ht="15.75" customHeight="1">
      <c r="A217" s="535"/>
      <c r="B217" s="51"/>
      <c r="C217" s="33"/>
      <c r="D217" s="85"/>
      <c r="E217" s="34"/>
      <c r="F217" s="34"/>
      <c r="G217" s="34"/>
      <c r="H217" s="34"/>
      <c r="I217" s="34"/>
      <c r="J217" s="31"/>
      <c r="K217" s="31"/>
      <c r="L217" s="31"/>
      <c r="M217" s="31"/>
      <c r="N217" s="420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433"/>
      <c r="Z217" s="433"/>
      <c r="AA217" s="34"/>
      <c r="AB217" s="539"/>
      <c r="AC217" s="540"/>
      <c r="AD217" s="34"/>
      <c r="AE217" s="34"/>
      <c r="AF217" s="34"/>
      <c r="AG217" s="34"/>
      <c r="AH217" s="34"/>
      <c r="AI217" s="34"/>
      <c r="AJ217" s="34"/>
      <c r="AK217" s="34"/>
      <c r="AL217" s="36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</row>
    <row r="218" spans="1:48" ht="15.75" customHeight="1">
      <c r="A218" s="535"/>
      <c r="B218" s="51"/>
      <c r="C218" s="33"/>
      <c r="D218" s="85"/>
      <c r="E218" s="34"/>
      <c r="F218" s="34"/>
      <c r="G218" s="34"/>
      <c r="H218" s="34"/>
      <c r="I218" s="34"/>
      <c r="J218" s="31"/>
      <c r="K218" s="31"/>
      <c r="L218" s="31"/>
      <c r="M218" s="31"/>
      <c r="N218" s="420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433"/>
      <c r="Z218" s="433"/>
      <c r="AA218" s="34"/>
      <c r="AB218" s="539"/>
      <c r="AC218" s="540"/>
      <c r="AD218" s="34"/>
      <c r="AE218" s="34"/>
      <c r="AF218" s="34"/>
      <c r="AG218" s="34"/>
      <c r="AH218" s="34"/>
      <c r="AI218" s="34"/>
      <c r="AJ218" s="34"/>
      <c r="AK218" s="34"/>
      <c r="AL218" s="36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</row>
    <row r="219" spans="1:48" ht="15.75" customHeight="1">
      <c r="A219" s="535"/>
      <c r="B219" s="51"/>
      <c r="C219" s="33"/>
      <c r="D219" s="85"/>
      <c r="E219" s="34"/>
      <c r="F219" s="34"/>
      <c r="G219" s="34"/>
      <c r="H219" s="34"/>
      <c r="I219" s="34"/>
      <c r="J219" s="31"/>
      <c r="K219" s="31"/>
      <c r="L219" s="31"/>
      <c r="M219" s="31"/>
      <c r="N219" s="420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433"/>
      <c r="Z219" s="433"/>
      <c r="AA219" s="34"/>
      <c r="AB219" s="539"/>
      <c r="AC219" s="540"/>
      <c r="AD219" s="34"/>
      <c r="AE219" s="34"/>
      <c r="AF219" s="34"/>
      <c r="AG219" s="34"/>
      <c r="AH219" s="34"/>
      <c r="AI219" s="34"/>
      <c r="AJ219" s="34"/>
      <c r="AK219" s="34"/>
      <c r="AL219" s="36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</row>
    <row r="220" spans="1:48" ht="15.75" customHeight="1">
      <c r="A220" s="535"/>
      <c r="B220" s="51"/>
      <c r="C220" s="33"/>
      <c r="D220" s="85"/>
      <c r="E220" s="34"/>
      <c r="F220" s="34"/>
      <c r="G220" s="34"/>
      <c r="H220" s="34"/>
      <c r="I220" s="34"/>
      <c r="J220" s="31"/>
      <c r="K220" s="31"/>
      <c r="L220" s="31"/>
      <c r="M220" s="31"/>
      <c r="N220" s="420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433"/>
      <c r="Z220" s="433"/>
      <c r="AA220" s="34"/>
      <c r="AB220" s="539"/>
      <c r="AC220" s="540"/>
      <c r="AD220" s="34"/>
      <c r="AE220" s="34"/>
      <c r="AF220" s="34"/>
      <c r="AG220" s="34"/>
      <c r="AH220" s="34"/>
      <c r="AI220" s="34"/>
      <c r="AJ220" s="34"/>
      <c r="AK220" s="34"/>
      <c r="AL220" s="36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</row>
    <row r="221" spans="1:48" ht="15.75" customHeight="1">
      <c r="A221" s="535"/>
      <c r="B221" s="51"/>
      <c r="C221" s="33"/>
      <c r="D221" s="85"/>
      <c r="E221" s="34"/>
      <c r="F221" s="34"/>
      <c r="G221" s="34"/>
      <c r="H221" s="34"/>
      <c r="I221" s="34"/>
      <c r="J221" s="31"/>
      <c r="K221" s="31"/>
      <c r="L221" s="31"/>
      <c r="M221" s="31"/>
      <c r="N221" s="420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433"/>
      <c r="Z221" s="433"/>
      <c r="AA221" s="34"/>
      <c r="AB221" s="539"/>
      <c r="AC221" s="540"/>
      <c r="AD221" s="34"/>
      <c r="AE221" s="34"/>
      <c r="AF221" s="34"/>
      <c r="AG221" s="34"/>
      <c r="AH221" s="34"/>
      <c r="AI221" s="34"/>
      <c r="AJ221" s="34"/>
      <c r="AK221" s="34"/>
      <c r="AL221" s="36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</row>
    <row r="222" spans="1:48" ht="15.75" customHeight="1">
      <c r="A222" s="535"/>
      <c r="B222" s="51"/>
      <c r="C222" s="33"/>
      <c r="D222" s="85"/>
      <c r="E222" s="34"/>
      <c r="F222" s="34"/>
      <c r="G222" s="34"/>
      <c r="H222" s="34"/>
      <c r="I222" s="34"/>
      <c r="J222" s="31"/>
      <c r="K222" s="31"/>
      <c r="L222" s="31"/>
      <c r="M222" s="31"/>
      <c r="N222" s="420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433"/>
      <c r="Z222" s="433"/>
      <c r="AA222" s="34"/>
      <c r="AB222" s="539"/>
      <c r="AC222" s="540"/>
      <c r="AD222" s="34"/>
      <c r="AE222" s="34"/>
      <c r="AF222" s="34"/>
      <c r="AG222" s="34"/>
      <c r="AH222" s="34"/>
      <c r="AI222" s="34"/>
      <c r="AJ222" s="34"/>
      <c r="AK222" s="34"/>
      <c r="AL222" s="36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</row>
    <row r="223" spans="1:48" ht="15.75" customHeight="1">
      <c r="A223" s="535"/>
      <c r="B223" s="51"/>
      <c r="C223" s="33"/>
      <c r="D223" s="85"/>
      <c r="E223" s="34"/>
      <c r="F223" s="34"/>
      <c r="G223" s="34"/>
      <c r="H223" s="34"/>
      <c r="I223" s="34"/>
      <c r="J223" s="31"/>
      <c r="K223" s="31"/>
      <c r="L223" s="31"/>
      <c r="M223" s="31"/>
      <c r="N223" s="420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433"/>
      <c r="Z223" s="433"/>
      <c r="AA223" s="34"/>
      <c r="AB223" s="539"/>
      <c r="AC223" s="540"/>
      <c r="AD223" s="34"/>
      <c r="AE223" s="34"/>
      <c r="AF223" s="34"/>
      <c r="AG223" s="34"/>
      <c r="AH223" s="34"/>
      <c r="AI223" s="34"/>
      <c r="AJ223" s="34"/>
      <c r="AK223" s="34"/>
      <c r="AL223" s="36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</row>
    <row r="224" spans="1:48" ht="15.75" customHeight="1">
      <c r="A224" s="535"/>
      <c r="B224" s="51"/>
      <c r="C224" s="33"/>
      <c r="D224" s="85"/>
      <c r="E224" s="34"/>
      <c r="F224" s="34"/>
      <c r="G224" s="34"/>
      <c r="H224" s="34"/>
      <c r="I224" s="34"/>
      <c r="J224" s="31"/>
      <c r="K224" s="31"/>
      <c r="L224" s="31"/>
      <c r="M224" s="31"/>
      <c r="N224" s="420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433"/>
      <c r="Z224" s="433"/>
      <c r="AA224" s="34"/>
      <c r="AB224" s="539"/>
      <c r="AC224" s="540"/>
      <c r="AD224" s="34"/>
      <c r="AE224" s="34"/>
      <c r="AF224" s="34"/>
      <c r="AG224" s="34"/>
      <c r="AH224" s="34"/>
      <c r="AI224" s="34"/>
      <c r="AJ224" s="34"/>
      <c r="AK224" s="34"/>
      <c r="AL224" s="36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</row>
    <row r="225" spans="1:48" ht="15.75" customHeight="1">
      <c r="A225" s="535"/>
      <c r="B225" s="51"/>
      <c r="C225" s="33"/>
      <c r="D225" s="85"/>
      <c r="E225" s="34"/>
      <c r="F225" s="34"/>
      <c r="G225" s="34"/>
      <c r="H225" s="34"/>
      <c r="I225" s="34"/>
      <c r="J225" s="31"/>
      <c r="K225" s="31"/>
      <c r="L225" s="31"/>
      <c r="M225" s="31"/>
      <c r="N225" s="420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433"/>
      <c r="Z225" s="433"/>
      <c r="AA225" s="34"/>
      <c r="AB225" s="539"/>
      <c r="AC225" s="540"/>
      <c r="AD225" s="34"/>
      <c r="AE225" s="34"/>
      <c r="AF225" s="34"/>
      <c r="AG225" s="34"/>
      <c r="AH225" s="34"/>
      <c r="AI225" s="34"/>
      <c r="AJ225" s="34"/>
      <c r="AK225" s="34"/>
      <c r="AL225" s="36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</row>
    <row r="226" spans="1:48" ht="15.75" customHeight="1">
      <c r="A226" s="535"/>
      <c r="B226" s="51"/>
      <c r="C226" s="33"/>
      <c r="D226" s="85"/>
      <c r="E226" s="34"/>
      <c r="F226" s="34"/>
      <c r="G226" s="34"/>
      <c r="H226" s="34"/>
      <c r="I226" s="34"/>
      <c r="J226" s="31"/>
      <c r="K226" s="31"/>
      <c r="L226" s="31"/>
      <c r="M226" s="31"/>
      <c r="N226" s="420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433"/>
      <c r="Z226" s="433"/>
      <c r="AA226" s="34"/>
      <c r="AB226" s="539"/>
      <c r="AC226" s="540"/>
      <c r="AD226" s="34"/>
      <c r="AE226" s="34"/>
      <c r="AF226" s="34"/>
      <c r="AG226" s="34"/>
      <c r="AH226" s="34"/>
      <c r="AI226" s="34"/>
      <c r="AJ226" s="34"/>
      <c r="AK226" s="34"/>
      <c r="AL226" s="36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</row>
    <row r="227" spans="1:48" ht="15.75" customHeight="1">
      <c r="A227" s="535"/>
      <c r="B227" s="51"/>
      <c r="C227" s="33"/>
      <c r="D227" s="85"/>
      <c r="E227" s="34"/>
      <c r="F227" s="34"/>
      <c r="G227" s="34"/>
      <c r="H227" s="34"/>
      <c r="I227" s="34"/>
      <c r="J227" s="31"/>
      <c r="K227" s="31"/>
      <c r="L227" s="31"/>
      <c r="M227" s="31"/>
      <c r="N227" s="420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433"/>
      <c r="Z227" s="433"/>
      <c r="AA227" s="34"/>
      <c r="AB227" s="539"/>
      <c r="AC227" s="540"/>
      <c r="AD227" s="34"/>
      <c r="AE227" s="34"/>
      <c r="AF227" s="34"/>
      <c r="AG227" s="34"/>
      <c r="AH227" s="34"/>
      <c r="AI227" s="34"/>
      <c r="AJ227" s="34"/>
      <c r="AK227" s="34"/>
      <c r="AL227" s="36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</row>
    <row r="228" spans="1:48" ht="15.75" customHeight="1">
      <c r="A228" s="535"/>
      <c r="B228" s="51"/>
      <c r="C228" s="33"/>
      <c r="D228" s="85"/>
      <c r="E228" s="34"/>
      <c r="F228" s="34"/>
      <c r="G228" s="34"/>
      <c r="H228" s="34"/>
      <c r="I228" s="34"/>
      <c r="J228" s="31"/>
      <c r="K228" s="31"/>
      <c r="L228" s="31"/>
      <c r="M228" s="31"/>
      <c r="N228" s="420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433"/>
      <c r="Z228" s="433"/>
      <c r="AA228" s="34"/>
      <c r="AB228" s="539"/>
      <c r="AC228" s="540"/>
      <c r="AD228" s="34"/>
      <c r="AE228" s="34"/>
      <c r="AF228" s="34"/>
      <c r="AG228" s="34"/>
      <c r="AH228" s="34"/>
      <c r="AI228" s="34"/>
      <c r="AJ228" s="34"/>
      <c r="AK228" s="34"/>
      <c r="AL228" s="36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</row>
    <row r="229" spans="1:48" ht="15.75" customHeight="1">
      <c r="A229" s="535"/>
      <c r="B229" s="51"/>
      <c r="C229" s="33"/>
      <c r="D229" s="85"/>
      <c r="E229" s="34"/>
      <c r="F229" s="34"/>
      <c r="G229" s="34"/>
      <c r="H229" s="34"/>
      <c r="I229" s="34"/>
      <c r="J229" s="31"/>
      <c r="K229" s="31"/>
      <c r="L229" s="31"/>
      <c r="M229" s="31"/>
      <c r="N229" s="420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433"/>
      <c r="Z229" s="433"/>
      <c r="AA229" s="34"/>
      <c r="AB229" s="539"/>
      <c r="AC229" s="540"/>
      <c r="AD229" s="34"/>
      <c r="AE229" s="34"/>
      <c r="AF229" s="34"/>
      <c r="AG229" s="34"/>
      <c r="AH229" s="34"/>
      <c r="AI229" s="34"/>
      <c r="AJ229" s="34"/>
      <c r="AK229" s="34"/>
      <c r="AL229" s="36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</row>
    <row r="230" spans="1:48" ht="15.75" customHeight="1">
      <c r="A230" s="535"/>
      <c r="B230" s="51"/>
      <c r="C230" s="33"/>
      <c r="D230" s="85"/>
      <c r="E230" s="34"/>
      <c r="F230" s="34"/>
      <c r="G230" s="34"/>
      <c r="H230" s="34"/>
      <c r="I230" s="34"/>
      <c r="J230" s="31"/>
      <c r="K230" s="31"/>
      <c r="L230" s="31"/>
      <c r="M230" s="31"/>
      <c r="N230" s="420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433"/>
      <c r="Z230" s="433"/>
      <c r="AA230" s="34"/>
      <c r="AB230" s="539"/>
      <c r="AC230" s="540"/>
      <c r="AD230" s="34"/>
      <c r="AE230" s="34"/>
      <c r="AF230" s="34"/>
      <c r="AG230" s="34"/>
      <c r="AH230" s="34"/>
      <c r="AI230" s="34"/>
      <c r="AJ230" s="34"/>
      <c r="AK230" s="34"/>
      <c r="AL230" s="36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</row>
    <row r="231" spans="1:48" ht="15.75" customHeight="1">
      <c r="A231" s="535"/>
      <c r="B231" s="51"/>
      <c r="C231" s="33"/>
      <c r="D231" s="85"/>
      <c r="E231" s="34"/>
      <c r="F231" s="34"/>
      <c r="G231" s="34"/>
      <c r="H231" s="34"/>
      <c r="I231" s="34"/>
      <c r="J231" s="31"/>
      <c r="K231" s="31"/>
      <c r="L231" s="31"/>
      <c r="M231" s="31"/>
      <c r="N231" s="420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433"/>
      <c r="Z231" s="433"/>
      <c r="AA231" s="34"/>
      <c r="AB231" s="539"/>
      <c r="AC231" s="540"/>
      <c r="AD231" s="34"/>
      <c r="AE231" s="34"/>
      <c r="AF231" s="34"/>
      <c r="AG231" s="34"/>
      <c r="AH231" s="34"/>
      <c r="AI231" s="34"/>
      <c r="AJ231" s="34"/>
      <c r="AK231" s="34"/>
      <c r="AL231" s="36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</row>
    <row r="232" spans="1:48" ht="15.75" customHeight="1">
      <c r="A232" s="535"/>
      <c r="B232" s="51"/>
      <c r="C232" s="33"/>
      <c r="D232" s="85"/>
      <c r="E232" s="34"/>
      <c r="F232" s="34"/>
      <c r="G232" s="34"/>
      <c r="H232" s="34"/>
      <c r="I232" s="34"/>
      <c r="J232" s="31"/>
      <c r="K232" s="31"/>
      <c r="L232" s="31"/>
      <c r="M232" s="31"/>
      <c r="N232" s="420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433"/>
      <c r="Z232" s="433"/>
      <c r="AA232" s="34"/>
      <c r="AB232" s="539"/>
      <c r="AC232" s="540"/>
      <c r="AD232" s="34"/>
      <c r="AE232" s="34"/>
      <c r="AF232" s="34"/>
      <c r="AG232" s="34"/>
      <c r="AH232" s="34"/>
      <c r="AI232" s="34"/>
      <c r="AJ232" s="34"/>
      <c r="AK232" s="34"/>
      <c r="AL232" s="36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</row>
    <row r="233" spans="1:48" ht="15.75" customHeight="1">
      <c r="A233" s="535"/>
      <c r="B233" s="51"/>
      <c r="C233" s="33"/>
      <c r="D233" s="85"/>
      <c r="E233" s="34"/>
      <c r="F233" s="34"/>
      <c r="G233" s="34"/>
      <c r="H233" s="34"/>
      <c r="I233" s="34"/>
      <c r="J233" s="31"/>
      <c r="K233" s="31"/>
      <c r="L233" s="31"/>
      <c r="M233" s="31"/>
      <c r="N233" s="420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433"/>
      <c r="Z233" s="433"/>
      <c r="AA233" s="34"/>
      <c r="AB233" s="539"/>
      <c r="AC233" s="540"/>
      <c r="AD233" s="34"/>
      <c r="AE233" s="34"/>
      <c r="AF233" s="34"/>
      <c r="AG233" s="34"/>
      <c r="AH233" s="34"/>
      <c r="AI233" s="34"/>
      <c r="AJ233" s="34"/>
      <c r="AK233" s="34"/>
      <c r="AL233" s="36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</row>
    <row r="234" spans="1:48" ht="15.75" customHeight="1">
      <c r="A234" s="53"/>
      <c r="B234" s="53"/>
      <c r="C234" s="53"/>
      <c r="D234" s="54"/>
      <c r="E234" s="55"/>
      <c r="F234" s="55"/>
      <c r="G234" s="55"/>
      <c r="H234" s="55"/>
      <c r="I234" s="55"/>
      <c r="J234" s="56"/>
      <c r="K234" s="56"/>
      <c r="L234" s="56"/>
      <c r="M234" s="56"/>
      <c r="N234" s="56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8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</row>
    <row r="235" spans="1:48" ht="15.75" customHeight="1">
      <c r="A235" s="15"/>
      <c r="B235" s="41" t="s">
        <v>41</v>
      </c>
      <c r="C235" s="15"/>
      <c r="D235" s="16">
        <f>MIN(D6:D234)</f>
        <v>1417</v>
      </c>
      <c r="E235" s="15"/>
      <c r="F235" s="15"/>
      <c r="G235" s="14">
        <f t="shared" ref="G235:Z235" si="25">MIN(G6:G234)</f>
        <v>4.04</v>
      </c>
      <c r="H235" s="14">
        <f t="shared" si="25"/>
        <v>8.5999999999999993E-2</v>
      </c>
      <c r="I235" s="14">
        <f t="shared" si="25"/>
        <v>0.1</v>
      </c>
      <c r="J235" s="17">
        <f t="shared" si="25"/>
        <v>3.1E-2</v>
      </c>
      <c r="K235" s="17">
        <f t="shared" si="25"/>
        <v>7.9000000000000001E-2</v>
      </c>
      <c r="L235" s="17">
        <f t="shared" si="25"/>
        <v>1.4E-2</v>
      </c>
      <c r="M235" s="17">
        <f t="shared" si="25"/>
        <v>0.01</v>
      </c>
      <c r="N235" s="17">
        <f t="shared" si="25"/>
        <v>94.094999999999999</v>
      </c>
      <c r="O235" s="14">
        <f t="shared" si="25"/>
        <v>31.56</v>
      </c>
      <c r="P235" s="14">
        <f t="shared" si="25"/>
        <v>34.4</v>
      </c>
      <c r="Q235" s="14">
        <f t="shared" si="25"/>
        <v>7.25</v>
      </c>
      <c r="R235" s="14">
        <f t="shared" si="25"/>
        <v>17.77</v>
      </c>
      <c r="S235" s="14">
        <f t="shared" si="25"/>
        <v>0.18</v>
      </c>
      <c r="T235" s="14">
        <f t="shared" si="25"/>
        <v>0.12</v>
      </c>
      <c r="U235" s="14">
        <f t="shared" si="25"/>
        <v>0.31</v>
      </c>
      <c r="V235" s="14">
        <f t="shared" si="25"/>
        <v>0.16</v>
      </c>
      <c r="W235" s="14">
        <f t="shared" si="25"/>
        <v>0.34</v>
      </c>
      <c r="X235" s="14">
        <f t="shared" si="25"/>
        <v>0.49</v>
      </c>
      <c r="Y235" s="14" t="e">
        <f t="shared" si="25"/>
        <v>#DIV/0!</v>
      </c>
      <c r="Z235" s="14" t="e">
        <f t="shared" si="25"/>
        <v>#DIV/0!</v>
      </c>
      <c r="AA235" s="14"/>
      <c r="AB235" s="14"/>
      <c r="AC235" s="14"/>
      <c r="AD235" s="14">
        <f t="shared" ref="AD235:AK235" si="26">MIN(AD6:AD234)</f>
        <v>24.8</v>
      </c>
      <c r="AE235" s="14">
        <f t="shared" si="26"/>
        <v>18</v>
      </c>
      <c r="AF235" s="14">
        <f t="shared" si="26"/>
        <v>0.4</v>
      </c>
      <c r="AG235" s="14">
        <f t="shared" si="26"/>
        <v>2.68</v>
      </c>
      <c r="AH235" s="14">
        <f t="shared" si="26"/>
        <v>50.980000000000004</v>
      </c>
      <c r="AI235" s="14">
        <f t="shared" si="26"/>
        <v>1.3</v>
      </c>
      <c r="AJ235" s="14">
        <f t="shared" si="26"/>
        <v>42.009132420091319</v>
      </c>
      <c r="AK235" s="14">
        <f t="shared" si="26"/>
        <v>846.375</v>
      </c>
      <c r="AL235" s="14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</row>
    <row r="236" spans="1:48" ht="15.75" customHeight="1">
      <c r="A236" s="18"/>
      <c r="B236" s="42" t="s">
        <v>42</v>
      </c>
      <c r="C236" s="18"/>
      <c r="D236" s="16">
        <f>MAX(D6:D234)</f>
        <v>1508</v>
      </c>
      <c r="E236" s="18"/>
      <c r="F236" s="18"/>
      <c r="G236" s="14">
        <f t="shared" ref="G236:Z236" si="27">MAX(G6:G234)</f>
        <v>4.5</v>
      </c>
      <c r="H236" s="14">
        <f t="shared" si="27"/>
        <v>0.18</v>
      </c>
      <c r="I236" s="14">
        <f t="shared" si="27"/>
        <v>1.25</v>
      </c>
      <c r="J236" s="17">
        <f t="shared" si="27"/>
        <v>0.125</v>
      </c>
      <c r="K236" s="17">
        <f t="shared" si="27"/>
        <v>0.107</v>
      </c>
      <c r="L236" s="17">
        <f t="shared" si="27"/>
        <v>0.13400000000000001</v>
      </c>
      <c r="M236" s="17">
        <f t="shared" si="27"/>
        <v>2.76E-2</v>
      </c>
      <c r="N236" s="17">
        <f t="shared" si="27"/>
        <v>100</v>
      </c>
      <c r="O236" s="14">
        <f t="shared" si="27"/>
        <v>35.590000000000003</v>
      </c>
      <c r="P236" s="14">
        <f t="shared" si="27"/>
        <v>38.43</v>
      </c>
      <c r="Q236" s="14">
        <f t="shared" si="27"/>
        <v>9.39</v>
      </c>
      <c r="R236" s="14">
        <f t="shared" si="27"/>
        <v>20.69</v>
      </c>
      <c r="S236" s="14">
        <f t="shared" si="27"/>
        <v>0.93</v>
      </c>
      <c r="T236" s="14">
        <f t="shared" si="27"/>
        <v>0.39</v>
      </c>
      <c r="U236" s="14">
        <f t="shared" si="27"/>
        <v>0.63</v>
      </c>
      <c r="V236" s="14">
        <f t="shared" si="27"/>
        <v>0.33</v>
      </c>
      <c r="W236" s="14">
        <f t="shared" si="27"/>
        <v>0.71</v>
      </c>
      <c r="X236" s="14">
        <f t="shared" si="27"/>
        <v>1.31</v>
      </c>
      <c r="Y236" s="14" t="e">
        <f t="shared" si="27"/>
        <v>#DIV/0!</v>
      </c>
      <c r="Z236" s="14" t="e">
        <f t="shared" si="27"/>
        <v>#DIV/0!</v>
      </c>
      <c r="AA236" s="14"/>
      <c r="AB236" s="14"/>
      <c r="AC236" s="14"/>
      <c r="AD236" s="14">
        <f t="shared" ref="AD236:AK236" si="28">MAX(AD6:AD234)</f>
        <v>25.6</v>
      </c>
      <c r="AE236" s="14">
        <f t="shared" si="28"/>
        <v>19.600000000000001</v>
      </c>
      <c r="AF236" s="14">
        <f t="shared" si="28"/>
        <v>0.6</v>
      </c>
      <c r="AG236" s="14">
        <f t="shared" si="28"/>
        <v>3.62</v>
      </c>
      <c r="AH236" s="14">
        <f t="shared" si="28"/>
        <v>53.379999999999995</v>
      </c>
      <c r="AI236" s="14">
        <f t="shared" si="28"/>
        <v>1.3804347826086958</v>
      </c>
      <c r="AJ236" s="14">
        <f t="shared" si="28"/>
        <v>43.5</v>
      </c>
      <c r="AK236" s="14">
        <f t="shared" si="28"/>
        <v>891.20999999999992</v>
      </c>
      <c r="AL236" s="14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</row>
    <row r="237" spans="1:48" ht="15.75" customHeight="1">
      <c r="A237" s="18"/>
      <c r="B237" s="42" t="s">
        <v>43</v>
      </c>
      <c r="C237" s="18"/>
      <c r="D237" s="16">
        <f>AVERAGE(D6:D234)</f>
        <v>1476.3958333333333</v>
      </c>
      <c r="E237" s="18"/>
      <c r="F237" s="18"/>
      <c r="G237" s="14">
        <f t="shared" ref="G237:Z237" si="29">AVERAGE(G6:G234)</f>
        <v>4.1433333333333344</v>
      </c>
      <c r="H237" s="14">
        <f t="shared" si="29"/>
        <v>0.1349027777777779</v>
      </c>
      <c r="I237" s="14">
        <f t="shared" si="29"/>
        <v>0.45374999999999993</v>
      </c>
      <c r="J237" s="17">
        <f t="shared" si="29"/>
        <v>7.3430555555555541E-2</v>
      </c>
      <c r="K237" s="17">
        <f t="shared" si="29"/>
        <v>9.37708333333334E-2</v>
      </c>
      <c r="L237" s="17">
        <f t="shared" si="29"/>
        <v>4.5782638888888866E-2</v>
      </c>
      <c r="M237" s="17">
        <f t="shared" si="29"/>
        <v>1.3945833333333312E-2</v>
      </c>
      <c r="N237" s="17">
        <f t="shared" si="29"/>
        <v>95.270967549668882</v>
      </c>
      <c r="O237" s="14">
        <f t="shared" si="29"/>
        <v>33.142042253521126</v>
      </c>
      <c r="P237" s="14">
        <f t="shared" si="29"/>
        <v>36.222183098591579</v>
      </c>
      <c r="Q237" s="14">
        <f t="shared" si="29"/>
        <v>8.274647887323944</v>
      </c>
      <c r="R237" s="14">
        <f t="shared" si="29"/>
        <v>19.346126760563383</v>
      </c>
      <c r="S237" s="14">
        <f t="shared" si="29"/>
        <v>0.3973943661971831</v>
      </c>
      <c r="T237" s="14">
        <f t="shared" si="29"/>
        <v>0.23140845070422539</v>
      </c>
      <c r="U237" s="14">
        <f t="shared" si="29"/>
        <v>0.45348591549295791</v>
      </c>
      <c r="V237" s="14">
        <f t="shared" si="29"/>
        <v>0.22570422535211276</v>
      </c>
      <c r="W237" s="14">
        <f t="shared" si="29"/>
        <v>0.51654929577464781</v>
      </c>
      <c r="X237" s="14">
        <f t="shared" si="29"/>
        <v>0.98809859154929658</v>
      </c>
      <c r="Y237" s="14" t="e">
        <f t="shared" si="29"/>
        <v>#DIV/0!</v>
      </c>
      <c r="Z237" s="14" t="e">
        <f t="shared" si="29"/>
        <v>#DIV/0!</v>
      </c>
      <c r="AA237" s="14"/>
      <c r="AB237" s="14"/>
      <c r="AC237" s="14"/>
      <c r="AD237" s="14">
        <f t="shared" ref="AD237:AK237" si="30">AVERAGE(AD6:AD234)</f>
        <v>25.15</v>
      </c>
      <c r="AE237" s="14">
        <f t="shared" si="30"/>
        <v>18.724999999999998</v>
      </c>
      <c r="AF237" s="14">
        <f t="shared" si="30"/>
        <v>0.54999999999999993</v>
      </c>
      <c r="AG237" s="14">
        <f t="shared" si="30"/>
        <v>3.2256250000000004</v>
      </c>
      <c r="AH237" s="14">
        <f t="shared" si="30"/>
        <v>52.349375000000002</v>
      </c>
      <c r="AI237" s="14">
        <f t="shared" si="30"/>
        <v>1.3437542823869912</v>
      </c>
      <c r="AJ237" s="14">
        <f t="shared" si="30"/>
        <v>42.67358765648072</v>
      </c>
      <c r="AK237" s="14">
        <f t="shared" si="30"/>
        <v>865.45656250000002</v>
      </c>
      <c r="AL237" s="14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</row>
    <row r="238" spans="1:48" ht="15.75" customHeight="1">
      <c r="A238" s="19"/>
      <c r="B238" s="43" t="s">
        <v>44</v>
      </c>
      <c r="C238" s="19"/>
      <c r="D238" s="14">
        <f>STDEV(D6:D234)</f>
        <v>15.311780167182127</v>
      </c>
      <c r="E238" s="18"/>
      <c r="F238" s="18"/>
      <c r="G238" s="14">
        <f t="shared" ref="G238:Z238" si="31">STDEV(G6:G234)</f>
        <v>5.5570782683995859E-2</v>
      </c>
      <c r="H238" s="14">
        <f t="shared" si="31"/>
        <v>1.8768862565967392E-2</v>
      </c>
      <c r="I238" s="14">
        <f t="shared" si="31"/>
        <v>0.21549706729787815</v>
      </c>
      <c r="J238" s="17">
        <f t="shared" si="31"/>
        <v>2.2426461885375334E-2</v>
      </c>
      <c r="K238" s="17">
        <f t="shared" si="31"/>
        <v>4.7033967044510048E-3</v>
      </c>
      <c r="L238" s="17">
        <f t="shared" si="31"/>
        <v>1.9596218879829104E-2</v>
      </c>
      <c r="M238" s="17">
        <f t="shared" si="31"/>
        <v>2.533161186029342E-3</v>
      </c>
      <c r="N238" s="17">
        <f t="shared" si="31"/>
        <v>1.0763828407260492</v>
      </c>
      <c r="O238" s="14">
        <f t="shared" si="31"/>
        <v>0.81152036522005044</v>
      </c>
      <c r="P238" s="14">
        <f t="shared" si="31"/>
        <v>0.82709962026237027</v>
      </c>
      <c r="Q238" s="14">
        <f t="shared" si="31"/>
        <v>0.45390451392498404</v>
      </c>
      <c r="R238" s="14">
        <f t="shared" si="31"/>
        <v>0.59264385223412119</v>
      </c>
      <c r="S238" s="14">
        <f t="shared" si="31"/>
        <v>0.15039748553741955</v>
      </c>
      <c r="T238" s="14">
        <f t="shared" si="31"/>
        <v>5.008633042512653E-2</v>
      </c>
      <c r="U238" s="14">
        <f t="shared" si="31"/>
        <v>9.5447786470213777E-2</v>
      </c>
      <c r="V238" s="14">
        <f t="shared" si="31"/>
        <v>2.8193804644240969E-2</v>
      </c>
      <c r="W238" s="14">
        <f t="shared" si="31"/>
        <v>6.4950016511857986E-2</v>
      </c>
      <c r="X238" s="14">
        <f t="shared" si="31"/>
        <v>0.17855183048127554</v>
      </c>
      <c r="Y238" s="14" t="e">
        <f t="shared" si="31"/>
        <v>#DIV/0!</v>
      </c>
      <c r="Z238" s="14" t="e">
        <f t="shared" si="31"/>
        <v>#DIV/0!</v>
      </c>
      <c r="AA238" s="14"/>
      <c r="AB238" s="14"/>
      <c r="AC238" s="14"/>
      <c r="AD238" s="14">
        <f t="shared" ref="AD238:AK238" si="32">STDEV(AD6:AD234)</f>
        <v>0.25819888974739597</v>
      </c>
      <c r="AE238" s="14">
        <f t="shared" si="32"/>
        <v>0.4494441010848847</v>
      </c>
      <c r="AF238" s="14">
        <f t="shared" si="32"/>
        <v>8.9442719099992282E-2</v>
      </c>
      <c r="AG238" s="14">
        <f t="shared" si="32"/>
        <v>0.21577669784602169</v>
      </c>
      <c r="AH238" s="14">
        <f t="shared" si="32"/>
        <v>0.6701190814574175</v>
      </c>
      <c r="AI238" s="14">
        <f t="shared" si="32"/>
        <v>2.7794832048374078E-2</v>
      </c>
      <c r="AJ238" s="14">
        <f t="shared" si="32"/>
        <v>0.50966444799953592</v>
      </c>
      <c r="AK238" s="14">
        <f t="shared" si="32"/>
        <v>11.057091347298327</v>
      </c>
      <c r="AL238" s="14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</row>
    <row r="239" spans="1:48" ht="15.75" customHeight="1">
      <c r="B239" s="10"/>
      <c r="C239" s="20"/>
      <c r="D239" s="20"/>
      <c r="E239" s="21"/>
      <c r="F239" s="21"/>
      <c r="G239" s="10"/>
      <c r="H239" s="10"/>
      <c r="I239" s="10"/>
      <c r="J239" s="10"/>
      <c r="K239" s="10"/>
      <c r="L239" s="10"/>
      <c r="M239" s="10"/>
      <c r="N239" s="23"/>
      <c r="O239" s="21"/>
      <c r="P239" s="21"/>
      <c r="Q239" s="10"/>
      <c r="R239" s="21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22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</row>
    <row r="240" spans="1:48" ht="15.75" customHeight="1">
      <c r="B240" s="10"/>
      <c r="C240" s="20"/>
      <c r="D240" s="20"/>
      <c r="E240" s="21"/>
      <c r="F240" s="21"/>
      <c r="G240" s="10"/>
      <c r="H240" s="10"/>
      <c r="I240" s="10"/>
      <c r="J240" s="10"/>
      <c r="K240" s="10"/>
      <c r="L240" s="10"/>
      <c r="M240" s="10"/>
      <c r="N240" s="23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22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</row>
    <row r="241" spans="2:48" ht="15.75" customHeight="1">
      <c r="B241" s="10"/>
      <c r="C241" s="20"/>
      <c r="D241" s="20"/>
      <c r="E241" s="21"/>
      <c r="F241" s="21"/>
      <c r="G241" s="10"/>
      <c r="H241" s="10"/>
      <c r="I241" s="10"/>
      <c r="J241" s="10"/>
      <c r="K241" s="10"/>
      <c r="L241" s="10"/>
      <c r="M241" s="10"/>
      <c r="N241" s="23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22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</row>
    <row r="242" spans="2:48" ht="15.75" customHeight="1">
      <c r="B242" s="10"/>
      <c r="C242" s="20"/>
      <c r="D242" s="20"/>
      <c r="E242" s="21"/>
      <c r="F242" s="21"/>
      <c r="G242" s="10"/>
      <c r="H242" s="10"/>
      <c r="I242" s="10"/>
      <c r="J242" s="10"/>
      <c r="K242" s="10"/>
      <c r="L242" s="10"/>
      <c r="M242" s="10"/>
      <c r="N242" s="23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22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</row>
    <row r="243" spans="2:48" ht="15.75" customHeight="1">
      <c r="B243" s="10"/>
      <c r="C243" s="20"/>
      <c r="D243" s="20"/>
      <c r="E243" s="21"/>
      <c r="F243" s="21"/>
      <c r="G243" s="10"/>
      <c r="H243" s="10"/>
      <c r="I243" s="10"/>
      <c r="J243" s="10"/>
      <c r="K243" s="10"/>
      <c r="L243" s="10"/>
      <c r="M243" s="10"/>
      <c r="N243" s="23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22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</row>
    <row r="244" spans="2:48" ht="15.75" customHeight="1">
      <c r="B244" s="10"/>
      <c r="C244" s="20"/>
      <c r="D244" s="20"/>
      <c r="E244" s="21"/>
      <c r="F244" s="21"/>
      <c r="G244" s="10"/>
      <c r="H244" s="10"/>
      <c r="I244" s="10"/>
      <c r="J244" s="10"/>
      <c r="K244" s="10"/>
      <c r="L244" s="10"/>
      <c r="M244" s="10"/>
      <c r="N244" s="23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22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</row>
    <row r="245" spans="2:48" ht="15.75" customHeight="1">
      <c r="B245" s="10"/>
      <c r="C245" s="20"/>
      <c r="D245" s="20"/>
      <c r="E245" s="21"/>
      <c r="F245" s="21"/>
      <c r="G245" s="10"/>
      <c r="H245" s="10"/>
      <c r="I245" s="10"/>
      <c r="J245" s="10"/>
      <c r="K245" s="10"/>
      <c r="L245" s="10"/>
      <c r="M245" s="10"/>
      <c r="N245" s="23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22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</row>
    <row r="246" spans="2:48" ht="15.75" customHeight="1">
      <c r="B246" s="10"/>
      <c r="C246" s="20"/>
      <c r="D246" s="20"/>
      <c r="E246" s="21"/>
      <c r="F246" s="21"/>
      <c r="G246" s="10"/>
      <c r="H246" s="10"/>
      <c r="I246" s="10"/>
      <c r="J246" s="10"/>
      <c r="K246" s="10"/>
      <c r="L246" s="10"/>
      <c r="M246" s="10"/>
      <c r="N246" s="23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22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</row>
    <row r="247" spans="2:48" ht="15.75" customHeight="1">
      <c r="B247" s="10"/>
      <c r="C247" s="20"/>
      <c r="D247" s="20"/>
      <c r="E247" s="21"/>
      <c r="F247" s="21"/>
      <c r="G247" s="10"/>
      <c r="H247" s="10"/>
      <c r="I247" s="10"/>
      <c r="J247" s="10"/>
      <c r="K247" s="10"/>
      <c r="L247" s="10"/>
      <c r="M247" s="10"/>
      <c r="N247" s="23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22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</row>
    <row r="248" spans="2:48" ht="15.75" customHeight="1">
      <c r="B248" s="10"/>
      <c r="C248" s="20"/>
      <c r="D248" s="20"/>
      <c r="E248" s="21"/>
      <c r="F248" s="21"/>
      <c r="G248" s="10"/>
      <c r="H248" s="10"/>
      <c r="I248" s="10"/>
      <c r="J248" s="10"/>
      <c r="K248" s="10"/>
      <c r="L248" s="10"/>
      <c r="M248" s="10"/>
      <c r="N248" s="23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22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</row>
    <row r="249" spans="2:48" ht="15.75" customHeight="1">
      <c r="B249" s="10"/>
      <c r="C249" s="20"/>
      <c r="D249" s="20"/>
      <c r="E249" s="21"/>
      <c r="F249" s="21"/>
      <c r="G249" s="10"/>
      <c r="H249" s="10"/>
      <c r="I249" s="10"/>
      <c r="J249" s="10"/>
      <c r="K249" s="10"/>
      <c r="L249" s="10"/>
      <c r="M249" s="10"/>
      <c r="N249" s="23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22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</row>
    <row r="250" spans="2:48" ht="15.75" customHeight="1">
      <c r="B250" s="10"/>
      <c r="C250" s="20"/>
      <c r="D250" s="20"/>
      <c r="E250" s="21"/>
      <c r="F250" s="21"/>
      <c r="G250" s="10"/>
      <c r="H250" s="10"/>
      <c r="I250" s="10"/>
      <c r="J250" s="10"/>
      <c r="K250" s="10"/>
      <c r="L250" s="10"/>
      <c r="M250" s="10"/>
      <c r="N250" s="23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22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</row>
    <row r="251" spans="2:48" ht="15.75" customHeight="1">
      <c r="B251" s="10"/>
      <c r="C251" s="20"/>
      <c r="D251" s="20"/>
      <c r="E251" s="21"/>
      <c r="F251" s="21"/>
      <c r="G251" s="10"/>
      <c r="H251" s="10"/>
      <c r="I251" s="10"/>
      <c r="J251" s="10"/>
      <c r="K251" s="10"/>
      <c r="L251" s="10"/>
      <c r="M251" s="10"/>
      <c r="N251" s="23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22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</row>
    <row r="252" spans="2:48" ht="15.75" customHeight="1">
      <c r="B252" s="10"/>
      <c r="C252" s="20"/>
      <c r="D252" s="20"/>
      <c r="E252" s="21"/>
      <c r="F252" s="21"/>
      <c r="G252" s="10"/>
      <c r="H252" s="10"/>
      <c r="I252" s="10"/>
      <c r="J252" s="10"/>
      <c r="K252" s="10"/>
      <c r="L252" s="10"/>
      <c r="M252" s="10"/>
      <c r="N252" s="23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22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</row>
    <row r="253" spans="2:48" ht="15.75" customHeight="1">
      <c r="B253" s="10"/>
      <c r="C253" s="20"/>
      <c r="D253" s="20"/>
      <c r="E253" s="21"/>
      <c r="F253" s="21"/>
      <c r="G253" s="10"/>
      <c r="H253" s="10"/>
      <c r="I253" s="10"/>
      <c r="J253" s="10"/>
      <c r="K253" s="10"/>
      <c r="L253" s="10"/>
      <c r="M253" s="10"/>
      <c r="N253" s="23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22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</row>
    <row r="254" spans="2:48" ht="15.75" customHeight="1">
      <c r="B254" s="10"/>
      <c r="C254" s="20"/>
      <c r="D254" s="20"/>
      <c r="E254" s="21"/>
      <c r="F254" s="21"/>
      <c r="G254" s="10"/>
      <c r="H254" s="10"/>
      <c r="I254" s="10"/>
      <c r="J254" s="10"/>
      <c r="K254" s="10"/>
      <c r="L254" s="10"/>
      <c r="M254" s="10"/>
      <c r="N254" s="23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22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</row>
    <row r="255" spans="2:48" ht="15.75" customHeight="1">
      <c r="B255" s="10"/>
      <c r="C255" s="20"/>
      <c r="D255" s="20"/>
      <c r="E255" s="21"/>
      <c r="F255" s="21"/>
      <c r="G255" s="10"/>
      <c r="H255" s="10"/>
      <c r="I255" s="10"/>
      <c r="J255" s="10"/>
      <c r="K255" s="10"/>
      <c r="L255" s="10"/>
      <c r="M255" s="10"/>
      <c r="N255" s="23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22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</row>
    <row r="256" spans="2:48" ht="15.75" customHeight="1">
      <c r="B256" s="10"/>
      <c r="C256" s="20"/>
      <c r="D256" s="20"/>
      <c r="E256" s="21"/>
      <c r="F256" s="21"/>
      <c r="G256" s="10"/>
      <c r="H256" s="10"/>
      <c r="I256" s="10"/>
      <c r="J256" s="10"/>
      <c r="K256" s="10"/>
      <c r="L256" s="10"/>
      <c r="M256" s="10"/>
      <c r="N256" s="23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22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</row>
    <row r="257" spans="2:48" ht="15.75" customHeight="1">
      <c r="B257" s="10"/>
      <c r="C257" s="20"/>
      <c r="D257" s="20"/>
      <c r="E257" s="21"/>
      <c r="F257" s="21"/>
      <c r="G257" s="10"/>
      <c r="H257" s="10"/>
      <c r="I257" s="10"/>
      <c r="J257" s="10"/>
      <c r="K257" s="10"/>
      <c r="L257" s="10"/>
      <c r="M257" s="10"/>
      <c r="N257" s="23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22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</row>
    <row r="258" spans="2:48" ht="15.75" customHeight="1">
      <c r="B258" s="10"/>
      <c r="C258" s="20"/>
      <c r="D258" s="20"/>
      <c r="E258" s="21"/>
      <c r="F258" s="21"/>
      <c r="G258" s="10"/>
      <c r="H258" s="10"/>
      <c r="I258" s="10"/>
      <c r="J258" s="10"/>
      <c r="K258" s="10"/>
      <c r="L258" s="10"/>
      <c r="M258" s="10"/>
      <c r="N258" s="23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22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</row>
    <row r="259" spans="2:48" ht="15.75" customHeight="1">
      <c r="B259" s="10"/>
      <c r="C259" s="20"/>
      <c r="D259" s="20"/>
      <c r="E259" s="21"/>
      <c r="F259" s="21"/>
      <c r="G259" s="10"/>
      <c r="H259" s="10"/>
      <c r="I259" s="10"/>
      <c r="J259" s="10"/>
      <c r="K259" s="10"/>
      <c r="L259" s="10"/>
      <c r="M259" s="10"/>
      <c r="N259" s="23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22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</row>
    <row r="260" spans="2:48" ht="15.75" customHeight="1">
      <c r="B260" s="10"/>
      <c r="C260" s="20"/>
      <c r="D260" s="20"/>
      <c r="E260" s="21"/>
      <c r="F260" s="21"/>
      <c r="G260" s="10"/>
      <c r="H260" s="10"/>
      <c r="I260" s="10"/>
      <c r="J260" s="10"/>
      <c r="K260" s="10"/>
      <c r="L260" s="10"/>
      <c r="M260" s="10"/>
      <c r="N260" s="23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22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</row>
    <row r="261" spans="2:48" ht="15.75" customHeight="1">
      <c r="B261" s="10"/>
      <c r="C261" s="20"/>
      <c r="D261" s="20"/>
      <c r="E261" s="21"/>
      <c r="F261" s="21"/>
      <c r="G261" s="10"/>
      <c r="H261" s="10"/>
      <c r="I261" s="10"/>
      <c r="J261" s="10"/>
      <c r="K261" s="10"/>
      <c r="L261" s="10"/>
      <c r="M261" s="10"/>
      <c r="N261" s="23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22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</row>
    <row r="262" spans="2:48" ht="15.75" customHeight="1">
      <c r="B262" s="10"/>
      <c r="C262" s="20"/>
      <c r="D262" s="20"/>
      <c r="E262" s="21"/>
      <c r="F262" s="21"/>
      <c r="G262" s="10"/>
      <c r="H262" s="10"/>
      <c r="I262" s="10"/>
      <c r="J262" s="10"/>
      <c r="K262" s="10"/>
      <c r="L262" s="10"/>
      <c r="M262" s="10"/>
      <c r="N262" s="23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22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</row>
    <row r="263" spans="2:48" ht="15.75" customHeight="1">
      <c r="B263" s="10"/>
      <c r="C263" s="20"/>
      <c r="D263" s="20"/>
      <c r="E263" s="21"/>
      <c r="F263" s="21"/>
      <c r="G263" s="10"/>
      <c r="H263" s="10"/>
      <c r="I263" s="10"/>
      <c r="J263" s="10"/>
      <c r="K263" s="10"/>
      <c r="L263" s="10"/>
      <c r="M263" s="10"/>
      <c r="N263" s="23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22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</row>
    <row r="264" spans="2:48" ht="15.75" customHeight="1">
      <c r="B264" s="10"/>
      <c r="C264" s="20"/>
      <c r="D264" s="20"/>
      <c r="E264" s="21"/>
      <c r="F264" s="21"/>
      <c r="G264" s="10"/>
      <c r="H264" s="10"/>
      <c r="I264" s="10"/>
      <c r="J264" s="10"/>
      <c r="K264" s="10"/>
      <c r="L264" s="10"/>
      <c r="M264" s="10"/>
      <c r="N264" s="23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22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</row>
    <row r="265" spans="2:48" ht="15.75" customHeight="1">
      <c r="B265" s="10"/>
      <c r="C265" s="20"/>
      <c r="D265" s="20"/>
      <c r="E265" s="21"/>
      <c r="F265" s="21"/>
      <c r="G265" s="10"/>
      <c r="H265" s="10"/>
      <c r="I265" s="10"/>
      <c r="J265" s="10"/>
      <c r="K265" s="10"/>
      <c r="L265" s="10"/>
      <c r="M265" s="10"/>
      <c r="N265" s="23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22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</row>
    <row r="266" spans="2:48" ht="15.75" customHeight="1">
      <c r="B266" s="10"/>
      <c r="C266" s="20"/>
      <c r="D266" s="20"/>
      <c r="E266" s="21"/>
      <c r="F266" s="21"/>
      <c r="G266" s="10"/>
      <c r="H266" s="10"/>
      <c r="I266" s="10"/>
      <c r="J266" s="10"/>
      <c r="K266" s="10"/>
      <c r="L266" s="10"/>
      <c r="M266" s="10"/>
      <c r="N266" s="23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22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</row>
    <row r="267" spans="2:48" ht="15.75" customHeight="1">
      <c r="B267" s="10"/>
      <c r="C267" s="20"/>
      <c r="D267" s="20"/>
      <c r="E267" s="21"/>
      <c r="F267" s="21"/>
      <c r="G267" s="10"/>
      <c r="H267" s="10"/>
      <c r="I267" s="10"/>
      <c r="J267" s="10"/>
      <c r="K267" s="10"/>
      <c r="L267" s="10"/>
      <c r="M267" s="10"/>
      <c r="N267" s="23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22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</row>
    <row r="268" spans="2:48" ht="15.75" customHeight="1">
      <c r="B268" s="10"/>
      <c r="C268" s="20"/>
      <c r="D268" s="20"/>
      <c r="E268" s="21"/>
      <c r="F268" s="21"/>
      <c r="G268" s="10"/>
      <c r="H268" s="10"/>
      <c r="I268" s="10"/>
      <c r="J268" s="10"/>
      <c r="K268" s="10"/>
      <c r="L268" s="10"/>
      <c r="M268" s="10"/>
      <c r="N268" s="23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22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</row>
    <row r="269" spans="2:48" ht="15.75" customHeight="1">
      <c r="B269" s="10"/>
      <c r="C269" s="20"/>
      <c r="D269" s="20"/>
      <c r="E269" s="21"/>
      <c r="F269" s="21"/>
      <c r="G269" s="10"/>
      <c r="H269" s="10"/>
      <c r="I269" s="10"/>
      <c r="J269" s="10"/>
      <c r="K269" s="10"/>
      <c r="L269" s="10"/>
      <c r="M269" s="10"/>
      <c r="N269" s="23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22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spans="2:48" ht="15.75" customHeight="1">
      <c r="B270" s="10"/>
      <c r="C270" s="20"/>
      <c r="D270" s="20"/>
      <c r="E270" s="21"/>
      <c r="F270" s="21"/>
      <c r="G270" s="10"/>
      <c r="H270" s="10"/>
      <c r="I270" s="10"/>
      <c r="J270" s="10"/>
      <c r="K270" s="10"/>
      <c r="L270" s="10"/>
      <c r="M270" s="10"/>
      <c r="N270" s="23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22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spans="2:48" ht="15.75" customHeight="1">
      <c r="B271" s="10"/>
      <c r="C271" s="20"/>
      <c r="D271" s="20"/>
      <c r="E271" s="21"/>
      <c r="F271" s="21"/>
      <c r="G271" s="10"/>
      <c r="H271" s="10"/>
      <c r="I271" s="10"/>
      <c r="J271" s="10"/>
      <c r="K271" s="10"/>
      <c r="L271" s="10"/>
      <c r="M271" s="10"/>
      <c r="N271" s="23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22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spans="2:48" ht="15.75" customHeight="1">
      <c r="B272" s="10"/>
      <c r="C272" s="20"/>
      <c r="D272" s="20"/>
      <c r="E272" s="21"/>
      <c r="F272" s="21"/>
      <c r="G272" s="10"/>
      <c r="H272" s="10"/>
      <c r="I272" s="10"/>
      <c r="J272" s="10"/>
      <c r="K272" s="10"/>
      <c r="L272" s="10"/>
      <c r="M272" s="10"/>
      <c r="N272" s="23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22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spans="2:48" ht="15.75" customHeight="1">
      <c r="B273" s="10"/>
      <c r="C273" s="20"/>
      <c r="D273" s="20"/>
      <c r="E273" s="21"/>
      <c r="F273" s="21"/>
      <c r="G273" s="10"/>
      <c r="H273" s="10"/>
      <c r="I273" s="10"/>
      <c r="J273" s="10"/>
      <c r="K273" s="10"/>
      <c r="L273" s="10"/>
      <c r="M273" s="10"/>
      <c r="N273" s="23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22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spans="2:48" ht="15.75" customHeight="1">
      <c r="B274" s="10"/>
      <c r="C274" s="20"/>
      <c r="D274" s="20"/>
      <c r="E274" s="21"/>
      <c r="F274" s="21"/>
      <c r="G274" s="10"/>
      <c r="H274" s="10"/>
      <c r="I274" s="10"/>
      <c r="J274" s="10"/>
      <c r="K274" s="10"/>
      <c r="L274" s="10"/>
      <c r="M274" s="10"/>
      <c r="N274" s="23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22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spans="2:48" ht="15.75" customHeight="1">
      <c r="B275" s="10"/>
      <c r="C275" s="20"/>
      <c r="D275" s="20"/>
      <c r="E275" s="21"/>
      <c r="F275" s="21"/>
      <c r="G275" s="10"/>
      <c r="H275" s="10"/>
      <c r="I275" s="10"/>
      <c r="J275" s="10"/>
      <c r="K275" s="10"/>
      <c r="L275" s="10"/>
      <c r="M275" s="10"/>
      <c r="N275" s="23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22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spans="2:48" ht="15.75" customHeight="1">
      <c r="B276" s="10"/>
      <c r="C276" s="20"/>
      <c r="D276" s="20"/>
      <c r="E276" s="21"/>
      <c r="F276" s="21"/>
      <c r="G276" s="10"/>
      <c r="H276" s="10"/>
      <c r="I276" s="10"/>
      <c r="J276" s="10"/>
      <c r="K276" s="10"/>
      <c r="L276" s="10"/>
      <c r="M276" s="10"/>
      <c r="N276" s="23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22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</row>
    <row r="277" spans="2:48" ht="15.75" customHeight="1">
      <c r="B277" s="10"/>
      <c r="C277" s="20"/>
      <c r="D277" s="20"/>
      <c r="E277" s="21"/>
      <c r="F277" s="21"/>
      <c r="G277" s="10"/>
      <c r="H277" s="10"/>
      <c r="I277" s="10"/>
      <c r="J277" s="10"/>
      <c r="K277" s="10"/>
      <c r="L277" s="10"/>
      <c r="M277" s="10"/>
      <c r="N277" s="23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22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</row>
    <row r="278" spans="2:48" ht="15.75" customHeight="1">
      <c r="B278" s="10"/>
      <c r="C278" s="20"/>
      <c r="D278" s="20"/>
      <c r="E278" s="21"/>
      <c r="F278" s="21"/>
      <c r="G278" s="10"/>
      <c r="H278" s="10"/>
      <c r="I278" s="10"/>
      <c r="J278" s="10"/>
      <c r="K278" s="10"/>
      <c r="L278" s="10"/>
      <c r="M278" s="10"/>
      <c r="N278" s="23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22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</row>
    <row r="279" spans="2:48" ht="15.75" customHeight="1">
      <c r="B279" s="10"/>
      <c r="C279" s="20"/>
      <c r="D279" s="20"/>
      <c r="E279" s="21"/>
      <c r="F279" s="21"/>
      <c r="G279" s="10"/>
      <c r="H279" s="10"/>
      <c r="I279" s="10"/>
      <c r="J279" s="10"/>
      <c r="K279" s="10"/>
      <c r="L279" s="10"/>
      <c r="M279" s="10"/>
      <c r="N279" s="23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22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</row>
    <row r="280" spans="2:48" ht="15.75" customHeight="1">
      <c r="B280" s="10"/>
      <c r="C280" s="20"/>
      <c r="D280" s="20"/>
      <c r="E280" s="21"/>
      <c r="F280" s="21"/>
      <c r="G280" s="10"/>
      <c r="H280" s="10"/>
      <c r="I280" s="10"/>
      <c r="J280" s="10"/>
      <c r="K280" s="10"/>
      <c r="L280" s="10"/>
      <c r="M280" s="10"/>
      <c r="N280" s="23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22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</row>
    <row r="281" spans="2:48" ht="15.75" customHeight="1">
      <c r="B281" s="10"/>
      <c r="C281" s="20"/>
      <c r="D281" s="20"/>
      <c r="E281" s="21"/>
      <c r="F281" s="21"/>
      <c r="G281" s="10"/>
      <c r="H281" s="10"/>
      <c r="I281" s="10"/>
      <c r="J281" s="10"/>
      <c r="K281" s="10"/>
      <c r="L281" s="10"/>
      <c r="M281" s="10"/>
      <c r="N281" s="23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22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</row>
    <row r="282" spans="2:48" ht="15.75" customHeight="1">
      <c r="B282" s="10"/>
      <c r="C282" s="20"/>
      <c r="D282" s="20"/>
      <c r="E282" s="21"/>
      <c r="F282" s="21"/>
      <c r="G282" s="10"/>
      <c r="H282" s="10"/>
      <c r="I282" s="10"/>
      <c r="J282" s="10"/>
      <c r="K282" s="10"/>
      <c r="L282" s="10"/>
      <c r="M282" s="10"/>
      <c r="N282" s="23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22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</row>
    <row r="283" spans="2:48" ht="15.75" customHeight="1">
      <c r="B283" s="10"/>
      <c r="C283" s="20"/>
      <c r="D283" s="20"/>
      <c r="E283" s="21"/>
      <c r="F283" s="21"/>
      <c r="G283" s="10"/>
      <c r="H283" s="10"/>
      <c r="I283" s="10"/>
      <c r="J283" s="10"/>
      <c r="K283" s="10"/>
      <c r="L283" s="10"/>
      <c r="M283" s="10"/>
      <c r="N283" s="23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22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</row>
    <row r="284" spans="2:48" ht="15.75" customHeight="1">
      <c r="B284" s="10"/>
      <c r="C284" s="20"/>
      <c r="D284" s="20"/>
      <c r="E284" s="21"/>
      <c r="F284" s="21"/>
      <c r="G284" s="10"/>
      <c r="H284" s="10"/>
      <c r="I284" s="10"/>
      <c r="J284" s="10"/>
      <c r="K284" s="10"/>
      <c r="L284" s="10"/>
      <c r="M284" s="10"/>
      <c r="N284" s="23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22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</row>
    <row r="285" spans="2:48" ht="15.75" customHeight="1">
      <c r="B285" s="10"/>
      <c r="C285" s="20"/>
      <c r="D285" s="20"/>
      <c r="E285" s="21"/>
      <c r="F285" s="21"/>
      <c r="G285" s="10"/>
      <c r="H285" s="10"/>
      <c r="I285" s="10"/>
      <c r="J285" s="10"/>
      <c r="K285" s="10"/>
      <c r="L285" s="10"/>
      <c r="M285" s="10"/>
      <c r="N285" s="23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22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</row>
    <row r="286" spans="2:48" ht="15.75" customHeight="1">
      <c r="B286" s="10"/>
      <c r="C286" s="20"/>
      <c r="D286" s="20"/>
      <c r="E286" s="21"/>
      <c r="F286" s="21"/>
      <c r="G286" s="10"/>
      <c r="H286" s="10"/>
      <c r="I286" s="10"/>
      <c r="J286" s="10"/>
      <c r="K286" s="10"/>
      <c r="L286" s="10"/>
      <c r="M286" s="10"/>
      <c r="N286" s="23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22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</row>
    <row r="287" spans="2:48" ht="15.75" customHeight="1">
      <c r="B287" s="10"/>
      <c r="C287" s="20"/>
      <c r="D287" s="20"/>
      <c r="E287" s="21"/>
      <c r="F287" s="21"/>
      <c r="G287" s="10"/>
      <c r="H287" s="10"/>
      <c r="I287" s="10"/>
      <c r="J287" s="10"/>
      <c r="K287" s="10"/>
      <c r="L287" s="10"/>
      <c r="M287" s="10"/>
      <c r="N287" s="23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22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</row>
    <row r="288" spans="2:48" ht="15.75" customHeight="1">
      <c r="B288" s="10"/>
      <c r="C288" s="20"/>
      <c r="D288" s="20"/>
      <c r="E288" s="21"/>
      <c r="F288" s="21"/>
      <c r="G288" s="10"/>
      <c r="H288" s="10"/>
      <c r="I288" s="10"/>
      <c r="J288" s="10"/>
      <c r="K288" s="10"/>
      <c r="L288" s="10"/>
      <c r="M288" s="10"/>
      <c r="N288" s="23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22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spans="2:48" ht="15.75" customHeight="1">
      <c r="B289" s="10"/>
      <c r="C289" s="20"/>
      <c r="D289" s="20"/>
      <c r="E289" s="21"/>
      <c r="F289" s="21"/>
      <c r="G289" s="10"/>
      <c r="H289" s="10"/>
      <c r="I289" s="10"/>
      <c r="J289" s="10"/>
      <c r="K289" s="10"/>
      <c r="L289" s="10"/>
      <c r="M289" s="10"/>
      <c r="N289" s="23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22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spans="2:48" ht="15.75" customHeight="1">
      <c r="B290" s="10"/>
      <c r="C290" s="20"/>
      <c r="D290" s="20"/>
      <c r="E290" s="21"/>
      <c r="F290" s="21"/>
      <c r="G290" s="10"/>
      <c r="H290" s="10"/>
      <c r="I290" s="10"/>
      <c r="J290" s="10"/>
      <c r="K290" s="10"/>
      <c r="L290" s="10"/>
      <c r="M290" s="10"/>
      <c r="N290" s="23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22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spans="2:48" ht="15.75" customHeight="1">
      <c r="B291" s="10"/>
      <c r="C291" s="20"/>
      <c r="D291" s="20"/>
      <c r="E291" s="21"/>
      <c r="F291" s="21"/>
      <c r="G291" s="10"/>
      <c r="H291" s="10"/>
      <c r="I291" s="10"/>
      <c r="J291" s="10"/>
      <c r="K291" s="10"/>
      <c r="L291" s="10"/>
      <c r="M291" s="10"/>
      <c r="N291" s="23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22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spans="2:48" ht="15.75" customHeight="1">
      <c r="B292" s="10"/>
      <c r="C292" s="20"/>
      <c r="D292" s="20"/>
      <c r="E292" s="21"/>
      <c r="F292" s="21"/>
      <c r="G292" s="10"/>
      <c r="H292" s="10"/>
      <c r="I292" s="10"/>
      <c r="J292" s="10"/>
      <c r="K292" s="10"/>
      <c r="L292" s="10"/>
      <c r="M292" s="10"/>
      <c r="N292" s="23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22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spans="2:48" ht="15.75" customHeight="1">
      <c r="B293" s="10"/>
      <c r="C293" s="20"/>
      <c r="D293" s="20"/>
      <c r="E293" s="21"/>
      <c r="F293" s="21"/>
      <c r="G293" s="10"/>
      <c r="H293" s="10"/>
      <c r="I293" s="10"/>
      <c r="J293" s="10"/>
      <c r="K293" s="10"/>
      <c r="L293" s="10"/>
      <c r="M293" s="10"/>
      <c r="N293" s="23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22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spans="2:48" ht="15.75" customHeight="1">
      <c r="B294" s="10"/>
      <c r="C294" s="20"/>
      <c r="D294" s="20"/>
      <c r="E294" s="21"/>
      <c r="F294" s="21"/>
      <c r="G294" s="10"/>
      <c r="H294" s="10"/>
      <c r="I294" s="10"/>
      <c r="J294" s="10"/>
      <c r="K294" s="10"/>
      <c r="L294" s="10"/>
      <c r="M294" s="10"/>
      <c r="N294" s="23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22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spans="2:48" ht="15.75" customHeight="1">
      <c r="B295" s="10"/>
      <c r="C295" s="20"/>
      <c r="D295" s="20"/>
      <c r="E295" s="21"/>
      <c r="F295" s="21"/>
      <c r="G295" s="10"/>
      <c r="H295" s="10"/>
      <c r="I295" s="10"/>
      <c r="J295" s="10"/>
      <c r="K295" s="10"/>
      <c r="L295" s="10"/>
      <c r="M295" s="10"/>
      <c r="N295" s="23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22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spans="2:48" ht="15.75" customHeight="1">
      <c r="B296" s="10"/>
      <c r="C296" s="20"/>
      <c r="D296" s="20"/>
      <c r="E296" s="21"/>
      <c r="F296" s="21"/>
      <c r="G296" s="10"/>
      <c r="H296" s="10"/>
      <c r="I296" s="10"/>
      <c r="J296" s="10"/>
      <c r="K296" s="10"/>
      <c r="L296" s="10"/>
      <c r="M296" s="10"/>
      <c r="N296" s="23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22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</row>
    <row r="297" spans="2:48" ht="15.75" customHeight="1">
      <c r="B297" s="10"/>
      <c r="C297" s="20"/>
      <c r="D297" s="20"/>
      <c r="E297" s="21"/>
      <c r="F297" s="21"/>
      <c r="G297" s="10"/>
      <c r="H297" s="10"/>
      <c r="I297" s="10"/>
      <c r="J297" s="10"/>
      <c r="K297" s="10"/>
      <c r="L297" s="10"/>
      <c r="M297" s="10"/>
      <c r="N297" s="23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22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</row>
    <row r="298" spans="2:48" ht="15.75" customHeight="1">
      <c r="B298" s="10"/>
      <c r="C298" s="20"/>
      <c r="D298" s="20"/>
      <c r="E298" s="21"/>
      <c r="F298" s="21"/>
      <c r="G298" s="10"/>
      <c r="H298" s="10"/>
      <c r="I298" s="10"/>
      <c r="J298" s="10"/>
      <c r="K298" s="10"/>
      <c r="L298" s="10"/>
      <c r="M298" s="10"/>
      <c r="N298" s="23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22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spans="2:48" ht="15.75" customHeight="1">
      <c r="B299" s="10"/>
      <c r="C299" s="20"/>
      <c r="D299" s="20"/>
      <c r="E299" s="21"/>
      <c r="F299" s="21"/>
      <c r="G299" s="10"/>
      <c r="H299" s="10"/>
      <c r="I299" s="10"/>
      <c r="J299" s="10"/>
      <c r="K299" s="10"/>
      <c r="L299" s="10"/>
      <c r="M299" s="10"/>
      <c r="N299" s="23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22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</row>
    <row r="300" spans="2:48" ht="15.75" customHeight="1">
      <c r="B300" s="10"/>
      <c r="C300" s="20"/>
      <c r="D300" s="20"/>
      <c r="E300" s="21"/>
      <c r="F300" s="21"/>
      <c r="G300" s="10"/>
      <c r="H300" s="10"/>
      <c r="I300" s="10"/>
      <c r="J300" s="10"/>
      <c r="K300" s="10"/>
      <c r="L300" s="10"/>
      <c r="M300" s="10"/>
      <c r="N300" s="23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22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</row>
    <row r="301" spans="2:48" ht="15.75" customHeight="1">
      <c r="B301" s="10"/>
      <c r="C301" s="20"/>
      <c r="D301" s="20"/>
      <c r="E301" s="21"/>
      <c r="F301" s="21"/>
      <c r="G301" s="10"/>
      <c r="H301" s="10"/>
      <c r="I301" s="10"/>
      <c r="J301" s="10"/>
      <c r="K301" s="10"/>
      <c r="L301" s="10"/>
      <c r="M301" s="10"/>
      <c r="N301" s="23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22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</row>
    <row r="302" spans="2:48" ht="15.75" customHeight="1">
      <c r="B302" s="10"/>
      <c r="C302" s="20"/>
      <c r="D302" s="20"/>
      <c r="E302" s="21"/>
      <c r="F302" s="21"/>
      <c r="G302" s="10"/>
      <c r="H302" s="10"/>
      <c r="I302" s="10"/>
      <c r="J302" s="10"/>
      <c r="K302" s="10"/>
      <c r="L302" s="10"/>
      <c r="M302" s="10"/>
      <c r="N302" s="23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22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</row>
    <row r="303" spans="2:48" ht="15.75" customHeight="1">
      <c r="B303" s="10"/>
      <c r="C303" s="20"/>
      <c r="D303" s="20"/>
      <c r="E303" s="21"/>
      <c r="F303" s="21"/>
      <c r="G303" s="10"/>
      <c r="H303" s="10"/>
      <c r="I303" s="10"/>
      <c r="J303" s="10"/>
      <c r="K303" s="10"/>
      <c r="L303" s="10"/>
      <c r="M303" s="10"/>
      <c r="N303" s="23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22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</row>
    <row r="304" spans="2:48" ht="15.75" customHeight="1">
      <c r="B304" s="10"/>
      <c r="C304" s="20"/>
      <c r="D304" s="20"/>
      <c r="E304" s="21"/>
      <c r="F304" s="21"/>
      <c r="G304" s="10"/>
      <c r="H304" s="10"/>
      <c r="I304" s="10"/>
      <c r="J304" s="10"/>
      <c r="K304" s="10"/>
      <c r="L304" s="10"/>
      <c r="M304" s="10"/>
      <c r="N304" s="23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22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</row>
    <row r="305" spans="2:48" ht="15.75" customHeight="1">
      <c r="B305" s="10"/>
      <c r="C305" s="20"/>
      <c r="D305" s="20"/>
      <c r="E305" s="21"/>
      <c r="F305" s="21"/>
      <c r="G305" s="10"/>
      <c r="H305" s="10"/>
      <c r="I305" s="10"/>
      <c r="J305" s="10"/>
      <c r="K305" s="10"/>
      <c r="L305" s="10"/>
      <c r="M305" s="10"/>
      <c r="N305" s="23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22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</row>
    <row r="306" spans="2:48" ht="15.75" customHeight="1">
      <c r="B306" s="10"/>
      <c r="C306" s="20"/>
      <c r="D306" s="20"/>
      <c r="E306" s="21"/>
      <c r="F306" s="21"/>
      <c r="G306" s="10"/>
      <c r="H306" s="10"/>
      <c r="I306" s="10"/>
      <c r="J306" s="10"/>
      <c r="K306" s="10"/>
      <c r="L306" s="10"/>
      <c r="M306" s="10"/>
      <c r="N306" s="23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22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</row>
    <row r="307" spans="2:48" ht="15.75" customHeight="1">
      <c r="B307" s="10"/>
      <c r="C307" s="20"/>
      <c r="D307" s="20"/>
      <c r="E307" s="21"/>
      <c r="F307" s="21"/>
      <c r="G307" s="10"/>
      <c r="H307" s="10"/>
      <c r="I307" s="10"/>
      <c r="J307" s="10"/>
      <c r="K307" s="10"/>
      <c r="L307" s="10"/>
      <c r="M307" s="10"/>
      <c r="N307" s="23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22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</row>
    <row r="308" spans="2:48" ht="15.75" customHeight="1">
      <c r="B308" s="10"/>
      <c r="C308" s="20"/>
      <c r="D308" s="20"/>
      <c r="E308" s="21"/>
      <c r="F308" s="21"/>
      <c r="G308" s="10"/>
      <c r="H308" s="10"/>
      <c r="I308" s="10"/>
      <c r="J308" s="10"/>
      <c r="K308" s="10"/>
      <c r="L308" s="10"/>
      <c r="M308" s="10"/>
      <c r="N308" s="23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22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</row>
    <row r="309" spans="2:48" ht="15.75" customHeight="1">
      <c r="B309" s="10"/>
      <c r="C309" s="20"/>
      <c r="D309" s="20"/>
      <c r="E309" s="21"/>
      <c r="F309" s="21"/>
      <c r="G309" s="10"/>
      <c r="H309" s="10"/>
      <c r="I309" s="10"/>
      <c r="J309" s="10"/>
      <c r="K309" s="10"/>
      <c r="L309" s="10"/>
      <c r="M309" s="10"/>
      <c r="N309" s="23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22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</row>
    <row r="310" spans="2:48" ht="15.75" customHeight="1">
      <c r="B310" s="10"/>
      <c r="C310" s="20"/>
      <c r="D310" s="20"/>
      <c r="E310" s="21"/>
      <c r="F310" s="21"/>
      <c r="G310" s="10"/>
      <c r="H310" s="10"/>
      <c r="I310" s="10"/>
      <c r="J310" s="10"/>
      <c r="K310" s="10"/>
      <c r="L310" s="10"/>
      <c r="M310" s="10"/>
      <c r="N310" s="23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22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</row>
    <row r="311" spans="2:48" ht="15.75" customHeight="1">
      <c r="B311" s="10"/>
      <c r="C311" s="20"/>
      <c r="D311" s="20"/>
      <c r="E311" s="21"/>
      <c r="F311" s="21"/>
      <c r="G311" s="10"/>
      <c r="H311" s="10"/>
      <c r="I311" s="10"/>
      <c r="J311" s="10"/>
      <c r="K311" s="10"/>
      <c r="L311" s="10"/>
      <c r="M311" s="10"/>
      <c r="N311" s="23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22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</row>
    <row r="312" spans="2:48" ht="15.75" customHeight="1">
      <c r="B312" s="10"/>
      <c r="C312" s="20"/>
      <c r="D312" s="20"/>
      <c r="E312" s="21"/>
      <c r="F312" s="21"/>
      <c r="G312" s="10"/>
      <c r="H312" s="10"/>
      <c r="I312" s="10"/>
      <c r="J312" s="10"/>
      <c r="K312" s="10"/>
      <c r="L312" s="10"/>
      <c r="M312" s="10"/>
      <c r="N312" s="23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22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</row>
    <row r="313" spans="2:48" ht="15.75" customHeight="1">
      <c r="B313" s="10"/>
      <c r="C313" s="20"/>
      <c r="D313" s="20"/>
      <c r="E313" s="21"/>
      <c r="F313" s="21"/>
      <c r="G313" s="10"/>
      <c r="H313" s="10"/>
      <c r="I313" s="10"/>
      <c r="J313" s="10"/>
      <c r="K313" s="10"/>
      <c r="L313" s="10"/>
      <c r="M313" s="10"/>
      <c r="N313" s="23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22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</row>
    <row r="314" spans="2:48" ht="15.75" customHeight="1">
      <c r="B314" s="10"/>
      <c r="C314" s="20"/>
      <c r="D314" s="20"/>
      <c r="E314" s="21"/>
      <c r="F314" s="21"/>
      <c r="G314" s="10"/>
      <c r="H314" s="10"/>
      <c r="I314" s="10"/>
      <c r="J314" s="10"/>
      <c r="K314" s="10"/>
      <c r="L314" s="10"/>
      <c r="M314" s="10"/>
      <c r="N314" s="23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22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</row>
    <row r="315" spans="2:48" ht="15.75" customHeight="1">
      <c r="B315" s="10"/>
      <c r="C315" s="20"/>
      <c r="D315" s="20"/>
      <c r="E315" s="21"/>
      <c r="F315" s="21"/>
      <c r="G315" s="10"/>
      <c r="H315" s="10"/>
      <c r="I315" s="10"/>
      <c r="J315" s="10"/>
      <c r="K315" s="10"/>
      <c r="L315" s="10"/>
      <c r="M315" s="10"/>
      <c r="N315" s="23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22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</row>
    <row r="316" spans="2:48" ht="15.75" customHeight="1">
      <c r="B316" s="10"/>
      <c r="C316" s="20"/>
      <c r="D316" s="20"/>
      <c r="E316" s="21"/>
      <c r="F316" s="21"/>
      <c r="G316" s="10"/>
      <c r="H316" s="10"/>
      <c r="I316" s="10"/>
      <c r="J316" s="10"/>
      <c r="K316" s="10"/>
      <c r="L316" s="10"/>
      <c r="M316" s="10"/>
      <c r="N316" s="23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22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</row>
    <row r="317" spans="2:48" ht="15.75" customHeight="1">
      <c r="B317" s="10"/>
      <c r="C317" s="20"/>
      <c r="D317" s="20"/>
      <c r="E317" s="21"/>
      <c r="F317" s="21"/>
      <c r="G317" s="10"/>
      <c r="H317" s="10"/>
      <c r="I317" s="10"/>
      <c r="J317" s="10"/>
      <c r="K317" s="10"/>
      <c r="L317" s="10"/>
      <c r="M317" s="10"/>
      <c r="N317" s="23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22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</row>
    <row r="318" spans="2:48" ht="15.75" customHeight="1">
      <c r="B318" s="10"/>
      <c r="C318" s="20"/>
      <c r="D318" s="20"/>
      <c r="E318" s="21"/>
      <c r="F318" s="21"/>
      <c r="G318" s="10"/>
      <c r="H318" s="10"/>
      <c r="I318" s="10"/>
      <c r="J318" s="10"/>
      <c r="K318" s="10"/>
      <c r="L318" s="10"/>
      <c r="M318" s="10"/>
      <c r="N318" s="23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22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</row>
    <row r="319" spans="2:48" ht="15.75" customHeight="1">
      <c r="B319" s="10"/>
      <c r="C319" s="20"/>
      <c r="D319" s="20"/>
      <c r="E319" s="21"/>
      <c r="F319" s="21"/>
      <c r="G319" s="10"/>
      <c r="H319" s="10"/>
      <c r="I319" s="10"/>
      <c r="J319" s="10"/>
      <c r="K319" s="10"/>
      <c r="L319" s="10"/>
      <c r="M319" s="10"/>
      <c r="N319" s="23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22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</row>
    <row r="320" spans="2:48" ht="15.75" customHeight="1">
      <c r="B320" s="10"/>
      <c r="C320" s="20"/>
      <c r="D320" s="20"/>
      <c r="E320" s="21"/>
      <c r="F320" s="21"/>
      <c r="G320" s="10"/>
      <c r="H320" s="10"/>
      <c r="I320" s="10"/>
      <c r="J320" s="10"/>
      <c r="K320" s="10"/>
      <c r="L320" s="10"/>
      <c r="M320" s="10"/>
      <c r="N320" s="23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22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</row>
    <row r="321" spans="2:48" ht="15.75" customHeight="1">
      <c r="B321" s="10"/>
      <c r="C321" s="20"/>
      <c r="D321" s="20"/>
      <c r="E321" s="21"/>
      <c r="F321" s="21"/>
      <c r="G321" s="10"/>
      <c r="H321" s="10"/>
      <c r="I321" s="10"/>
      <c r="J321" s="10"/>
      <c r="K321" s="10"/>
      <c r="L321" s="10"/>
      <c r="M321" s="10"/>
      <c r="N321" s="23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22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</row>
    <row r="322" spans="2:48" ht="15.75" customHeight="1">
      <c r="B322" s="10"/>
      <c r="C322" s="20"/>
      <c r="D322" s="20"/>
      <c r="E322" s="21"/>
      <c r="F322" s="21"/>
      <c r="G322" s="10"/>
      <c r="H322" s="10"/>
      <c r="I322" s="10"/>
      <c r="J322" s="10"/>
      <c r="K322" s="10"/>
      <c r="L322" s="10"/>
      <c r="M322" s="10"/>
      <c r="N322" s="23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22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</row>
    <row r="323" spans="2:48" ht="15.75" customHeight="1">
      <c r="B323" s="10"/>
      <c r="C323" s="20"/>
      <c r="D323" s="20"/>
      <c r="E323" s="21"/>
      <c r="F323" s="21"/>
      <c r="G323" s="10"/>
      <c r="H323" s="10"/>
      <c r="I323" s="10"/>
      <c r="J323" s="10"/>
      <c r="K323" s="10"/>
      <c r="L323" s="10"/>
      <c r="M323" s="10"/>
      <c r="N323" s="23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22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</row>
    <row r="324" spans="2:48" ht="15.75" customHeight="1">
      <c r="B324" s="10"/>
      <c r="C324" s="20"/>
      <c r="D324" s="20"/>
      <c r="E324" s="21"/>
      <c r="F324" s="21"/>
      <c r="G324" s="10"/>
      <c r="H324" s="10"/>
      <c r="I324" s="10"/>
      <c r="J324" s="10"/>
      <c r="K324" s="10"/>
      <c r="L324" s="10"/>
      <c r="M324" s="10"/>
      <c r="N324" s="23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22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</row>
    <row r="325" spans="2:48" ht="15.75" customHeight="1">
      <c r="B325" s="10"/>
      <c r="C325" s="20"/>
      <c r="D325" s="20"/>
      <c r="E325" s="21"/>
      <c r="F325" s="21"/>
      <c r="G325" s="10"/>
      <c r="H325" s="10"/>
      <c r="I325" s="10"/>
      <c r="J325" s="10"/>
      <c r="K325" s="10"/>
      <c r="L325" s="10"/>
      <c r="M325" s="10"/>
      <c r="N325" s="23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22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</row>
    <row r="326" spans="2:48" ht="15.75" customHeight="1">
      <c r="B326" s="10"/>
      <c r="C326" s="20"/>
      <c r="D326" s="20"/>
      <c r="E326" s="21"/>
      <c r="F326" s="21"/>
      <c r="G326" s="10"/>
      <c r="H326" s="10"/>
      <c r="I326" s="10"/>
      <c r="J326" s="10"/>
      <c r="K326" s="10"/>
      <c r="L326" s="10"/>
      <c r="M326" s="10"/>
      <c r="N326" s="23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22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</row>
    <row r="327" spans="2:48" ht="15.75" customHeight="1">
      <c r="B327" s="10"/>
      <c r="C327" s="20"/>
      <c r="D327" s="20"/>
      <c r="E327" s="21"/>
      <c r="F327" s="21"/>
      <c r="G327" s="10"/>
      <c r="H327" s="10"/>
      <c r="I327" s="10"/>
      <c r="J327" s="10"/>
      <c r="K327" s="10"/>
      <c r="L327" s="10"/>
      <c r="M327" s="10"/>
      <c r="N327" s="23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22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</row>
    <row r="328" spans="2:48" ht="15.75" customHeight="1">
      <c r="B328" s="10"/>
      <c r="C328" s="20"/>
      <c r="D328" s="20"/>
      <c r="E328" s="21"/>
      <c r="F328" s="21"/>
      <c r="G328" s="10"/>
      <c r="H328" s="10"/>
      <c r="I328" s="10"/>
      <c r="J328" s="10"/>
      <c r="K328" s="10"/>
      <c r="L328" s="10"/>
      <c r="M328" s="10"/>
      <c r="N328" s="23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22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</row>
    <row r="329" spans="2:48" ht="15.75" customHeight="1">
      <c r="B329" s="10"/>
      <c r="C329" s="20"/>
      <c r="D329" s="20"/>
      <c r="E329" s="21"/>
      <c r="F329" s="21"/>
      <c r="G329" s="10"/>
      <c r="H329" s="10"/>
      <c r="I329" s="10"/>
      <c r="J329" s="10"/>
      <c r="K329" s="10"/>
      <c r="L329" s="10"/>
      <c r="M329" s="10"/>
      <c r="N329" s="23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22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</row>
    <row r="330" spans="2:48" ht="15.75" customHeight="1">
      <c r="B330" s="10"/>
      <c r="C330" s="20"/>
      <c r="D330" s="20"/>
      <c r="E330" s="21"/>
      <c r="F330" s="21"/>
      <c r="G330" s="10"/>
      <c r="H330" s="10"/>
      <c r="I330" s="10"/>
      <c r="J330" s="10"/>
      <c r="K330" s="10"/>
      <c r="L330" s="10"/>
      <c r="M330" s="10"/>
      <c r="N330" s="23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22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</row>
    <row r="331" spans="2:48" ht="15.75" customHeight="1">
      <c r="B331" s="10"/>
      <c r="C331" s="20"/>
      <c r="D331" s="20"/>
      <c r="E331" s="21"/>
      <c r="F331" s="21"/>
      <c r="G331" s="10"/>
      <c r="H331" s="10"/>
      <c r="I331" s="10"/>
      <c r="J331" s="10"/>
      <c r="K331" s="10"/>
      <c r="L331" s="10"/>
      <c r="M331" s="10"/>
      <c r="N331" s="23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22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</row>
    <row r="332" spans="2:48" ht="15.75" customHeight="1">
      <c r="B332" s="10"/>
      <c r="C332" s="20"/>
      <c r="D332" s="20"/>
      <c r="E332" s="21"/>
      <c r="F332" s="21"/>
      <c r="G332" s="10"/>
      <c r="H332" s="10"/>
      <c r="I332" s="10"/>
      <c r="J332" s="10"/>
      <c r="K332" s="10"/>
      <c r="L332" s="10"/>
      <c r="M332" s="10"/>
      <c r="N332" s="23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22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</row>
    <row r="333" spans="2:48" ht="15.75" customHeight="1">
      <c r="B333" s="10"/>
      <c r="C333" s="20"/>
      <c r="D333" s="20"/>
      <c r="E333" s="21"/>
      <c r="F333" s="21"/>
      <c r="G333" s="10"/>
      <c r="H333" s="10"/>
      <c r="I333" s="10"/>
      <c r="J333" s="10"/>
      <c r="K333" s="10"/>
      <c r="L333" s="10"/>
      <c r="M333" s="10"/>
      <c r="N333" s="23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22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</row>
    <row r="334" spans="2:48" ht="15.75" customHeight="1">
      <c r="B334" s="10"/>
      <c r="C334" s="20"/>
      <c r="D334" s="20"/>
      <c r="E334" s="21"/>
      <c r="F334" s="21"/>
      <c r="G334" s="10"/>
      <c r="H334" s="10"/>
      <c r="I334" s="10"/>
      <c r="J334" s="10"/>
      <c r="K334" s="10"/>
      <c r="L334" s="10"/>
      <c r="M334" s="10"/>
      <c r="N334" s="23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22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</row>
    <row r="335" spans="2:48" ht="15.75" customHeight="1">
      <c r="B335" s="10"/>
      <c r="C335" s="20"/>
      <c r="D335" s="20"/>
      <c r="E335" s="21"/>
      <c r="F335" s="21"/>
      <c r="G335" s="10"/>
      <c r="H335" s="10"/>
      <c r="I335" s="10"/>
      <c r="J335" s="10"/>
      <c r="K335" s="10"/>
      <c r="L335" s="10"/>
      <c r="M335" s="10"/>
      <c r="N335" s="23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22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</row>
    <row r="336" spans="2:48" ht="15.75" customHeight="1">
      <c r="B336" s="10"/>
      <c r="C336" s="20"/>
      <c r="D336" s="20"/>
      <c r="E336" s="21"/>
      <c r="F336" s="21"/>
      <c r="G336" s="10"/>
      <c r="H336" s="10"/>
      <c r="I336" s="10"/>
      <c r="J336" s="10"/>
      <c r="K336" s="10"/>
      <c r="L336" s="10"/>
      <c r="M336" s="10"/>
      <c r="N336" s="23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22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</row>
    <row r="337" spans="2:48" ht="15.75" customHeight="1">
      <c r="B337" s="10"/>
      <c r="C337" s="20"/>
      <c r="D337" s="20"/>
      <c r="E337" s="21"/>
      <c r="F337" s="21"/>
      <c r="G337" s="10"/>
      <c r="H337" s="10"/>
      <c r="I337" s="10"/>
      <c r="J337" s="10"/>
      <c r="K337" s="10"/>
      <c r="L337" s="10"/>
      <c r="M337" s="10"/>
      <c r="N337" s="23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22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</row>
    <row r="338" spans="2:48" ht="15.75" customHeight="1">
      <c r="B338" s="10"/>
      <c r="C338" s="20"/>
      <c r="D338" s="20"/>
      <c r="E338" s="21"/>
      <c r="F338" s="21"/>
      <c r="G338" s="10"/>
      <c r="H338" s="10"/>
      <c r="I338" s="10"/>
      <c r="J338" s="10"/>
      <c r="K338" s="10"/>
      <c r="L338" s="10"/>
      <c r="M338" s="10"/>
      <c r="N338" s="23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22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</row>
    <row r="339" spans="2:48" ht="15.75" customHeight="1">
      <c r="B339" s="10"/>
      <c r="C339" s="20"/>
      <c r="D339" s="20"/>
      <c r="E339" s="21"/>
      <c r="F339" s="21"/>
      <c r="G339" s="10"/>
      <c r="H339" s="10"/>
      <c r="I339" s="10"/>
      <c r="J339" s="10"/>
      <c r="K339" s="10"/>
      <c r="L339" s="10"/>
      <c r="M339" s="10"/>
      <c r="N339" s="23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22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</row>
    <row r="340" spans="2:48" ht="15.75" customHeight="1">
      <c r="B340" s="10"/>
      <c r="C340" s="20"/>
      <c r="D340" s="20"/>
      <c r="E340" s="21"/>
      <c r="F340" s="21"/>
      <c r="G340" s="10"/>
      <c r="H340" s="10"/>
      <c r="I340" s="10"/>
      <c r="J340" s="10"/>
      <c r="K340" s="10"/>
      <c r="L340" s="10"/>
      <c r="M340" s="10"/>
      <c r="N340" s="23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22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</row>
    <row r="341" spans="2:48" ht="15.75" customHeight="1">
      <c r="B341" s="10"/>
      <c r="C341" s="20"/>
      <c r="D341" s="20"/>
      <c r="E341" s="21"/>
      <c r="F341" s="21"/>
      <c r="G341" s="10"/>
      <c r="H341" s="10"/>
      <c r="I341" s="10"/>
      <c r="J341" s="10"/>
      <c r="K341" s="10"/>
      <c r="L341" s="10"/>
      <c r="M341" s="10"/>
      <c r="N341" s="23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22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</row>
    <row r="342" spans="2:48" ht="15.75" customHeight="1">
      <c r="B342" s="10"/>
      <c r="C342" s="20"/>
      <c r="D342" s="20"/>
      <c r="E342" s="21"/>
      <c r="F342" s="21"/>
      <c r="G342" s="10"/>
      <c r="H342" s="10"/>
      <c r="I342" s="10"/>
      <c r="J342" s="10"/>
      <c r="K342" s="10"/>
      <c r="L342" s="10"/>
      <c r="M342" s="10"/>
      <c r="N342" s="23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22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</row>
    <row r="343" spans="2:48" ht="15.75" customHeight="1">
      <c r="B343" s="10"/>
      <c r="C343" s="20"/>
      <c r="D343" s="20"/>
      <c r="E343" s="21"/>
      <c r="F343" s="21"/>
      <c r="G343" s="10"/>
      <c r="H343" s="10"/>
      <c r="I343" s="10"/>
      <c r="J343" s="10"/>
      <c r="K343" s="10"/>
      <c r="L343" s="10"/>
      <c r="M343" s="10"/>
      <c r="N343" s="23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22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</row>
    <row r="344" spans="2:48" ht="15.75" customHeight="1">
      <c r="B344" s="10"/>
      <c r="C344" s="20"/>
      <c r="D344" s="20"/>
      <c r="E344" s="21"/>
      <c r="F344" s="21"/>
      <c r="G344" s="10"/>
      <c r="H344" s="10"/>
      <c r="I344" s="10"/>
      <c r="J344" s="10"/>
      <c r="K344" s="10"/>
      <c r="L344" s="10"/>
      <c r="M344" s="10"/>
      <c r="N344" s="23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22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</row>
    <row r="345" spans="2:48" ht="15.75" customHeight="1">
      <c r="B345" s="10"/>
      <c r="C345" s="20"/>
      <c r="D345" s="20"/>
      <c r="E345" s="21"/>
      <c r="F345" s="21"/>
      <c r="G345" s="10"/>
      <c r="H345" s="10"/>
      <c r="I345" s="10"/>
      <c r="J345" s="10"/>
      <c r="K345" s="10"/>
      <c r="L345" s="10"/>
      <c r="M345" s="10"/>
      <c r="N345" s="23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22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</row>
    <row r="346" spans="2:48" ht="15.75" customHeight="1">
      <c r="B346" s="10"/>
      <c r="C346" s="20"/>
      <c r="D346" s="20"/>
      <c r="E346" s="21"/>
      <c r="F346" s="21"/>
      <c r="G346" s="10"/>
      <c r="H346" s="10"/>
      <c r="I346" s="10"/>
      <c r="J346" s="10"/>
      <c r="K346" s="10"/>
      <c r="L346" s="10"/>
      <c r="M346" s="10"/>
      <c r="N346" s="23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22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</row>
    <row r="347" spans="2:48" ht="15.75" customHeight="1">
      <c r="B347" s="10"/>
      <c r="C347" s="20"/>
      <c r="D347" s="20"/>
      <c r="E347" s="21"/>
      <c r="F347" s="21"/>
      <c r="G347" s="10"/>
      <c r="H347" s="10"/>
      <c r="I347" s="10"/>
      <c r="J347" s="10"/>
      <c r="K347" s="10"/>
      <c r="L347" s="10"/>
      <c r="M347" s="10"/>
      <c r="N347" s="23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22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</row>
    <row r="348" spans="2:48" ht="15.75" customHeight="1">
      <c r="B348" s="10"/>
      <c r="C348" s="20"/>
      <c r="D348" s="20"/>
      <c r="E348" s="21"/>
      <c r="F348" s="21"/>
      <c r="G348" s="10"/>
      <c r="H348" s="10"/>
      <c r="I348" s="10"/>
      <c r="J348" s="10"/>
      <c r="K348" s="10"/>
      <c r="L348" s="10"/>
      <c r="M348" s="10"/>
      <c r="N348" s="23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22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</row>
    <row r="349" spans="2:48" ht="15.75" customHeight="1">
      <c r="B349" s="10"/>
      <c r="C349" s="20"/>
      <c r="D349" s="20"/>
      <c r="E349" s="21"/>
      <c r="F349" s="21"/>
      <c r="G349" s="10"/>
      <c r="H349" s="10"/>
      <c r="I349" s="10"/>
      <c r="J349" s="10"/>
      <c r="K349" s="10"/>
      <c r="L349" s="10"/>
      <c r="M349" s="10"/>
      <c r="N349" s="23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22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</row>
    <row r="350" spans="2:48" ht="15.75" customHeight="1">
      <c r="B350" s="10"/>
      <c r="C350" s="20"/>
      <c r="D350" s="20"/>
      <c r="E350" s="21"/>
      <c r="F350" s="21"/>
      <c r="G350" s="10"/>
      <c r="H350" s="10"/>
      <c r="I350" s="10"/>
      <c r="J350" s="10"/>
      <c r="K350" s="10"/>
      <c r="L350" s="10"/>
      <c r="M350" s="10"/>
      <c r="N350" s="23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22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</row>
    <row r="351" spans="2:48" ht="15.75" customHeight="1">
      <c r="B351" s="10"/>
      <c r="C351" s="20"/>
      <c r="D351" s="20"/>
      <c r="E351" s="21"/>
      <c r="F351" s="21"/>
      <c r="G351" s="10"/>
      <c r="H351" s="10"/>
      <c r="I351" s="10"/>
      <c r="J351" s="10"/>
      <c r="K351" s="10"/>
      <c r="L351" s="10"/>
      <c r="M351" s="10"/>
      <c r="N351" s="23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22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</row>
    <row r="352" spans="2:48" ht="15.75" customHeight="1">
      <c r="B352" s="10"/>
      <c r="C352" s="20"/>
      <c r="D352" s="20"/>
      <c r="E352" s="21"/>
      <c r="F352" s="21"/>
      <c r="G352" s="10"/>
      <c r="H352" s="10"/>
      <c r="I352" s="10"/>
      <c r="J352" s="10"/>
      <c r="K352" s="10"/>
      <c r="L352" s="10"/>
      <c r="M352" s="10"/>
      <c r="N352" s="23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22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</row>
    <row r="353" spans="2:48" ht="15.75" customHeight="1">
      <c r="B353" s="10"/>
      <c r="C353" s="20"/>
      <c r="D353" s="20"/>
      <c r="E353" s="21"/>
      <c r="F353" s="21"/>
      <c r="G353" s="10"/>
      <c r="H353" s="10"/>
      <c r="I353" s="10"/>
      <c r="J353" s="10"/>
      <c r="K353" s="10"/>
      <c r="L353" s="10"/>
      <c r="M353" s="10"/>
      <c r="N353" s="23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22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</row>
    <row r="354" spans="2:48" ht="15.75" customHeight="1">
      <c r="B354" s="10"/>
      <c r="C354" s="20"/>
      <c r="D354" s="20"/>
      <c r="E354" s="21"/>
      <c r="F354" s="21"/>
      <c r="G354" s="10"/>
      <c r="H354" s="10"/>
      <c r="I354" s="10"/>
      <c r="J354" s="10"/>
      <c r="K354" s="10"/>
      <c r="L354" s="10"/>
      <c r="M354" s="10"/>
      <c r="N354" s="23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22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</row>
    <row r="355" spans="2:48" ht="15.75" customHeight="1">
      <c r="B355" s="10"/>
      <c r="C355" s="20"/>
      <c r="D355" s="20"/>
      <c r="E355" s="21"/>
      <c r="F355" s="21"/>
      <c r="G355" s="10"/>
      <c r="H355" s="10"/>
      <c r="I355" s="10"/>
      <c r="J355" s="10"/>
      <c r="K355" s="10"/>
      <c r="L355" s="10"/>
      <c r="M355" s="10"/>
      <c r="N355" s="23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22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</row>
    <row r="356" spans="2:48" ht="15.75" customHeight="1">
      <c r="B356" s="10"/>
      <c r="C356" s="20"/>
      <c r="D356" s="20"/>
      <c r="E356" s="21"/>
      <c r="F356" s="21"/>
      <c r="G356" s="10"/>
      <c r="H356" s="10"/>
      <c r="I356" s="10"/>
      <c r="J356" s="10"/>
      <c r="K356" s="10"/>
      <c r="L356" s="10"/>
      <c r="M356" s="10"/>
      <c r="N356" s="23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22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</row>
    <row r="357" spans="2:48" ht="15.75" customHeight="1">
      <c r="B357" s="10"/>
      <c r="C357" s="20"/>
      <c r="D357" s="20"/>
      <c r="E357" s="21"/>
      <c r="F357" s="21"/>
      <c r="G357" s="10"/>
      <c r="H357" s="10"/>
      <c r="I357" s="10"/>
      <c r="J357" s="10"/>
      <c r="K357" s="10"/>
      <c r="L357" s="10"/>
      <c r="M357" s="10"/>
      <c r="N357" s="23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22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</row>
    <row r="358" spans="2:48" ht="15.75" customHeight="1">
      <c r="B358" s="10"/>
      <c r="C358" s="20"/>
      <c r="D358" s="20"/>
      <c r="E358" s="21"/>
      <c r="F358" s="21"/>
      <c r="G358" s="10"/>
      <c r="H358" s="10"/>
      <c r="I358" s="10"/>
      <c r="J358" s="10"/>
      <c r="K358" s="10"/>
      <c r="L358" s="10"/>
      <c r="M358" s="10"/>
      <c r="N358" s="23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22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</row>
    <row r="359" spans="2:48" ht="15.75" customHeight="1">
      <c r="B359" s="10"/>
      <c r="C359" s="20"/>
      <c r="D359" s="20"/>
      <c r="E359" s="21"/>
      <c r="F359" s="21"/>
      <c r="G359" s="10"/>
      <c r="H359" s="10"/>
      <c r="I359" s="10"/>
      <c r="J359" s="10"/>
      <c r="K359" s="10"/>
      <c r="L359" s="10"/>
      <c r="M359" s="10"/>
      <c r="N359" s="23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22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</row>
    <row r="360" spans="2:48" ht="15.75" customHeight="1">
      <c r="B360" s="10"/>
      <c r="C360" s="20"/>
      <c r="D360" s="20"/>
      <c r="E360" s="21"/>
      <c r="F360" s="21"/>
      <c r="G360" s="10"/>
      <c r="H360" s="10"/>
      <c r="I360" s="10"/>
      <c r="J360" s="10"/>
      <c r="K360" s="10"/>
      <c r="L360" s="10"/>
      <c r="M360" s="10"/>
      <c r="N360" s="23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22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</row>
    <row r="361" spans="2:48" ht="15.75" customHeight="1">
      <c r="B361" s="10"/>
      <c r="C361" s="20"/>
      <c r="D361" s="20"/>
      <c r="E361" s="21"/>
      <c r="F361" s="21"/>
      <c r="G361" s="10"/>
      <c r="H361" s="10"/>
      <c r="I361" s="10"/>
      <c r="J361" s="10"/>
      <c r="K361" s="10"/>
      <c r="L361" s="10"/>
      <c r="M361" s="10"/>
      <c r="N361" s="23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22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</row>
    <row r="362" spans="2:48" ht="15.75" customHeight="1">
      <c r="B362" s="10"/>
      <c r="C362" s="20"/>
      <c r="D362" s="20"/>
      <c r="E362" s="21"/>
      <c r="F362" s="21"/>
      <c r="G362" s="10"/>
      <c r="H362" s="10"/>
      <c r="I362" s="10"/>
      <c r="J362" s="10"/>
      <c r="K362" s="10"/>
      <c r="L362" s="10"/>
      <c r="M362" s="10"/>
      <c r="N362" s="23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22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</row>
    <row r="363" spans="2:48" ht="15.75" customHeight="1">
      <c r="B363" s="10"/>
      <c r="C363" s="20"/>
      <c r="D363" s="20"/>
      <c r="E363" s="21"/>
      <c r="F363" s="21"/>
      <c r="G363" s="10"/>
      <c r="H363" s="10"/>
      <c r="I363" s="10"/>
      <c r="J363" s="10"/>
      <c r="K363" s="10"/>
      <c r="L363" s="10"/>
      <c r="M363" s="10"/>
      <c r="N363" s="23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22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</row>
    <row r="364" spans="2:48" ht="15.75" customHeight="1">
      <c r="B364" s="10"/>
      <c r="C364" s="20"/>
      <c r="D364" s="20"/>
      <c r="E364" s="21"/>
      <c r="F364" s="21"/>
      <c r="G364" s="10"/>
      <c r="H364" s="10"/>
      <c r="I364" s="10"/>
      <c r="J364" s="10"/>
      <c r="K364" s="10"/>
      <c r="L364" s="10"/>
      <c r="M364" s="10"/>
      <c r="N364" s="23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22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</row>
    <row r="365" spans="2:48" ht="15.75" customHeight="1">
      <c r="B365" s="10"/>
      <c r="C365" s="20"/>
      <c r="D365" s="20"/>
      <c r="E365" s="21"/>
      <c r="F365" s="21"/>
      <c r="G365" s="10"/>
      <c r="H365" s="10"/>
      <c r="I365" s="10"/>
      <c r="J365" s="10"/>
      <c r="K365" s="10"/>
      <c r="L365" s="10"/>
      <c r="M365" s="10"/>
      <c r="N365" s="23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22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</row>
    <row r="366" spans="2:48" ht="15.75" customHeight="1">
      <c r="B366" s="10"/>
      <c r="C366" s="20"/>
      <c r="D366" s="20"/>
      <c r="E366" s="21"/>
      <c r="F366" s="21"/>
      <c r="G366" s="10"/>
      <c r="H366" s="10"/>
      <c r="I366" s="10"/>
      <c r="J366" s="10"/>
      <c r="K366" s="10"/>
      <c r="L366" s="10"/>
      <c r="M366" s="10"/>
      <c r="N366" s="23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22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</row>
    <row r="367" spans="2:48" ht="15.75" customHeight="1">
      <c r="B367" s="10"/>
      <c r="C367" s="20"/>
      <c r="D367" s="20"/>
      <c r="E367" s="21"/>
      <c r="F367" s="21"/>
      <c r="G367" s="10"/>
      <c r="H367" s="10"/>
      <c r="I367" s="10"/>
      <c r="J367" s="10"/>
      <c r="K367" s="10"/>
      <c r="L367" s="10"/>
      <c r="M367" s="10"/>
      <c r="N367" s="23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22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</row>
    <row r="368" spans="2:48" ht="15.75" customHeight="1">
      <c r="B368" s="10"/>
      <c r="C368" s="20"/>
      <c r="D368" s="20"/>
      <c r="E368" s="21"/>
      <c r="F368" s="21"/>
      <c r="G368" s="10"/>
      <c r="H368" s="10"/>
      <c r="I368" s="10"/>
      <c r="J368" s="10"/>
      <c r="K368" s="10"/>
      <c r="L368" s="10"/>
      <c r="M368" s="10"/>
      <c r="N368" s="23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22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</row>
    <row r="369" spans="2:48" ht="15.75" customHeight="1">
      <c r="B369" s="10"/>
      <c r="C369" s="20"/>
      <c r="D369" s="20"/>
      <c r="E369" s="21"/>
      <c r="F369" s="21"/>
      <c r="G369" s="10"/>
      <c r="H369" s="10"/>
      <c r="I369" s="10"/>
      <c r="J369" s="10"/>
      <c r="K369" s="10"/>
      <c r="L369" s="10"/>
      <c r="M369" s="10"/>
      <c r="N369" s="23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22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</row>
    <row r="370" spans="2:48" ht="15.75" customHeight="1">
      <c r="B370" s="10"/>
      <c r="C370" s="20"/>
      <c r="D370" s="20"/>
      <c r="E370" s="21"/>
      <c r="F370" s="21"/>
      <c r="G370" s="10"/>
      <c r="H370" s="10"/>
      <c r="I370" s="10"/>
      <c r="J370" s="10"/>
      <c r="K370" s="10"/>
      <c r="L370" s="10"/>
      <c r="M370" s="10"/>
      <c r="N370" s="23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22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</row>
    <row r="371" spans="2:48" ht="15.75" customHeight="1">
      <c r="B371" s="10"/>
      <c r="C371" s="20"/>
      <c r="D371" s="20"/>
      <c r="E371" s="21"/>
      <c r="F371" s="21"/>
      <c r="G371" s="10"/>
      <c r="H371" s="10"/>
      <c r="I371" s="10"/>
      <c r="J371" s="10"/>
      <c r="K371" s="10"/>
      <c r="L371" s="10"/>
      <c r="M371" s="10"/>
      <c r="N371" s="23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22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</row>
    <row r="372" spans="2:48" ht="15.75" customHeight="1">
      <c r="B372" s="10"/>
      <c r="C372" s="20"/>
      <c r="D372" s="20"/>
      <c r="E372" s="21"/>
      <c r="F372" s="21"/>
      <c r="G372" s="10"/>
      <c r="H372" s="10"/>
      <c r="I372" s="10"/>
      <c r="J372" s="10"/>
      <c r="K372" s="10"/>
      <c r="L372" s="10"/>
      <c r="M372" s="10"/>
      <c r="N372" s="23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22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</row>
    <row r="373" spans="2:48" ht="15.75" customHeight="1">
      <c r="B373" s="10"/>
      <c r="C373" s="20"/>
      <c r="D373" s="20"/>
      <c r="E373" s="21"/>
      <c r="F373" s="21"/>
      <c r="G373" s="10"/>
      <c r="H373" s="10"/>
      <c r="I373" s="10"/>
      <c r="J373" s="10"/>
      <c r="K373" s="10"/>
      <c r="L373" s="10"/>
      <c r="M373" s="10"/>
      <c r="N373" s="23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22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</row>
    <row r="374" spans="2:48" ht="15.75" customHeight="1">
      <c r="B374" s="10"/>
      <c r="C374" s="20"/>
      <c r="D374" s="20"/>
      <c r="E374" s="21"/>
      <c r="F374" s="21"/>
      <c r="G374" s="10"/>
      <c r="H374" s="10"/>
      <c r="I374" s="10"/>
      <c r="J374" s="10"/>
      <c r="K374" s="10"/>
      <c r="L374" s="10"/>
      <c r="M374" s="10"/>
      <c r="N374" s="23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22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</row>
    <row r="375" spans="2:48" ht="15.75" customHeight="1">
      <c r="B375" s="10"/>
      <c r="C375" s="20"/>
      <c r="D375" s="20"/>
      <c r="E375" s="21"/>
      <c r="F375" s="21"/>
      <c r="G375" s="10"/>
      <c r="H375" s="10"/>
      <c r="I375" s="10"/>
      <c r="J375" s="10"/>
      <c r="K375" s="10"/>
      <c r="L375" s="10"/>
      <c r="M375" s="10"/>
      <c r="N375" s="23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22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</row>
    <row r="376" spans="2:48" ht="15.75" customHeight="1">
      <c r="B376" s="10"/>
      <c r="C376" s="20"/>
      <c r="D376" s="20"/>
      <c r="E376" s="21"/>
      <c r="F376" s="21"/>
      <c r="G376" s="10"/>
      <c r="H376" s="10"/>
      <c r="I376" s="10"/>
      <c r="J376" s="10"/>
      <c r="K376" s="10"/>
      <c r="L376" s="10"/>
      <c r="M376" s="10"/>
      <c r="N376" s="23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22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</row>
    <row r="377" spans="2:48" ht="15.75" customHeight="1">
      <c r="B377" s="10"/>
      <c r="C377" s="20"/>
      <c r="D377" s="20"/>
      <c r="E377" s="21"/>
      <c r="F377" s="21"/>
      <c r="G377" s="10"/>
      <c r="H377" s="10"/>
      <c r="I377" s="10"/>
      <c r="J377" s="10"/>
      <c r="K377" s="10"/>
      <c r="L377" s="10"/>
      <c r="M377" s="10"/>
      <c r="N377" s="23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22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</row>
    <row r="378" spans="2:48" ht="15.75" customHeight="1">
      <c r="B378" s="10"/>
      <c r="C378" s="20"/>
      <c r="D378" s="20"/>
      <c r="E378" s="21"/>
      <c r="F378" s="21"/>
      <c r="G378" s="10"/>
      <c r="H378" s="10"/>
      <c r="I378" s="10"/>
      <c r="J378" s="10"/>
      <c r="K378" s="10"/>
      <c r="L378" s="10"/>
      <c r="M378" s="10"/>
      <c r="N378" s="23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22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</row>
    <row r="379" spans="2:48" ht="15.75" customHeight="1">
      <c r="B379" s="10"/>
      <c r="C379" s="20"/>
      <c r="D379" s="20"/>
      <c r="E379" s="21"/>
      <c r="F379" s="21"/>
      <c r="G379" s="10"/>
      <c r="H379" s="10"/>
      <c r="I379" s="10"/>
      <c r="J379" s="10"/>
      <c r="K379" s="10"/>
      <c r="L379" s="10"/>
      <c r="M379" s="10"/>
      <c r="N379" s="23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22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</row>
    <row r="380" spans="2:48" ht="15.75" customHeight="1">
      <c r="B380" s="10"/>
      <c r="C380" s="20"/>
      <c r="D380" s="20"/>
      <c r="E380" s="21"/>
      <c r="F380" s="21"/>
      <c r="G380" s="10"/>
      <c r="H380" s="10"/>
      <c r="I380" s="10"/>
      <c r="J380" s="10"/>
      <c r="K380" s="10"/>
      <c r="L380" s="10"/>
      <c r="M380" s="10"/>
      <c r="N380" s="23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22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</row>
    <row r="381" spans="2:48" ht="15.75" customHeight="1">
      <c r="B381" s="10"/>
      <c r="C381" s="20"/>
      <c r="D381" s="20"/>
      <c r="E381" s="21"/>
      <c r="F381" s="21"/>
      <c r="G381" s="10"/>
      <c r="H381" s="10"/>
      <c r="I381" s="10"/>
      <c r="J381" s="10"/>
      <c r="K381" s="10"/>
      <c r="L381" s="10"/>
      <c r="M381" s="10"/>
      <c r="N381" s="23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22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</row>
    <row r="382" spans="2:48" ht="15.75" customHeight="1">
      <c r="B382" s="10"/>
      <c r="C382" s="20"/>
      <c r="D382" s="20"/>
      <c r="E382" s="21"/>
      <c r="F382" s="21"/>
      <c r="G382" s="10"/>
      <c r="H382" s="10"/>
      <c r="I382" s="10"/>
      <c r="J382" s="10"/>
      <c r="K382" s="10"/>
      <c r="L382" s="10"/>
      <c r="M382" s="10"/>
      <c r="N382" s="23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22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</row>
    <row r="383" spans="2:48" ht="15.75" customHeight="1">
      <c r="B383" s="10"/>
      <c r="C383" s="20"/>
      <c r="D383" s="20"/>
      <c r="E383" s="21"/>
      <c r="F383" s="21"/>
      <c r="G383" s="10"/>
      <c r="H383" s="10"/>
      <c r="I383" s="10"/>
      <c r="J383" s="10"/>
      <c r="K383" s="10"/>
      <c r="L383" s="10"/>
      <c r="M383" s="10"/>
      <c r="N383" s="23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22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spans="2:48" ht="15.75" customHeight="1">
      <c r="B384" s="10"/>
      <c r="C384" s="20"/>
      <c r="D384" s="20"/>
      <c r="E384" s="21"/>
      <c r="F384" s="21"/>
      <c r="G384" s="10"/>
      <c r="H384" s="10"/>
      <c r="I384" s="10"/>
      <c r="J384" s="10"/>
      <c r="K384" s="10"/>
      <c r="L384" s="10"/>
      <c r="M384" s="10"/>
      <c r="N384" s="23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22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spans="2:48" ht="15.75" customHeight="1">
      <c r="B385" s="10"/>
      <c r="C385" s="20"/>
      <c r="D385" s="20"/>
      <c r="E385" s="21"/>
      <c r="F385" s="21"/>
      <c r="G385" s="10"/>
      <c r="H385" s="10"/>
      <c r="I385" s="10"/>
      <c r="J385" s="10"/>
      <c r="K385" s="10"/>
      <c r="L385" s="10"/>
      <c r="M385" s="10"/>
      <c r="N385" s="23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22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spans="2:48" ht="15.75" customHeight="1">
      <c r="B386" s="10"/>
      <c r="C386" s="20"/>
      <c r="D386" s="20"/>
      <c r="E386" s="21"/>
      <c r="F386" s="21"/>
      <c r="G386" s="10"/>
      <c r="H386" s="10"/>
      <c r="I386" s="10"/>
      <c r="J386" s="10"/>
      <c r="K386" s="10"/>
      <c r="L386" s="10"/>
      <c r="M386" s="10"/>
      <c r="N386" s="23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22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spans="2:48" ht="15.75" customHeight="1">
      <c r="B387" s="10"/>
      <c r="C387" s="20"/>
      <c r="D387" s="20"/>
      <c r="E387" s="21"/>
      <c r="F387" s="21"/>
      <c r="G387" s="10"/>
      <c r="H387" s="10"/>
      <c r="I387" s="10"/>
      <c r="J387" s="10"/>
      <c r="K387" s="10"/>
      <c r="L387" s="10"/>
      <c r="M387" s="10"/>
      <c r="N387" s="23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22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spans="2:48" ht="15.75" customHeight="1">
      <c r="B388" s="10"/>
      <c r="C388" s="20"/>
      <c r="D388" s="20"/>
      <c r="E388" s="21"/>
      <c r="F388" s="21"/>
      <c r="G388" s="10"/>
      <c r="H388" s="10"/>
      <c r="I388" s="10"/>
      <c r="J388" s="10"/>
      <c r="K388" s="10"/>
      <c r="L388" s="10"/>
      <c r="M388" s="10"/>
      <c r="N388" s="23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22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spans="2:48" ht="15.75" customHeight="1">
      <c r="B389" s="10"/>
      <c r="C389" s="20"/>
      <c r="D389" s="20"/>
      <c r="E389" s="21"/>
      <c r="F389" s="21"/>
      <c r="G389" s="10"/>
      <c r="H389" s="10"/>
      <c r="I389" s="10"/>
      <c r="J389" s="10"/>
      <c r="K389" s="10"/>
      <c r="L389" s="10"/>
      <c r="M389" s="10"/>
      <c r="N389" s="23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22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spans="2:48" ht="15.75" customHeight="1">
      <c r="B390" s="10"/>
      <c r="C390" s="20"/>
      <c r="D390" s="20"/>
      <c r="E390" s="21"/>
      <c r="F390" s="21"/>
      <c r="G390" s="10"/>
      <c r="H390" s="10"/>
      <c r="I390" s="10"/>
      <c r="J390" s="10"/>
      <c r="K390" s="10"/>
      <c r="L390" s="10"/>
      <c r="M390" s="10"/>
      <c r="N390" s="23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22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spans="2:48" ht="15.75" customHeight="1">
      <c r="B391" s="10"/>
      <c r="C391" s="20"/>
      <c r="D391" s="20"/>
      <c r="E391" s="21"/>
      <c r="F391" s="21"/>
      <c r="G391" s="10"/>
      <c r="H391" s="10"/>
      <c r="I391" s="10"/>
      <c r="J391" s="10"/>
      <c r="K391" s="10"/>
      <c r="L391" s="10"/>
      <c r="M391" s="10"/>
      <c r="N391" s="23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22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spans="2:48" ht="15.75" customHeight="1">
      <c r="B392" s="10"/>
      <c r="C392" s="20"/>
      <c r="D392" s="20"/>
      <c r="E392" s="21"/>
      <c r="F392" s="21"/>
      <c r="G392" s="10"/>
      <c r="H392" s="10"/>
      <c r="I392" s="10"/>
      <c r="J392" s="10"/>
      <c r="K392" s="10"/>
      <c r="L392" s="10"/>
      <c r="M392" s="10"/>
      <c r="N392" s="23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22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spans="2:48" ht="15.75" customHeight="1">
      <c r="B393" s="10"/>
      <c r="C393" s="20"/>
      <c r="D393" s="20"/>
      <c r="E393" s="21"/>
      <c r="F393" s="21"/>
      <c r="G393" s="10"/>
      <c r="H393" s="10"/>
      <c r="I393" s="10"/>
      <c r="J393" s="10"/>
      <c r="K393" s="10"/>
      <c r="L393" s="10"/>
      <c r="M393" s="10"/>
      <c r="N393" s="23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22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spans="2:48" ht="15.75" customHeight="1">
      <c r="B394" s="10"/>
      <c r="C394" s="20"/>
      <c r="D394" s="20"/>
      <c r="E394" s="21"/>
      <c r="F394" s="21"/>
      <c r="G394" s="10"/>
      <c r="H394" s="10"/>
      <c r="I394" s="10"/>
      <c r="J394" s="10"/>
      <c r="K394" s="10"/>
      <c r="L394" s="10"/>
      <c r="M394" s="10"/>
      <c r="N394" s="23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22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spans="2:48" ht="15.75" customHeight="1">
      <c r="B395" s="10"/>
      <c r="C395" s="20"/>
      <c r="D395" s="20"/>
      <c r="E395" s="21"/>
      <c r="F395" s="21"/>
      <c r="G395" s="10"/>
      <c r="H395" s="10"/>
      <c r="I395" s="10"/>
      <c r="J395" s="10"/>
      <c r="K395" s="10"/>
      <c r="L395" s="10"/>
      <c r="M395" s="10"/>
      <c r="N395" s="23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22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spans="2:48" ht="15.75" customHeight="1">
      <c r="B396" s="10"/>
      <c r="C396" s="20"/>
      <c r="D396" s="20"/>
      <c r="E396" s="21"/>
      <c r="F396" s="21"/>
      <c r="G396" s="10"/>
      <c r="H396" s="10"/>
      <c r="I396" s="10"/>
      <c r="J396" s="10"/>
      <c r="K396" s="10"/>
      <c r="L396" s="10"/>
      <c r="M396" s="10"/>
      <c r="N396" s="23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22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spans="2:48" ht="15.75" customHeight="1">
      <c r="B397" s="10"/>
      <c r="C397" s="20"/>
      <c r="D397" s="20"/>
      <c r="E397" s="21"/>
      <c r="F397" s="21"/>
      <c r="G397" s="10"/>
      <c r="H397" s="10"/>
      <c r="I397" s="10"/>
      <c r="J397" s="10"/>
      <c r="K397" s="10"/>
      <c r="L397" s="10"/>
      <c r="M397" s="10"/>
      <c r="N397" s="23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22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spans="2:48" ht="15.75" customHeight="1">
      <c r="B398" s="10"/>
      <c r="C398" s="20"/>
      <c r="D398" s="20"/>
      <c r="E398" s="21"/>
      <c r="F398" s="21"/>
      <c r="G398" s="10"/>
      <c r="H398" s="10"/>
      <c r="I398" s="10"/>
      <c r="J398" s="10"/>
      <c r="K398" s="10"/>
      <c r="L398" s="10"/>
      <c r="M398" s="10"/>
      <c r="N398" s="23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22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</row>
    <row r="399" spans="2:48" ht="15.75" customHeight="1">
      <c r="B399" s="10"/>
      <c r="C399" s="20"/>
      <c r="D399" s="20"/>
      <c r="E399" s="21"/>
      <c r="F399" s="21"/>
      <c r="G399" s="10"/>
      <c r="H399" s="10"/>
      <c r="I399" s="10"/>
      <c r="J399" s="10"/>
      <c r="K399" s="10"/>
      <c r="L399" s="10"/>
      <c r="M399" s="10"/>
      <c r="N399" s="23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22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</row>
    <row r="400" spans="2:48" ht="15.75" customHeight="1">
      <c r="B400" s="10"/>
      <c r="C400" s="20"/>
      <c r="D400" s="20"/>
      <c r="E400" s="21"/>
      <c r="F400" s="21"/>
      <c r="G400" s="10"/>
      <c r="H400" s="10"/>
      <c r="I400" s="10"/>
      <c r="J400" s="10"/>
      <c r="K400" s="10"/>
      <c r="L400" s="10"/>
      <c r="M400" s="10"/>
      <c r="N400" s="23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22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</row>
    <row r="401" spans="2:48" ht="15.75" customHeight="1">
      <c r="B401" s="10"/>
      <c r="C401" s="20"/>
      <c r="D401" s="20"/>
      <c r="E401" s="21"/>
      <c r="F401" s="21"/>
      <c r="G401" s="10"/>
      <c r="H401" s="10"/>
      <c r="I401" s="10"/>
      <c r="J401" s="10"/>
      <c r="K401" s="10"/>
      <c r="L401" s="10"/>
      <c r="M401" s="10"/>
      <c r="N401" s="23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22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</row>
    <row r="402" spans="2:48" ht="15.75" customHeight="1">
      <c r="B402" s="10"/>
      <c r="C402" s="20"/>
      <c r="D402" s="20"/>
      <c r="E402" s="21"/>
      <c r="F402" s="21"/>
      <c r="G402" s="10"/>
      <c r="H402" s="10"/>
      <c r="I402" s="10"/>
      <c r="J402" s="10"/>
      <c r="K402" s="10"/>
      <c r="L402" s="10"/>
      <c r="M402" s="10"/>
      <c r="N402" s="23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22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</row>
    <row r="403" spans="2:48" ht="15.75" customHeight="1">
      <c r="B403" s="10"/>
      <c r="C403" s="20"/>
      <c r="D403" s="20"/>
      <c r="E403" s="21"/>
      <c r="F403" s="21"/>
      <c r="G403" s="10"/>
      <c r="H403" s="10"/>
      <c r="I403" s="10"/>
      <c r="J403" s="10"/>
      <c r="K403" s="10"/>
      <c r="L403" s="10"/>
      <c r="M403" s="10"/>
      <c r="N403" s="23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22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spans="2:48" ht="15.75" customHeight="1">
      <c r="B404" s="10"/>
      <c r="C404" s="20"/>
      <c r="D404" s="20"/>
      <c r="E404" s="21"/>
      <c r="F404" s="21"/>
      <c r="G404" s="10"/>
      <c r="H404" s="10"/>
      <c r="I404" s="10"/>
      <c r="J404" s="10"/>
      <c r="K404" s="10"/>
      <c r="L404" s="10"/>
      <c r="M404" s="10"/>
      <c r="N404" s="23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22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spans="2:48" ht="15.75" customHeight="1">
      <c r="B405" s="10"/>
      <c r="C405" s="20"/>
      <c r="D405" s="20"/>
      <c r="E405" s="21"/>
      <c r="F405" s="21"/>
      <c r="G405" s="10"/>
      <c r="H405" s="10"/>
      <c r="I405" s="10"/>
      <c r="J405" s="10"/>
      <c r="K405" s="10"/>
      <c r="L405" s="10"/>
      <c r="M405" s="10"/>
      <c r="N405" s="23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22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spans="2:48" ht="15.75" customHeight="1">
      <c r="B406" s="10"/>
      <c r="C406" s="20"/>
      <c r="D406" s="20"/>
      <c r="E406" s="21"/>
      <c r="F406" s="21"/>
      <c r="G406" s="10"/>
      <c r="H406" s="10"/>
      <c r="I406" s="10"/>
      <c r="J406" s="10"/>
      <c r="K406" s="10"/>
      <c r="L406" s="10"/>
      <c r="M406" s="10"/>
      <c r="N406" s="23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22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spans="2:48" ht="15.75" customHeight="1">
      <c r="B407" s="10"/>
      <c r="C407" s="20"/>
      <c r="D407" s="20"/>
      <c r="E407" s="21"/>
      <c r="F407" s="21"/>
      <c r="G407" s="10"/>
      <c r="H407" s="10"/>
      <c r="I407" s="10"/>
      <c r="J407" s="10"/>
      <c r="K407" s="10"/>
      <c r="L407" s="10"/>
      <c r="M407" s="10"/>
      <c r="N407" s="23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22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spans="2:48" ht="15.75" customHeight="1">
      <c r="B408" s="10"/>
      <c r="C408" s="20"/>
      <c r="D408" s="20"/>
      <c r="E408" s="21"/>
      <c r="F408" s="21"/>
      <c r="G408" s="10"/>
      <c r="H408" s="10"/>
      <c r="I408" s="10"/>
      <c r="J408" s="10"/>
      <c r="K408" s="10"/>
      <c r="L408" s="10"/>
      <c r="M408" s="10"/>
      <c r="N408" s="23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22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spans="2:48" ht="15.75" customHeight="1">
      <c r="B409" s="10"/>
      <c r="C409" s="20"/>
      <c r="D409" s="20"/>
      <c r="E409" s="21"/>
      <c r="F409" s="21"/>
      <c r="G409" s="10"/>
      <c r="H409" s="10"/>
      <c r="I409" s="10"/>
      <c r="J409" s="10"/>
      <c r="K409" s="10"/>
      <c r="L409" s="10"/>
      <c r="M409" s="10"/>
      <c r="N409" s="23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22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spans="2:48" ht="15.75" customHeight="1">
      <c r="B410" s="10"/>
      <c r="C410" s="20"/>
      <c r="D410" s="20"/>
      <c r="E410" s="21"/>
      <c r="F410" s="21"/>
      <c r="G410" s="10"/>
      <c r="H410" s="10"/>
      <c r="I410" s="10"/>
      <c r="J410" s="10"/>
      <c r="K410" s="10"/>
      <c r="L410" s="10"/>
      <c r="M410" s="10"/>
      <c r="N410" s="23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22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spans="2:48" ht="15.75" customHeight="1">
      <c r="B411" s="10"/>
      <c r="C411" s="20"/>
      <c r="D411" s="20"/>
      <c r="E411" s="21"/>
      <c r="F411" s="21"/>
      <c r="G411" s="10"/>
      <c r="H411" s="10"/>
      <c r="I411" s="10"/>
      <c r="J411" s="10"/>
      <c r="K411" s="10"/>
      <c r="L411" s="10"/>
      <c r="M411" s="10"/>
      <c r="N411" s="23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22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spans="2:48" ht="15.75" customHeight="1">
      <c r="B412" s="10"/>
      <c r="C412" s="20"/>
      <c r="D412" s="20"/>
      <c r="E412" s="21"/>
      <c r="F412" s="21"/>
      <c r="G412" s="10"/>
      <c r="H412" s="10"/>
      <c r="I412" s="10"/>
      <c r="J412" s="10"/>
      <c r="K412" s="10"/>
      <c r="L412" s="10"/>
      <c r="M412" s="10"/>
      <c r="N412" s="23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22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spans="2:48" ht="15.75" customHeight="1">
      <c r="B413" s="10"/>
      <c r="C413" s="20"/>
      <c r="D413" s="20"/>
      <c r="E413" s="21"/>
      <c r="F413" s="21"/>
      <c r="G413" s="10"/>
      <c r="H413" s="10"/>
      <c r="I413" s="10"/>
      <c r="J413" s="10"/>
      <c r="K413" s="10"/>
      <c r="L413" s="10"/>
      <c r="M413" s="10"/>
      <c r="N413" s="23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22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spans="2:48" ht="15.75" customHeight="1">
      <c r="B414" s="10"/>
      <c r="C414" s="20"/>
      <c r="D414" s="20"/>
      <c r="E414" s="21"/>
      <c r="F414" s="21"/>
      <c r="G414" s="10"/>
      <c r="H414" s="10"/>
      <c r="I414" s="10"/>
      <c r="J414" s="10"/>
      <c r="K414" s="10"/>
      <c r="L414" s="10"/>
      <c r="M414" s="10"/>
      <c r="N414" s="23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22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spans="2:48" ht="15.75" customHeight="1">
      <c r="B415" s="10"/>
      <c r="C415" s="20"/>
      <c r="D415" s="20"/>
      <c r="E415" s="21"/>
      <c r="F415" s="21"/>
      <c r="G415" s="10"/>
      <c r="H415" s="10"/>
      <c r="I415" s="10"/>
      <c r="J415" s="10"/>
      <c r="K415" s="10"/>
      <c r="L415" s="10"/>
      <c r="M415" s="10"/>
      <c r="N415" s="23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22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spans="2:48" ht="15.75" customHeight="1">
      <c r="B416" s="10"/>
      <c r="C416" s="20"/>
      <c r="D416" s="20"/>
      <c r="E416" s="21"/>
      <c r="F416" s="21"/>
      <c r="G416" s="10"/>
      <c r="H416" s="10"/>
      <c r="I416" s="10"/>
      <c r="J416" s="10"/>
      <c r="K416" s="10"/>
      <c r="L416" s="10"/>
      <c r="M416" s="10"/>
      <c r="N416" s="23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22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spans="2:48" ht="15.75" customHeight="1">
      <c r="B417" s="10"/>
      <c r="C417" s="20"/>
      <c r="D417" s="20"/>
      <c r="E417" s="21"/>
      <c r="F417" s="21"/>
      <c r="G417" s="10"/>
      <c r="H417" s="10"/>
      <c r="I417" s="10"/>
      <c r="J417" s="10"/>
      <c r="K417" s="10"/>
      <c r="L417" s="10"/>
      <c r="M417" s="10"/>
      <c r="N417" s="23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22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spans="2:48" ht="15.75" customHeight="1">
      <c r="B418" s="10"/>
      <c r="C418" s="20"/>
      <c r="D418" s="20"/>
      <c r="E418" s="21"/>
      <c r="F418" s="21"/>
      <c r="G418" s="10"/>
      <c r="H418" s="10"/>
      <c r="I418" s="10"/>
      <c r="J418" s="10"/>
      <c r="K418" s="10"/>
      <c r="L418" s="10"/>
      <c r="M418" s="10"/>
      <c r="N418" s="23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22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spans="2:48" ht="15.75" customHeight="1">
      <c r="B419" s="10"/>
      <c r="C419" s="20"/>
      <c r="D419" s="20"/>
      <c r="E419" s="21"/>
      <c r="F419" s="21"/>
      <c r="G419" s="10"/>
      <c r="H419" s="10"/>
      <c r="I419" s="10"/>
      <c r="J419" s="10"/>
      <c r="K419" s="10"/>
      <c r="L419" s="10"/>
      <c r="M419" s="10"/>
      <c r="N419" s="23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22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spans="2:48" ht="15.75" customHeight="1">
      <c r="B420" s="10"/>
      <c r="C420" s="20"/>
      <c r="D420" s="20"/>
      <c r="E420" s="21"/>
      <c r="F420" s="21"/>
      <c r="G420" s="10"/>
      <c r="H420" s="10"/>
      <c r="I420" s="10"/>
      <c r="J420" s="10"/>
      <c r="K420" s="10"/>
      <c r="L420" s="10"/>
      <c r="M420" s="10"/>
      <c r="N420" s="23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22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spans="2:48" ht="15.75" customHeight="1">
      <c r="B421" s="10"/>
      <c r="C421" s="20"/>
      <c r="D421" s="20"/>
      <c r="E421" s="21"/>
      <c r="F421" s="21"/>
      <c r="G421" s="10"/>
      <c r="H421" s="10"/>
      <c r="I421" s="10"/>
      <c r="J421" s="10"/>
      <c r="K421" s="10"/>
      <c r="L421" s="10"/>
      <c r="M421" s="10"/>
      <c r="N421" s="23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22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spans="2:48" ht="15.75" customHeight="1">
      <c r="B422" s="10"/>
      <c r="C422" s="20"/>
      <c r="D422" s="20"/>
      <c r="E422" s="21"/>
      <c r="F422" s="21"/>
      <c r="G422" s="10"/>
      <c r="H422" s="10"/>
      <c r="I422" s="10"/>
      <c r="J422" s="10"/>
      <c r="K422" s="10"/>
      <c r="L422" s="10"/>
      <c r="M422" s="10"/>
      <c r="N422" s="23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22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spans="2:48" ht="15.75" customHeight="1">
      <c r="B423" s="10"/>
      <c r="C423" s="20"/>
      <c r="D423" s="20"/>
      <c r="E423" s="21"/>
      <c r="F423" s="21"/>
      <c r="G423" s="10"/>
      <c r="H423" s="10"/>
      <c r="I423" s="10"/>
      <c r="J423" s="10"/>
      <c r="K423" s="10"/>
      <c r="L423" s="10"/>
      <c r="M423" s="10"/>
      <c r="N423" s="23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22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spans="2:48" ht="15.75" customHeight="1">
      <c r="B424" s="10"/>
      <c r="C424" s="20"/>
      <c r="D424" s="20"/>
      <c r="E424" s="21"/>
      <c r="F424" s="21"/>
      <c r="G424" s="10"/>
      <c r="H424" s="10"/>
      <c r="I424" s="10"/>
      <c r="J424" s="10"/>
      <c r="K424" s="10"/>
      <c r="L424" s="10"/>
      <c r="M424" s="10"/>
      <c r="N424" s="23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22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spans="2:48" ht="15.75" customHeight="1">
      <c r="B425" s="10"/>
      <c r="C425" s="20"/>
      <c r="D425" s="20"/>
      <c r="E425" s="21"/>
      <c r="F425" s="21"/>
      <c r="G425" s="10"/>
      <c r="H425" s="10"/>
      <c r="I425" s="10"/>
      <c r="J425" s="10"/>
      <c r="K425" s="10"/>
      <c r="L425" s="10"/>
      <c r="M425" s="10"/>
      <c r="N425" s="23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22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spans="2:48" ht="15.75" customHeight="1">
      <c r="B426" s="10"/>
      <c r="C426" s="20"/>
      <c r="D426" s="20"/>
      <c r="E426" s="21"/>
      <c r="F426" s="21"/>
      <c r="G426" s="10"/>
      <c r="H426" s="10"/>
      <c r="I426" s="10"/>
      <c r="J426" s="10"/>
      <c r="K426" s="10"/>
      <c r="L426" s="10"/>
      <c r="M426" s="10"/>
      <c r="N426" s="23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22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spans="2:48" ht="15.75" customHeight="1">
      <c r="B427" s="10"/>
      <c r="C427" s="20"/>
      <c r="D427" s="20"/>
      <c r="E427" s="21"/>
      <c r="F427" s="21"/>
      <c r="G427" s="10"/>
      <c r="H427" s="10"/>
      <c r="I427" s="10"/>
      <c r="J427" s="10"/>
      <c r="K427" s="10"/>
      <c r="L427" s="10"/>
      <c r="M427" s="10"/>
      <c r="N427" s="23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22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spans="2:48" ht="15.75" customHeight="1">
      <c r="B428" s="10"/>
      <c r="C428" s="20"/>
      <c r="D428" s="20"/>
      <c r="E428" s="21"/>
      <c r="F428" s="21"/>
      <c r="G428" s="10"/>
      <c r="H428" s="10"/>
      <c r="I428" s="10"/>
      <c r="J428" s="10"/>
      <c r="K428" s="10"/>
      <c r="L428" s="10"/>
      <c r="M428" s="10"/>
      <c r="N428" s="23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22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spans="2:48" ht="15.75" customHeight="1">
      <c r="B429" s="10"/>
      <c r="C429" s="20"/>
      <c r="D429" s="20"/>
      <c r="E429" s="21"/>
      <c r="F429" s="21"/>
      <c r="G429" s="10"/>
      <c r="H429" s="10"/>
      <c r="I429" s="10"/>
      <c r="J429" s="10"/>
      <c r="K429" s="10"/>
      <c r="L429" s="10"/>
      <c r="M429" s="10"/>
      <c r="N429" s="23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22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spans="2:48" ht="15.75" customHeight="1">
      <c r="B430" s="10"/>
      <c r="C430" s="20"/>
      <c r="D430" s="20"/>
      <c r="E430" s="21"/>
      <c r="F430" s="21"/>
      <c r="G430" s="10"/>
      <c r="H430" s="10"/>
      <c r="I430" s="10"/>
      <c r="J430" s="10"/>
      <c r="K430" s="10"/>
      <c r="L430" s="10"/>
      <c r="M430" s="10"/>
      <c r="N430" s="23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22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spans="2:48" ht="15.75" customHeight="1">
      <c r="B431" s="10"/>
      <c r="C431" s="20"/>
      <c r="D431" s="20"/>
      <c r="E431" s="21"/>
      <c r="F431" s="21"/>
      <c r="G431" s="10"/>
      <c r="H431" s="10"/>
      <c r="I431" s="10"/>
      <c r="J431" s="10"/>
      <c r="K431" s="10"/>
      <c r="L431" s="10"/>
      <c r="M431" s="10"/>
      <c r="N431" s="23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22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spans="2:48" ht="15.75" customHeight="1">
      <c r="B432" s="10"/>
      <c r="C432" s="20"/>
      <c r="D432" s="20"/>
      <c r="E432" s="21"/>
      <c r="F432" s="21"/>
      <c r="G432" s="10"/>
      <c r="H432" s="10"/>
      <c r="I432" s="10"/>
      <c r="J432" s="10"/>
      <c r="K432" s="10"/>
      <c r="L432" s="10"/>
      <c r="M432" s="10"/>
      <c r="N432" s="23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22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spans="2:48" ht="15.75" customHeight="1">
      <c r="B433" s="10"/>
      <c r="C433" s="20"/>
      <c r="D433" s="20"/>
      <c r="E433" s="21"/>
      <c r="F433" s="21"/>
      <c r="G433" s="10"/>
      <c r="H433" s="10"/>
      <c r="I433" s="10"/>
      <c r="J433" s="10"/>
      <c r="K433" s="10"/>
      <c r="L433" s="10"/>
      <c r="M433" s="10"/>
      <c r="N433" s="23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22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spans="2:48" ht="15.75" customHeight="1">
      <c r="B434" s="10"/>
      <c r="C434" s="20"/>
      <c r="D434" s="20"/>
      <c r="E434" s="21"/>
      <c r="F434" s="21"/>
      <c r="G434" s="10"/>
      <c r="H434" s="10"/>
      <c r="I434" s="10"/>
      <c r="J434" s="10"/>
      <c r="K434" s="10"/>
      <c r="L434" s="10"/>
      <c r="M434" s="10"/>
      <c r="N434" s="23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22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spans="2:48" ht="15.75" customHeight="1">
      <c r="B435" s="10"/>
      <c r="C435" s="20"/>
      <c r="D435" s="20"/>
      <c r="E435" s="21"/>
      <c r="F435" s="21"/>
      <c r="G435" s="10"/>
      <c r="H435" s="10"/>
      <c r="I435" s="10"/>
      <c r="J435" s="10"/>
      <c r="K435" s="10"/>
      <c r="L435" s="10"/>
      <c r="M435" s="10"/>
      <c r="N435" s="23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22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spans="2:48" ht="15.75" customHeight="1">
      <c r="B436" s="10"/>
      <c r="C436" s="20"/>
      <c r="D436" s="20"/>
      <c r="E436" s="21"/>
      <c r="F436" s="21"/>
      <c r="G436" s="10"/>
      <c r="H436" s="10"/>
      <c r="I436" s="10"/>
      <c r="J436" s="10"/>
      <c r="K436" s="10"/>
      <c r="L436" s="10"/>
      <c r="M436" s="10"/>
      <c r="N436" s="23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22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spans="2:48" ht="15.75" customHeight="1">
      <c r="B437" s="10"/>
      <c r="C437" s="20"/>
      <c r="D437" s="20"/>
      <c r="E437" s="21"/>
      <c r="F437" s="21"/>
      <c r="G437" s="10"/>
      <c r="H437" s="10"/>
      <c r="I437" s="10"/>
      <c r="J437" s="10"/>
      <c r="K437" s="10"/>
      <c r="L437" s="10"/>
      <c r="M437" s="10"/>
      <c r="N437" s="23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22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spans="2:48" ht="15.75" customHeight="1">
      <c r="B438" s="10"/>
      <c r="C438" s="20"/>
      <c r="D438" s="20"/>
      <c r="E438" s="21"/>
      <c r="F438" s="21"/>
      <c r="G438" s="10"/>
      <c r="H438" s="10"/>
      <c r="I438" s="10"/>
      <c r="J438" s="10"/>
      <c r="K438" s="10"/>
      <c r="L438" s="10"/>
      <c r="M438" s="10"/>
      <c r="N438" s="23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22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spans="2:48" ht="15.75" customHeight="1">
      <c r="B439" s="10"/>
      <c r="C439" s="20"/>
      <c r="D439" s="20"/>
      <c r="E439" s="21"/>
      <c r="F439" s="21"/>
      <c r="G439" s="10"/>
      <c r="H439" s="10"/>
      <c r="I439" s="10"/>
      <c r="J439" s="10"/>
      <c r="K439" s="10"/>
      <c r="L439" s="10"/>
      <c r="M439" s="10"/>
      <c r="N439" s="23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22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spans="2:48" ht="15.75" customHeight="1">
      <c r="B440" s="10"/>
      <c r="C440" s="20"/>
      <c r="D440" s="20"/>
      <c r="E440" s="21"/>
      <c r="F440" s="21"/>
      <c r="G440" s="10"/>
      <c r="H440" s="10"/>
      <c r="I440" s="10"/>
      <c r="J440" s="10"/>
      <c r="K440" s="10"/>
      <c r="L440" s="10"/>
      <c r="M440" s="10"/>
      <c r="N440" s="23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22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spans="2:48" ht="15.75" customHeight="1">
      <c r="B441" s="10"/>
      <c r="C441" s="20"/>
      <c r="D441" s="20"/>
      <c r="E441" s="21"/>
      <c r="F441" s="21"/>
      <c r="G441" s="10"/>
      <c r="H441" s="10"/>
      <c r="I441" s="10"/>
      <c r="J441" s="10"/>
      <c r="K441" s="10"/>
      <c r="L441" s="10"/>
      <c r="M441" s="10"/>
      <c r="N441" s="23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22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spans="2:48" ht="15.75" customHeight="1">
      <c r="B442" s="10"/>
      <c r="C442" s="20"/>
      <c r="D442" s="20"/>
      <c r="E442" s="21"/>
      <c r="F442" s="21"/>
      <c r="G442" s="10"/>
      <c r="H442" s="10"/>
      <c r="I442" s="10"/>
      <c r="J442" s="10"/>
      <c r="K442" s="10"/>
      <c r="L442" s="10"/>
      <c r="M442" s="10"/>
      <c r="N442" s="23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22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spans="2:48" ht="15.75" customHeight="1">
      <c r="B443" s="10"/>
      <c r="C443" s="20"/>
      <c r="D443" s="20"/>
      <c r="E443" s="21"/>
      <c r="F443" s="21"/>
      <c r="G443" s="10"/>
      <c r="H443" s="10"/>
      <c r="I443" s="10"/>
      <c r="J443" s="10"/>
      <c r="K443" s="10"/>
      <c r="L443" s="10"/>
      <c r="M443" s="10"/>
      <c r="N443" s="23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22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spans="2:48" ht="15.75" customHeight="1">
      <c r="B444" s="10"/>
      <c r="C444" s="20"/>
      <c r="D444" s="20"/>
      <c r="E444" s="21"/>
      <c r="F444" s="21"/>
      <c r="G444" s="10"/>
      <c r="H444" s="10"/>
      <c r="I444" s="10"/>
      <c r="J444" s="10"/>
      <c r="K444" s="10"/>
      <c r="L444" s="10"/>
      <c r="M444" s="10"/>
      <c r="N444" s="23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22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spans="2:48" ht="15.75" customHeight="1">
      <c r="B445" s="10"/>
      <c r="C445" s="20"/>
      <c r="D445" s="20"/>
      <c r="E445" s="21"/>
      <c r="F445" s="21"/>
      <c r="G445" s="10"/>
      <c r="H445" s="10"/>
      <c r="I445" s="10"/>
      <c r="J445" s="10"/>
      <c r="K445" s="10"/>
      <c r="L445" s="10"/>
      <c r="M445" s="10"/>
      <c r="N445" s="23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22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spans="2:48" ht="15.75" customHeight="1">
      <c r="B446" s="10"/>
      <c r="C446" s="20"/>
      <c r="D446" s="20"/>
      <c r="E446" s="21"/>
      <c r="F446" s="21"/>
      <c r="G446" s="10"/>
      <c r="H446" s="10"/>
      <c r="I446" s="10"/>
      <c r="J446" s="10"/>
      <c r="K446" s="10"/>
      <c r="L446" s="10"/>
      <c r="M446" s="10"/>
      <c r="N446" s="23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22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spans="2:48" ht="15.75" customHeight="1">
      <c r="B447" s="10"/>
      <c r="C447" s="20"/>
      <c r="D447" s="20"/>
      <c r="E447" s="21"/>
      <c r="F447" s="21"/>
      <c r="G447" s="10"/>
      <c r="H447" s="10"/>
      <c r="I447" s="10"/>
      <c r="J447" s="10"/>
      <c r="K447" s="10"/>
      <c r="L447" s="10"/>
      <c r="M447" s="10"/>
      <c r="N447" s="23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22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spans="2:48" ht="15.75" customHeight="1">
      <c r="B448" s="10"/>
      <c r="C448" s="20"/>
      <c r="D448" s="20"/>
      <c r="E448" s="21"/>
      <c r="F448" s="21"/>
      <c r="G448" s="10"/>
      <c r="H448" s="10"/>
      <c r="I448" s="10"/>
      <c r="J448" s="10"/>
      <c r="K448" s="10"/>
      <c r="L448" s="10"/>
      <c r="M448" s="10"/>
      <c r="N448" s="23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22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spans="2:48" ht="15.75" customHeight="1">
      <c r="B449" s="10"/>
      <c r="C449" s="20"/>
      <c r="D449" s="20"/>
      <c r="E449" s="21"/>
      <c r="F449" s="21"/>
      <c r="G449" s="10"/>
      <c r="H449" s="10"/>
      <c r="I449" s="10"/>
      <c r="J449" s="10"/>
      <c r="K449" s="10"/>
      <c r="L449" s="10"/>
      <c r="M449" s="10"/>
      <c r="N449" s="23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22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spans="2:48" ht="15.75" customHeight="1">
      <c r="B450" s="10"/>
      <c r="C450" s="20"/>
      <c r="D450" s="20"/>
      <c r="E450" s="21"/>
      <c r="F450" s="21"/>
      <c r="G450" s="10"/>
      <c r="H450" s="10"/>
      <c r="I450" s="10"/>
      <c r="J450" s="10"/>
      <c r="K450" s="10"/>
      <c r="L450" s="10"/>
      <c r="M450" s="10"/>
      <c r="N450" s="23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22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spans="2:48" ht="15.75" customHeight="1">
      <c r="B451" s="10"/>
      <c r="C451" s="20"/>
      <c r="D451" s="20"/>
      <c r="E451" s="21"/>
      <c r="F451" s="21"/>
      <c r="G451" s="10"/>
      <c r="H451" s="10"/>
      <c r="I451" s="10"/>
      <c r="J451" s="10"/>
      <c r="K451" s="10"/>
      <c r="L451" s="10"/>
      <c r="M451" s="10"/>
      <c r="N451" s="23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22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spans="2:48" ht="15.75" customHeight="1">
      <c r="B452" s="10"/>
      <c r="C452" s="20"/>
      <c r="D452" s="20"/>
      <c r="E452" s="21"/>
      <c r="F452" s="21"/>
      <c r="G452" s="10"/>
      <c r="H452" s="10"/>
      <c r="I452" s="10"/>
      <c r="J452" s="10"/>
      <c r="K452" s="10"/>
      <c r="L452" s="10"/>
      <c r="M452" s="10"/>
      <c r="N452" s="23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22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spans="2:48" ht="15.75" customHeight="1">
      <c r="B453" s="10"/>
      <c r="C453" s="20"/>
      <c r="D453" s="20"/>
      <c r="E453" s="21"/>
      <c r="F453" s="21"/>
      <c r="G453" s="10"/>
      <c r="H453" s="10"/>
      <c r="I453" s="10"/>
      <c r="J453" s="10"/>
      <c r="K453" s="10"/>
      <c r="L453" s="10"/>
      <c r="M453" s="10"/>
      <c r="N453" s="23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22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spans="2:48" ht="15.75" customHeight="1">
      <c r="B454" s="10"/>
      <c r="C454" s="20"/>
      <c r="D454" s="20"/>
      <c r="E454" s="21"/>
      <c r="F454" s="21"/>
      <c r="G454" s="10"/>
      <c r="H454" s="10"/>
      <c r="I454" s="10"/>
      <c r="J454" s="10"/>
      <c r="K454" s="10"/>
      <c r="L454" s="10"/>
      <c r="M454" s="10"/>
      <c r="N454" s="23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22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spans="2:48" ht="15.75" customHeight="1">
      <c r="B455" s="10"/>
      <c r="C455" s="20"/>
      <c r="D455" s="20"/>
      <c r="E455" s="21"/>
      <c r="F455" s="21"/>
      <c r="G455" s="10"/>
      <c r="H455" s="10"/>
      <c r="I455" s="10"/>
      <c r="J455" s="10"/>
      <c r="K455" s="10"/>
      <c r="L455" s="10"/>
      <c r="M455" s="10"/>
      <c r="N455" s="23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22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spans="2:48" ht="15.75" customHeight="1">
      <c r="B456" s="10"/>
      <c r="C456" s="20"/>
      <c r="D456" s="20"/>
      <c r="E456" s="21"/>
      <c r="F456" s="21"/>
      <c r="G456" s="10"/>
      <c r="H456" s="10"/>
      <c r="I456" s="10"/>
      <c r="J456" s="10"/>
      <c r="K456" s="10"/>
      <c r="L456" s="10"/>
      <c r="M456" s="10"/>
      <c r="N456" s="23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22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spans="2:48" ht="15.75" customHeight="1">
      <c r="B457" s="10"/>
      <c r="C457" s="20"/>
      <c r="D457" s="20"/>
      <c r="E457" s="21"/>
      <c r="F457" s="21"/>
      <c r="G457" s="10"/>
      <c r="H457" s="10"/>
      <c r="I457" s="10"/>
      <c r="J457" s="10"/>
      <c r="K457" s="10"/>
      <c r="L457" s="10"/>
      <c r="M457" s="10"/>
      <c r="N457" s="23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22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spans="2:48" ht="15.75" customHeight="1">
      <c r="B458" s="10"/>
      <c r="C458" s="20"/>
      <c r="D458" s="20"/>
      <c r="E458" s="21"/>
      <c r="F458" s="21"/>
      <c r="G458" s="10"/>
      <c r="H458" s="10"/>
      <c r="I458" s="10"/>
      <c r="J458" s="10"/>
      <c r="K458" s="10"/>
      <c r="L458" s="10"/>
      <c r="M458" s="10"/>
      <c r="N458" s="23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22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spans="2:48" ht="15.75" customHeight="1">
      <c r="B459" s="10"/>
      <c r="C459" s="20"/>
      <c r="D459" s="20"/>
      <c r="E459" s="21"/>
      <c r="F459" s="21"/>
      <c r="G459" s="10"/>
      <c r="H459" s="10"/>
      <c r="I459" s="10"/>
      <c r="J459" s="10"/>
      <c r="K459" s="10"/>
      <c r="L459" s="10"/>
      <c r="M459" s="10"/>
      <c r="N459" s="23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22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spans="2:48" ht="15.75" customHeight="1">
      <c r="B460" s="10"/>
      <c r="C460" s="20"/>
      <c r="D460" s="20"/>
      <c r="E460" s="21"/>
      <c r="F460" s="21"/>
      <c r="G460" s="10"/>
      <c r="H460" s="10"/>
      <c r="I460" s="10"/>
      <c r="J460" s="10"/>
      <c r="K460" s="10"/>
      <c r="L460" s="10"/>
      <c r="M460" s="10"/>
      <c r="N460" s="23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22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spans="2:48" ht="15.75" customHeight="1">
      <c r="B461" s="10"/>
      <c r="C461" s="20"/>
      <c r="D461" s="20"/>
      <c r="E461" s="21"/>
      <c r="F461" s="21"/>
      <c r="G461" s="10"/>
      <c r="H461" s="10"/>
      <c r="I461" s="10"/>
      <c r="J461" s="10"/>
      <c r="K461" s="10"/>
      <c r="L461" s="10"/>
      <c r="M461" s="10"/>
      <c r="N461" s="23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22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spans="2:48" ht="15.75" customHeight="1">
      <c r="B462" s="10"/>
      <c r="C462" s="20"/>
      <c r="D462" s="20"/>
      <c r="E462" s="21"/>
      <c r="F462" s="21"/>
      <c r="G462" s="10"/>
      <c r="H462" s="10"/>
      <c r="I462" s="10"/>
      <c r="J462" s="10"/>
      <c r="K462" s="10"/>
      <c r="L462" s="10"/>
      <c r="M462" s="10"/>
      <c r="N462" s="23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22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spans="2:48" ht="15.75" customHeight="1">
      <c r="B463" s="10"/>
      <c r="C463" s="20"/>
      <c r="D463" s="20"/>
      <c r="E463" s="21"/>
      <c r="F463" s="21"/>
      <c r="G463" s="10"/>
      <c r="H463" s="10"/>
      <c r="I463" s="10"/>
      <c r="J463" s="10"/>
      <c r="K463" s="10"/>
      <c r="L463" s="10"/>
      <c r="M463" s="10"/>
      <c r="N463" s="23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22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spans="2:48" ht="15.75" customHeight="1">
      <c r="B464" s="10"/>
      <c r="C464" s="20"/>
      <c r="D464" s="20"/>
      <c r="E464" s="21"/>
      <c r="F464" s="21"/>
      <c r="G464" s="10"/>
      <c r="H464" s="10"/>
      <c r="I464" s="10"/>
      <c r="J464" s="10"/>
      <c r="K464" s="10"/>
      <c r="L464" s="10"/>
      <c r="M464" s="10"/>
      <c r="N464" s="23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22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spans="2:48" ht="15.75" customHeight="1">
      <c r="B465" s="10"/>
      <c r="C465" s="20"/>
      <c r="D465" s="20"/>
      <c r="E465" s="21"/>
      <c r="F465" s="21"/>
      <c r="G465" s="10"/>
      <c r="H465" s="10"/>
      <c r="I465" s="10"/>
      <c r="J465" s="10"/>
      <c r="K465" s="10"/>
      <c r="L465" s="10"/>
      <c r="M465" s="10"/>
      <c r="N465" s="23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22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spans="2:48" ht="15.75" customHeight="1">
      <c r="B466" s="10"/>
      <c r="C466" s="20"/>
      <c r="D466" s="20"/>
      <c r="E466" s="21"/>
      <c r="F466" s="21"/>
      <c r="G466" s="10"/>
      <c r="H466" s="10"/>
      <c r="I466" s="10"/>
      <c r="J466" s="10"/>
      <c r="K466" s="10"/>
      <c r="L466" s="10"/>
      <c r="M466" s="10"/>
      <c r="N466" s="23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22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spans="2:48" ht="15.75" customHeight="1">
      <c r="B467" s="10"/>
      <c r="C467" s="20"/>
      <c r="D467" s="20"/>
      <c r="E467" s="21"/>
      <c r="F467" s="21"/>
      <c r="G467" s="10"/>
      <c r="H467" s="10"/>
      <c r="I467" s="10"/>
      <c r="J467" s="10"/>
      <c r="K467" s="10"/>
      <c r="L467" s="10"/>
      <c r="M467" s="10"/>
      <c r="N467" s="23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22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spans="2:48" ht="15.75" customHeight="1">
      <c r="B468" s="10"/>
      <c r="C468" s="20"/>
      <c r="D468" s="20"/>
      <c r="E468" s="21"/>
      <c r="F468" s="21"/>
      <c r="G468" s="10"/>
      <c r="H468" s="10"/>
      <c r="I468" s="10"/>
      <c r="J468" s="10"/>
      <c r="K468" s="10"/>
      <c r="L468" s="10"/>
      <c r="M468" s="10"/>
      <c r="N468" s="23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22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spans="2:48" ht="15.75" customHeight="1">
      <c r="B469" s="10"/>
      <c r="C469" s="20"/>
      <c r="D469" s="20"/>
      <c r="E469" s="21"/>
      <c r="F469" s="21"/>
      <c r="G469" s="10"/>
      <c r="H469" s="10"/>
      <c r="I469" s="10"/>
      <c r="J469" s="10"/>
      <c r="K469" s="10"/>
      <c r="L469" s="10"/>
      <c r="M469" s="10"/>
      <c r="N469" s="23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22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spans="2:48" ht="15.75" customHeight="1">
      <c r="B470" s="10"/>
      <c r="C470" s="20"/>
      <c r="D470" s="20"/>
      <c r="E470" s="21"/>
      <c r="F470" s="21"/>
      <c r="G470" s="10"/>
      <c r="H470" s="10"/>
      <c r="I470" s="10"/>
      <c r="J470" s="10"/>
      <c r="K470" s="10"/>
      <c r="L470" s="10"/>
      <c r="M470" s="10"/>
      <c r="N470" s="23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22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spans="2:48" ht="15.75" customHeight="1">
      <c r="B471" s="10"/>
      <c r="C471" s="20"/>
      <c r="D471" s="20"/>
      <c r="E471" s="21"/>
      <c r="F471" s="21"/>
      <c r="G471" s="10"/>
      <c r="H471" s="10"/>
      <c r="I471" s="10"/>
      <c r="J471" s="10"/>
      <c r="K471" s="10"/>
      <c r="L471" s="10"/>
      <c r="M471" s="10"/>
      <c r="N471" s="23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22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spans="2:48" ht="15.75" customHeight="1">
      <c r="B472" s="10"/>
      <c r="C472" s="20"/>
      <c r="D472" s="20"/>
      <c r="E472" s="21"/>
      <c r="F472" s="21"/>
      <c r="G472" s="10"/>
      <c r="H472" s="10"/>
      <c r="I472" s="10"/>
      <c r="J472" s="10"/>
      <c r="K472" s="10"/>
      <c r="L472" s="10"/>
      <c r="M472" s="10"/>
      <c r="N472" s="23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22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spans="2:48" ht="15.75" customHeight="1">
      <c r="B473" s="10"/>
      <c r="C473" s="20"/>
      <c r="D473" s="20"/>
      <c r="E473" s="21"/>
      <c r="F473" s="21"/>
      <c r="G473" s="10"/>
      <c r="H473" s="10"/>
      <c r="I473" s="10"/>
      <c r="J473" s="10"/>
      <c r="K473" s="10"/>
      <c r="L473" s="10"/>
      <c r="M473" s="10"/>
      <c r="N473" s="23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22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spans="2:48" ht="15.75" customHeight="1">
      <c r="B474" s="10"/>
      <c r="C474" s="20"/>
      <c r="D474" s="20"/>
      <c r="E474" s="21"/>
      <c r="F474" s="21"/>
      <c r="G474" s="10"/>
      <c r="H474" s="10"/>
      <c r="I474" s="10"/>
      <c r="J474" s="10"/>
      <c r="K474" s="10"/>
      <c r="L474" s="10"/>
      <c r="M474" s="10"/>
      <c r="N474" s="23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22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spans="2:48" ht="15.75" customHeight="1">
      <c r="B475" s="10"/>
      <c r="C475" s="20"/>
      <c r="D475" s="20"/>
      <c r="E475" s="21"/>
      <c r="F475" s="21"/>
      <c r="G475" s="10"/>
      <c r="H475" s="10"/>
      <c r="I475" s="10"/>
      <c r="J475" s="10"/>
      <c r="K475" s="10"/>
      <c r="L475" s="10"/>
      <c r="M475" s="10"/>
      <c r="N475" s="23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22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spans="2:48" ht="15.75" customHeight="1">
      <c r="B476" s="10"/>
      <c r="C476" s="20"/>
      <c r="D476" s="20"/>
      <c r="E476" s="21"/>
      <c r="F476" s="21"/>
      <c r="G476" s="10"/>
      <c r="H476" s="10"/>
      <c r="I476" s="10"/>
      <c r="J476" s="10"/>
      <c r="K476" s="10"/>
      <c r="L476" s="10"/>
      <c r="M476" s="10"/>
      <c r="N476" s="23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22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spans="2:48" ht="15.75" customHeight="1">
      <c r="B477" s="10"/>
      <c r="C477" s="20"/>
      <c r="D477" s="20"/>
      <c r="E477" s="21"/>
      <c r="F477" s="21"/>
      <c r="G477" s="10"/>
      <c r="H477" s="10"/>
      <c r="I477" s="10"/>
      <c r="J477" s="10"/>
      <c r="K477" s="10"/>
      <c r="L477" s="10"/>
      <c r="M477" s="10"/>
      <c r="N477" s="23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22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spans="2:48" ht="15.75" customHeight="1">
      <c r="B478" s="10"/>
      <c r="C478" s="20"/>
      <c r="D478" s="20"/>
      <c r="E478" s="21"/>
      <c r="F478" s="21"/>
      <c r="G478" s="10"/>
      <c r="H478" s="10"/>
      <c r="I478" s="10"/>
      <c r="J478" s="10"/>
      <c r="K478" s="10"/>
      <c r="L478" s="10"/>
      <c r="M478" s="10"/>
      <c r="N478" s="23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22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spans="2:48" ht="15.75" customHeight="1">
      <c r="B479" s="10"/>
      <c r="C479" s="20"/>
      <c r="D479" s="20"/>
      <c r="E479" s="21"/>
      <c r="F479" s="21"/>
      <c r="G479" s="10"/>
      <c r="H479" s="10"/>
      <c r="I479" s="10"/>
      <c r="J479" s="10"/>
      <c r="K479" s="10"/>
      <c r="L479" s="10"/>
      <c r="M479" s="10"/>
      <c r="N479" s="23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22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spans="2:48" ht="15.75" customHeight="1">
      <c r="B480" s="10"/>
      <c r="C480" s="20"/>
      <c r="D480" s="20"/>
      <c r="E480" s="21"/>
      <c r="F480" s="21"/>
      <c r="G480" s="10"/>
      <c r="H480" s="10"/>
      <c r="I480" s="10"/>
      <c r="J480" s="10"/>
      <c r="K480" s="10"/>
      <c r="L480" s="10"/>
      <c r="M480" s="10"/>
      <c r="N480" s="23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22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spans="2:48" ht="15.75" customHeight="1">
      <c r="B481" s="10"/>
      <c r="C481" s="20"/>
      <c r="D481" s="20"/>
      <c r="E481" s="21"/>
      <c r="F481" s="21"/>
      <c r="G481" s="10"/>
      <c r="H481" s="10"/>
      <c r="I481" s="10"/>
      <c r="J481" s="10"/>
      <c r="K481" s="10"/>
      <c r="L481" s="10"/>
      <c r="M481" s="10"/>
      <c r="N481" s="23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22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spans="2:48" ht="15.75" customHeight="1">
      <c r="B482" s="10"/>
      <c r="C482" s="20"/>
      <c r="D482" s="20"/>
      <c r="E482" s="21"/>
      <c r="F482" s="21"/>
      <c r="G482" s="10"/>
      <c r="H482" s="10"/>
      <c r="I482" s="10"/>
      <c r="J482" s="10"/>
      <c r="K482" s="10"/>
      <c r="L482" s="10"/>
      <c r="M482" s="10"/>
      <c r="N482" s="23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22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spans="2:48" ht="15.75" customHeight="1">
      <c r="B483" s="10"/>
      <c r="C483" s="20"/>
      <c r="D483" s="20"/>
      <c r="E483" s="21"/>
      <c r="F483" s="21"/>
      <c r="G483" s="10"/>
      <c r="H483" s="10"/>
      <c r="I483" s="10"/>
      <c r="J483" s="10"/>
      <c r="K483" s="10"/>
      <c r="L483" s="10"/>
      <c r="M483" s="10"/>
      <c r="N483" s="23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22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spans="2:48" ht="15.75" customHeight="1">
      <c r="B484" s="10"/>
      <c r="C484" s="20"/>
      <c r="D484" s="20"/>
      <c r="E484" s="21"/>
      <c r="F484" s="21"/>
      <c r="G484" s="10"/>
      <c r="H484" s="10"/>
      <c r="I484" s="10"/>
      <c r="J484" s="10"/>
      <c r="K484" s="10"/>
      <c r="L484" s="10"/>
      <c r="M484" s="10"/>
      <c r="N484" s="23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22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spans="2:48" ht="15" customHeight="1">
      <c r="Y485" s="10"/>
      <c r="Z485" s="10"/>
      <c r="AA485" s="10"/>
    </row>
    <row r="486" spans="2:48" ht="15" customHeight="1">
      <c r="Y486" s="10"/>
      <c r="Z486" s="10"/>
      <c r="AA486" s="10"/>
    </row>
  </sheetData>
  <mergeCells count="4">
    <mergeCell ref="B2:R2"/>
    <mergeCell ref="G3:L3"/>
    <mergeCell ref="O3:Y3"/>
    <mergeCell ref="Z3:AI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719"/>
  <sheetViews>
    <sheetView topLeftCell="E1" zoomScale="85" zoomScaleNormal="85" workbookViewId="0">
      <pane ySplit="5" topLeftCell="A454" activePane="bottomLeft" state="frozen"/>
      <selection pane="bottomLeft" activeCell="K460" sqref="K460"/>
    </sheetView>
  </sheetViews>
  <sheetFormatPr defaultColWidth="14.42578125" defaultRowHeight="15.75"/>
  <cols>
    <col min="1" max="1" width="14.85546875" customWidth="1"/>
    <col min="2" max="2" width="12.85546875" style="32" customWidth="1"/>
    <col min="3" max="3" width="16.7109375" customWidth="1"/>
    <col min="4" max="4" width="8.140625" customWidth="1"/>
    <col min="5" max="5" width="7.42578125" customWidth="1"/>
    <col min="6" max="7" width="7.85546875" customWidth="1"/>
    <col min="8" max="8" width="8.28515625" customWidth="1"/>
    <col min="9" max="9" width="7" customWidth="1"/>
    <col min="10" max="10" width="8.140625" customWidth="1"/>
    <col min="11" max="11" width="8.42578125" customWidth="1"/>
    <col min="12" max="12" width="10.28515625" customWidth="1"/>
    <col min="13" max="13" width="8.28515625" customWidth="1"/>
    <col min="14" max="14" width="11.28515625" style="30" customWidth="1"/>
    <col min="15" max="15" width="8.140625" customWidth="1"/>
    <col min="16" max="17" width="9.42578125" customWidth="1"/>
    <col min="18" max="18" width="8.7109375" customWidth="1"/>
    <col min="19" max="19" width="8" customWidth="1"/>
    <col min="20" max="20" width="8.85546875" customWidth="1"/>
    <col min="21" max="21" width="9.28515625" customWidth="1"/>
    <col min="22" max="22" width="8.42578125" customWidth="1"/>
    <col min="23" max="23" width="9.28515625" customWidth="1"/>
    <col min="24" max="24" width="8.85546875" customWidth="1"/>
    <col min="25" max="25" width="9.85546875" customWidth="1"/>
    <col min="26" max="26" width="11.28515625" customWidth="1"/>
    <col min="27" max="27" width="8.140625" hidden="1" customWidth="1"/>
    <col min="28" max="28" width="8.42578125" customWidth="1"/>
    <col min="29" max="29" width="8.5703125" customWidth="1"/>
    <col min="30" max="30" width="10.85546875" customWidth="1"/>
    <col min="31" max="31" width="8.5703125" customWidth="1"/>
    <col min="32" max="32" width="10.42578125" customWidth="1"/>
    <col min="33" max="33" width="8.5703125" customWidth="1"/>
    <col min="34" max="34" width="9.5703125" customWidth="1"/>
    <col min="35" max="35" width="8.42578125" customWidth="1"/>
    <col min="36" max="36" width="10" customWidth="1"/>
    <col min="37" max="37" width="15.5703125" customWidth="1"/>
    <col min="38" max="48" width="13.5703125" customWidth="1"/>
  </cols>
  <sheetData>
    <row r="1" spans="1:48" ht="16.5" thickBot="1"/>
    <row r="2" spans="1:48" ht="30" customHeight="1" thickBot="1">
      <c r="B2" s="564" t="s">
        <v>46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5.75" customHeight="1">
      <c r="B3" s="24"/>
      <c r="C3" s="2"/>
      <c r="D3" s="25"/>
      <c r="E3" s="26"/>
      <c r="F3" s="26"/>
      <c r="G3" s="567" t="s">
        <v>0</v>
      </c>
      <c r="H3" s="568"/>
      <c r="I3" s="568"/>
      <c r="J3" s="568"/>
      <c r="K3" s="568"/>
      <c r="L3" s="569"/>
      <c r="M3" s="59"/>
      <c r="N3" s="28"/>
      <c r="O3" s="567" t="s">
        <v>1</v>
      </c>
      <c r="P3" s="568"/>
      <c r="Q3" s="568"/>
      <c r="R3" s="568"/>
      <c r="S3" s="570"/>
      <c r="T3" s="570"/>
      <c r="U3" s="570"/>
      <c r="V3" s="570"/>
      <c r="W3" s="570"/>
      <c r="X3" s="570"/>
      <c r="Y3" s="571"/>
      <c r="Z3" s="572" t="s">
        <v>2</v>
      </c>
      <c r="AA3" s="573"/>
      <c r="AB3" s="574"/>
      <c r="AC3" s="574"/>
      <c r="AD3" s="574"/>
      <c r="AE3" s="574"/>
      <c r="AF3" s="574"/>
      <c r="AG3" s="574"/>
      <c r="AH3" s="574"/>
      <c r="AI3" s="575"/>
      <c r="AJ3" s="3"/>
      <c r="AK3" s="3"/>
      <c r="AL3" s="3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5.75" customHeight="1">
      <c r="A4" s="100" t="s">
        <v>407</v>
      </c>
      <c r="B4" s="40" t="s">
        <v>3</v>
      </c>
      <c r="C4" s="38" t="s">
        <v>4</v>
      </c>
      <c r="D4" s="6" t="s">
        <v>5</v>
      </c>
      <c r="E4" s="27" t="s">
        <v>6</v>
      </c>
      <c r="F4" s="2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29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11</v>
      </c>
      <c r="V4" s="8" t="s">
        <v>22</v>
      </c>
      <c r="W4" s="8" t="s">
        <v>23</v>
      </c>
      <c r="X4" s="8" t="s">
        <v>24</v>
      </c>
      <c r="Y4" s="7" t="s">
        <v>25</v>
      </c>
      <c r="Z4" s="7" t="s">
        <v>26</v>
      </c>
      <c r="AA4" s="7" t="s">
        <v>12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9" t="s">
        <v>36</v>
      </c>
      <c r="AL4" s="5" t="s">
        <v>45</v>
      </c>
      <c r="AM4" s="10"/>
      <c r="AN4" s="10"/>
      <c r="AO4" s="10"/>
      <c r="AP4" s="10"/>
      <c r="AQ4" s="10"/>
      <c r="AR4" s="10"/>
      <c r="AS4" s="10"/>
      <c r="AT4" s="10"/>
      <c r="AU4" s="11"/>
      <c r="AV4" s="12"/>
    </row>
    <row r="5" spans="1:48" ht="15" customHeight="1">
      <c r="A5" s="98"/>
      <c r="B5" s="99"/>
      <c r="C5" s="45" t="s">
        <v>37</v>
      </c>
      <c r="D5" s="45" t="s">
        <v>38</v>
      </c>
      <c r="E5" s="46"/>
      <c r="F5" s="46"/>
      <c r="G5" s="39"/>
      <c r="H5" s="39"/>
      <c r="I5" s="47" t="s">
        <v>39</v>
      </c>
      <c r="J5" s="48" t="s">
        <v>40</v>
      </c>
      <c r="K5" s="39"/>
      <c r="L5" s="39"/>
      <c r="M5" s="39"/>
      <c r="N5" s="4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50"/>
      <c r="AJ5" s="39"/>
      <c r="AK5" s="39"/>
      <c r="AL5" s="39"/>
      <c r="AM5" s="4"/>
      <c r="AN5" s="4"/>
      <c r="AO5" s="4"/>
      <c r="AP5" s="4"/>
      <c r="AQ5" s="4"/>
      <c r="AR5" s="4"/>
      <c r="AS5" s="4"/>
      <c r="AT5" s="4"/>
      <c r="AU5" s="11"/>
      <c r="AV5" s="13"/>
    </row>
    <row r="6" spans="1:48" ht="15.75" customHeight="1">
      <c r="A6" s="535" t="s">
        <v>6545</v>
      </c>
      <c r="B6" s="51">
        <v>46023</v>
      </c>
      <c r="C6" s="33" t="s">
        <v>6544</v>
      </c>
      <c r="D6" s="37">
        <v>1455</v>
      </c>
      <c r="E6" s="34">
        <v>0.2</v>
      </c>
      <c r="F6" s="34">
        <v>0.3</v>
      </c>
      <c r="G6" s="34">
        <v>4.29</v>
      </c>
      <c r="H6" s="34">
        <v>0.11220000000000001</v>
      </c>
      <c r="I6" s="34">
        <v>0.69600000000000006</v>
      </c>
      <c r="J6" s="31">
        <v>2.9694000000000002E-2</v>
      </c>
      <c r="K6" s="31">
        <v>9.5226000000000005E-2</v>
      </c>
      <c r="L6" s="31">
        <v>6.9792999999999994E-2</v>
      </c>
      <c r="M6" s="31">
        <v>1.66725E-2</v>
      </c>
      <c r="N6" s="420">
        <f t="shared" ref="N6:N10" si="0">100-SUM(G6:M6)</f>
        <v>94.690414500000003</v>
      </c>
      <c r="O6" s="34">
        <v>34.5</v>
      </c>
      <c r="P6" s="34">
        <v>35.130000000000003</v>
      </c>
      <c r="Q6" s="34">
        <v>7.53</v>
      </c>
      <c r="R6" s="34">
        <v>19.07</v>
      </c>
      <c r="S6" s="34">
        <v>0.7</v>
      </c>
      <c r="T6" s="34">
        <v>0.27</v>
      </c>
      <c r="U6" s="34">
        <v>0.3</v>
      </c>
      <c r="V6" s="34">
        <v>0.31</v>
      </c>
      <c r="W6" s="34">
        <v>0.64</v>
      </c>
      <c r="X6" s="34">
        <v>1.37</v>
      </c>
      <c r="Y6" s="433">
        <v>1.0182608695652176</v>
      </c>
      <c r="Z6" s="433">
        <v>1.2365217391304348</v>
      </c>
      <c r="AA6" s="34"/>
      <c r="AB6" s="34" t="s">
        <v>48</v>
      </c>
      <c r="AC6" s="34">
        <v>22.3</v>
      </c>
      <c r="AD6" s="34">
        <v>24.8</v>
      </c>
      <c r="AE6" s="34">
        <v>19.8</v>
      </c>
      <c r="AF6" s="34">
        <v>0.6</v>
      </c>
      <c r="AG6" s="34">
        <v>2.95</v>
      </c>
      <c r="AH6" s="34">
        <v>51.849999999999994</v>
      </c>
      <c r="AI6" s="34">
        <v>1.2525252525252526</v>
      </c>
      <c r="AJ6" s="34">
        <v>44.394618834080717</v>
      </c>
      <c r="AK6" s="34">
        <v>846.375</v>
      </c>
      <c r="AL6" s="36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.75" customHeight="1">
      <c r="A7" s="535" t="s">
        <v>6547</v>
      </c>
      <c r="B7" s="51">
        <v>46023</v>
      </c>
      <c r="C7" s="33" t="s">
        <v>6546</v>
      </c>
      <c r="D7" s="37">
        <v>1467</v>
      </c>
      <c r="E7" s="34">
        <v>0.35</v>
      </c>
      <c r="F7" s="34">
        <v>0.45</v>
      </c>
      <c r="G7" s="34">
        <v>4.3</v>
      </c>
      <c r="H7" s="34">
        <v>0.11220000000000001</v>
      </c>
      <c r="I7" s="34">
        <v>0.67200000000000004</v>
      </c>
      <c r="J7" s="31">
        <v>4.1712999999999993E-2</v>
      </c>
      <c r="K7" s="31">
        <v>0.10248900000000001</v>
      </c>
      <c r="L7" s="31">
        <v>5.7014000000000002E-2</v>
      </c>
      <c r="M7" s="31">
        <v>1.4722499999999999E-2</v>
      </c>
      <c r="N7" s="420">
        <f t="shared" si="0"/>
        <v>94.699861499999997</v>
      </c>
      <c r="O7" s="34">
        <v>34.44</v>
      </c>
      <c r="P7" s="34">
        <v>35.18</v>
      </c>
      <c r="Q7" s="34">
        <v>7.49</v>
      </c>
      <c r="R7" s="34">
        <v>20.100000000000001</v>
      </c>
      <c r="S7" s="34">
        <v>0.27</v>
      </c>
      <c r="T7" s="34">
        <v>0.19</v>
      </c>
      <c r="U7" s="34">
        <v>0.34</v>
      </c>
      <c r="V7" s="34">
        <v>0.26</v>
      </c>
      <c r="W7" s="34">
        <v>0.54</v>
      </c>
      <c r="X7" s="34">
        <v>1.1000000000000001</v>
      </c>
      <c r="Y7" s="433">
        <v>1.0214866434378631</v>
      </c>
      <c r="Z7" s="433">
        <v>1.2389663182346111</v>
      </c>
      <c r="AA7" s="34"/>
      <c r="AB7" s="34" t="s">
        <v>50</v>
      </c>
      <c r="AC7" s="34">
        <v>6.3</v>
      </c>
      <c r="AD7" s="34"/>
      <c r="AE7" s="34"/>
      <c r="AF7" s="34"/>
      <c r="AG7" s="34"/>
      <c r="AH7" s="34"/>
      <c r="AI7" s="34"/>
      <c r="AJ7" s="34"/>
      <c r="AK7" s="34"/>
      <c r="AL7" s="36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.75" customHeight="1">
      <c r="A8" s="535" t="s">
        <v>6549</v>
      </c>
      <c r="B8" s="51">
        <v>46023</v>
      </c>
      <c r="C8" s="33" t="s">
        <v>6548</v>
      </c>
      <c r="D8" s="37">
        <v>1488</v>
      </c>
      <c r="E8" s="34">
        <v>3.3</v>
      </c>
      <c r="F8" s="34">
        <v>3.4</v>
      </c>
      <c r="G8" s="34">
        <v>4.26</v>
      </c>
      <c r="H8" s="34">
        <v>0.10200000000000001</v>
      </c>
      <c r="I8" s="34">
        <v>0.64800000000000013</v>
      </c>
      <c r="J8" s="31">
        <v>4.6662000000000002E-2</v>
      </c>
      <c r="K8" s="31">
        <v>8.4735000000000005E-2</v>
      </c>
      <c r="L8" s="31">
        <v>5.1115999999999995E-2</v>
      </c>
      <c r="M8" s="31">
        <v>1.3650000000000001E-2</v>
      </c>
      <c r="N8" s="420">
        <f t="shared" si="0"/>
        <v>94.793836999999996</v>
      </c>
      <c r="O8" s="34">
        <v>34.15</v>
      </c>
      <c r="P8" s="34">
        <v>35.31</v>
      </c>
      <c r="Q8" s="34">
        <v>7.68</v>
      </c>
      <c r="R8" s="34">
        <v>20.23</v>
      </c>
      <c r="S8" s="34">
        <v>0.36</v>
      </c>
      <c r="T8" s="34">
        <v>0.16</v>
      </c>
      <c r="U8" s="34">
        <v>0.38</v>
      </c>
      <c r="V8" s="34">
        <v>0.24</v>
      </c>
      <c r="W8" s="34">
        <v>0.47</v>
      </c>
      <c r="X8" s="34">
        <v>0.91</v>
      </c>
      <c r="Y8" s="433">
        <v>1.0339677891654466</v>
      </c>
      <c r="Z8" s="433">
        <v>1.2588579795021964</v>
      </c>
      <c r="AA8" s="34"/>
      <c r="AB8" s="34" t="s">
        <v>53</v>
      </c>
      <c r="AC8" s="34">
        <v>14.3</v>
      </c>
      <c r="AD8" s="34">
        <v>25</v>
      </c>
      <c r="AE8" s="34">
        <v>18.8</v>
      </c>
      <c r="AF8" s="34">
        <v>0.6</v>
      </c>
      <c r="AG8" s="34">
        <v>3.08</v>
      </c>
      <c r="AH8" s="34">
        <f>100-(AG8+AF8+AE8+AD8)</f>
        <v>52.519999999999996</v>
      </c>
      <c r="AI8" s="34">
        <f>AD8/AE8</f>
        <v>1.3297872340425532</v>
      </c>
      <c r="AJ8" s="34">
        <f>AE8/(AD8+AE8)*100</f>
        <v>42.922374429223744</v>
      </c>
      <c r="AK8" s="34">
        <f>AD8*3050/100+AG8*3050/100</f>
        <v>856.44</v>
      </c>
      <c r="AL8" s="36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.75" customHeight="1">
      <c r="A9" s="535" t="s">
        <v>6551</v>
      </c>
      <c r="B9" s="51">
        <v>46023</v>
      </c>
      <c r="C9" s="33" t="s">
        <v>6550</v>
      </c>
      <c r="D9" s="37">
        <v>1450</v>
      </c>
      <c r="E9" s="34">
        <v>5.4</v>
      </c>
      <c r="F9" s="34">
        <v>5.5</v>
      </c>
      <c r="G9" s="34">
        <v>4.22</v>
      </c>
      <c r="H9" s="34">
        <v>0.10200000000000001</v>
      </c>
      <c r="I9" s="34">
        <v>0.46399999999999997</v>
      </c>
      <c r="J9" s="31">
        <v>6.6000000000000003E-2</v>
      </c>
      <c r="K9" s="31">
        <v>0.104</v>
      </c>
      <c r="L9" s="31">
        <v>3.1E-2</v>
      </c>
      <c r="M9" s="31">
        <v>1.4624999999999999E-2</v>
      </c>
      <c r="N9" s="420">
        <f t="shared" si="0"/>
        <v>94.998374999999996</v>
      </c>
      <c r="O9" s="34">
        <v>34.81</v>
      </c>
      <c r="P9" s="34">
        <v>34.46</v>
      </c>
      <c r="Q9" s="34">
        <v>7.63</v>
      </c>
      <c r="R9" s="34">
        <v>19.420000000000002</v>
      </c>
      <c r="S9" s="34">
        <v>0.5</v>
      </c>
      <c r="T9" s="34">
        <v>0.27</v>
      </c>
      <c r="U9" s="34">
        <v>0.3</v>
      </c>
      <c r="V9" s="34">
        <v>0.22</v>
      </c>
      <c r="W9" s="34">
        <v>0.5</v>
      </c>
      <c r="X9" s="433">
        <v>1.39</v>
      </c>
      <c r="Y9" s="433">
        <f t="shared" ref="Y9:Y12" si="1">P9/O9</f>
        <v>0.98994541798333813</v>
      </c>
      <c r="Z9" s="433">
        <f t="shared" ref="Z9:Z12" si="2">(Q9+P9)/O9</f>
        <v>1.209135305946567</v>
      </c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6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.75" customHeight="1">
      <c r="A10" s="535" t="s">
        <v>6552</v>
      </c>
      <c r="B10" s="51">
        <v>46023</v>
      </c>
      <c r="C10" s="33" t="s">
        <v>6553</v>
      </c>
      <c r="D10" s="37">
        <v>1458</v>
      </c>
      <c r="E10" s="34">
        <v>7.4</v>
      </c>
      <c r="F10" s="34">
        <v>7.5</v>
      </c>
      <c r="G10" s="34">
        <v>4.33</v>
      </c>
      <c r="H10" s="34">
        <v>0.11</v>
      </c>
      <c r="I10" s="34">
        <v>0.54</v>
      </c>
      <c r="J10" s="31">
        <v>4.3999999999999997E-2</v>
      </c>
      <c r="K10" s="31">
        <v>9.7000000000000003E-2</v>
      </c>
      <c r="L10" s="31">
        <v>5.5E-2</v>
      </c>
      <c r="M10" s="31">
        <v>1.4E-2</v>
      </c>
      <c r="N10" s="420">
        <f t="shared" si="0"/>
        <v>94.81</v>
      </c>
      <c r="O10" s="34">
        <v>34.26</v>
      </c>
      <c r="P10" s="34">
        <v>35.119999999999997</v>
      </c>
      <c r="Q10" s="34">
        <v>7.67</v>
      </c>
      <c r="R10" s="34">
        <v>20.170000000000002</v>
      </c>
      <c r="S10" s="34">
        <v>0.28999999999999998</v>
      </c>
      <c r="T10" s="34">
        <v>0.19</v>
      </c>
      <c r="U10" s="34">
        <v>0.34</v>
      </c>
      <c r="V10" s="34">
        <v>0.2</v>
      </c>
      <c r="W10" s="34">
        <v>0.5</v>
      </c>
      <c r="X10" s="433">
        <v>1.1000000000000001</v>
      </c>
      <c r="Y10" s="433">
        <f t="shared" si="1"/>
        <v>1.0251021599532983</v>
      </c>
      <c r="Z10" s="433">
        <f t="shared" si="2"/>
        <v>1.248978400467017</v>
      </c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6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.75" customHeight="1">
      <c r="A11" s="535" t="s">
        <v>6554</v>
      </c>
      <c r="B11" s="51">
        <v>46023</v>
      </c>
      <c r="C11" s="33" t="s">
        <v>6555</v>
      </c>
      <c r="D11" s="37">
        <v>1509</v>
      </c>
      <c r="E11" s="34">
        <v>10</v>
      </c>
      <c r="F11" s="34">
        <v>10.1</v>
      </c>
      <c r="G11" s="34">
        <v>4.43</v>
      </c>
      <c r="H11" s="34">
        <v>0.11220000000000001</v>
      </c>
      <c r="I11" s="34">
        <v>0.97599999999999998</v>
      </c>
      <c r="J11" s="31">
        <v>2.828E-2</v>
      </c>
      <c r="K11" s="31">
        <v>8.7963E-2</v>
      </c>
      <c r="L11" s="31">
        <v>8.6503999999999998E-2</v>
      </c>
      <c r="M11" s="31">
        <v>1.4624999999999999E-2</v>
      </c>
      <c r="N11" s="420">
        <f t="shared" ref="N11:N32" si="3">100-SUM(G11:M11)</f>
        <v>94.264427999999995</v>
      </c>
      <c r="O11" s="34">
        <v>32.51</v>
      </c>
      <c r="P11" s="34">
        <v>36.25</v>
      </c>
      <c r="Q11" s="34">
        <v>7.68</v>
      </c>
      <c r="R11" s="34">
        <v>21.4</v>
      </c>
      <c r="S11" s="34">
        <v>0.2</v>
      </c>
      <c r="T11" s="34">
        <v>0.11</v>
      </c>
      <c r="U11" s="34">
        <v>0.45</v>
      </c>
      <c r="V11" s="34">
        <v>0.21</v>
      </c>
      <c r="W11" s="34">
        <v>0.41</v>
      </c>
      <c r="X11" s="433">
        <v>0.69</v>
      </c>
      <c r="Y11" s="433">
        <v>1.1150415256844048</v>
      </c>
      <c r="Z11" s="433">
        <v>1.3512765302983698</v>
      </c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6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.75" customHeight="1">
      <c r="A12" s="535" t="s">
        <v>6556</v>
      </c>
      <c r="B12" s="51">
        <v>46023</v>
      </c>
      <c r="C12" s="33" t="s">
        <v>6557</v>
      </c>
      <c r="D12" s="37">
        <v>1501</v>
      </c>
      <c r="E12" s="34">
        <v>11.4</v>
      </c>
      <c r="F12" s="34">
        <v>11.5</v>
      </c>
      <c r="G12" s="34">
        <v>4.33</v>
      </c>
      <c r="H12" s="34">
        <v>0.11220000000000001</v>
      </c>
      <c r="I12" s="34">
        <v>0.66400000000000003</v>
      </c>
      <c r="J12" s="31">
        <v>3.5349999999999999E-2</v>
      </c>
      <c r="K12" s="31">
        <v>8.9577000000000004E-2</v>
      </c>
      <c r="L12" s="31">
        <v>6.4878000000000005E-2</v>
      </c>
      <c r="M12" s="31">
        <v>1.4624999999999999E-2</v>
      </c>
      <c r="N12" s="420">
        <f t="shared" si="3"/>
        <v>94.689369999999997</v>
      </c>
      <c r="O12" s="34">
        <v>33.08</v>
      </c>
      <c r="P12" s="34">
        <v>35.64</v>
      </c>
      <c r="Q12" s="34">
        <v>7.76</v>
      </c>
      <c r="R12" s="34">
        <v>21.1</v>
      </c>
      <c r="S12" s="34">
        <v>0.23</v>
      </c>
      <c r="T12" s="34">
        <v>0.14000000000000001</v>
      </c>
      <c r="U12" s="34">
        <v>0.41</v>
      </c>
      <c r="V12" s="34">
        <v>0.23</v>
      </c>
      <c r="W12" s="34">
        <v>0.43</v>
      </c>
      <c r="X12" s="34">
        <v>0.87</v>
      </c>
      <c r="Y12" s="433">
        <f t="shared" si="1"/>
        <v>1.0773881499395406</v>
      </c>
      <c r="Z12" s="433">
        <f t="shared" si="2"/>
        <v>1.3119709794437726</v>
      </c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6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.75" customHeight="1">
      <c r="A13" s="535" t="s">
        <v>6558</v>
      </c>
      <c r="B13" s="51">
        <v>46023</v>
      </c>
      <c r="C13" s="33" t="s">
        <v>6561</v>
      </c>
      <c r="D13" s="37">
        <v>1446</v>
      </c>
      <c r="E13" s="34">
        <v>13.5</v>
      </c>
      <c r="F13" s="34">
        <v>14</v>
      </c>
      <c r="G13" s="34">
        <v>4.49</v>
      </c>
      <c r="H13" s="34">
        <v>0.08</v>
      </c>
      <c r="I13" s="34">
        <v>0.28999999999999998</v>
      </c>
      <c r="J13" s="31">
        <v>7.5999999999999998E-2</v>
      </c>
      <c r="K13" s="31">
        <v>8.4000000000000005E-2</v>
      </c>
      <c r="L13" s="31">
        <v>1.9E-2</v>
      </c>
      <c r="M13" s="31">
        <v>1.2E-2</v>
      </c>
      <c r="N13" s="420">
        <f t="shared" si="3"/>
        <v>94.948999999999998</v>
      </c>
      <c r="O13" s="71">
        <v>33.659999999999997</v>
      </c>
      <c r="P13" s="71">
        <v>35.07</v>
      </c>
      <c r="Q13" s="71">
        <v>7.2</v>
      </c>
      <c r="R13" s="71">
        <v>20.36</v>
      </c>
      <c r="S13" s="71">
        <v>0.56000000000000005</v>
      </c>
      <c r="T13" s="71">
        <v>0.23</v>
      </c>
      <c r="U13" s="71">
        <v>0.31</v>
      </c>
      <c r="V13" s="71">
        <v>0.26</v>
      </c>
      <c r="W13" s="71">
        <v>0.54</v>
      </c>
      <c r="X13" s="551">
        <v>1.31</v>
      </c>
      <c r="Y13" s="551">
        <v>1.0418894830659537</v>
      </c>
      <c r="Z13" s="551">
        <v>1.255793226381462</v>
      </c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6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.75" customHeight="1">
      <c r="A14" s="535" t="s">
        <v>6560</v>
      </c>
      <c r="B14" s="51">
        <v>46023</v>
      </c>
      <c r="C14" s="33" t="s">
        <v>6559</v>
      </c>
      <c r="D14" s="37">
        <v>1473</v>
      </c>
      <c r="E14" s="34">
        <v>15.13</v>
      </c>
      <c r="F14" s="34">
        <v>15.23</v>
      </c>
      <c r="G14" s="34">
        <v>4.3897199999999996</v>
      </c>
      <c r="H14" s="34">
        <v>0.10200000000000001</v>
      </c>
      <c r="I14" s="34">
        <v>0.52800000000000002</v>
      </c>
      <c r="J14" s="31">
        <v>6.2173000000000006E-2</v>
      </c>
      <c r="K14" s="31">
        <v>9.8454E-2</v>
      </c>
      <c r="L14" s="31">
        <v>4.4234999999999997E-2</v>
      </c>
      <c r="M14" s="31">
        <v>1.3650000000000001E-2</v>
      </c>
      <c r="N14" s="420">
        <f t="shared" si="3"/>
        <v>94.761768000000004</v>
      </c>
      <c r="O14" s="34">
        <v>34.25</v>
      </c>
      <c r="P14" s="34">
        <v>35.07</v>
      </c>
      <c r="Q14" s="34">
        <v>7.69</v>
      </c>
      <c r="R14" s="34">
        <v>20.2</v>
      </c>
      <c r="S14" s="34">
        <v>0.37</v>
      </c>
      <c r="T14" s="34">
        <v>0.18</v>
      </c>
      <c r="U14" s="34">
        <v>0.34</v>
      </c>
      <c r="V14" s="34">
        <v>0.23</v>
      </c>
      <c r="W14" s="34">
        <v>0.46</v>
      </c>
      <c r="X14" s="433">
        <v>1.0900000000000001</v>
      </c>
      <c r="Y14" s="433">
        <v>1.023941605839416</v>
      </c>
      <c r="Z14" s="433">
        <v>1.2484671532846714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6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.75" customHeight="1">
      <c r="A15" s="535" t="s">
        <v>6563</v>
      </c>
      <c r="B15" s="51">
        <v>46023</v>
      </c>
      <c r="C15" s="33" t="s">
        <v>6562</v>
      </c>
      <c r="D15" s="37">
        <v>1470</v>
      </c>
      <c r="E15" s="34">
        <v>17</v>
      </c>
      <c r="F15" s="34">
        <v>17.100000000000001</v>
      </c>
      <c r="G15" s="34">
        <v>4.257839999999999</v>
      </c>
      <c r="H15" s="34">
        <v>0.11220000000000001</v>
      </c>
      <c r="I15" s="34">
        <v>0.46399999999999997</v>
      </c>
      <c r="J15" s="31">
        <v>5.7973999999999998E-2</v>
      </c>
      <c r="K15" s="31">
        <v>0.10410300000000001</v>
      </c>
      <c r="L15" s="31">
        <v>4.3251999999999999E-2</v>
      </c>
      <c r="M15" s="31">
        <v>1.6574999999999999E-2</v>
      </c>
      <c r="N15" s="420">
        <f t="shared" si="3"/>
        <v>94.944056000000003</v>
      </c>
      <c r="O15" s="34">
        <v>34.64</v>
      </c>
      <c r="P15" s="34">
        <v>34.909999999999997</v>
      </c>
      <c r="Q15" s="34">
        <v>7.75</v>
      </c>
      <c r="R15" s="34">
        <v>19.88</v>
      </c>
      <c r="S15" s="34">
        <v>0.39</v>
      </c>
      <c r="T15" s="34">
        <v>0.18</v>
      </c>
      <c r="U15" s="34">
        <v>0.33</v>
      </c>
      <c r="V15" s="34">
        <v>0.24</v>
      </c>
      <c r="W15" s="34">
        <v>0.47</v>
      </c>
      <c r="X15" s="433">
        <v>1.1100000000000001</v>
      </c>
      <c r="Y15" s="433">
        <v>1.0077944572748267</v>
      </c>
      <c r="Z15" s="433">
        <v>1.2315242494226326</v>
      </c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6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.75" customHeight="1">
      <c r="A16" s="535" t="s">
        <v>6565</v>
      </c>
      <c r="B16" s="51">
        <v>46023</v>
      </c>
      <c r="C16" s="33" t="s">
        <v>6564</v>
      </c>
      <c r="D16" s="37">
        <v>1480</v>
      </c>
      <c r="E16" s="34">
        <v>18.3</v>
      </c>
      <c r="F16" s="34">
        <v>18.399999999999999</v>
      </c>
      <c r="G16" s="34">
        <v>4.41</v>
      </c>
      <c r="H16" s="34">
        <v>0.11220000000000001</v>
      </c>
      <c r="I16" s="34">
        <v>0.52800000000000002</v>
      </c>
      <c r="J16" s="31">
        <v>5.3999999999999999E-2</v>
      </c>
      <c r="K16" s="31">
        <v>0.10491</v>
      </c>
      <c r="L16" s="31">
        <v>4.2268999999999994E-2</v>
      </c>
      <c r="M16" s="31">
        <v>1.9305000000000003E-2</v>
      </c>
      <c r="N16" s="420">
        <f t="shared" si="3"/>
        <v>94.729315999999997</v>
      </c>
      <c r="O16" s="34">
        <v>34.44</v>
      </c>
      <c r="P16" s="34">
        <v>34.78</v>
      </c>
      <c r="Q16" s="34">
        <v>7.81</v>
      </c>
      <c r="R16" s="34">
        <v>19.91</v>
      </c>
      <c r="S16" s="34">
        <v>0.51</v>
      </c>
      <c r="T16" s="34">
        <v>0.2</v>
      </c>
      <c r="U16" s="34">
        <v>0.34</v>
      </c>
      <c r="V16" s="34">
        <v>0.25</v>
      </c>
      <c r="W16" s="34">
        <v>0.5</v>
      </c>
      <c r="X16" s="433">
        <v>1.1399999999999999</v>
      </c>
      <c r="Y16" s="433">
        <v>1.0098722415795587</v>
      </c>
      <c r="Z16" s="433">
        <v>1.2366434378629503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6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.75" customHeight="1">
      <c r="A17" s="535" t="s">
        <v>6566</v>
      </c>
      <c r="B17" s="51">
        <v>46023</v>
      </c>
      <c r="C17" s="33" t="s">
        <v>6567</v>
      </c>
      <c r="D17" s="37">
        <v>1466</v>
      </c>
      <c r="E17" s="34">
        <v>19.5</v>
      </c>
      <c r="F17" s="34">
        <v>20</v>
      </c>
      <c r="G17" s="34">
        <v>4.1165399999999996</v>
      </c>
      <c r="H17" s="34">
        <v>0.12239999999999999</v>
      </c>
      <c r="I17" s="34">
        <v>0.496</v>
      </c>
      <c r="J17" s="31">
        <v>5.5145999999999994E-2</v>
      </c>
      <c r="K17" s="31">
        <v>0.10491</v>
      </c>
      <c r="L17" s="31">
        <v>4.4234999999999997E-2</v>
      </c>
      <c r="M17" s="31">
        <v>2.0475E-2</v>
      </c>
      <c r="N17" s="420">
        <f t="shared" si="3"/>
        <v>95.040294000000003</v>
      </c>
      <c r="O17" s="34">
        <v>34.64</v>
      </c>
      <c r="P17" s="34">
        <v>34.659999999999997</v>
      </c>
      <c r="Q17" s="34">
        <v>7.77</v>
      </c>
      <c r="R17" s="34">
        <v>20.010000000000002</v>
      </c>
      <c r="S17" s="34">
        <v>0.35</v>
      </c>
      <c r="T17" s="34">
        <v>0.2</v>
      </c>
      <c r="U17" s="34">
        <v>0.33</v>
      </c>
      <c r="V17" s="34">
        <v>0.26</v>
      </c>
      <c r="W17" s="34">
        <v>0.52</v>
      </c>
      <c r="X17" s="433">
        <v>1.1499999999999999</v>
      </c>
      <c r="Y17" s="433">
        <v>1.0005773672055427</v>
      </c>
      <c r="Z17" s="433">
        <v>1.2248845265588912</v>
      </c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6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.75" customHeight="1" thickBot="1">
      <c r="A18" s="535" t="s">
        <v>6569</v>
      </c>
      <c r="B18" s="51">
        <v>46023</v>
      </c>
      <c r="C18" s="33" t="s">
        <v>6568</v>
      </c>
      <c r="D18" s="37">
        <v>1467</v>
      </c>
      <c r="E18" s="34">
        <v>21.35</v>
      </c>
      <c r="F18" s="34">
        <v>21.45</v>
      </c>
      <c r="G18" s="34">
        <v>4.42</v>
      </c>
      <c r="H18" s="34">
        <v>9.1799999999999993E-2</v>
      </c>
      <c r="I18" s="34">
        <v>0.32000000000000006</v>
      </c>
      <c r="J18" s="31">
        <v>8.5546999999999998E-2</v>
      </c>
      <c r="K18" s="31">
        <v>0.10881000000000002</v>
      </c>
      <c r="L18" s="31">
        <v>2.7524E-2</v>
      </c>
      <c r="M18" s="31">
        <v>1.3650000000000001E-2</v>
      </c>
      <c r="N18" s="420">
        <f t="shared" si="3"/>
        <v>94.932669000000004</v>
      </c>
      <c r="O18" s="34">
        <v>34.619999999999997</v>
      </c>
      <c r="P18" s="34">
        <v>34.5</v>
      </c>
      <c r="Q18" s="34">
        <v>7.75</v>
      </c>
      <c r="R18" s="34">
        <v>20</v>
      </c>
      <c r="S18" s="34">
        <v>0.48</v>
      </c>
      <c r="T18" s="34">
        <v>0.22</v>
      </c>
      <c r="U18" s="34">
        <v>0.33</v>
      </c>
      <c r="V18" s="34">
        <v>0.26</v>
      </c>
      <c r="W18" s="34">
        <v>0.52</v>
      </c>
      <c r="X18" s="433">
        <v>1.21</v>
      </c>
      <c r="Y18" s="433">
        <v>0.99653379549393417</v>
      </c>
      <c r="Z18" s="433">
        <v>1.2203928365106875</v>
      </c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6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.75" customHeight="1" thickBot="1">
      <c r="A19" s="535" t="s">
        <v>6571</v>
      </c>
      <c r="B19" s="51">
        <v>46023</v>
      </c>
      <c r="C19" s="33" t="s">
        <v>6570</v>
      </c>
      <c r="D19" s="37">
        <v>1468</v>
      </c>
      <c r="E19" s="34">
        <v>23.25</v>
      </c>
      <c r="F19" s="34">
        <v>23.35</v>
      </c>
      <c r="G19" s="34">
        <v>4.37</v>
      </c>
      <c r="H19" s="34">
        <v>0.10200000000000001</v>
      </c>
      <c r="I19" s="34">
        <v>0.44000000000000006</v>
      </c>
      <c r="J19" s="31">
        <v>7.8476999999999991E-2</v>
      </c>
      <c r="K19" s="31">
        <v>0.118482</v>
      </c>
      <c r="L19" s="31">
        <v>3.7353999999999998E-2</v>
      </c>
      <c r="M19" s="31">
        <v>1.5015000000000001E-2</v>
      </c>
      <c r="N19" s="420">
        <f t="shared" si="3"/>
        <v>94.838672000000003</v>
      </c>
      <c r="O19" s="431">
        <v>34.75</v>
      </c>
      <c r="P19" s="81">
        <v>34.58</v>
      </c>
      <c r="Q19" s="81">
        <v>7.66</v>
      </c>
      <c r="R19" s="81">
        <v>20.02</v>
      </c>
      <c r="S19" s="81">
        <v>0.4</v>
      </c>
      <c r="T19" s="81">
        <v>0.21</v>
      </c>
      <c r="U19" s="81">
        <v>0.33</v>
      </c>
      <c r="V19" s="81">
        <v>0.23</v>
      </c>
      <c r="W19" s="81">
        <v>0.49</v>
      </c>
      <c r="X19" s="432">
        <v>1.23</v>
      </c>
      <c r="Y19" s="433">
        <f>P19/O19</f>
        <v>0.9951079136690647</v>
      </c>
      <c r="Z19" s="433">
        <f>(Q19+P19)/O19</f>
        <v>1.2155395683453236</v>
      </c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6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.75" customHeight="1">
      <c r="A20" s="535"/>
      <c r="B20" s="51"/>
      <c r="C20" s="33"/>
      <c r="D20" s="33"/>
      <c r="E20" s="34"/>
      <c r="F20" s="34"/>
      <c r="G20" s="34"/>
      <c r="H20" s="34"/>
      <c r="I20" s="34"/>
      <c r="J20" s="31"/>
      <c r="K20" s="31"/>
      <c r="L20" s="31"/>
      <c r="M20" s="31"/>
      <c r="N20" s="420"/>
      <c r="O20" s="34"/>
      <c r="P20" s="34"/>
      <c r="Q20" s="34"/>
      <c r="R20" s="34"/>
      <c r="S20" s="34"/>
      <c r="T20" s="34"/>
      <c r="U20" s="34"/>
      <c r="V20" s="34"/>
      <c r="W20" s="34"/>
      <c r="X20" s="433"/>
      <c r="Y20" s="433"/>
      <c r="Z20" s="433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6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.75" customHeight="1">
      <c r="A21" s="535" t="s">
        <v>6573</v>
      </c>
      <c r="B21" s="51">
        <v>46024</v>
      </c>
      <c r="C21" s="33" t="s">
        <v>6572</v>
      </c>
      <c r="D21" s="37">
        <v>1467</v>
      </c>
      <c r="E21" s="34">
        <v>1.1000000000000001</v>
      </c>
      <c r="F21" s="34">
        <v>1.2</v>
      </c>
      <c r="G21" s="34">
        <v>4.38</v>
      </c>
      <c r="H21" s="34">
        <v>0.11220000000000001</v>
      </c>
      <c r="I21" s="34">
        <v>0.36800000000000005</v>
      </c>
      <c r="J21" s="31">
        <v>6.575099999999999E-2</v>
      </c>
      <c r="K21" s="31">
        <v>0.10719800000000002</v>
      </c>
      <c r="L21" s="31">
        <v>3.3422E-2</v>
      </c>
      <c r="M21" s="31">
        <v>1.6477499999999999E-2</v>
      </c>
      <c r="N21" s="420">
        <f t="shared" si="3"/>
        <v>94.916951499999996</v>
      </c>
      <c r="O21" s="34">
        <v>34.450000000000003</v>
      </c>
      <c r="P21" s="34">
        <v>34.85</v>
      </c>
      <c r="Q21" s="34">
        <v>7.61</v>
      </c>
      <c r="R21" s="34">
        <v>20.09</v>
      </c>
      <c r="S21" s="34">
        <v>0.42</v>
      </c>
      <c r="T21" s="34">
        <v>0.22</v>
      </c>
      <c r="U21" s="34">
        <v>0.34</v>
      </c>
      <c r="V21" s="34">
        <v>0.23</v>
      </c>
      <c r="W21" s="34">
        <v>0.47</v>
      </c>
      <c r="X21" s="34">
        <v>1.21</v>
      </c>
      <c r="Y21" s="34">
        <v>1.011611030478955</v>
      </c>
      <c r="Z21" s="34">
        <v>1.232510885341074</v>
      </c>
      <c r="AA21" s="34"/>
      <c r="AB21" s="34" t="s">
        <v>48</v>
      </c>
      <c r="AC21" s="34">
        <v>22.3</v>
      </c>
      <c r="AD21" s="34" t="s">
        <v>51</v>
      </c>
      <c r="AE21" s="34"/>
      <c r="AF21" s="34"/>
      <c r="AG21" s="34"/>
      <c r="AH21" s="34"/>
      <c r="AI21" s="34"/>
      <c r="AJ21" s="34"/>
      <c r="AK21" s="34"/>
      <c r="AL21" s="36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.75" customHeight="1">
      <c r="A22" s="535" t="s">
        <v>6575</v>
      </c>
      <c r="B22" s="51">
        <v>46024</v>
      </c>
      <c r="C22" s="33" t="s">
        <v>6574</v>
      </c>
      <c r="D22" s="37">
        <v>1465</v>
      </c>
      <c r="E22" s="34">
        <v>3.15</v>
      </c>
      <c r="F22" s="34">
        <v>3.25</v>
      </c>
      <c r="G22" s="34">
        <v>4.32</v>
      </c>
      <c r="H22" s="34">
        <v>0.12239999999999999</v>
      </c>
      <c r="I22" s="34">
        <v>0.56799999999999995</v>
      </c>
      <c r="J22" s="31">
        <v>5.7973999999999998E-2</v>
      </c>
      <c r="K22" s="31">
        <v>0.10316800000000001</v>
      </c>
      <c r="L22" s="31">
        <v>4.3251999999999999E-2</v>
      </c>
      <c r="M22" s="31">
        <v>2.0475E-2</v>
      </c>
      <c r="N22" s="420">
        <f t="shared" si="3"/>
        <v>94.764730999999998</v>
      </c>
      <c r="O22" s="34">
        <v>34.31</v>
      </c>
      <c r="P22" s="34">
        <v>35.11</v>
      </c>
      <c r="Q22" s="34">
        <v>7.66</v>
      </c>
      <c r="R22" s="34">
        <v>19.920000000000002</v>
      </c>
      <c r="S22" s="34">
        <v>0.46</v>
      </c>
      <c r="T22" s="34">
        <v>0.21</v>
      </c>
      <c r="U22" s="34">
        <v>0.34</v>
      </c>
      <c r="V22" s="34">
        <v>0.24</v>
      </c>
      <c r="W22" s="34">
        <v>0.48</v>
      </c>
      <c r="X22" s="34">
        <v>1.1599999999999999</v>
      </c>
      <c r="Y22" s="34">
        <v>1.0233168172544447</v>
      </c>
      <c r="Z22" s="34">
        <v>1.2465753424657533</v>
      </c>
      <c r="AA22" s="34"/>
      <c r="AB22" s="34" t="s">
        <v>50</v>
      </c>
      <c r="AC22" s="34">
        <v>6.3</v>
      </c>
      <c r="AD22" s="34">
        <v>25.4</v>
      </c>
      <c r="AE22" s="34">
        <v>18.600000000000001</v>
      </c>
      <c r="AF22" s="34">
        <v>0.6</v>
      </c>
      <c r="AG22" s="34">
        <v>3.22</v>
      </c>
      <c r="AH22" s="34">
        <v>52.18</v>
      </c>
      <c r="AI22" s="34">
        <v>1.3655913978494623</v>
      </c>
      <c r="AJ22" s="34">
        <v>42.27272727272728</v>
      </c>
      <c r="AK22" s="34">
        <v>872.91000000000008</v>
      </c>
      <c r="AL22" s="36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.75" customHeight="1">
      <c r="A23" s="535" t="s">
        <v>6577</v>
      </c>
      <c r="B23" s="51">
        <v>46024</v>
      </c>
      <c r="C23" s="33" t="s">
        <v>6576</v>
      </c>
      <c r="D23" s="37">
        <v>1478</v>
      </c>
      <c r="E23" s="34">
        <v>4.5</v>
      </c>
      <c r="F23" s="34">
        <v>5</v>
      </c>
      <c r="G23" s="34">
        <v>4.2107399999999995</v>
      </c>
      <c r="H23" s="34">
        <v>0.11220000000000001</v>
      </c>
      <c r="I23" s="34">
        <v>0.64800000000000013</v>
      </c>
      <c r="J23" s="31">
        <v>3.7470999999999997E-2</v>
      </c>
      <c r="K23" s="31">
        <v>9.672E-2</v>
      </c>
      <c r="L23" s="31">
        <v>6.3895000000000007E-2</v>
      </c>
      <c r="M23" s="31">
        <v>1.4624999999999999E-2</v>
      </c>
      <c r="N23" s="420">
        <f t="shared" si="3"/>
        <v>94.816349000000002</v>
      </c>
      <c r="O23" s="34">
        <v>33.96</v>
      </c>
      <c r="P23" s="34">
        <v>35.57</v>
      </c>
      <c r="Q23" s="34">
        <v>7.57</v>
      </c>
      <c r="R23" s="34">
        <v>20.41</v>
      </c>
      <c r="S23" s="34">
        <v>0.28000000000000003</v>
      </c>
      <c r="T23" s="34">
        <v>0.15</v>
      </c>
      <c r="U23" s="34">
        <v>0.4</v>
      </c>
      <c r="V23" s="34">
        <v>0.23</v>
      </c>
      <c r="W23" s="34">
        <v>0.45</v>
      </c>
      <c r="X23" s="34">
        <v>0.88</v>
      </c>
      <c r="Y23" s="34">
        <v>1.0474087161366312</v>
      </c>
      <c r="Z23" s="34">
        <v>1.2703180212014133</v>
      </c>
      <c r="AA23" s="34"/>
      <c r="AB23" s="34" t="s">
        <v>53</v>
      </c>
      <c r="AC23" s="34">
        <v>14.3</v>
      </c>
      <c r="AD23" s="34" t="s">
        <v>51</v>
      </c>
      <c r="AE23" s="34"/>
      <c r="AF23" s="34"/>
      <c r="AG23" s="34"/>
      <c r="AH23" s="34"/>
      <c r="AI23" s="34"/>
      <c r="AJ23" s="34"/>
      <c r="AK23" s="34"/>
      <c r="AL23" s="36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.75" customHeight="1">
      <c r="A24" s="535" t="s">
        <v>6578</v>
      </c>
      <c r="B24" s="51">
        <v>46024</v>
      </c>
      <c r="C24" s="33" t="s">
        <v>6579</v>
      </c>
      <c r="D24" s="37">
        <v>1453</v>
      </c>
      <c r="E24" s="34">
        <v>8</v>
      </c>
      <c r="F24" s="34">
        <v>8.1</v>
      </c>
      <c r="G24" s="34">
        <v>4.18248</v>
      </c>
      <c r="H24" s="34">
        <v>9.1799999999999993E-2</v>
      </c>
      <c r="I24" s="34">
        <v>0.16000000000000003</v>
      </c>
      <c r="J24" s="31">
        <v>0.09</v>
      </c>
      <c r="K24" s="31">
        <v>0.11284000000000002</v>
      </c>
      <c r="L24" s="31">
        <v>1.966E-2</v>
      </c>
      <c r="M24" s="31">
        <v>1.17E-2</v>
      </c>
      <c r="N24" s="420">
        <f t="shared" si="3"/>
        <v>95.331519999999998</v>
      </c>
      <c r="O24" s="34">
        <v>34.89</v>
      </c>
      <c r="P24" s="34">
        <v>34.67</v>
      </c>
      <c r="Q24" s="34">
        <v>7.7</v>
      </c>
      <c r="R24" s="34">
        <v>19.2</v>
      </c>
      <c r="S24" s="34">
        <v>0.68</v>
      </c>
      <c r="T24" s="34">
        <v>0.26</v>
      </c>
      <c r="U24" s="34">
        <v>0.32</v>
      </c>
      <c r="V24" s="34">
        <v>0.28000000000000003</v>
      </c>
      <c r="W24" s="34">
        <v>0.5</v>
      </c>
      <c r="X24" s="34">
        <v>1.32</v>
      </c>
      <c r="Y24" s="433">
        <f t="shared" ref="Y24:Y26" si="4">P24/O24</f>
        <v>0.99369446832903419</v>
      </c>
      <c r="Z24" s="433">
        <f t="shared" ref="Z24:Z26" si="5">(Q24+P24)/O24</f>
        <v>1.2143880768128406</v>
      </c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6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.75" customHeight="1">
      <c r="A25" s="535" t="s">
        <v>6580</v>
      </c>
      <c r="B25" s="51">
        <v>46024</v>
      </c>
      <c r="C25" s="33" t="s">
        <v>6581</v>
      </c>
      <c r="D25" s="37">
        <v>1461</v>
      </c>
      <c r="E25" s="34">
        <v>9.5</v>
      </c>
      <c r="F25" s="34">
        <v>10</v>
      </c>
      <c r="G25" s="34">
        <v>4.38</v>
      </c>
      <c r="H25" s="34">
        <v>0.11220000000000001</v>
      </c>
      <c r="I25" s="34">
        <v>0.60000000000000009</v>
      </c>
      <c r="J25" s="31">
        <v>0.05</v>
      </c>
      <c r="K25" s="31">
        <v>9.8332000000000003E-2</v>
      </c>
      <c r="L25" s="31">
        <v>4.9149999999999999E-2</v>
      </c>
      <c r="M25" s="31">
        <v>1.2674999999999999E-2</v>
      </c>
      <c r="N25" s="420">
        <f t="shared" si="3"/>
        <v>94.697642999999999</v>
      </c>
      <c r="O25" s="34">
        <v>34.68</v>
      </c>
      <c r="P25" s="34">
        <v>35.29</v>
      </c>
      <c r="Q25" s="34">
        <v>7.56</v>
      </c>
      <c r="R25" s="34">
        <v>19.309999999999999</v>
      </c>
      <c r="S25" s="34">
        <v>0.57999999999999996</v>
      </c>
      <c r="T25" s="34">
        <v>0.22</v>
      </c>
      <c r="U25" s="34">
        <v>0.33</v>
      </c>
      <c r="V25" s="34">
        <v>0.23</v>
      </c>
      <c r="W25" s="34">
        <v>0.48</v>
      </c>
      <c r="X25" s="34">
        <v>1.2</v>
      </c>
      <c r="Y25" s="433">
        <f t="shared" si="4"/>
        <v>1.0175893886966552</v>
      </c>
      <c r="Z25" s="433">
        <f t="shared" si="5"/>
        <v>1.2355824682814303</v>
      </c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6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.75" customHeight="1">
      <c r="A26" s="535" t="s">
        <v>6582</v>
      </c>
      <c r="B26" s="51">
        <v>46024</v>
      </c>
      <c r="C26" s="33" t="s">
        <v>6583</v>
      </c>
      <c r="D26" s="37">
        <v>1470</v>
      </c>
      <c r="E26" s="34">
        <v>11.4</v>
      </c>
      <c r="F26" s="34">
        <v>11.5</v>
      </c>
      <c r="G26" s="34">
        <v>4.21</v>
      </c>
      <c r="H26" s="34">
        <v>0.10200000000000001</v>
      </c>
      <c r="I26" s="34">
        <v>0.36000000000000004</v>
      </c>
      <c r="J26" s="31">
        <v>6.575099999999999E-2</v>
      </c>
      <c r="K26" s="31">
        <v>9.672E-2</v>
      </c>
      <c r="L26" s="31">
        <v>3.8336999999999996E-2</v>
      </c>
      <c r="M26" s="31">
        <v>1.2674999999999999E-2</v>
      </c>
      <c r="N26" s="420">
        <f t="shared" si="3"/>
        <v>95.114517000000006</v>
      </c>
      <c r="O26" s="34">
        <v>34.74</v>
      </c>
      <c r="P26" s="34">
        <v>35.17</v>
      </c>
      <c r="Q26" s="34">
        <v>7.61</v>
      </c>
      <c r="R26" s="34">
        <v>19.59</v>
      </c>
      <c r="S26" s="34">
        <v>0.45</v>
      </c>
      <c r="T26" s="34">
        <v>0.2</v>
      </c>
      <c r="U26" s="34">
        <v>0.34</v>
      </c>
      <c r="V26" s="34">
        <v>0.24</v>
      </c>
      <c r="W26" s="34">
        <v>0.47</v>
      </c>
      <c r="X26" s="34">
        <v>1.08</v>
      </c>
      <c r="Y26" s="433">
        <f t="shared" si="4"/>
        <v>1.01237766263673</v>
      </c>
      <c r="Z26" s="433">
        <f t="shared" si="5"/>
        <v>1.2314335060449049</v>
      </c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6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.75" customHeight="1">
      <c r="A27" s="535" t="s">
        <v>6584</v>
      </c>
      <c r="B27" s="51">
        <v>46024</v>
      </c>
      <c r="C27" s="33" t="s">
        <v>6585</v>
      </c>
      <c r="D27" s="37">
        <v>1440</v>
      </c>
      <c r="E27" s="34">
        <v>13.25</v>
      </c>
      <c r="F27" s="34">
        <v>13.35</v>
      </c>
      <c r="G27" s="34">
        <v>4.41</v>
      </c>
      <c r="H27" s="34">
        <v>0.10200000000000001</v>
      </c>
      <c r="I27" s="34">
        <v>0.62400000000000011</v>
      </c>
      <c r="J27" s="31">
        <v>8.5546999999999998E-2</v>
      </c>
      <c r="K27" s="31">
        <v>0.118482</v>
      </c>
      <c r="L27" s="31">
        <v>3.6371000000000001E-2</v>
      </c>
      <c r="M27" s="31">
        <v>1.3650000000000001E-2</v>
      </c>
      <c r="N27" s="420">
        <f t="shared" si="3"/>
        <v>94.609949999999998</v>
      </c>
      <c r="O27" s="34">
        <v>35.01</v>
      </c>
      <c r="P27" s="34">
        <v>34.979999999999997</v>
      </c>
      <c r="Q27" s="34">
        <v>7.67</v>
      </c>
      <c r="R27" s="34">
        <v>19.059999999999999</v>
      </c>
      <c r="S27" s="34">
        <v>0.56999999999999995</v>
      </c>
      <c r="T27" s="34">
        <v>0.24</v>
      </c>
      <c r="U27" s="34">
        <v>0.28999999999999998</v>
      </c>
      <c r="V27" s="34">
        <v>0.25</v>
      </c>
      <c r="W27" s="34">
        <v>0.49</v>
      </c>
      <c r="X27" s="34">
        <v>1.31</v>
      </c>
      <c r="Y27" s="433">
        <v>0.99914310197086542</v>
      </c>
      <c r="Z27" s="433">
        <v>1.2182233647529277</v>
      </c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6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15.75" customHeight="1">
      <c r="A28" s="535" t="s">
        <v>6587</v>
      </c>
      <c r="B28" s="51">
        <v>46024</v>
      </c>
      <c r="C28" s="33" t="s">
        <v>6586</v>
      </c>
      <c r="D28" s="37">
        <v>1490</v>
      </c>
      <c r="E28" s="34">
        <v>15</v>
      </c>
      <c r="F28" s="34">
        <v>15.1</v>
      </c>
      <c r="G28" s="34">
        <v>4.45566</v>
      </c>
      <c r="H28" s="34">
        <v>0.12239999999999999</v>
      </c>
      <c r="I28" s="34">
        <v>1.36</v>
      </c>
      <c r="J28" s="31">
        <v>2.3331000000000001E-2</v>
      </c>
      <c r="K28" s="31">
        <v>0.10881000000000002</v>
      </c>
      <c r="L28" s="31">
        <v>0.121892</v>
      </c>
      <c r="M28" s="31">
        <v>1.2674999999999999E-2</v>
      </c>
      <c r="N28" s="420">
        <f t="shared" si="3"/>
        <v>93.795231999999999</v>
      </c>
      <c r="O28" s="34">
        <v>34.14</v>
      </c>
      <c r="P28" s="34">
        <v>35.6</v>
      </c>
      <c r="Q28" s="34">
        <v>7.54</v>
      </c>
      <c r="R28" s="34">
        <v>20.23</v>
      </c>
      <c r="S28" s="34">
        <v>0.28000000000000003</v>
      </c>
      <c r="T28" s="34">
        <v>0.16</v>
      </c>
      <c r="U28" s="34">
        <v>0.36</v>
      </c>
      <c r="V28" s="34">
        <v>0.21</v>
      </c>
      <c r="W28" s="34">
        <v>0.42</v>
      </c>
      <c r="X28" s="34">
        <v>0.95</v>
      </c>
      <c r="Y28" s="433">
        <v>1.0427650849443468</v>
      </c>
      <c r="Z28" s="433">
        <v>1.2636203866432338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6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ht="15.75" customHeight="1">
      <c r="A29" s="535" t="s">
        <v>6589</v>
      </c>
      <c r="B29" s="51">
        <v>46024</v>
      </c>
      <c r="C29" s="33" t="s">
        <v>6588</v>
      </c>
      <c r="D29" s="37">
        <v>1502</v>
      </c>
      <c r="E29" s="34">
        <v>16.2</v>
      </c>
      <c r="F29" s="34">
        <v>16.3</v>
      </c>
      <c r="G29" s="34">
        <v>4.09</v>
      </c>
      <c r="H29" s="34">
        <v>0.11220000000000001</v>
      </c>
      <c r="I29" s="34">
        <v>1.08</v>
      </c>
      <c r="J29" s="31">
        <v>3.1107999999999997E-2</v>
      </c>
      <c r="K29" s="31">
        <v>9.9944000000000005E-2</v>
      </c>
      <c r="L29" s="31">
        <v>9.4368000000000007E-2</v>
      </c>
      <c r="M29" s="31">
        <v>1.4624999999999999E-2</v>
      </c>
      <c r="N29" s="420">
        <f t="shared" si="3"/>
        <v>94.477755000000002</v>
      </c>
      <c r="O29" s="34">
        <v>32.72</v>
      </c>
      <c r="P29" s="34">
        <v>36.340000000000003</v>
      </c>
      <c r="Q29" s="34">
        <v>7.64</v>
      </c>
      <c r="R29" s="34">
        <v>21.29</v>
      </c>
      <c r="S29" s="34">
        <v>0.18</v>
      </c>
      <c r="T29" s="34">
        <v>0.1</v>
      </c>
      <c r="U29" s="34">
        <v>0.45</v>
      </c>
      <c r="V29" s="34">
        <v>0.19</v>
      </c>
      <c r="W29" s="34">
        <v>0.35</v>
      </c>
      <c r="X29" s="34">
        <v>0.65</v>
      </c>
      <c r="Y29" s="433">
        <v>1.1106356968215161</v>
      </c>
      <c r="Z29" s="433">
        <v>1.3441320293398535</v>
      </c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6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5.75" customHeight="1">
      <c r="A30" s="535" t="s">
        <v>6591</v>
      </c>
      <c r="B30" s="51">
        <v>46024</v>
      </c>
      <c r="C30" s="33" t="s">
        <v>6590</v>
      </c>
      <c r="D30" s="37">
        <v>1503</v>
      </c>
      <c r="E30" s="34">
        <v>18</v>
      </c>
      <c r="F30" s="34">
        <v>18.100000000000001</v>
      </c>
      <c r="G30" s="34">
        <v>4.22</v>
      </c>
      <c r="H30" s="34">
        <v>0.12239999999999999</v>
      </c>
      <c r="I30" s="34">
        <v>1.0640000000000001</v>
      </c>
      <c r="J30" s="31">
        <v>2.4745E-2</v>
      </c>
      <c r="K30" s="31">
        <v>0.10236200000000001</v>
      </c>
      <c r="L30" s="31">
        <v>9.928300000000001E-2</v>
      </c>
      <c r="M30" s="31">
        <v>1.21875E-2</v>
      </c>
      <c r="N30" s="420">
        <f t="shared" si="3"/>
        <v>94.355022500000004</v>
      </c>
      <c r="O30" s="34">
        <v>32.590000000000003</v>
      </c>
      <c r="P30" s="34">
        <v>36.49</v>
      </c>
      <c r="Q30" s="34">
        <v>7.89</v>
      </c>
      <c r="R30" s="34">
        <v>20.94</v>
      </c>
      <c r="S30" s="34">
        <v>0.18</v>
      </c>
      <c r="T30" s="34">
        <v>0.11</v>
      </c>
      <c r="U30" s="34">
        <v>0.46</v>
      </c>
      <c r="V30" s="34">
        <v>0.22</v>
      </c>
      <c r="W30" s="34">
        <v>0.4</v>
      </c>
      <c r="X30" s="34">
        <v>0.63</v>
      </c>
      <c r="Y30" s="433">
        <v>1.1196686100030684</v>
      </c>
      <c r="Z30" s="433">
        <v>1.3617674133169684</v>
      </c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6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5.75" customHeight="1">
      <c r="A31" s="535" t="s">
        <v>6593</v>
      </c>
      <c r="B31" s="51">
        <v>46024</v>
      </c>
      <c r="C31" s="33" t="s">
        <v>6592</v>
      </c>
      <c r="D31" s="37">
        <v>1505</v>
      </c>
      <c r="E31" s="34">
        <v>19.399999999999999</v>
      </c>
      <c r="F31" s="34">
        <v>19.5</v>
      </c>
      <c r="G31" s="34">
        <v>4.18</v>
      </c>
      <c r="H31" s="34">
        <v>0.12239999999999999</v>
      </c>
      <c r="I31" s="34">
        <v>0.85600000000000009</v>
      </c>
      <c r="J31" s="31">
        <v>2.7572999999999997E-2</v>
      </c>
      <c r="K31" s="31">
        <v>0.10236200000000001</v>
      </c>
      <c r="L31" s="31">
        <v>8.3555000000000004E-2</v>
      </c>
      <c r="M31" s="31">
        <v>1.3650000000000001E-2</v>
      </c>
      <c r="N31" s="420">
        <f t="shared" si="3"/>
        <v>94.614459999999994</v>
      </c>
      <c r="O31" s="34">
        <v>32.85</v>
      </c>
      <c r="P31" s="34">
        <v>36.24</v>
      </c>
      <c r="Q31" s="34">
        <v>8.07</v>
      </c>
      <c r="R31" s="34">
        <v>20.53</v>
      </c>
      <c r="S31" s="34">
        <v>0.24</v>
      </c>
      <c r="T31" s="34">
        <v>0.12</v>
      </c>
      <c r="U31" s="34">
        <v>0.45</v>
      </c>
      <c r="V31" s="34">
        <v>0.25</v>
      </c>
      <c r="W31" s="34">
        <v>0.46</v>
      </c>
      <c r="X31" s="34">
        <v>0.68</v>
      </c>
      <c r="Y31" s="34">
        <v>1.1031963470319635</v>
      </c>
      <c r="Z31" s="34">
        <v>1.3488584474885845</v>
      </c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6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.75" customHeight="1">
      <c r="A32" s="535" t="s">
        <v>6595</v>
      </c>
      <c r="B32" s="51">
        <v>46024</v>
      </c>
      <c r="C32" s="33" t="s">
        <v>6594</v>
      </c>
      <c r="D32" s="37">
        <v>1499</v>
      </c>
      <c r="E32" s="34">
        <v>21.2</v>
      </c>
      <c r="F32" s="34">
        <v>21.3</v>
      </c>
      <c r="G32" s="34">
        <v>4.26</v>
      </c>
      <c r="H32" s="34">
        <v>0.11220000000000001</v>
      </c>
      <c r="I32" s="34">
        <v>1.016</v>
      </c>
      <c r="J32" s="31">
        <v>2.828E-2</v>
      </c>
      <c r="K32" s="31">
        <v>8.9466000000000004E-2</v>
      </c>
      <c r="L32" s="31">
        <v>8.1589000000000009E-2</v>
      </c>
      <c r="M32" s="31">
        <v>1.0724999999999998E-2</v>
      </c>
      <c r="N32" s="420">
        <f t="shared" si="3"/>
        <v>94.401740000000004</v>
      </c>
      <c r="O32" s="34">
        <v>32.81</v>
      </c>
      <c r="P32" s="34">
        <v>36.08</v>
      </c>
      <c r="Q32" s="34">
        <v>7.93</v>
      </c>
      <c r="R32" s="34">
        <v>20.97</v>
      </c>
      <c r="S32" s="34">
        <v>0.19</v>
      </c>
      <c r="T32" s="34">
        <v>0.11</v>
      </c>
      <c r="U32" s="34">
        <v>0.44</v>
      </c>
      <c r="V32" s="34">
        <v>0.24</v>
      </c>
      <c r="W32" s="34">
        <v>0.45</v>
      </c>
      <c r="X32" s="34">
        <v>0.66</v>
      </c>
      <c r="Y32" s="433">
        <v>1.0996647363608654</v>
      </c>
      <c r="Z32" s="433">
        <v>1.3413593416641267</v>
      </c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6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s="74" customFormat="1" ht="15.75" customHeight="1">
      <c r="A33" s="535" t="s">
        <v>6597</v>
      </c>
      <c r="B33" s="51">
        <v>46024</v>
      </c>
      <c r="C33" s="33" t="s">
        <v>6596</v>
      </c>
      <c r="D33" s="37">
        <v>1475</v>
      </c>
      <c r="E33" s="34">
        <v>22.4</v>
      </c>
      <c r="F33" s="34">
        <v>22.5</v>
      </c>
      <c r="G33" s="34">
        <v>4.3600000000000003</v>
      </c>
      <c r="H33" s="34">
        <v>0.11</v>
      </c>
      <c r="I33" s="34">
        <v>0.47</v>
      </c>
      <c r="J33" s="31">
        <v>5.8000000000000003E-2</v>
      </c>
      <c r="K33" s="31">
        <v>0.107</v>
      </c>
      <c r="L33" s="31">
        <v>4.2999999999999997E-2</v>
      </c>
      <c r="M33" s="31">
        <v>1.4E-2</v>
      </c>
      <c r="N33" s="420">
        <f t="shared" ref="N33" si="6">100-SUM(G33:M33)</f>
        <v>94.837999999999994</v>
      </c>
      <c r="O33" s="34">
        <v>33.89</v>
      </c>
      <c r="P33" s="34">
        <v>35.68</v>
      </c>
      <c r="Q33" s="34">
        <v>8.01</v>
      </c>
      <c r="R33" s="34">
        <v>19.54</v>
      </c>
      <c r="S33" s="34">
        <v>0.47</v>
      </c>
      <c r="T33" s="34">
        <v>0.16</v>
      </c>
      <c r="U33" s="34">
        <v>0.39</v>
      </c>
      <c r="V33" s="34">
        <v>0.28000000000000003</v>
      </c>
      <c r="W33" s="34">
        <v>0.52</v>
      </c>
      <c r="X33" s="34">
        <v>0.95</v>
      </c>
      <c r="Y33" s="433">
        <f t="shared" ref="Y33" si="7">P33/O33</f>
        <v>1.0528179403953968</v>
      </c>
      <c r="Z33" s="433">
        <f t="shared" ref="Z33" si="8">(Q33+P33)/O33</f>
        <v>1.2891708468574801</v>
      </c>
      <c r="AA33" s="34"/>
      <c r="AB33" s="539"/>
      <c r="AC33" s="540"/>
      <c r="AD33" s="34"/>
      <c r="AE33" s="34"/>
      <c r="AF33" s="34"/>
      <c r="AG33" s="34"/>
      <c r="AH33" s="34"/>
      <c r="AI33" s="34"/>
      <c r="AJ33" s="34"/>
      <c r="AK33" s="34"/>
      <c r="AL33" s="36"/>
      <c r="AM33" s="277"/>
      <c r="AN33" s="277"/>
      <c r="AO33" s="277"/>
      <c r="AP33" s="277"/>
      <c r="AQ33" s="277"/>
      <c r="AR33" s="277"/>
      <c r="AS33" s="277"/>
      <c r="AT33" s="277"/>
      <c r="AU33" s="277"/>
      <c r="AV33" s="277"/>
    </row>
    <row r="34" spans="1:48" ht="15.75" customHeight="1">
      <c r="A34" s="535"/>
      <c r="B34" s="51"/>
      <c r="C34" s="33"/>
      <c r="D34" s="37"/>
      <c r="E34" s="34"/>
      <c r="F34" s="34"/>
      <c r="G34" s="34"/>
      <c r="H34" s="34"/>
      <c r="I34" s="34"/>
      <c r="J34" s="31"/>
      <c r="K34" s="31"/>
      <c r="L34" s="31"/>
      <c r="M34" s="31"/>
      <c r="N34" s="420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433"/>
      <c r="Z34" s="433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6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s="74" customFormat="1" ht="15.75" customHeight="1">
      <c r="A35" s="535" t="s">
        <v>6599</v>
      </c>
      <c r="B35" s="51">
        <v>46025</v>
      </c>
      <c r="C35" s="33" t="s">
        <v>6598</v>
      </c>
      <c r="D35" s="37">
        <v>1491</v>
      </c>
      <c r="E35" s="34">
        <v>1.1000000000000001</v>
      </c>
      <c r="F35" s="34">
        <v>1.2</v>
      </c>
      <c r="G35" s="34">
        <v>4.18</v>
      </c>
      <c r="H35" s="34">
        <v>0.12</v>
      </c>
      <c r="I35" s="34">
        <v>1.1000000000000001</v>
      </c>
      <c r="J35" s="31">
        <v>0.03</v>
      </c>
      <c r="K35" s="31">
        <v>9.5000000000000001E-2</v>
      </c>
      <c r="L35" s="31">
        <v>9.0999999999999998E-2</v>
      </c>
      <c r="M35" s="31">
        <v>1.4E-2</v>
      </c>
      <c r="N35" s="420">
        <f t="shared" ref="N35:N39" si="9">100-SUM(G35:M35)</f>
        <v>94.37</v>
      </c>
      <c r="O35" s="34">
        <v>33.53</v>
      </c>
      <c r="P35" s="34">
        <v>36.6</v>
      </c>
      <c r="Q35" s="34">
        <v>7.99</v>
      </c>
      <c r="R35" s="34">
        <v>19.53</v>
      </c>
      <c r="S35" s="34">
        <v>0.26</v>
      </c>
      <c r="T35" s="34">
        <v>0.12</v>
      </c>
      <c r="U35" s="34">
        <v>0.41</v>
      </c>
      <c r="V35" s="34">
        <v>0.24</v>
      </c>
      <c r="W35" s="34">
        <v>0.47</v>
      </c>
      <c r="X35" s="34">
        <v>0.75</v>
      </c>
      <c r="Y35" s="433">
        <f t="shared" ref="Y35:Y39" si="10">P35/O35</f>
        <v>1.0915597971965405</v>
      </c>
      <c r="Z35" s="433">
        <f t="shared" ref="Z35:Z39" si="11">(Q35+P35)/O35</f>
        <v>1.3298538622129437</v>
      </c>
      <c r="AA35" s="34"/>
      <c r="AB35" s="539" t="s">
        <v>48</v>
      </c>
      <c r="AC35" s="540">
        <v>22.5</v>
      </c>
      <c r="AD35" s="34">
        <v>25.4</v>
      </c>
      <c r="AE35" s="34">
        <v>19.2</v>
      </c>
      <c r="AF35" s="34">
        <v>0.4</v>
      </c>
      <c r="AG35" s="34">
        <v>3.35</v>
      </c>
      <c r="AH35" s="34">
        <v>51.650000000000006</v>
      </c>
      <c r="AI35" s="34">
        <v>1.3229166666666667</v>
      </c>
      <c r="AJ35" s="34">
        <v>43.049327354260093</v>
      </c>
      <c r="AK35" s="34">
        <v>876.875</v>
      </c>
      <c r="AL35" s="36"/>
      <c r="AM35" s="277"/>
      <c r="AN35" s="277"/>
      <c r="AO35" s="277"/>
      <c r="AP35" s="277"/>
      <c r="AQ35" s="277"/>
      <c r="AR35" s="277"/>
      <c r="AS35" s="277"/>
      <c r="AT35" s="277"/>
      <c r="AU35" s="277"/>
      <c r="AV35" s="277"/>
    </row>
    <row r="36" spans="1:48" s="74" customFormat="1" ht="15.75" customHeight="1">
      <c r="A36" s="535" t="s">
        <v>6601</v>
      </c>
      <c r="B36" s="51">
        <v>46025</v>
      </c>
      <c r="C36" s="33" t="s">
        <v>6600</v>
      </c>
      <c r="D36" s="37">
        <v>1504</v>
      </c>
      <c r="E36" s="34">
        <v>2.5</v>
      </c>
      <c r="F36" s="34">
        <v>3</v>
      </c>
      <c r="G36" s="34">
        <v>4.2</v>
      </c>
      <c r="H36" s="34">
        <v>0.12</v>
      </c>
      <c r="I36" s="34">
        <v>1.01</v>
      </c>
      <c r="J36" s="31">
        <v>2.7E-2</v>
      </c>
      <c r="K36" s="31">
        <v>9.2999999999999999E-2</v>
      </c>
      <c r="L36" s="31">
        <v>8.6999999999999994E-2</v>
      </c>
      <c r="M36" s="31">
        <v>1.2999999999999999E-2</v>
      </c>
      <c r="N36" s="420">
        <f t="shared" si="9"/>
        <v>94.45</v>
      </c>
      <c r="O36" s="34">
        <v>33.29</v>
      </c>
      <c r="P36" s="34">
        <v>36.85</v>
      </c>
      <c r="Q36" s="34">
        <v>8.14</v>
      </c>
      <c r="R36" s="34">
        <v>19.5</v>
      </c>
      <c r="S36" s="34">
        <v>0.26</v>
      </c>
      <c r="T36" s="34">
        <v>0.11</v>
      </c>
      <c r="U36" s="34">
        <v>0.43</v>
      </c>
      <c r="V36" s="34">
        <v>0.23</v>
      </c>
      <c r="W36" s="34">
        <v>0.43</v>
      </c>
      <c r="X36" s="34">
        <v>0.66</v>
      </c>
      <c r="Y36" s="433">
        <f t="shared" si="10"/>
        <v>1.1069390207269452</v>
      </c>
      <c r="Z36" s="433">
        <f t="shared" si="11"/>
        <v>1.351456893962151</v>
      </c>
      <c r="AA36" s="34"/>
      <c r="AB36" s="539" t="s">
        <v>50</v>
      </c>
      <c r="AC36" s="540">
        <v>6.3</v>
      </c>
      <c r="AD36" s="34"/>
      <c r="AE36" s="34"/>
      <c r="AF36" s="34"/>
      <c r="AG36" s="34"/>
      <c r="AH36" s="34"/>
      <c r="AI36" s="34"/>
      <c r="AJ36" s="34"/>
      <c r="AK36" s="34"/>
      <c r="AL36" s="36"/>
      <c r="AM36" s="277"/>
      <c r="AN36" s="277"/>
      <c r="AO36" s="277"/>
      <c r="AP36" s="277"/>
      <c r="AQ36" s="277"/>
      <c r="AR36" s="277"/>
      <c r="AS36" s="277"/>
      <c r="AT36" s="277"/>
      <c r="AU36" s="277"/>
      <c r="AV36" s="277"/>
    </row>
    <row r="37" spans="1:48" s="74" customFormat="1" ht="15.75" customHeight="1">
      <c r="A37" s="535" t="s">
        <v>6603</v>
      </c>
      <c r="B37" s="51">
        <v>46025</v>
      </c>
      <c r="C37" s="33" t="s">
        <v>6602</v>
      </c>
      <c r="D37" s="37">
        <v>1497</v>
      </c>
      <c r="E37" s="34">
        <v>4.3</v>
      </c>
      <c r="F37" s="34">
        <v>4.4000000000000004</v>
      </c>
      <c r="G37" s="34">
        <v>4.28</v>
      </c>
      <c r="H37" s="34">
        <v>0.11</v>
      </c>
      <c r="I37" s="34">
        <v>0.72</v>
      </c>
      <c r="J37" s="31">
        <v>3.5000000000000003E-2</v>
      </c>
      <c r="K37" s="31">
        <v>9.7000000000000003E-2</v>
      </c>
      <c r="L37" s="31">
        <v>7.0000000000000007E-2</v>
      </c>
      <c r="M37" s="31">
        <v>1.6E-2</v>
      </c>
      <c r="N37" s="420">
        <f t="shared" si="9"/>
        <v>94.671999999999997</v>
      </c>
      <c r="O37" s="34">
        <v>33.53</v>
      </c>
      <c r="P37" s="34">
        <v>36.630000000000003</v>
      </c>
      <c r="Q37" s="34">
        <v>8.06</v>
      </c>
      <c r="R37" s="34">
        <v>19.48</v>
      </c>
      <c r="S37" s="34">
        <v>0.26</v>
      </c>
      <c r="T37" s="34">
        <v>0.12</v>
      </c>
      <c r="U37" s="34">
        <v>0.41</v>
      </c>
      <c r="V37" s="34">
        <v>0.24</v>
      </c>
      <c r="W37" s="34">
        <v>0.46</v>
      </c>
      <c r="X37" s="34">
        <v>0.72</v>
      </c>
      <c r="Y37" s="433">
        <f t="shared" si="10"/>
        <v>1.0924545183417835</v>
      </c>
      <c r="Z37" s="433">
        <f t="shared" si="11"/>
        <v>1.3328362660304207</v>
      </c>
      <c r="AA37" s="34"/>
      <c r="AB37" s="543" t="s">
        <v>53</v>
      </c>
      <c r="AC37" s="540">
        <v>14.3</v>
      </c>
      <c r="AD37" s="34">
        <v>24.6</v>
      </c>
      <c r="AE37" s="34">
        <v>19.2</v>
      </c>
      <c r="AF37" s="34">
        <v>0.6</v>
      </c>
      <c r="AG37" s="34">
        <v>2.95</v>
      </c>
      <c r="AH37" s="34">
        <v>52.65</v>
      </c>
      <c r="AI37" s="34">
        <v>1.2812500000000002</v>
      </c>
      <c r="AJ37" s="34">
        <v>43.835616438356169</v>
      </c>
      <c r="AK37" s="34">
        <v>840.27499999999998</v>
      </c>
      <c r="AL37" s="36"/>
      <c r="AM37" s="277"/>
      <c r="AN37" s="277"/>
      <c r="AO37" s="277"/>
      <c r="AP37" s="277"/>
      <c r="AQ37" s="277"/>
      <c r="AR37" s="277"/>
      <c r="AS37" s="277"/>
      <c r="AT37" s="277"/>
      <c r="AU37" s="277"/>
      <c r="AV37" s="277"/>
    </row>
    <row r="38" spans="1:48" s="74" customFormat="1" ht="15.75" customHeight="1">
      <c r="A38" s="535" t="s">
        <v>6604</v>
      </c>
      <c r="B38" s="51">
        <v>46025</v>
      </c>
      <c r="C38" s="33" t="s">
        <v>6605</v>
      </c>
      <c r="D38" s="37">
        <v>1467</v>
      </c>
      <c r="E38" s="34">
        <v>6.03</v>
      </c>
      <c r="F38" s="34">
        <v>6.13</v>
      </c>
      <c r="G38" s="34">
        <v>4.41</v>
      </c>
      <c r="H38" s="34">
        <v>0.1</v>
      </c>
      <c r="I38" s="34">
        <v>0.27</v>
      </c>
      <c r="J38" s="31">
        <v>7.5999999999999998E-2</v>
      </c>
      <c r="K38" s="31">
        <v>0.09</v>
      </c>
      <c r="L38" s="31">
        <v>2.5999999999999999E-2</v>
      </c>
      <c r="M38" s="31">
        <v>1.4999999999999999E-2</v>
      </c>
      <c r="N38" s="420">
        <f t="shared" si="9"/>
        <v>95.013000000000005</v>
      </c>
      <c r="O38" s="34">
        <v>34.64</v>
      </c>
      <c r="P38" s="34">
        <v>35.42</v>
      </c>
      <c r="Q38" s="34">
        <v>8.06</v>
      </c>
      <c r="R38" s="34">
        <v>18.63</v>
      </c>
      <c r="S38" s="34">
        <v>0.5</v>
      </c>
      <c r="T38" s="34">
        <v>0.21</v>
      </c>
      <c r="U38" s="34">
        <v>0.34</v>
      </c>
      <c r="V38" s="34">
        <v>0.2</v>
      </c>
      <c r="W38" s="34">
        <v>0.51</v>
      </c>
      <c r="X38" s="34">
        <v>1.1000000000000001</v>
      </c>
      <c r="Y38" s="433">
        <f t="shared" si="10"/>
        <v>1.0225173210161662</v>
      </c>
      <c r="Z38" s="433">
        <f t="shared" si="11"/>
        <v>1.2551963048498846</v>
      </c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6"/>
      <c r="AM38" s="277"/>
      <c r="AN38" s="277"/>
      <c r="AO38" s="277"/>
      <c r="AP38" s="277"/>
      <c r="AQ38" s="277"/>
      <c r="AR38" s="277"/>
      <c r="AS38" s="277"/>
      <c r="AT38" s="277"/>
      <c r="AU38" s="277"/>
      <c r="AV38" s="277"/>
    </row>
    <row r="39" spans="1:48" s="74" customFormat="1" ht="15.75" customHeight="1">
      <c r="A39" s="535" t="s">
        <v>6606</v>
      </c>
      <c r="B39" s="51">
        <v>46025</v>
      </c>
      <c r="C39" s="33" t="s">
        <v>6607</v>
      </c>
      <c r="D39" s="37">
        <v>1476</v>
      </c>
      <c r="E39" s="34">
        <v>7.4</v>
      </c>
      <c r="F39" s="34">
        <v>7.5</v>
      </c>
      <c r="G39" s="34">
        <v>4.2300000000000004</v>
      </c>
      <c r="H39" s="34">
        <v>0.12</v>
      </c>
      <c r="I39" s="34">
        <v>0.92</v>
      </c>
      <c r="J39" s="31">
        <v>3.6999999999999998E-2</v>
      </c>
      <c r="K39" s="31">
        <v>0.10199999999999999</v>
      </c>
      <c r="L39" s="31">
        <v>7.5999999999999998E-2</v>
      </c>
      <c r="M39" s="31">
        <v>1.7999999999999999E-2</v>
      </c>
      <c r="N39" s="420">
        <f t="shared" si="9"/>
        <v>94.497</v>
      </c>
      <c r="O39" s="34">
        <v>34.049999999999997</v>
      </c>
      <c r="P39" s="34">
        <v>35.58</v>
      </c>
      <c r="Q39" s="34">
        <v>7.88</v>
      </c>
      <c r="R39" s="34">
        <v>19.8</v>
      </c>
      <c r="S39" s="34">
        <v>0.35</v>
      </c>
      <c r="T39" s="34">
        <v>0.16</v>
      </c>
      <c r="U39" s="34">
        <v>0.38</v>
      </c>
      <c r="V39" s="34">
        <v>0.2</v>
      </c>
      <c r="W39" s="34">
        <v>0.5</v>
      </c>
      <c r="X39" s="34">
        <v>0.91</v>
      </c>
      <c r="Y39" s="433">
        <f t="shared" si="10"/>
        <v>1.0449339207048458</v>
      </c>
      <c r="Z39" s="433">
        <f t="shared" si="11"/>
        <v>1.2763582966226139</v>
      </c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6"/>
      <c r="AM39" s="277"/>
      <c r="AN39" s="277"/>
      <c r="AO39" s="277"/>
      <c r="AP39" s="277"/>
      <c r="AQ39" s="277"/>
      <c r="AR39" s="277"/>
      <c r="AS39" s="277"/>
      <c r="AT39" s="277"/>
      <c r="AU39" s="277"/>
      <c r="AV39" s="277"/>
    </row>
    <row r="40" spans="1:48" ht="15.75" customHeight="1">
      <c r="A40" s="535" t="s">
        <v>6608</v>
      </c>
      <c r="B40" s="51">
        <v>46025</v>
      </c>
      <c r="C40" s="33" t="s">
        <v>6609</v>
      </c>
      <c r="D40" s="37">
        <v>1505</v>
      </c>
      <c r="E40" s="34">
        <v>10.1</v>
      </c>
      <c r="F40" s="34">
        <v>10.199999999999999</v>
      </c>
      <c r="G40" s="34">
        <v>4.3499999999999996</v>
      </c>
      <c r="H40" s="34">
        <v>0.1</v>
      </c>
      <c r="I40" s="34">
        <v>0.8</v>
      </c>
      <c r="J40" s="31">
        <v>3.5000000000000003E-2</v>
      </c>
      <c r="K40" s="31">
        <v>0.107</v>
      </c>
      <c r="L40" s="31">
        <v>7.3999999999999996E-2</v>
      </c>
      <c r="M40" s="31">
        <v>1.2E-2</v>
      </c>
      <c r="N40" s="420">
        <f t="shared" ref="N40:N103" si="12">100-SUM(G40:M40)</f>
        <v>94.522000000000006</v>
      </c>
      <c r="O40" s="34">
        <v>33.200000000000003</v>
      </c>
      <c r="P40" s="34">
        <v>35.82</v>
      </c>
      <c r="Q40" s="34">
        <v>7.61</v>
      </c>
      <c r="R40" s="34">
        <v>20.53</v>
      </c>
      <c r="S40" s="34">
        <v>0.45</v>
      </c>
      <c r="T40" s="34">
        <v>0.13</v>
      </c>
      <c r="U40" s="34">
        <v>0.28000000000000003</v>
      </c>
      <c r="V40" s="34">
        <v>0.24</v>
      </c>
      <c r="W40" s="34">
        <v>0.49</v>
      </c>
      <c r="X40" s="34">
        <v>0.99</v>
      </c>
      <c r="Y40" s="433">
        <f t="shared" ref="Y40:Y42" si="13">P40/O40</f>
        <v>1.0789156626506022</v>
      </c>
      <c r="Z40" s="433">
        <f t="shared" ref="Z40:Z42" si="14">(Q40+P40)/O40</f>
        <v>1.3081325301204818</v>
      </c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6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5.75" customHeight="1">
      <c r="A41" s="535" t="s">
        <v>6610</v>
      </c>
      <c r="B41" s="51">
        <v>46025</v>
      </c>
      <c r="C41" s="33" t="s">
        <v>6612</v>
      </c>
      <c r="D41" s="37">
        <v>1490</v>
      </c>
      <c r="E41" s="34">
        <v>12</v>
      </c>
      <c r="F41" s="34">
        <v>12.1</v>
      </c>
      <c r="G41" s="34">
        <v>4.3899999999999997</v>
      </c>
      <c r="H41" s="34">
        <v>0.1</v>
      </c>
      <c r="I41" s="34">
        <v>0.68</v>
      </c>
      <c r="J41" s="31">
        <v>4.4999999999999998E-2</v>
      </c>
      <c r="K41" s="31">
        <v>9.1999999999999998E-2</v>
      </c>
      <c r="L41" s="31">
        <v>6.5000000000000002E-2</v>
      </c>
      <c r="M41" s="31">
        <v>1.2E-2</v>
      </c>
      <c r="N41" s="420">
        <f t="shared" si="12"/>
        <v>94.616</v>
      </c>
      <c r="O41" s="34">
        <v>33.17</v>
      </c>
      <c r="P41" s="34">
        <v>35.78</v>
      </c>
      <c r="Q41" s="34">
        <v>8.02</v>
      </c>
      <c r="R41" s="34">
        <v>20.6</v>
      </c>
      <c r="S41" s="34">
        <v>0.27</v>
      </c>
      <c r="T41" s="34">
        <v>0.13</v>
      </c>
      <c r="U41" s="34">
        <v>0.41</v>
      </c>
      <c r="V41" s="34">
        <v>0.25</v>
      </c>
      <c r="W41" s="34">
        <v>0.49</v>
      </c>
      <c r="X41" s="34">
        <v>0.78</v>
      </c>
      <c r="Y41" s="433">
        <v>1.0786855592402773</v>
      </c>
      <c r="Z41" s="433">
        <v>1.3204703044920107</v>
      </c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6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5.75" customHeight="1">
      <c r="A42" s="535" t="s">
        <v>6611</v>
      </c>
      <c r="B42" s="51">
        <v>46025</v>
      </c>
      <c r="C42" s="33" t="s">
        <v>6613</v>
      </c>
      <c r="D42" s="37">
        <v>1489</v>
      </c>
      <c r="E42" s="34">
        <v>12.45</v>
      </c>
      <c r="F42" s="34">
        <v>12.55</v>
      </c>
      <c r="G42" s="34">
        <v>4.1448</v>
      </c>
      <c r="H42" s="34">
        <v>0.12239999999999999</v>
      </c>
      <c r="I42" s="34">
        <v>0.72000000000000008</v>
      </c>
      <c r="J42" s="31">
        <v>4.1710999999999998E-2</v>
      </c>
      <c r="K42" s="31">
        <v>0.114594</v>
      </c>
      <c r="L42" s="31">
        <v>7.3724999999999999E-2</v>
      </c>
      <c r="M42" s="31">
        <v>1.4624999999999999E-2</v>
      </c>
      <c r="N42" s="420">
        <f t="shared" si="12"/>
        <v>94.768145000000004</v>
      </c>
      <c r="O42" s="34">
        <v>33.020000000000003</v>
      </c>
      <c r="P42" s="34">
        <v>35.99</v>
      </c>
      <c r="Q42" s="34">
        <v>8</v>
      </c>
      <c r="R42" s="34">
        <v>20.59</v>
      </c>
      <c r="S42" s="34">
        <v>0.27</v>
      </c>
      <c r="T42" s="34">
        <v>0.12</v>
      </c>
      <c r="U42" s="34">
        <v>0.43</v>
      </c>
      <c r="V42" s="34">
        <v>0.23</v>
      </c>
      <c r="W42" s="34">
        <v>0.47</v>
      </c>
      <c r="X42" s="34">
        <v>0.77</v>
      </c>
      <c r="Y42" s="433">
        <f t="shared" si="13"/>
        <v>1.0899454875832828</v>
      </c>
      <c r="Z42" s="433">
        <f t="shared" si="14"/>
        <v>1.3322228952150212</v>
      </c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6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5.75" customHeight="1">
      <c r="A43" s="535" t="s">
        <v>6614</v>
      </c>
      <c r="B43" s="51">
        <v>46025</v>
      </c>
      <c r="C43" s="33" t="s">
        <v>6615</v>
      </c>
      <c r="D43" s="37">
        <v>1497</v>
      </c>
      <c r="E43" s="34">
        <v>14</v>
      </c>
      <c r="F43" s="34">
        <v>14.11</v>
      </c>
      <c r="G43" s="34">
        <v>4.33</v>
      </c>
      <c r="H43" s="34">
        <v>0.11220000000000001</v>
      </c>
      <c r="I43" s="34">
        <v>0.56799999999999995</v>
      </c>
      <c r="J43" s="31">
        <v>3.3229000000000002E-2</v>
      </c>
      <c r="K43" s="31">
        <v>0.10155600000000001</v>
      </c>
      <c r="L43" s="31">
        <v>6.1928999999999998E-2</v>
      </c>
      <c r="M43" s="31">
        <v>1.39425E-2</v>
      </c>
      <c r="N43" s="420">
        <f t="shared" si="12"/>
        <v>94.779143500000004</v>
      </c>
      <c r="O43" s="34">
        <v>33.5</v>
      </c>
      <c r="P43" s="34">
        <v>35.78</v>
      </c>
      <c r="Q43" s="34">
        <v>8.06</v>
      </c>
      <c r="R43" s="34">
        <v>20.079999999999998</v>
      </c>
      <c r="S43" s="34">
        <v>0.32</v>
      </c>
      <c r="T43" s="34">
        <v>0.14000000000000001</v>
      </c>
      <c r="U43" s="34">
        <v>0.4</v>
      </c>
      <c r="V43" s="34">
        <v>0.25</v>
      </c>
      <c r="W43" s="34">
        <v>0.5</v>
      </c>
      <c r="X43" s="34">
        <v>0.86</v>
      </c>
      <c r="Y43" s="433">
        <v>1.0680597014925373</v>
      </c>
      <c r="Z43" s="433">
        <v>1.3086567164179106</v>
      </c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6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5.75" customHeight="1">
      <c r="A44" s="535" t="s">
        <v>6617</v>
      </c>
      <c r="B44" s="51">
        <v>46025</v>
      </c>
      <c r="C44" s="33" t="s">
        <v>6616</v>
      </c>
      <c r="D44" s="37">
        <v>1490</v>
      </c>
      <c r="E44" s="34">
        <v>16.350000000000001</v>
      </c>
      <c r="F44" s="34">
        <v>16.45</v>
      </c>
      <c r="G44" s="34">
        <v>4.1071200000000001</v>
      </c>
      <c r="H44" s="34">
        <v>0.1326</v>
      </c>
      <c r="I44" s="34">
        <v>1.1439999999999999</v>
      </c>
      <c r="J44" s="31">
        <v>2.2623999999999998E-2</v>
      </c>
      <c r="K44" s="31">
        <v>0.115258</v>
      </c>
      <c r="L44" s="31">
        <v>0.10714699999999999</v>
      </c>
      <c r="M44" s="31">
        <v>1.4624999999999999E-2</v>
      </c>
      <c r="N44" s="420">
        <f t="shared" si="12"/>
        <v>94.356626000000006</v>
      </c>
      <c r="O44" s="34">
        <v>33.32</v>
      </c>
      <c r="P44" s="34">
        <v>35.68</v>
      </c>
      <c r="Q44" s="34">
        <v>7.94</v>
      </c>
      <c r="R44" s="34">
        <v>20.53</v>
      </c>
      <c r="S44" s="34">
        <v>0.34</v>
      </c>
      <c r="T44" s="34">
        <v>0.13</v>
      </c>
      <c r="U44" s="34">
        <v>0.38</v>
      </c>
      <c r="V44" s="34">
        <v>0.23</v>
      </c>
      <c r="W44" s="34">
        <v>0.49</v>
      </c>
      <c r="X44" s="34">
        <v>0.87</v>
      </c>
      <c r="Y44" s="433">
        <v>1.0708283313325331</v>
      </c>
      <c r="Z44" s="433">
        <v>1.3091236494597838</v>
      </c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6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5.75" customHeight="1">
      <c r="A45" s="535" t="s">
        <v>6619</v>
      </c>
      <c r="B45" s="51">
        <v>46025</v>
      </c>
      <c r="C45" s="33" t="s">
        <v>6618</v>
      </c>
      <c r="D45" s="37">
        <v>1516</v>
      </c>
      <c r="E45" s="34">
        <v>18.399999999999999</v>
      </c>
      <c r="F45" s="34">
        <v>18.5</v>
      </c>
      <c r="G45" s="34">
        <v>4.41</v>
      </c>
      <c r="H45" s="34">
        <v>0.11220000000000001</v>
      </c>
      <c r="I45" s="34">
        <v>0.8640000000000001</v>
      </c>
      <c r="J45" s="31">
        <v>2.4745E-2</v>
      </c>
      <c r="K45" s="31">
        <v>0.10236200000000001</v>
      </c>
      <c r="L45" s="31">
        <v>8.6503999999999998E-2</v>
      </c>
      <c r="M45" s="31">
        <v>1.2674999999999999E-2</v>
      </c>
      <c r="N45" s="420">
        <f t="shared" si="12"/>
        <v>94.387513999999996</v>
      </c>
      <c r="O45" s="34">
        <v>32.78</v>
      </c>
      <c r="P45" s="34">
        <v>36.1</v>
      </c>
      <c r="Q45" s="34">
        <v>8.0500000000000007</v>
      </c>
      <c r="R45" s="34">
        <v>20.71</v>
      </c>
      <c r="S45" s="34">
        <v>0.28000000000000003</v>
      </c>
      <c r="T45" s="34">
        <v>0.11</v>
      </c>
      <c r="U45" s="34">
        <v>0.44</v>
      </c>
      <c r="V45" s="34">
        <v>0.22</v>
      </c>
      <c r="W45" s="34">
        <v>0.46</v>
      </c>
      <c r="X45" s="34">
        <v>0.73</v>
      </c>
      <c r="Y45" s="433">
        <v>1.1012812690665039</v>
      </c>
      <c r="Z45" s="433">
        <v>1.3468578401464308</v>
      </c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6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5.75" customHeight="1">
      <c r="A46" s="535" t="s">
        <v>6621</v>
      </c>
      <c r="B46" s="51">
        <v>46025</v>
      </c>
      <c r="C46" s="33" t="s">
        <v>6620</v>
      </c>
      <c r="D46" s="37">
        <v>1503</v>
      </c>
      <c r="E46" s="34">
        <v>19.3</v>
      </c>
      <c r="F46" s="34">
        <v>19.399999999999999</v>
      </c>
      <c r="G46" s="34">
        <v>4.3600000000000003</v>
      </c>
      <c r="H46" s="34">
        <v>0.11220000000000001</v>
      </c>
      <c r="I46" s="34">
        <v>0.58399999999999996</v>
      </c>
      <c r="J46" s="31">
        <v>2.9694000000000002E-2</v>
      </c>
      <c r="K46" s="31">
        <v>0.10316800000000001</v>
      </c>
      <c r="L46" s="31">
        <v>6.7826999999999998E-2</v>
      </c>
      <c r="M46" s="31">
        <v>1.3650000000000001E-2</v>
      </c>
      <c r="N46" s="420">
        <f t="shared" si="12"/>
        <v>94.729461000000001</v>
      </c>
      <c r="O46" s="34">
        <v>32.89</v>
      </c>
      <c r="P46" s="34">
        <v>36.020000000000003</v>
      </c>
      <c r="Q46" s="34">
        <v>7.98</v>
      </c>
      <c r="R46" s="34">
        <v>20.63</v>
      </c>
      <c r="S46" s="34">
        <v>0.28000000000000003</v>
      </c>
      <c r="T46" s="34">
        <v>0.12</v>
      </c>
      <c r="U46" s="34">
        <v>0.43</v>
      </c>
      <c r="V46" s="34">
        <v>0.22</v>
      </c>
      <c r="W46" s="34">
        <v>0.46</v>
      </c>
      <c r="X46" s="34">
        <v>0.8</v>
      </c>
      <c r="Y46" s="433">
        <v>1.095165703861356</v>
      </c>
      <c r="Z46" s="433">
        <v>1.3377926421404682</v>
      </c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6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5.75" customHeight="1">
      <c r="A47" s="535" t="s">
        <v>6622</v>
      </c>
      <c r="B47" s="51">
        <v>46025</v>
      </c>
      <c r="C47" s="33" t="s">
        <v>6623</v>
      </c>
      <c r="D47" s="37">
        <v>1494</v>
      </c>
      <c r="E47" s="34">
        <v>21.3</v>
      </c>
      <c r="F47" s="34">
        <v>21.4</v>
      </c>
      <c r="G47" s="34">
        <v>4.21</v>
      </c>
      <c r="H47" s="34">
        <v>0.10200000000000001</v>
      </c>
      <c r="I47" s="34">
        <v>0.59199999999999997</v>
      </c>
      <c r="J47" s="31">
        <v>3.3936000000000001E-2</v>
      </c>
      <c r="K47" s="31">
        <v>0.10075000000000001</v>
      </c>
      <c r="L47" s="31">
        <v>6.1928999999999998E-2</v>
      </c>
      <c r="M47" s="31">
        <v>1.3650000000000001E-2</v>
      </c>
      <c r="N47" s="420">
        <f t="shared" si="12"/>
        <v>94.885734999999997</v>
      </c>
      <c r="O47" s="34">
        <v>32.869999999999997</v>
      </c>
      <c r="P47" s="34">
        <v>36.35</v>
      </c>
      <c r="Q47" s="34">
        <v>7.88</v>
      </c>
      <c r="R47" s="34">
        <v>20.32</v>
      </c>
      <c r="S47" s="34">
        <v>0.28999999999999998</v>
      </c>
      <c r="T47" s="34">
        <v>0.13</v>
      </c>
      <c r="U47" s="34">
        <v>0.42</v>
      </c>
      <c r="V47" s="34">
        <v>0.25</v>
      </c>
      <c r="W47" s="34">
        <v>0.53</v>
      </c>
      <c r="X47" s="34">
        <v>0.85</v>
      </c>
      <c r="Y47" s="433">
        <v>1.1058716154548223</v>
      </c>
      <c r="Z47" s="433">
        <v>1.3456038941283848</v>
      </c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6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5.75" customHeight="1">
      <c r="A48" s="535" t="s">
        <v>6625</v>
      </c>
      <c r="B48" s="51">
        <v>46025</v>
      </c>
      <c r="C48" s="33" t="s">
        <v>6624</v>
      </c>
      <c r="D48" s="37">
        <v>1494</v>
      </c>
      <c r="E48" s="34">
        <v>23.1</v>
      </c>
      <c r="F48" s="34">
        <v>23.2</v>
      </c>
      <c r="G48" s="34">
        <v>4.1353799999999996</v>
      </c>
      <c r="H48" s="34">
        <v>0.10200000000000001</v>
      </c>
      <c r="I48" s="34">
        <v>0.36800000000000005</v>
      </c>
      <c r="J48" s="31">
        <v>6.0095000000000003E-2</v>
      </c>
      <c r="K48" s="31">
        <v>0.10639200000000001</v>
      </c>
      <c r="L48" s="31">
        <v>4.0302999999999999E-2</v>
      </c>
      <c r="M48" s="31">
        <v>1.2674999999999999E-2</v>
      </c>
      <c r="N48" s="420">
        <f t="shared" si="12"/>
        <v>95.175155000000004</v>
      </c>
      <c r="O48" s="34">
        <v>33.5</v>
      </c>
      <c r="P48" s="34">
        <v>35.43</v>
      </c>
      <c r="Q48" s="34">
        <v>7.96</v>
      </c>
      <c r="R48" s="34">
        <v>20.07</v>
      </c>
      <c r="S48" s="34">
        <v>0.49</v>
      </c>
      <c r="T48" s="34">
        <v>0.17</v>
      </c>
      <c r="U48" s="34">
        <v>0.39</v>
      </c>
      <c r="V48" s="34">
        <v>0.26</v>
      </c>
      <c r="W48" s="34">
        <v>0.56000000000000005</v>
      </c>
      <c r="X48" s="34">
        <v>1.01</v>
      </c>
      <c r="Y48" s="433">
        <v>1.0576119402985074</v>
      </c>
      <c r="Z48" s="433">
        <v>1.2952238805970149</v>
      </c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6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5.75" customHeight="1">
      <c r="A49" s="535"/>
      <c r="B49" s="51"/>
      <c r="C49" s="33"/>
      <c r="D49" s="37"/>
      <c r="E49" s="34"/>
      <c r="F49" s="34"/>
      <c r="G49" s="34"/>
      <c r="H49" s="34"/>
      <c r="I49" s="34"/>
      <c r="J49" s="31"/>
      <c r="K49" s="31"/>
      <c r="L49" s="31"/>
      <c r="M49" s="31"/>
      <c r="N49" s="420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433"/>
      <c r="Z49" s="433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6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5.75" customHeight="1">
      <c r="A50" s="535" t="s">
        <v>6627</v>
      </c>
      <c r="B50" s="51">
        <v>46026</v>
      </c>
      <c r="C50" s="33" t="s">
        <v>6626</v>
      </c>
      <c r="D50" s="37">
        <v>1464</v>
      </c>
      <c r="E50" s="34">
        <v>0.35</v>
      </c>
      <c r="F50" s="34">
        <v>0.45</v>
      </c>
      <c r="G50" s="34">
        <v>4.1918999999999995</v>
      </c>
      <c r="H50" s="34">
        <v>9.1799999999999993E-2</v>
      </c>
      <c r="I50" s="34">
        <v>0.35200000000000004</v>
      </c>
      <c r="J50" s="31">
        <v>6.5043999999999991E-2</v>
      </c>
      <c r="K50" s="31">
        <v>0.10881000000000002</v>
      </c>
      <c r="L50" s="31">
        <v>3.1455999999999998E-2</v>
      </c>
      <c r="M50" s="31">
        <v>1.2674999999999999E-2</v>
      </c>
      <c r="N50" s="420">
        <f t="shared" si="12"/>
        <v>95.146315000000001</v>
      </c>
      <c r="O50" s="34">
        <v>34.130000000000003</v>
      </c>
      <c r="P50" s="34">
        <v>35.479999999999997</v>
      </c>
      <c r="Q50" s="34">
        <v>7.95</v>
      </c>
      <c r="R50" s="34">
        <v>19.440000000000001</v>
      </c>
      <c r="S50" s="34">
        <v>0.45</v>
      </c>
      <c r="T50" s="34">
        <v>0.19</v>
      </c>
      <c r="U50" s="34">
        <v>0.36</v>
      </c>
      <c r="V50" s="34">
        <v>0.26</v>
      </c>
      <c r="W50" s="34">
        <v>0.52</v>
      </c>
      <c r="X50" s="34">
        <v>1.1000000000000001</v>
      </c>
      <c r="Y50" s="433">
        <v>1.0395546440082037</v>
      </c>
      <c r="Z50" s="433">
        <v>1.2724875476120714</v>
      </c>
      <c r="AA50" s="34"/>
      <c r="AB50" s="539" t="s">
        <v>48</v>
      </c>
      <c r="AC50" s="540">
        <v>22.5</v>
      </c>
      <c r="AD50" s="34" t="s">
        <v>51</v>
      </c>
      <c r="AE50" s="34"/>
      <c r="AF50" s="34"/>
      <c r="AG50" s="34"/>
      <c r="AH50" s="34"/>
      <c r="AI50" s="34"/>
      <c r="AJ50" s="34"/>
      <c r="AK50" s="34"/>
      <c r="AL50" s="36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5.75" customHeight="1">
      <c r="A51" s="535" t="s">
        <v>6629</v>
      </c>
      <c r="B51" s="51">
        <v>46026</v>
      </c>
      <c r="C51" s="33" t="s">
        <v>6628</v>
      </c>
      <c r="D51" s="37">
        <v>1482</v>
      </c>
      <c r="E51" s="34">
        <v>2.08</v>
      </c>
      <c r="F51" s="34">
        <v>2.1800000000000002</v>
      </c>
      <c r="G51" s="34">
        <v>4.07</v>
      </c>
      <c r="H51" s="34">
        <v>0.11220000000000001</v>
      </c>
      <c r="I51" s="34">
        <v>0.72000000000000008</v>
      </c>
      <c r="J51" s="31">
        <v>3.2521999999999995E-2</v>
      </c>
      <c r="K51" s="31">
        <v>9.9138000000000004E-2</v>
      </c>
      <c r="L51" s="31">
        <v>6.7826999999999998E-2</v>
      </c>
      <c r="M51" s="31">
        <v>1.5599999999999999E-2</v>
      </c>
      <c r="N51" s="420">
        <f t="shared" si="12"/>
        <v>94.882712999999995</v>
      </c>
      <c r="O51" s="34">
        <v>33.81</v>
      </c>
      <c r="P51" s="34">
        <v>35.79</v>
      </c>
      <c r="Q51" s="34">
        <v>7.92</v>
      </c>
      <c r="R51" s="34">
        <v>19.850000000000001</v>
      </c>
      <c r="S51" s="34">
        <v>0.28999999999999998</v>
      </c>
      <c r="T51" s="34">
        <v>0.15</v>
      </c>
      <c r="U51" s="34">
        <v>0.37</v>
      </c>
      <c r="V51" s="34">
        <v>0.24</v>
      </c>
      <c r="W51" s="34">
        <v>0.48</v>
      </c>
      <c r="X51" s="34">
        <v>0.99</v>
      </c>
      <c r="Y51" s="433">
        <v>1.0585625554569653</v>
      </c>
      <c r="Z51" s="433">
        <v>1.292812777284827</v>
      </c>
      <c r="AA51" s="34"/>
      <c r="AB51" s="539" t="s">
        <v>50</v>
      </c>
      <c r="AC51" s="540">
        <v>6.3</v>
      </c>
      <c r="AD51" s="34">
        <v>25</v>
      </c>
      <c r="AE51" s="34">
        <v>19.600000000000001</v>
      </c>
      <c r="AF51" s="34">
        <v>0.6</v>
      </c>
      <c r="AG51" s="34">
        <v>3.08</v>
      </c>
      <c r="AH51" s="34">
        <v>51.72</v>
      </c>
      <c r="AI51" s="34">
        <v>1.2755102040816326</v>
      </c>
      <c r="AJ51" s="34">
        <v>43.946188340807176</v>
      </c>
      <c r="AK51" s="34">
        <v>856.44</v>
      </c>
      <c r="AL51" s="36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5.75" customHeight="1">
      <c r="A52" s="535" t="s">
        <v>6631</v>
      </c>
      <c r="B52" s="51">
        <v>46026</v>
      </c>
      <c r="C52" s="33" t="s">
        <v>6630</v>
      </c>
      <c r="D52" s="37">
        <v>1481</v>
      </c>
      <c r="E52" s="34">
        <v>3.55</v>
      </c>
      <c r="F52" s="34">
        <v>4.05</v>
      </c>
      <c r="G52" s="34">
        <v>4.0999999999999996</v>
      </c>
      <c r="H52" s="34">
        <v>0.11220000000000001</v>
      </c>
      <c r="I52" s="34">
        <v>0.60000000000000009</v>
      </c>
      <c r="J52" s="31">
        <v>3.4643E-2</v>
      </c>
      <c r="K52" s="31">
        <v>9.2690000000000008E-2</v>
      </c>
      <c r="L52" s="31">
        <v>5.9962999999999995E-2</v>
      </c>
      <c r="M52" s="31">
        <v>1.4624999999999999E-2</v>
      </c>
      <c r="N52" s="420">
        <f t="shared" si="12"/>
        <v>94.985878999999997</v>
      </c>
      <c r="O52" s="34">
        <v>33.729999999999997</v>
      </c>
      <c r="P52" s="34">
        <v>35.96</v>
      </c>
      <c r="Q52" s="34">
        <v>7.7</v>
      </c>
      <c r="R52" s="34">
        <v>20.03</v>
      </c>
      <c r="S52" s="34">
        <v>0.27</v>
      </c>
      <c r="T52" s="34">
        <v>0.15</v>
      </c>
      <c r="U52" s="34">
        <v>0.37</v>
      </c>
      <c r="V52" s="34">
        <v>0.24</v>
      </c>
      <c r="W52" s="34">
        <v>0.48</v>
      </c>
      <c r="X52" s="34">
        <v>0.97</v>
      </c>
      <c r="Y52" s="433">
        <v>1.066113252297658</v>
      </c>
      <c r="Z52" s="433">
        <v>1.2943966795137862</v>
      </c>
      <c r="AA52" s="34"/>
      <c r="AB52" s="543" t="s">
        <v>53</v>
      </c>
      <c r="AC52" s="540">
        <v>14.3</v>
      </c>
      <c r="AD52" s="34" t="s">
        <v>51</v>
      </c>
      <c r="AE52" s="34"/>
      <c r="AF52" s="34"/>
      <c r="AG52" s="34"/>
      <c r="AH52" s="34"/>
      <c r="AI52" s="34"/>
      <c r="AJ52" s="34"/>
      <c r="AK52" s="34"/>
      <c r="AL52" s="36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5.75" customHeight="1">
      <c r="A53" s="535" t="s">
        <v>6633</v>
      </c>
      <c r="B53" s="51">
        <v>46026</v>
      </c>
      <c r="C53" s="33" t="s">
        <v>6632</v>
      </c>
      <c r="D53" s="37">
        <v>1450</v>
      </c>
      <c r="E53" s="34">
        <v>5.48</v>
      </c>
      <c r="F53" s="34">
        <v>5.58</v>
      </c>
      <c r="G53" s="34">
        <v>4.3693999999999997</v>
      </c>
      <c r="H53" s="34">
        <v>0.10200000000000001</v>
      </c>
      <c r="I53" s="34">
        <v>0.44800000000000006</v>
      </c>
      <c r="J53" s="31">
        <v>5.6000000000000001E-2</v>
      </c>
      <c r="K53" s="31">
        <v>0.10719800000000002</v>
      </c>
      <c r="L53" s="31">
        <v>3.2000000000000001E-2</v>
      </c>
      <c r="M53" s="31">
        <v>2.5349999999999998E-2</v>
      </c>
      <c r="N53" s="420">
        <f t="shared" si="12"/>
        <v>94.860051999999996</v>
      </c>
      <c r="O53" s="34">
        <v>34.659999999999997</v>
      </c>
      <c r="P53" s="34">
        <v>35.25</v>
      </c>
      <c r="Q53" s="34">
        <v>7.86</v>
      </c>
      <c r="R53" s="34">
        <v>18.79</v>
      </c>
      <c r="S53" s="34">
        <v>0.5</v>
      </c>
      <c r="T53" s="34">
        <v>0.26</v>
      </c>
      <c r="U53" s="34">
        <v>0.28999999999999998</v>
      </c>
      <c r="V53" s="34">
        <v>0.3</v>
      </c>
      <c r="W53" s="34">
        <v>0.52</v>
      </c>
      <c r="X53" s="34">
        <v>1.42</v>
      </c>
      <c r="Y53" s="433">
        <f t="shared" ref="Y53:Y59" si="15">P53/O53</f>
        <v>1.0170225043277554</v>
      </c>
      <c r="Z53" s="433">
        <f t="shared" ref="Z53:Z59" si="16">(Q53+P53)/O53</f>
        <v>1.2437968840161571</v>
      </c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6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5.75" customHeight="1">
      <c r="A54" s="535" t="s">
        <v>6634</v>
      </c>
      <c r="B54" s="51">
        <v>46026</v>
      </c>
      <c r="C54" s="33" t="s">
        <v>6635</v>
      </c>
      <c r="D54" s="37">
        <v>1473</v>
      </c>
      <c r="E54" s="34">
        <v>7.2</v>
      </c>
      <c r="F54" s="34">
        <v>7.3</v>
      </c>
      <c r="G54" s="34">
        <v>4.28</v>
      </c>
      <c r="H54" s="34">
        <v>0.14280000000000001</v>
      </c>
      <c r="I54" s="34">
        <v>0.752</v>
      </c>
      <c r="J54" s="31">
        <v>5.7973999999999998E-2</v>
      </c>
      <c r="K54" s="31">
        <v>0.117676</v>
      </c>
      <c r="L54" s="31">
        <v>7.6673999999999992E-2</v>
      </c>
      <c r="M54" s="31">
        <v>2.9249999999999998E-2</v>
      </c>
      <c r="N54" s="420">
        <f t="shared" si="12"/>
        <v>94.543626000000003</v>
      </c>
      <c r="O54" s="34">
        <v>35.020000000000003</v>
      </c>
      <c r="P54" s="34">
        <v>34.89</v>
      </c>
      <c r="Q54" s="34">
        <v>7.87</v>
      </c>
      <c r="R54" s="34">
        <v>19.100000000000001</v>
      </c>
      <c r="S54" s="34">
        <v>0.44</v>
      </c>
      <c r="T54" s="34">
        <v>0.21</v>
      </c>
      <c r="U54" s="34">
        <v>0.32</v>
      </c>
      <c r="V54" s="34">
        <v>0.22</v>
      </c>
      <c r="W54" s="34">
        <v>0.5</v>
      </c>
      <c r="X54" s="34">
        <v>1.22</v>
      </c>
      <c r="Y54" s="433">
        <f t="shared" si="15"/>
        <v>0.99628783552255851</v>
      </c>
      <c r="Z54" s="433">
        <f t="shared" si="16"/>
        <v>1.2210165619645914</v>
      </c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6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5.75" customHeight="1">
      <c r="A55" s="535" t="s">
        <v>6637</v>
      </c>
      <c r="B55" s="51">
        <v>46026</v>
      </c>
      <c r="C55" s="33" t="s">
        <v>6636</v>
      </c>
      <c r="D55" s="37">
        <v>1479</v>
      </c>
      <c r="E55" s="34">
        <v>9.0500000000000007</v>
      </c>
      <c r="F55" s="34">
        <v>9.15</v>
      </c>
      <c r="G55" s="34">
        <v>4.0694400000000002</v>
      </c>
      <c r="H55" s="34">
        <v>0.11220000000000001</v>
      </c>
      <c r="I55" s="34">
        <v>0.68</v>
      </c>
      <c r="J55" s="31">
        <v>4.5247999999999997E-2</v>
      </c>
      <c r="K55" s="31">
        <v>0.10236200000000001</v>
      </c>
      <c r="L55" s="31">
        <v>5.2098999999999999E-2</v>
      </c>
      <c r="M55" s="31">
        <v>1.4624999999999999E-2</v>
      </c>
      <c r="N55" s="420">
        <f t="shared" si="12"/>
        <v>94.924025999999998</v>
      </c>
      <c r="O55" s="34">
        <v>34.44</v>
      </c>
      <c r="P55" s="34">
        <v>35.43</v>
      </c>
      <c r="Q55" s="34">
        <v>7.69</v>
      </c>
      <c r="R55" s="34">
        <v>19.7</v>
      </c>
      <c r="S55" s="34">
        <v>0.36</v>
      </c>
      <c r="T55" s="34">
        <v>0.17</v>
      </c>
      <c r="U55" s="34">
        <v>0.34</v>
      </c>
      <c r="V55" s="34">
        <v>0.23</v>
      </c>
      <c r="W55" s="34">
        <v>0.49</v>
      </c>
      <c r="X55" s="34">
        <v>1.05</v>
      </c>
      <c r="Y55" s="433">
        <v>1.0287456445993033</v>
      </c>
      <c r="Z55" s="433">
        <v>1.2520325203252032</v>
      </c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6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5.75" customHeight="1">
      <c r="A56" s="535" t="s">
        <v>6639</v>
      </c>
      <c r="B56" s="51">
        <v>46026</v>
      </c>
      <c r="C56" s="33" t="s">
        <v>6638</v>
      </c>
      <c r="D56" s="37">
        <v>1473</v>
      </c>
      <c r="E56" s="34">
        <v>10.5</v>
      </c>
      <c r="F56" s="34">
        <v>11</v>
      </c>
      <c r="G56" s="34">
        <v>4.16</v>
      </c>
      <c r="H56" s="34">
        <v>0.12239999999999999</v>
      </c>
      <c r="I56" s="34">
        <v>0.76</v>
      </c>
      <c r="J56" s="31">
        <v>3.6056999999999999E-2</v>
      </c>
      <c r="K56" s="31">
        <v>9.8332000000000003E-2</v>
      </c>
      <c r="L56" s="31">
        <v>6.6844000000000001E-2</v>
      </c>
      <c r="M56" s="31">
        <v>2.8275000000000002E-2</v>
      </c>
      <c r="N56" s="420">
        <f t="shared" si="12"/>
        <v>94.728092000000004</v>
      </c>
      <c r="O56" s="34">
        <v>34.06</v>
      </c>
      <c r="P56" s="34">
        <v>35.74</v>
      </c>
      <c r="Q56" s="34">
        <v>7.68</v>
      </c>
      <c r="R56" s="34">
        <v>19.97</v>
      </c>
      <c r="S56" s="34">
        <v>0.3</v>
      </c>
      <c r="T56" s="34">
        <v>0.14000000000000001</v>
      </c>
      <c r="U56" s="34">
        <v>0.36</v>
      </c>
      <c r="V56" s="34">
        <v>0.23</v>
      </c>
      <c r="W56" s="34">
        <v>0.48</v>
      </c>
      <c r="X56" s="34">
        <v>0.93</v>
      </c>
      <c r="Y56" s="433">
        <f t="shared" si="15"/>
        <v>1.0493247210804462</v>
      </c>
      <c r="Z56" s="433">
        <f t="shared" si="16"/>
        <v>1.2748091603053435</v>
      </c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6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5.75" customHeight="1">
      <c r="A57" s="535" t="s">
        <v>6641</v>
      </c>
      <c r="B57" s="51">
        <v>46026</v>
      </c>
      <c r="C57" s="33" t="s">
        <v>6640</v>
      </c>
      <c r="D57" s="37">
        <v>1488</v>
      </c>
      <c r="E57" s="34">
        <v>12.3</v>
      </c>
      <c r="F57" s="34">
        <v>12.4</v>
      </c>
      <c r="G57" s="34">
        <v>4.18</v>
      </c>
      <c r="H57" s="34">
        <v>0.11220000000000001</v>
      </c>
      <c r="I57" s="34">
        <v>0.7360000000000001</v>
      </c>
      <c r="J57" s="31">
        <v>3.3936000000000001E-2</v>
      </c>
      <c r="K57" s="31">
        <v>9.4302000000000011E-2</v>
      </c>
      <c r="L57" s="31">
        <v>7.0775999999999992E-2</v>
      </c>
      <c r="M57" s="31">
        <v>1.5599999999999999E-2</v>
      </c>
      <c r="N57" s="420">
        <f t="shared" si="12"/>
        <v>94.757186000000004</v>
      </c>
      <c r="O57" s="34">
        <v>33.590000000000003</v>
      </c>
      <c r="P57" s="34">
        <v>36.020000000000003</v>
      </c>
      <c r="Q57" s="34">
        <v>7.56</v>
      </c>
      <c r="R57" s="34">
        <v>20.420000000000002</v>
      </c>
      <c r="S57" s="34">
        <v>0.28999999999999998</v>
      </c>
      <c r="T57" s="34">
        <v>0.13</v>
      </c>
      <c r="U57" s="34">
        <v>0.39</v>
      </c>
      <c r="V57" s="34">
        <v>0.21</v>
      </c>
      <c r="W57" s="34">
        <v>0.42</v>
      </c>
      <c r="X57" s="34">
        <v>0.85</v>
      </c>
      <c r="Y57" s="433">
        <v>1.0723429592140519</v>
      </c>
      <c r="Z57" s="433">
        <v>1.2974099434355464</v>
      </c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6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5.75" customHeight="1">
      <c r="A58" s="535" t="s">
        <v>6643</v>
      </c>
      <c r="B58" s="51">
        <v>46026</v>
      </c>
      <c r="C58" s="33" t="s">
        <v>6642</v>
      </c>
      <c r="D58" s="37">
        <v>1474</v>
      </c>
      <c r="E58" s="34">
        <v>14.5</v>
      </c>
      <c r="F58" s="34">
        <v>15</v>
      </c>
      <c r="G58" s="34">
        <v>4.37</v>
      </c>
      <c r="H58" s="34">
        <v>0.11220000000000001</v>
      </c>
      <c r="I58" s="34">
        <v>0.58399999999999996</v>
      </c>
      <c r="J58" s="31">
        <v>4.6662000000000002E-2</v>
      </c>
      <c r="K58" s="31">
        <v>0.10075000000000001</v>
      </c>
      <c r="L58" s="31">
        <v>5.3081999999999997E-2</v>
      </c>
      <c r="M58" s="31">
        <v>1.4234999999999999E-2</v>
      </c>
      <c r="N58" s="420">
        <f t="shared" si="12"/>
        <v>94.719071</v>
      </c>
      <c r="O58" s="34">
        <v>33.39</v>
      </c>
      <c r="P58" s="34">
        <v>35.81</v>
      </c>
      <c r="Q58" s="34">
        <v>7.55</v>
      </c>
      <c r="R58" s="34">
        <v>20.71</v>
      </c>
      <c r="S58" s="34">
        <v>0.32</v>
      </c>
      <c r="T58" s="34">
        <v>0.15</v>
      </c>
      <c r="U58" s="34">
        <v>0.39</v>
      </c>
      <c r="V58" s="34">
        <v>0.21</v>
      </c>
      <c r="W58" s="34">
        <v>0.42</v>
      </c>
      <c r="X58" s="34">
        <v>0.94</v>
      </c>
      <c r="Y58" s="433">
        <v>1.0724767894579217</v>
      </c>
      <c r="Z58" s="433">
        <v>1.2985923929320156</v>
      </c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6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5.75" customHeight="1">
      <c r="A59" s="535" t="s">
        <v>6645</v>
      </c>
      <c r="B59" s="51">
        <v>46026</v>
      </c>
      <c r="C59" s="33" t="s">
        <v>6644</v>
      </c>
      <c r="D59" s="37">
        <v>1473</v>
      </c>
      <c r="E59" s="34">
        <v>16.5</v>
      </c>
      <c r="F59" s="34">
        <v>17</v>
      </c>
      <c r="G59" s="34">
        <v>4.4800000000000004</v>
      </c>
      <c r="H59" s="34">
        <v>0.1</v>
      </c>
      <c r="I59" s="34">
        <v>0.28999999999999998</v>
      </c>
      <c r="J59" s="31">
        <v>6.2E-2</v>
      </c>
      <c r="K59" s="31">
        <v>0.11</v>
      </c>
      <c r="L59" s="31">
        <v>0.03</v>
      </c>
      <c r="M59" s="31">
        <v>1.4234999999999999E-2</v>
      </c>
      <c r="N59" s="420">
        <f t="shared" si="12"/>
        <v>94.913764999999998</v>
      </c>
      <c r="O59" s="34">
        <v>33.880000000000003</v>
      </c>
      <c r="P59" s="34">
        <v>35.119999999999997</v>
      </c>
      <c r="Q59" s="34">
        <v>7.65</v>
      </c>
      <c r="R59" s="34">
        <v>20.260000000000002</v>
      </c>
      <c r="S59" s="34">
        <v>0.43</v>
      </c>
      <c r="T59" s="34">
        <v>0.2</v>
      </c>
      <c r="U59" s="34">
        <v>0.34</v>
      </c>
      <c r="V59" s="34">
        <v>0.27</v>
      </c>
      <c r="W59" s="34">
        <v>0.53</v>
      </c>
      <c r="X59" s="34">
        <v>1.2</v>
      </c>
      <c r="Y59" s="433">
        <f t="shared" si="15"/>
        <v>1.0365997638724911</v>
      </c>
      <c r="Z59" s="433">
        <f t="shared" si="16"/>
        <v>1.2623966942148759</v>
      </c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6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ht="15.75" customHeight="1">
      <c r="A60" s="535" t="s">
        <v>6647</v>
      </c>
      <c r="B60" s="51">
        <v>46026</v>
      </c>
      <c r="C60" s="33" t="s">
        <v>6646</v>
      </c>
      <c r="D60" s="37">
        <v>1475</v>
      </c>
      <c r="E60" s="34">
        <v>17.52</v>
      </c>
      <c r="F60" s="34">
        <v>18.02</v>
      </c>
      <c r="G60" s="34">
        <v>4.46</v>
      </c>
      <c r="H60" s="34">
        <v>0.10200000000000001</v>
      </c>
      <c r="I60" s="34">
        <v>0.36800000000000005</v>
      </c>
      <c r="J60" s="31">
        <v>5.5853E-2</v>
      </c>
      <c r="K60" s="31">
        <v>0.11042200000000002</v>
      </c>
      <c r="L60" s="31">
        <v>4.3251999999999999E-2</v>
      </c>
      <c r="M60" s="31">
        <v>1.482E-2</v>
      </c>
      <c r="N60" s="420">
        <f t="shared" si="12"/>
        <v>94.845652999999999</v>
      </c>
      <c r="O60" s="34">
        <v>33.799999999999997</v>
      </c>
      <c r="P60" s="34">
        <v>35.08</v>
      </c>
      <c r="Q60" s="34">
        <v>7.55</v>
      </c>
      <c r="R60" s="34">
        <v>20.49</v>
      </c>
      <c r="S60" s="34">
        <v>0.48</v>
      </c>
      <c r="T60" s="34">
        <v>0.18</v>
      </c>
      <c r="U60" s="34">
        <v>0.35</v>
      </c>
      <c r="V60" s="34">
        <v>0.26</v>
      </c>
      <c r="W60" s="34">
        <v>0.54</v>
      </c>
      <c r="X60" s="34">
        <v>1.1599999999999999</v>
      </c>
      <c r="Y60" s="433">
        <v>1.0378698224852072</v>
      </c>
      <c r="Z60" s="433">
        <v>1.2612426035502959</v>
      </c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6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ht="15.75" customHeight="1">
      <c r="A61" s="535" t="s">
        <v>6649</v>
      </c>
      <c r="B61" s="51">
        <v>46026</v>
      </c>
      <c r="C61" s="33" t="s">
        <v>6648</v>
      </c>
      <c r="D61" s="37">
        <v>1468</v>
      </c>
      <c r="E61" s="34">
        <v>19.55</v>
      </c>
      <c r="F61" s="34">
        <v>20.05</v>
      </c>
      <c r="G61" s="34">
        <v>4.43</v>
      </c>
      <c r="H61" s="34">
        <v>0.10200000000000001</v>
      </c>
      <c r="I61" s="34">
        <v>0.496</v>
      </c>
      <c r="J61" s="31">
        <v>4.5954999999999996E-2</v>
      </c>
      <c r="K61" s="31">
        <v>0.10800400000000002</v>
      </c>
      <c r="L61" s="31">
        <v>5.3081999999999997E-2</v>
      </c>
      <c r="M61" s="31">
        <v>1.4624999999999999E-2</v>
      </c>
      <c r="N61" s="420">
        <f t="shared" si="12"/>
        <v>94.750333999999995</v>
      </c>
      <c r="O61" s="34">
        <v>33.53</v>
      </c>
      <c r="P61" s="34">
        <v>35.26</v>
      </c>
      <c r="Q61" s="34">
        <v>7.49</v>
      </c>
      <c r="R61" s="34">
        <v>20.79</v>
      </c>
      <c r="S61" s="34">
        <v>0.31</v>
      </c>
      <c r="T61" s="34">
        <v>0.18</v>
      </c>
      <c r="U61" s="34">
        <v>0.35</v>
      </c>
      <c r="V61" s="34">
        <v>0.26</v>
      </c>
      <c r="W61" s="34">
        <v>0.53</v>
      </c>
      <c r="X61" s="34">
        <v>1.18</v>
      </c>
      <c r="Y61" s="433">
        <v>1.05159558604235</v>
      </c>
      <c r="Z61" s="433">
        <v>1.2749776319713688</v>
      </c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6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1:48" ht="15.75" customHeight="1">
      <c r="A62" s="535" t="s">
        <v>6651</v>
      </c>
      <c r="B62" s="51">
        <v>46026</v>
      </c>
      <c r="C62" s="33" t="s">
        <v>6650</v>
      </c>
      <c r="D62" s="37">
        <v>1445</v>
      </c>
      <c r="E62" s="34">
        <v>21.4</v>
      </c>
      <c r="F62" s="34">
        <v>21.5</v>
      </c>
      <c r="G62" s="34">
        <v>4.5027600000000003</v>
      </c>
      <c r="H62" s="34">
        <v>9.1799999999999993E-2</v>
      </c>
      <c r="I62" s="34">
        <v>0.16800000000000001</v>
      </c>
      <c r="J62" s="31">
        <v>8.4132999999999986E-2</v>
      </c>
      <c r="K62" s="31">
        <v>0.12331800000000001</v>
      </c>
      <c r="L62" s="31">
        <v>2.2609000000000001E-2</v>
      </c>
      <c r="M62" s="31">
        <v>1.5015000000000001E-2</v>
      </c>
      <c r="N62" s="420">
        <f t="shared" si="12"/>
        <v>94.992365000000007</v>
      </c>
      <c r="O62" s="34">
        <v>34.020000000000003</v>
      </c>
      <c r="P62" s="34">
        <v>34.61</v>
      </c>
      <c r="Q62" s="34">
        <v>7.56</v>
      </c>
      <c r="R62" s="34">
        <v>20.28</v>
      </c>
      <c r="S62" s="34">
        <v>0.69</v>
      </c>
      <c r="T62" s="34">
        <v>0.22</v>
      </c>
      <c r="U62" s="34">
        <v>0.33</v>
      </c>
      <c r="V62" s="34">
        <v>0.27</v>
      </c>
      <c r="W62" s="34">
        <v>0.56000000000000005</v>
      </c>
      <c r="X62" s="34">
        <v>1.33</v>
      </c>
      <c r="Y62" s="433">
        <v>1.0173427395649617</v>
      </c>
      <c r="Z62" s="433">
        <v>1.239564961787184</v>
      </c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6"/>
      <c r="AM62" s="10"/>
      <c r="AN62" s="10"/>
      <c r="AO62" s="10"/>
      <c r="AP62" s="10"/>
      <c r="AQ62" s="10"/>
      <c r="AR62" s="10"/>
      <c r="AS62" s="10"/>
      <c r="AT62" s="10"/>
      <c r="AU62" s="10"/>
      <c r="AV62" s="10"/>
    </row>
    <row r="63" spans="1:48" ht="15.75" customHeight="1">
      <c r="A63" s="535" t="s">
        <v>6653</v>
      </c>
      <c r="B63" s="51">
        <v>46026</v>
      </c>
      <c r="C63" s="33" t="s">
        <v>6652</v>
      </c>
      <c r="D63" s="37">
        <v>1481</v>
      </c>
      <c r="E63" s="34">
        <v>23.05</v>
      </c>
      <c r="F63" s="34">
        <v>23.15</v>
      </c>
      <c r="G63" s="34">
        <v>4.3708799999999997</v>
      </c>
      <c r="H63" s="34">
        <v>0.10200000000000001</v>
      </c>
      <c r="I63" s="34">
        <v>0.64800000000000013</v>
      </c>
      <c r="J63" s="31">
        <v>4.8076000000000001E-2</v>
      </c>
      <c r="K63" s="31">
        <v>0.10719800000000002</v>
      </c>
      <c r="L63" s="31">
        <v>6.5861000000000003E-2</v>
      </c>
      <c r="M63" s="31">
        <v>1.4624999999999999E-2</v>
      </c>
      <c r="N63" s="420">
        <f t="shared" si="12"/>
        <v>94.643360000000001</v>
      </c>
      <c r="O63" s="34">
        <v>33.630000000000003</v>
      </c>
      <c r="P63" s="34">
        <v>34.93</v>
      </c>
      <c r="Q63" s="34">
        <v>7.57</v>
      </c>
      <c r="R63" s="34">
        <v>21.03</v>
      </c>
      <c r="S63" s="34">
        <v>0.3</v>
      </c>
      <c r="T63" s="34">
        <v>0.18</v>
      </c>
      <c r="U63" s="34">
        <v>0.37</v>
      </c>
      <c r="V63" s="34">
        <v>0.24</v>
      </c>
      <c r="W63" s="34">
        <v>0.52</v>
      </c>
      <c r="X63" s="34">
        <v>1.1200000000000001</v>
      </c>
      <c r="Y63" s="433">
        <v>1.038655961938745</v>
      </c>
      <c r="Z63" s="433">
        <v>1.2637526018435918</v>
      </c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6"/>
      <c r="AM63" s="10"/>
      <c r="AN63" s="10"/>
      <c r="AO63" s="10"/>
      <c r="AP63" s="10"/>
      <c r="AQ63" s="10"/>
      <c r="AR63" s="10"/>
      <c r="AS63" s="10"/>
      <c r="AT63" s="10"/>
      <c r="AU63" s="10"/>
      <c r="AV63" s="10"/>
    </row>
    <row r="64" spans="1:48" ht="15.75" customHeight="1">
      <c r="A64" s="535"/>
      <c r="B64" s="51"/>
      <c r="C64" s="33"/>
      <c r="D64" s="37"/>
      <c r="E64" s="34"/>
      <c r="F64" s="34"/>
      <c r="G64" s="34"/>
      <c r="H64" s="34"/>
      <c r="I64" s="34"/>
      <c r="J64" s="31"/>
      <c r="K64" s="31"/>
      <c r="L64" s="31"/>
      <c r="M64" s="31"/>
      <c r="N64" s="420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433"/>
      <c r="Z64" s="433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6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8" ht="15.75" customHeight="1">
      <c r="A65" s="535" t="s">
        <v>6655</v>
      </c>
      <c r="B65" s="51">
        <v>46027</v>
      </c>
      <c r="C65" s="33" t="s">
        <v>6654</v>
      </c>
      <c r="D65" s="37">
        <v>1491</v>
      </c>
      <c r="E65" s="34">
        <v>1</v>
      </c>
      <c r="F65" s="34">
        <v>1.1000000000000001</v>
      </c>
      <c r="G65" s="34">
        <v>4.46</v>
      </c>
      <c r="H65" s="34">
        <v>0.12239999999999999</v>
      </c>
      <c r="I65" s="34">
        <v>0.88000000000000012</v>
      </c>
      <c r="J65" s="31">
        <v>4.6662000000000002E-2</v>
      </c>
      <c r="K65" s="31">
        <v>0.10155600000000001</v>
      </c>
      <c r="L65" s="31">
        <v>7.0775999999999992E-2</v>
      </c>
      <c r="M65" s="31">
        <v>2.0475E-2</v>
      </c>
      <c r="N65" s="420">
        <f t="shared" si="12"/>
        <v>94.298130999999998</v>
      </c>
      <c r="O65" s="34">
        <v>34.78</v>
      </c>
      <c r="P65" s="34">
        <v>35.200000000000003</v>
      </c>
      <c r="Q65" s="34">
        <v>7.4</v>
      </c>
      <c r="R65" s="34">
        <v>20.100000000000001</v>
      </c>
      <c r="S65" s="34">
        <v>0.28999999999999998</v>
      </c>
      <c r="T65" s="34">
        <v>0.14000000000000001</v>
      </c>
      <c r="U65" s="34">
        <v>0.33</v>
      </c>
      <c r="V65" s="34">
        <v>0.22</v>
      </c>
      <c r="W65" s="34">
        <v>0.47</v>
      </c>
      <c r="X65" s="34">
        <v>0.97</v>
      </c>
      <c r="Y65" s="433">
        <v>1.0120759056929269</v>
      </c>
      <c r="Z65" s="433">
        <v>1.2248418631397355</v>
      </c>
      <c r="AA65" s="34"/>
      <c r="AB65" s="539" t="s">
        <v>48</v>
      </c>
      <c r="AC65" s="540">
        <v>22.3</v>
      </c>
      <c r="AD65" s="34">
        <v>25.4</v>
      </c>
      <c r="AE65" s="34">
        <v>19.2</v>
      </c>
      <c r="AF65" s="34">
        <v>0.6</v>
      </c>
      <c r="AG65" s="34">
        <v>2.95</v>
      </c>
      <c r="AH65" s="34">
        <v>51.85</v>
      </c>
      <c r="AI65" s="34">
        <v>1.3229166666666667</v>
      </c>
      <c r="AJ65" s="34">
        <v>43.049327354260093</v>
      </c>
      <c r="AK65" s="34">
        <v>864.67500000000007</v>
      </c>
      <c r="AL65" s="36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8" ht="15.75" customHeight="1">
      <c r="A66" s="535" t="s">
        <v>6657</v>
      </c>
      <c r="B66" s="51">
        <v>46027</v>
      </c>
      <c r="C66" s="33" t="s">
        <v>6656</v>
      </c>
      <c r="D66" s="37">
        <v>1493</v>
      </c>
      <c r="E66" s="34">
        <v>2.25</v>
      </c>
      <c r="F66" s="34">
        <v>2.35</v>
      </c>
      <c r="G66" s="34">
        <v>4.22</v>
      </c>
      <c r="H66" s="34">
        <v>0.11220000000000001</v>
      </c>
      <c r="I66" s="34">
        <v>0.84000000000000008</v>
      </c>
      <c r="J66" s="31">
        <v>3.3229000000000002E-2</v>
      </c>
      <c r="K66" s="31">
        <v>0.10236200000000001</v>
      </c>
      <c r="L66" s="31">
        <v>8.1589000000000009E-2</v>
      </c>
      <c r="M66" s="31">
        <v>1.755E-2</v>
      </c>
      <c r="N66" s="420">
        <f t="shared" si="12"/>
        <v>94.593069999999997</v>
      </c>
      <c r="O66" s="34">
        <v>33.46</v>
      </c>
      <c r="P66" s="34">
        <v>35.33</v>
      </c>
      <c r="Q66" s="34">
        <v>7.67</v>
      </c>
      <c r="R66" s="34">
        <v>21.05</v>
      </c>
      <c r="S66" s="34">
        <v>0.24</v>
      </c>
      <c r="T66" s="34">
        <v>0.14000000000000001</v>
      </c>
      <c r="U66" s="34">
        <v>0.37</v>
      </c>
      <c r="V66" s="34">
        <v>0.21</v>
      </c>
      <c r="W66" s="34">
        <v>0.44</v>
      </c>
      <c r="X66" s="34">
        <v>0.98</v>
      </c>
      <c r="Y66" s="433">
        <v>1.0558876270173341</v>
      </c>
      <c r="Z66" s="433">
        <v>1.2851165570830843</v>
      </c>
      <c r="AA66" s="34"/>
      <c r="AB66" s="539" t="s">
        <v>50</v>
      </c>
      <c r="AC66" s="540">
        <v>6.3</v>
      </c>
      <c r="AD66" s="34" t="s">
        <v>51</v>
      </c>
      <c r="AE66" s="34"/>
      <c r="AF66" s="34"/>
      <c r="AG66" s="34"/>
      <c r="AH66" s="34"/>
      <c r="AI66" s="34"/>
      <c r="AJ66" s="34"/>
      <c r="AK66" s="34"/>
      <c r="AL66" s="36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8" ht="15.75" customHeight="1">
      <c r="A67" s="535" t="s">
        <v>6659</v>
      </c>
      <c r="B67" s="51">
        <v>46027</v>
      </c>
      <c r="C67" s="33" t="s">
        <v>6658</v>
      </c>
      <c r="D67" s="37">
        <v>1483</v>
      </c>
      <c r="E67" s="34">
        <v>4.25</v>
      </c>
      <c r="F67" s="34">
        <v>4.3499999999999996</v>
      </c>
      <c r="G67" s="34">
        <v>4.4400000000000004</v>
      </c>
      <c r="H67" s="34">
        <v>0.11220000000000001</v>
      </c>
      <c r="I67" s="34">
        <v>0.72800000000000009</v>
      </c>
      <c r="J67" s="31">
        <v>5.1610999999999997E-2</v>
      </c>
      <c r="K67" s="31">
        <v>9.9138000000000004E-2</v>
      </c>
      <c r="L67" s="31">
        <v>5.7014000000000002E-2</v>
      </c>
      <c r="M67" s="31">
        <v>1.95E-2</v>
      </c>
      <c r="N67" s="420">
        <f t="shared" si="12"/>
        <v>94.492536999999999</v>
      </c>
      <c r="O67" s="34">
        <v>33.72</v>
      </c>
      <c r="P67" s="34">
        <v>34.869999999999997</v>
      </c>
      <c r="Q67" s="34">
        <v>7.48</v>
      </c>
      <c r="R67" s="34">
        <v>21.25</v>
      </c>
      <c r="S67" s="34">
        <v>0.3</v>
      </c>
      <c r="T67" s="34">
        <v>0.16</v>
      </c>
      <c r="U67" s="34">
        <v>0.37</v>
      </c>
      <c r="V67" s="34">
        <v>0.23</v>
      </c>
      <c r="W67" s="34">
        <v>0.49</v>
      </c>
      <c r="X67" s="34">
        <v>1.03</v>
      </c>
      <c r="Y67" s="433">
        <v>1.0341043890865955</v>
      </c>
      <c r="Z67" s="433">
        <v>1.2559311981020165</v>
      </c>
      <c r="AA67" s="34"/>
      <c r="AB67" s="542" t="s">
        <v>53</v>
      </c>
      <c r="AC67" s="171">
        <v>14.5</v>
      </c>
      <c r="AD67" s="86">
        <v>25</v>
      </c>
      <c r="AE67" s="77">
        <v>19.2</v>
      </c>
      <c r="AF67" s="77">
        <v>0.4</v>
      </c>
      <c r="AG67" s="34">
        <v>3.22</v>
      </c>
      <c r="AH67" s="34">
        <f>100-(AG67+AF67+AE67+AD67)</f>
        <v>52.18</v>
      </c>
      <c r="AI67" s="34">
        <f>AD67/AE67</f>
        <v>1.3020833333333335</v>
      </c>
      <c r="AJ67" s="34">
        <f>AE67/(AD67+AE67)*100</f>
        <v>43.438914027149316</v>
      </c>
      <c r="AK67" s="34">
        <f>AD67*3050/100+AG67*3050/100</f>
        <v>860.71</v>
      </c>
      <c r="AL67" s="36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8" ht="15.75" customHeight="1">
      <c r="A68" s="535" t="s">
        <v>6661</v>
      </c>
      <c r="B68" s="51">
        <v>46027</v>
      </c>
      <c r="C68" s="33" t="s">
        <v>6660</v>
      </c>
      <c r="D68" s="37">
        <v>1477</v>
      </c>
      <c r="E68" s="34">
        <v>5.4</v>
      </c>
      <c r="F68" s="34">
        <v>5.5</v>
      </c>
      <c r="G68" s="34">
        <v>4.01</v>
      </c>
      <c r="H68" s="34">
        <v>0.11220000000000001</v>
      </c>
      <c r="I68" s="34">
        <v>0.76800000000000002</v>
      </c>
      <c r="J68" s="31">
        <v>3.3229000000000002E-2</v>
      </c>
      <c r="K68" s="31">
        <v>9.9944000000000005E-2</v>
      </c>
      <c r="L68" s="31">
        <v>7.7657000000000004E-2</v>
      </c>
      <c r="M68" s="31">
        <v>1.5599999999999999E-2</v>
      </c>
      <c r="N68" s="420">
        <f t="shared" si="12"/>
        <v>94.883369999999999</v>
      </c>
      <c r="O68" s="34">
        <v>33.58</v>
      </c>
      <c r="P68" s="34">
        <v>35.32</v>
      </c>
      <c r="Q68" s="34">
        <v>7.52</v>
      </c>
      <c r="R68" s="34">
        <v>21.11</v>
      </c>
      <c r="S68" s="34">
        <v>0.25</v>
      </c>
      <c r="T68" s="34">
        <v>0.14000000000000001</v>
      </c>
      <c r="U68" s="34">
        <v>0.38</v>
      </c>
      <c r="V68" s="34">
        <v>0.21</v>
      </c>
      <c r="W68" s="34">
        <v>0.44</v>
      </c>
      <c r="X68" s="34">
        <v>0.93</v>
      </c>
      <c r="Y68" s="433">
        <v>1.0518165574746874</v>
      </c>
      <c r="Z68" s="433">
        <v>1.2757593805836809</v>
      </c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6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8" ht="15.75" customHeight="1">
      <c r="A69" s="535" t="s">
        <v>6662</v>
      </c>
      <c r="B69" s="51">
        <v>46027</v>
      </c>
      <c r="C69" s="33" t="s">
        <v>6663</v>
      </c>
      <c r="D69" s="37">
        <v>1500</v>
      </c>
      <c r="E69" s="34">
        <v>7.44</v>
      </c>
      <c r="F69" s="34">
        <v>7.54</v>
      </c>
      <c r="G69" s="34">
        <v>4.38</v>
      </c>
      <c r="H69" s="34">
        <v>0.11220000000000001</v>
      </c>
      <c r="I69" s="34">
        <v>0.68800000000000006</v>
      </c>
      <c r="J69" s="31">
        <v>3.6056999999999999E-2</v>
      </c>
      <c r="K69" s="31">
        <v>9.9138000000000004E-2</v>
      </c>
      <c r="L69" s="31">
        <v>7.4707999999999997E-2</v>
      </c>
      <c r="M69" s="31">
        <v>1.521E-2</v>
      </c>
      <c r="N69" s="420">
        <f t="shared" si="12"/>
        <v>94.594687000000008</v>
      </c>
      <c r="O69" s="34">
        <v>32.880000000000003</v>
      </c>
      <c r="P69" s="34">
        <v>35.54</v>
      </c>
      <c r="Q69" s="34">
        <v>7.57</v>
      </c>
      <c r="R69" s="34">
        <v>21.69</v>
      </c>
      <c r="S69" s="34">
        <v>0.3</v>
      </c>
      <c r="T69" s="34">
        <v>0.11</v>
      </c>
      <c r="U69" s="34">
        <v>0.45</v>
      </c>
      <c r="V69" s="34">
        <v>0.21</v>
      </c>
      <c r="W69" s="34">
        <v>0.42</v>
      </c>
      <c r="X69" s="34">
        <v>0.73</v>
      </c>
      <c r="Y69" s="433">
        <f t="shared" ref="Y69:Y78" si="17">P69/O69</f>
        <v>1.0809002433090023</v>
      </c>
      <c r="Z69" s="433">
        <f t="shared" ref="Z69:Z78" si="18">(Q69+P69)/O69</f>
        <v>1.3111313868613137</v>
      </c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6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8" ht="15.75" customHeight="1">
      <c r="A70" s="535" t="s">
        <v>6665</v>
      </c>
      <c r="B70" s="51">
        <v>46027</v>
      </c>
      <c r="C70" s="33" t="s">
        <v>6664</v>
      </c>
      <c r="D70" s="37">
        <v>1496</v>
      </c>
      <c r="E70" s="34">
        <v>9.1999999999999993</v>
      </c>
      <c r="F70" s="34">
        <v>9.3000000000000007</v>
      </c>
      <c r="G70" s="34">
        <v>4.22</v>
      </c>
      <c r="H70" s="34">
        <v>0.12239999999999999</v>
      </c>
      <c r="I70" s="34">
        <v>0.91999999999999993</v>
      </c>
      <c r="J70" s="31">
        <v>2.7572999999999997E-2</v>
      </c>
      <c r="K70" s="31">
        <v>9.5913999999999999E-2</v>
      </c>
      <c r="L70" s="31">
        <v>8.7486999999999995E-2</v>
      </c>
      <c r="M70" s="31">
        <v>1.6574999999999999E-2</v>
      </c>
      <c r="N70" s="420">
        <f t="shared" si="12"/>
        <v>94.510051000000004</v>
      </c>
      <c r="O70" s="34">
        <v>32.770000000000003</v>
      </c>
      <c r="P70" s="34">
        <v>35.840000000000003</v>
      </c>
      <c r="Q70" s="34">
        <v>7.5</v>
      </c>
      <c r="R70" s="34">
        <v>21.48</v>
      </c>
      <c r="S70" s="34">
        <v>0.28999999999999998</v>
      </c>
      <c r="T70" s="34">
        <v>0.11</v>
      </c>
      <c r="U70" s="34">
        <v>0.42</v>
      </c>
      <c r="V70" s="34">
        <v>0.23</v>
      </c>
      <c r="W70" s="34">
        <v>0.47</v>
      </c>
      <c r="X70" s="34">
        <v>0.79</v>
      </c>
      <c r="Y70" s="433">
        <v>1.0936832468721391</v>
      </c>
      <c r="Z70" s="433">
        <v>1.3225511138236192</v>
      </c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6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ht="15.75" customHeight="1">
      <c r="A71" s="535" t="s">
        <v>6667</v>
      </c>
      <c r="B71" s="51">
        <v>46027</v>
      </c>
      <c r="C71" s="33" t="s">
        <v>6666</v>
      </c>
      <c r="D71" s="37">
        <v>1496</v>
      </c>
      <c r="E71" s="34">
        <v>10.4</v>
      </c>
      <c r="F71" s="34">
        <v>10.5</v>
      </c>
      <c r="G71" s="34">
        <v>4.3099999999999996</v>
      </c>
      <c r="H71" s="34">
        <v>0.11220000000000001</v>
      </c>
      <c r="I71" s="34">
        <v>0.8</v>
      </c>
      <c r="J71" s="31">
        <v>3.0400999999999997E-2</v>
      </c>
      <c r="K71" s="31">
        <v>0.10299999999999999</v>
      </c>
      <c r="L71" s="31">
        <v>8.3555000000000004E-2</v>
      </c>
      <c r="M71" s="31">
        <v>1.521E-2</v>
      </c>
      <c r="N71" s="420">
        <f t="shared" si="12"/>
        <v>94.545634000000007</v>
      </c>
      <c r="O71" s="34">
        <v>32.67</v>
      </c>
      <c r="P71" s="34">
        <v>36.01</v>
      </c>
      <c r="Q71" s="34">
        <v>7.66</v>
      </c>
      <c r="R71" s="34">
        <v>21.35</v>
      </c>
      <c r="S71" s="34">
        <v>0.22</v>
      </c>
      <c r="T71" s="34">
        <v>0.11</v>
      </c>
      <c r="U71" s="34">
        <v>0.45</v>
      </c>
      <c r="V71" s="34">
        <v>0.23</v>
      </c>
      <c r="W71" s="34">
        <v>0.46</v>
      </c>
      <c r="X71" s="34">
        <v>0.73</v>
      </c>
      <c r="Y71" s="433">
        <v>1.1022344658708294</v>
      </c>
      <c r="Z71" s="433">
        <v>1.3367003367003367</v>
      </c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6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ht="15.75" customHeight="1">
      <c r="A72" s="535" t="s">
        <v>6668</v>
      </c>
      <c r="B72" s="51">
        <v>46027</v>
      </c>
      <c r="C72" s="33" t="s">
        <v>6669</v>
      </c>
      <c r="D72" s="37">
        <v>1497</v>
      </c>
      <c r="E72" s="34">
        <v>12.1</v>
      </c>
      <c r="F72" s="34">
        <v>12.2</v>
      </c>
      <c r="G72" s="34">
        <v>4.1900000000000004</v>
      </c>
      <c r="H72" s="34">
        <v>0.11220000000000001</v>
      </c>
      <c r="I72" s="34">
        <v>0.63200000000000012</v>
      </c>
      <c r="J72" s="31">
        <v>3.3936000000000001E-2</v>
      </c>
      <c r="K72" s="31">
        <v>9.8332000000000003E-2</v>
      </c>
      <c r="L72" s="31">
        <v>7.1758999999999989E-2</v>
      </c>
      <c r="M72" s="31">
        <v>1.6185000000000001E-2</v>
      </c>
      <c r="N72" s="420">
        <f t="shared" si="12"/>
        <v>94.845587999999992</v>
      </c>
      <c r="O72" s="34">
        <v>32.79</v>
      </c>
      <c r="P72" s="34">
        <v>36.01</v>
      </c>
      <c r="Q72" s="34">
        <v>7.76</v>
      </c>
      <c r="R72" s="34">
        <v>20.96</v>
      </c>
      <c r="S72" s="34">
        <v>0.26</v>
      </c>
      <c r="T72" s="34">
        <v>0.13</v>
      </c>
      <c r="U72" s="34">
        <v>0.43</v>
      </c>
      <c r="V72" s="34">
        <v>0.25</v>
      </c>
      <c r="W72" s="34">
        <v>0.51</v>
      </c>
      <c r="X72" s="34">
        <v>0.81</v>
      </c>
      <c r="Y72" s="433">
        <v>1.0982006709362611</v>
      </c>
      <c r="Z72" s="433">
        <v>1.3348581884720951</v>
      </c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6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ht="15.75" customHeight="1">
      <c r="A73" s="535" t="s">
        <v>6671</v>
      </c>
      <c r="B73" s="51">
        <v>46027</v>
      </c>
      <c r="C73" s="33" t="s">
        <v>6670</v>
      </c>
      <c r="D73" s="37">
        <v>1506</v>
      </c>
      <c r="E73" s="34">
        <v>13.4</v>
      </c>
      <c r="F73" s="34">
        <v>13.5</v>
      </c>
      <c r="G73" s="34">
        <v>4.1500000000000004</v>
      </c>
      <c r="H73" s="34">
        <v>0.12239999999999999</v>
      </c>
      <c r="I73" s="34">
        <v>0.95199999999999996</v>
      </c>
      <c r="J73" s="31">
        <v>2.6158999999999998E-2</v>
      </c>
      <c r="K73" s="31">
        <v>9.2690000000000008E-2</v>
      </c>
      <c r="L73" s="31">
        <v>9.928300000000001E-2</v>
      </c>
      <c r="M73" s="31">
        <v>1.8525E-2</v>
      </c>
      <c r="N73" s="420">
        <f t="shared" si="12"/>
        <v>94.538943000000003</v>
      </c>
      <c r="O73" s="34">
        <v>32.18</v>
      </c>
      <c r="P73" s="34">
        <v>36.409999999999997</v>
      </c>
      <c r="Q73" s="34">
        <v>7.66</v>
      </c>
      <c r="R73" s="34">
        <v>21.43</v>
      </c>
      <c r="S73" s="34">
        <v>0.21</v>
      </c>
      <c r="T73" s="34">
        <v>0.11</v>
      </c>
      <c r="U73" s="34">
        <v>0.45</v>
      </c>
      <c r="V73" s="34">
        <v>0.24</v>
      </c>
      <c r="W73" s="34">
        <v>0.47</v>
      </c>
      <c r="X73" s="34">
        <v>0.74</v>
      </c>
      <c r="Y73" s="433">
        <f t="shared" si="17"/>
        <v>1.1314481044126785</v>
      </c>
      <c r="Z73" s="433">
        <f t="shared" si="18"/>
        <v>1.3694841516469856</v>
      </c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6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ht="15.75" customHeight="1">
      <c r="A74" s="535" t="s">
        <v>6673</v>
      </c>
      <c r="B74" s="94">
        <v>46027</v>
      </c>
      <c r="C74" s="553" t="s">
        <v>6672</v>
      </c>
      <c r="D74" s="85">
        <v>1516</v>
      </c>
      <c r="E74" s="86">
        <v>15.2</v>
      </c>
      <c r="F74" s="77">
        <v>15.3</v>
      </c>
      <c r="G74" s="34">
        <v>4.38</v>
      </c>
      <c r="H74" s="77">
        <v>0.10199999999999999</v>
      </c>
      <c r="I74" s="34">
        <v>0.7</v>
      </c>
      <c r="J74" s="31">
        <v>3.6999999999999998E-2</v>
      </c>
      <c r="K74" s="31">
        <v>9.7000000000000003E-2</v>
      </c>
      <c r="L74" s="31">
        <v>7.2999999999999995E-2</v>
      </c>
      <c r="M74" s="31">
        <v>1.4E-2</v>
      </c>
      <c r="N74" s="420">
        <f t="shared" si="12"/>
        <v>94.596999999999994</v>
      </c>
      <c r="O74" s="34">
        <v>32.33</v>
      </c>
      <c r="P74" s="34">
        <v>37.04</v>
      </c>
      <c r="Q74" s="34">
        <v>7.64</v>
      </c>
      <c r="R74" s="34">
        <v>20.67</v>
      </c>
      <c r="S74" s="34">
        <v>0.24</v>
      </c>
      <c r="T74" s="34">
        <v>0.11</v>
      </c>
      <c r="U74" s="34">
        <v>0.46</v>
      </c>
      <c r="V74" s="34">
        <v>0.23</v>
      </c>
      <c r="W74" s="34">
        <v>0.47</v>
      </c>
      <c r="X74" s="34">
        <v>0.71</v>
      </c>
      <c r="Y74" s="433">
        <f t="shared" si="17"/>
        <v>1.1456851221775441</v>
      </c>
      <c r="Z74" s="433">
        <f t="shared" si="18"/>
        <v>1.3819981441385711</v>
      </c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6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ht="15.75" customHeight="1">
      <c r="A75" s="535" t="s">
        <v>6675</v>
      </c>
      <c r="B75" s="68">
        <v>46027</v>
      </c>
      <c r="C75" s="69" t="s">
        <v>6674</v>
      </c>
      <c r="D75" s="70">
        <v>1474</v>
      </c>
      <c r="E75" s="71">
        <v>17.100000000000001</v>
      </c>
      <c r="F75" s="71">
        <v>17.2</v>
      </c>
      <c r="G75" s="71">
        <v>4.43</v>
      </c>
      <c r="H75" s="71">
        <v>0.11</v>
      </c>
      <c r="I75" s="71">
        <v>0.32</v>
      </c>
      <c r="J75" s="72">
        <v>6.4000000000000001E-2</v>
      </c>
      <c r="K75" s="72">
        <v>0.1</v>
      </c>
      <c r="L75" s="72">
        <v>2.9000000000000001E-2</v>
      </c>
      <c r="M75" s="72">
        <v>0.02</v>
      </c>
      <c r="N75" s="552">
        <f t="shared" si="12"/>
        <v>94.927000000000007</v>
      </c>
      <c r="O75" s="34">
        <v>33.119999999999997</v>
      </c>
      <c r="P75" s="34">
        <v>36.72</v>
      </c>
      <c r="Q75" s="34">
        <v>7.85</v>
      </c>
      <c r="R75" s="34">
        <v>19.7</v>
      </c>
      <c r="S75" s="34">
        <v>0.32</v>
      </c>
      <c r="T75" s="34">
        <v>0.17</v>
      </c>
      <c r="U75" s="34">
        <v>0.37</v>
      </c>
      <c r="V75" s="34">
        <v>0.16</v>
      </c>
      <c r="W75" s="34">
        <v>0.33</v>
      </c>
      <c r="X75" s="34">
        <v>1.1599999999999999</v>
      </c>
      <c r="Y75" s="433">
        <f t="shared" si="17"/>
        <v>1.1086956521739131</v>
      </c>
      <c r="Z75" s="433">
        <f t="shared" si="18"/>
        <v>1.3457125603864735</v>
      </c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6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8" ht="15.75" customHeight="1">
      <c r="A76" s="535" t="s">
        <v>6677</v>
      </c>
      <c r="B76" s="51">
        <v>46027</v>
      </c>
      <c r="C76" s="33" t="s">
        <v>6676</v>
      </c>
      <c r="D76" s="37">
        <v>1471</v>
      </c>
      <c r="E76" s="34">
        <v>18.399999999999999</v>
      </c>
      <c r="F76" s="34">
        <v>18.5</v>
      </c>
      <c r="G76" s="34">
        <v>4.49</v>
      </c>
      <c r="H76" s="34">
        <v>0.1</v>
      </c>
      <c r="I76" s="34">
        <v>0.28999999999999998</v>
      </c>
      <c r="J76" s="31">
        <v>5.3999999999999999E-2</v>
      </c>
      <c r="K76" s="31">
        <v>9.7000000000000003E-2</v>
      </c>
      <c r="L76" s="31">
        <v>2.8000000000000001E-2</v>
      </c>
      <c r="M76" s="31">
        <v>1.7000000000000001E-2</v>
      </c>
      <c r="N76" s="420">
        <f t="shared" si="12"/>
        <v>94.924000000000007</v>
      </c>
      <c r="O76" s="34">
        <v>34.26</v>
      </c>
      <c r="P76" s="34">
        <v>36.74</v>
      </c>
      <c r="Q76" s="34">
        <v>7.54</v>
      </c>
      <c r="R76" s="34">
        <v>18.489999999999998</v>
      </c>
      <c r="S76" s="34">
        <v>0.5</v>
      </c>
      <c r="T76" s="34">
        <v>0.19</v>
      </c>
      <c r="U76" s="34">
        <v>0.28999999999999998</v>
      </c>
      <c r="V76" s="34">
        <v>0.23</v>
      </c>
      <c r="W76" s="34">
        <v>0.51</v>
      </c>
      <c r="X76" s="34">
        <v>1.1299999999999999</v>
      </c>
      <c r="Y76" s="433">
        <f t="shared" si="17"/>
        <v>1.0723876240513719</v>
      </c>
      <c r="Z76" s="433">
        <f t="shared" si="18"/>
        <v>1.2924693520140107</v>
      </c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6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ht="15.75" customHeight="1">
      <c r="A77" s="535" t="s">
        <v>6679</v>
      </c>
      <c r="B77" s="51">
        <v>46027</v>
      </c>
      <c r="C77" s="33" t="s">
        <v>6678</v>
      </c>
      <c r="D77" s="37">
        <v>1479</v>
      </c>
      <c r="E77" s="34">
        <v>20.2</v>
      </c>
      <c r="F77" s="34">
        <v>20.3</v>
      </c>
      <c r="G77" s="34">
        <v>4.4400000000000004</v>
      </c>
      <c r="H77" s="34">
        <v>0.12</v>
      </c>
      <c r="I77" s="34">
        <v>0.44</v>
      </c>
      <c r="J77" s="31">
        <v>3.5999999999999997E-2</v>
      </c>
      <c r="K77" s="31">
        <v>0.1</v>
      </c>
      <c r="L77" s="31">
        <v>4.9000000000000002E-2</v>
      </c>
      <c r="M77" s="31">
        <v>1.7999999999999999E-2</v>
      </c>
      <c r="N77" s="420">
        <f t="shared" si="12"/>
        <v>94.796999999999997</v>
      </c>
      <c r="O77" s="34">
        <v>34.880000000000003</v>
      </c>
      <c r="P77" s="34">
        <v>36.33</v>
      </c>
      <c r="Q77" s="34">
        <v>7.73</v>
      </c>
      <c r="R77" s="34">
        <v>18.41</v>
      </c>
      <c r="S77" s="34">
        <v>0.3</v>
      </c>
      <c r="T77" s="34">
        <v>0.16</v>
      </c>
      <c r="U77" s="34">
        <v>0.32</v>
      </c>
      <c r="V77" s="34">
        <v>0.23</v>
      </c>
      <c r="W77" s="34">
        <v>0.5</v>
      </c>
      <c r="X77" s="34">
        <v>1.04</v>
      </c>
      <c r="Y77" s="433">
        <f t="shared" si="17"/>
        <v>1.0415711009174311</v>
      </c>
      <c r="Z77" s="433">
        <f t="shared" si="18"/>
        <v>1.2631880733944953</v>
      </c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6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ht="15.75" customHeight="1">
      <c r="A78" s="535" t="s">
        <v>6681</v>
      </c>
      <c r="B78" s="51">
        <v>46027</v>
      </c>
      <c r="C78" s="33" t="s">
        <v>6680</v>
      </c>
      <c r="D78" s="37">
        <v>1475</v>
      </c>
      <c r="E78" s="34">
        <v>21.4</v>
      </c>
      <c r="F78" s="34">
        <v>21.5</v>
      </c>
      <c r="G78" s="34">
        <v>4.4800000000000004</v>
      </c>
      <c r="H78" s="34">
        <v>0.12</v>
      </c>
      <c r="I78" s="34">
        <v>0.31</v>
      </c>
      <c r="J78" s="31">
        <v>5.1999999999999998E-2</v>
      </c>
      <c r="K78" s="31">
        <v>0.106</v>
      </c>
      <c r="L78" s="31">
        <v>3.2000000000000001E-2</v>
      </c>
      <c r="M78" s="31">
        <v>2.3E-2</v>
      </c>
      <c r="N78" s="420">
        <f t="shared" si="12"/>
        <v>94.876999999999995</v>
      </c>
      <c r="O78" s="34">
        <v>34.06</v>
      </c>
      <c r="P78" s="34">
        <v>35.9</v>
      </c>
      <c r="Q78" s="34">
        <v>8.01</v>
      </c>
      <c r="R78" s="34">
        <v>18.899999999999999</v>
      </c>
      <c r="S78" s="34">
        <v>0.46</v>
      </c>
      <c r="T78" s="34">
        <v>0.19</v>
      </c>
      <c r="U78" s="34">
        <v>0.34</v>
      </c>
      <c r="V78" s="34">
        <v>0.28000000000000003</v>
      </c>
      <c r="W78" s="34">
        <v>0.57999999999999996</v>
      </c>
      <c r="X78" s="34">
        <v>1.1599999999999999</v>
      </c>
      <c r="Y78" s="433">
        <f t="shared" si="17"/>
        <v>1.0540223135642981</v>
      </c>
      <c r="Z78" s="433">
        <f t="shared" si="18"/>
        <v>1.2891955372871402</v>
      </c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6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8" ht="15.75" customHeight="1">
      <c r="A79" s="535" t="s">
        <v>6683</v>
      </c>
      <c r="B79" s="51">
        <v>46027</v>
      </c>
      <c r="C79" s="33" t="s">
        <v>6682</v>
      </c>
      <c r="D79" s="37">
        <v>1484</v>
      </c>
      <c r="E79" s="34">
        <v>23.25</v>
      </c>
      <c r="F79" s="34">
        <v>23.35</v>
      </c>
      <c r="G79" s="34">
        <v>4.3499999999999996</v>
      </c>
      <c r="H79" s="34">
        <v>0.11220000000000001</v>
      </c>
      <c r="I79" s="34">
        <v>0.60000000000000009</v>
      </c>
      <c r="J79" s="31">
        <v>3.3229000000000002E-2</v>
      </c>
      <c r="K79" s="31">
        <v>0.10478000000000001</v>
      </c>
      <c r="L79" s="31">
        <v>6.2911999999999996E-2</v>
      </c>
      <c r="M79" s="31">
        <v>1.8525E-2</v>
      </c>
      <c r="N79" s="420">
        <f t="shared" si="12"/>
        <v>94.718354000000005</v>
      </c>
      <c r="O79" s="34">
        <v>33.94</v>
      </c>
      <c r="P79" s="34">
        <v>35.909999999999997</v>
      </c>
      <c r="Q79" s="34">
        <v>8.1</v>
      </c>
      <c r="R79" s="34">
        <v>19.52</v>
      </c>
      <c r="S79" s="34">
        <v>0.22</v>
      </c>
      <c r="T79" s="34">
        <v>0.14000000000000001</v>
      </c>
      <c r="U79" s="34">
        <v>0.39</v>
      </c>
      <c r="V79" s="34">
        <v>0.25</v>
      </c>
      <c r="W79" s="34">
        <v>0.52</v>
      </c>
      <c r="X79" s="34">
        <v>0.9</v>
      </c>
      <c r="Y79" s="433">
        <v>1.0580436063641721</v>
      </c>
      <c r="Z79" s="433">
        <v>1.2967000589275193</v>
      </c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6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8" ht="15.75" customHeight="1">
      <c r="A80" s="535"/>
      <c r="B80" s="51"/>
      <c r="C80" s="33"/>
      <c r="D80" s="37"/>
      <c r="E80" s="34"/>
      <c r="F80" s="34"/>
      <c r="G80" s="34"/>
      <c r="H80" s="34"/>
      <c r="I80" s="34"/>
      <c r="J80" s="31"/>
      <c r="K80" s="31"/>
      <c r="L80" s="31"/>
      <c r="M80" s="31"/>
      <c r="N80" s="420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433"/>
      <c r="Z80" s="433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6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8" ht="15.75" customHeight="1">
      <c r="A81" s="535" t="s">
        <v>6685</v>
      </c>
      <c r="B81" s="51">
        <v>46028</v>
      </c>
      <c r="C81" s="33" t="s">
        <v>6684</v>
      </c>
      <c r="D81" s="37">
        <v>1463</v>
      </c>
      <c r="E81" s="34">
        <v>2</v>
      </c>
      <c r="F81" s="34">
        <v>2.1</v>
      </c>
      <c r="G81" s="34">
        <v>4.2672600000000003</v>
      </c>
      <c r="H81" s="34">
        <v>0.10200000000000001</v>
      </c>
      <c r="I81" s="34">
        <v>0.32000000000000006</v>
      </c>
      <c r="J81" s="31">
        <v>6.2215999999999994E-2</v>
      </c>
      <c r="K81" s="31">
        <v>0.113646</v>
      </c>
      <c r="L81" s="31">
        <v>3.4405000000000005E-2</v>
      </c>
      <c r="M81" s="31">
        <v>1.4624999999999999E-2</v>
      </c>
      <c r="N81" s="420">
        <f t="shared" si="12"/>
        <v>95.085847999999999</v>
      </c>
      <c r="O81" s="34">
        <v>34.28</v>
      </c>
      <c r="P81" s="34">
        <v>34.86</v>
      </c>
      <c r="Q81" s="34">
        <v>8.1</v>
      </c>
      <c r="R81" s="34">
        <v>19.78</v>
      </c>
      <c r="S81" s="34">
        <v>0.4</v>
      </c>
      <c r="T81" s="34">
        <v>0.19</v>
      </c>
      <c r="U81" s="34">
        <v>0.33</v>
      </c>
      <c r="V81" s="34">
        <v>0.23</v>
      </c>
      <c r="W81" s="34">
        <v>0.52</v>
      </c>
      <c r="X81" s="34">
        <v>1.1599999999999999</v>
      </c>
      <c r="Y81" s="433">
        <v>1.0169194865810969</v>
      </c>
      <c r="Z81" s="433">
        <v>1.2532088681446907</v>
      </c>
      <c r="AA81" s="34"/>
      <c r="AB81" s="539" t="s">
        <v>48</v>
      </c>
      <c r="AC81" s="540">
        <v>22.3</v>
      </c>
      <c r="AD81" s="34" t="s">
        <v>51</v>
      </c>
      <c r="AE81" s="34"/>
      <c r="AF81" s="34"/>
      <c r="AG81" s="34"/>
      <c r="AH81" s="34"/>
      <c r="AI81" s="34"/>
      <c r="AJ81" s="34"/>
      <c r="AK81" s="34"/>
      <c r="AL81" s="36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ht="15.75" customHeight="1">
      <c r="A82" s="535" t="s">
        <v>6687</v>
      </c>
      <c r="B82" s="51">
        <v>46028</v>
      </c>
      <c r="C82" s="33" t="s">
        <v>6686</v>
      </c>
      <c r="D82" s="37">
        <v>1473</v>
      </c>
      <c r="E82" s="34">
        <v>2.2999999999999998</v>
      </c>
      <c r="F82" s="34">
        <v>2.4</v>
      </c>
      <c r="G82" s="34">
        <v>4.16</v>
      </c>
      <c r="H82" s="34">
        <v>0.12239999999999999</v>
      </c>
      <c r="I82" s="34">
        <v>0.88000000000000012</v>
      </c>
      <c r="J82" s="31">
        <v>3.1107999999999997E-2</v>
      </c>
      <c r="K82" s="31">
        <v>0.10961600000000002</v>
      </c>
      <c r="L82" s="31">
        <v>8.3555000000000004E-2</v>
      </c>
      <c r="M82" s="31">
        <v>1.5599999999999999E-2</v>
      </c>
      <c r="N82" s="420">
        <f t="shared" si="12"/>
        <v>94.597721000000007</v>
      </c>
      <c r="O82" s="34">
        <v>33.96</v>
      </c>
      <c r="P82" s="34">
        <v>35.479999999999997</v>
      </c>
      <c r="Q82" s="34">
        <v>8.1</v>
      </c>
      <c r="R82" s="34">
        <v>20.02</v>
      </c>
      <c r="S82" s="34">
        <v>0.24</v>
      </c>
      <c r="T82" s="34">
        <v>0.14000000000000001</v>
      </c>
      <c r="U82" s="34">
        <v>0.37</v>
      </c>
      <c r="V82" s="34">
        <v>0.23</v>
      </c>
      <c r="W82" s="34">
        <v>0.47</v>
      </c>
      <c r="X82" s="34">
        <v>0.9</v>
      </c>
      <c r="Y82" s="433">
        <v>1.044758539458186</v>
      </c>
      <c r="Z82" s="433">
        <v>1.2832744405182568</v>
      </c>
      <c r="AA82" s="34"/>
      <c r="AB82" s="539" t="s">
        <v>50</v>
      </c>
      <c r="AC82" s="540">
        <v>6.3</v>
      </c>
      <c r="AD82" s="34">
        <v>25</v>
      </c>
      <c r="AE82" s="34">
        <v>18.2</v>
      </c>
      <c r="AF82" s="34">
        <v>0.6</v>
      </c>
      <c r="AG82" s="34">
        <v>3.08</v>
      </c>
      <c r="AH82" s="34">
        <v>53.120000000000005</v>
      </c>
      <c r="AI82" s="34">
        <v>1.3736263736263736</v>
      </c>
      <c r="AJ82" s="34">
        <v>42.129629629629626</v>
      </c>
      <c r="AK82" s="34">
        <v>856.44</v>
      </c>
      <c r="AL82" s="36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ht="15.75" customHeight="1">
      <c r="A83" s="535" t="s">
        <v>6689</v>
      </c>
      <c r="B83" s="51">
        <v>46028</v>
      </c>
      <c r="C83" s="33" t="s">
        <v>6688</v>
      </c>
      <c r="D83" s="37">
        <v>1490</v>
      </c>
      <c r="E83" s="34">
        <v>4.0999999999999996</v>
      </c>
      <c r="F83" s="34">
        <v>4.2</v>
      </c>
      <c r="G83" s="34">
        <v>4.0599999999999996</v>
      </c>
      <c r="H83" s="34">
        <v>0.12239999999999999</v>
      </c>
      <c r="I83" s="34">
        <v>1.1599999999999999</v>
      </c>
      <c r="J83" s="31">
        <v>1.9088999999999998E-2</v>
      </c>
      <c r="K83" s="31">
        <v>9.7526000000000002E-2</v>
      </c>
      <c r="L83" s="31">
        <v>0.10616399999999999</v>
      </c>
      <c r="M83" s="31">
        <v>1.4624999999999999E-2</v>
      </c>
      <c r="N83" s="420">
        <f t="shared" si="12"/>
        <v>94.420196000000004</v>
      </c>
      <c r="O83" s="34">
        <v>32.950000000000003</v>
      </c>
      <c r="P83" s="34">
        <v>35.619999999999997</v>
      </c>
      <c r="Q83" s="34">
        <v>8.09</v>
      </c>
      <c r="R83" s="34">
        <v>21.15</v>
      </c>
      <c r="S83" s="34">
        <v>0.21</v>
      </c>
      <c r="T83" s="34">
        <v>0.11</v>
      </c>
      <c r="U83" s="34">
        <v>0.41</v>
      </c>
      <c r="V83" s="34">
        <v>0.21</v>
      </c>
      <c r="W83" s="34">
        <v>0.41</v>
      </c>
      <c r="X83" s="34">
        <v>0.74</v>
      </c>
      <c r="Y83" s="433">
        <v>1.0810318664643397</v>
      </c>
      <c r="Z83" s="433">
        <v>1.3265553869499238</v>
      </c>
      <c r="AA83" s="34"/>
      <c r="AB83" s="539" t="s">
        <v>53</v>
      </c>
      <c r="AC83" s="540">
        <v>14.5</v>
      </c>
      <c r="AD83" s="34" t="s">
        <v>51</v>
      </c>
      <c r="AE83" s="34"/>
      <c r="AF83" s="34"/>
      <c r="AG83" s="34"/>
      <c r="AH83" s="34"/>
      <c r="AI83" s="34"/>
      <c r="AJ83" s="34"/>
      <c r="AK83" s="34"/>
      <c r="AL83" s="36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ht="15.75" customHeight="1">
      <c r="A84" s="535" t="s">
        <v>6690</v>
      </c>
      <c r="B84" s="51">
        <v>46028</v>
      </c>
      <c r="C84" s="33" t="s">
        <v>6703</v>
      </c>
      <c r="D84" s="37">
        <v>1490</v>
      </c>
      <c r="E84" s="34">
        <v>5.2</v>
      </c>
      <c r="F84" s="34">
        <v>5.3</v>
      </c>
      <c r="G84" s="34">
        <v>4.08</v>
      </c>
      <c r="H84" s="34">
        <v>0.12239999999999999</v>
      </c>
      <c r="I84" s="34">
        <v>0.72800000000000009</v>
      </c>
      <c r="J84" s="31">
        <v>3.1107999999999997E-2</v>
      </c>
      <c r="K84" s="31">
        <v>0.10075000000000001</v>
      </c>
      <c r="L84" s="31">
        <v>7.2742000000000001E-2</v>
      </c>
      <c r="M84" s="31">
        <v>1.4624999999999999E-2</v>
      </c>
      <c r="N84" s="420">
        <f t="shared" si="12"/>
        <v>94.850375</v>
      </c>
      <c r="O84" s="34">
        <v>32.81</v>
      </c>
      <c r="P84" s="34">
        <v>35.630000000000003</v>
      </c>
      <c r="Q84" s="34">
        <v>8.07</v>
      </c>
      <c r="R84" s="34">
        <v>20.98</v>
      </c>
      <c r="S84" s="34">
        <v>0.26</v>
      </c>
      <c r="T84" s="34">
        <v>0.14000000000000001</v>
      </c>
      <c r="U84" s="34">
        <v>0.41</v>
      </c>
      <c r="V84" s="34">
        <v>0.22</v>
      </c>
      <c r="W84" s="34">
        <v>0.5</v>
      </c>
      <c r="X84" s="34">
        <v>0.84</v>
      </c>
      <c r="Y84" s="433">
        <v>1.0859494056690033</v>
      </c>
      <c r="Z84" s="433">
        <v>1.3319110027430661</v>
      </c>
      <c r="AA84" s="34"/>
      <c r="AB84" s="539"/>
      <c r="AC84" s="540"/>
      <c r="AD84" s="34"/>
      <c r="AE84" s="34"/>
      <c r="AF84" s="34"/>
      <c r="AG84" s="34"/>
      <c r="AH84" s="34"/>
      <c r="AI84" s="34"/>
      <c r="AJ84" s="34"/>
      <c r="AK84" s="34"/>
      <c r="AL84" s="36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1:48" ht="15.75" customHeight="1">
      <c r="A85" s="535" t="s">
        <v>6692</v>
      </c>
      <c r="B85" s="51">
        <v>46028</v>
      </c>
      <c r="C85" s="33" t="s">
        <v>6691</v>
      </c>
      <c r="D85" s="37">
        <v>1497</v>
      </c>
      <c r="E85" s="34">
        <v>6.3</v>
      </c>
      <c r="F85" s="34">
        <v>6.4</v>
      </c>
      <c r="G85" s="34">
        <v>4.32</v>
      </c>
      <c r="H85" s="34">
        <v>0.11</v>
      </c>
      <c r="I85" s="34">
        <v>0.9</v>
      </c>
      <c r="J85" s="31">
        <v>5.2999999999999999E-2</v>
      </c>
      <c r="K85" s="31">
        <v>0.11</v>
      </c>
      <c r="L85" s="31">
        <v>6.7000000000000004E-2</v>
      </c>
      <c r="M85" s="31">
        <v>1.4E-2</v>
      </c>
      <c r="N85" s="420">
        <f t="shared" si="12"/>
        <v>94.426000000000002</v>
      </c>
      <c r="O85" s="34">
        <v>33.07</v>
      </c>
      <c r="P85" s="34">
        <v>35.049999999999997</v>
      </c>
      <c r="Q85" s="34">
        <v>7.89</v>
      </c>
      <c r="R85" s="34">
        <v>21.37</v>
      </c>
      <c r="S85" s="34">
        <v>0.3</v>
      </c>
      <c r="T85" s="34">
        <v>0.14000000000000001</v>
      </c>
      <c r="U85" s="34">
        <v>0.41</v>
      </c>
      <c r="V85" s="34">
        <v>0.2</v>
      </c>
      <c r="W85" s="34">
        <v>0.51</v>
      </c>
      <c r="X85" s="34">
        <v>0.84</v>
      </c>
      <c r="Y85" s="433">
        <v>1.0598729966737224</v>
      </c>
      <c r="Z85" s="433">
        <v>1.2984578167523435</v>
      </c>
      <c r="AA85" s="34"/>
      <c r="AB85" s="539"/>
      <c r="AC85" s="540"/>
      <c r="AD85" s="34"/>
      <c r="AE85" s="34"/>
      <c r="AF85" s="34"/>
      <c r="AG85" s="34"/>
      <c r="AH85" s="34"/>
      <c r="AI85" s="34"/>
      <c r="AJ85" s="34"/>
      <c r="AK85" s="34"/>
      <c r="AL85" s="36"/>
      <c r="AM85" s="10"/>
      <c r="AN85" s="10"/>
      <c r="AO85" s="10"/>
      <c r="AP85" s="10"/>
      <c r="AQ85" s="10"/>
      <c r="AR85" s="10"/>
      <c r="AS85" s="10"/>
      <c r="AT85" s="10"/>
      <c r="AU85" s="10"/>
      <c r="AV85" s="10"/>
    </row>
    <row r="86" spans="1:48" ht="15.75" customHeight="1">
      <c r="A86" s="535" t="s">
        <v>6694</v>
      </c>
      <c r="B86" s="51">
        <v>46028</v>
      </c>
      <c r="C86" s="33" t="s">
        <v>6693</v>
      </c>
      <c r="D86" s="37">
        <v>1460</v>
      </c>
      <c r="E86" s="34">
        <v>8.1999999999999993</v>
      </c>
      <c r="F86" s="34">
        <v>8.3000000000000007</v>
      </c>
      <c r="G86" s="34">
        <v>4.43</v>
      </c>
      <c r="H86" s="34">
        <v>0.1</v>
      </c>
      <c r="I86" s="34">
        <v>0.51</v>
      </c>
      <c r="J86" s="31">
        <v>8.7999999999999995E-2</v>
      </c>
      <c r="K86" s="31">
        <v>0.12</v>
      </c>
      <c r="L86" s="31">
        <v>3.4000000000000002E-2</v>
      </c>
      <c r="M86" s="31">
        <v>1.7000000000000001E-2</v>
      </c>
      <c r="N86" s="420">
        <f t="shared" si="12"/>
        <v>94.700999999999993</v>
      </c>
      <c r="O86" s="34">
        <v>33.83</v>
      </c>
      <c r="P86" s="34">
        <v>34.549999999999997</v>
      </c>
      <c r="Q86" s="34">
        <v>8.01</v>
      </c>
      <c r="R86" s="34">
        <v>20.39</v>
      </c>
      <c r="S86" s="34">
        <v>0.56999999999999995</v>
      </c>
      <c r="T86" s="34">
        <v>0.21</v>
      </c>
      <c r="U86" s="34">
        <v>0.37</v>
      </c>
      <c r="V86" s="34">
        <v>0.28000000000000003</v>
      </c>
      <c r="W86" s="34">
        <v>0.56999999999999995</v>
      </c>
      <c r="X86" s="34">
        <v>1.0900000000000001</v>
      </c>
      <c r="Y86" s="433">
        <f t="shared" ref="Y86" si="19">P86/O86</f>
        <v>1.0212828850133018</v>
      </c>
      <c r="Z86" s="433">
        <f t="shared" ref="Z86" si="20">(Q86+P86)/O86</f>
        <v>1.2580549807862842</v>
      </c>
      <c r="AA86" s="34"/>
      <c r="AB86" s="539"/>
      <c r="AC86" s="540"/>
      <c r="AD86" s="34"/>
      <c r="AE86" s="34"/>
      <c r="AF86" s="34"/>
      <c r="AG86" s="34"/>
      <c r="AH86" s="34"/>
      <c r="AI86" s="34"/>
      <c r="AJ86" s="34"/>
      <c r="AK86" s="34"/>
      <c r="AL86" s="36"/>
      <c r="AM86" s="10"/>
      <c r="AN86" s="10"/>
      <c r="AO86" s="10"/>
      <c r="AP86" s="10"/>
      <c r="AQ86" s="10"/>
      <c r="AR86" s="10"/>
      <c r="AS86" s="10"/>
      <c r="AT86" s="10"/>
      <c r="AU86" s="10"/>
      <c r="AV86" s="10"/>
    </row>
    <row r="87" spans="1:48" ht="15.75" customHeight="1">
      <c r="A87" s="535" t="s">
        <v>6697</v>
      </c>
      <c r="B87" s="51">
        <v>46028</v>
      </c>
      <c r="C87" s="33" t="s">
        <v>6695</v>
      </c>
      <c r="D87" s="37">
        <v>1480</v>
      </c>
      <c r="E87" s="34">
        <v>10.35</v>
      </c>
      <c r="F87" s="34">
        <v>10.45</v>
      </c>
      <c r="G87" s="34">
        <v>4.21</v>
      </c>
      <c r="H87" s="34">
        <v>0.12</v>
      </c>
      <c r="I87" s="34">
        <v>0.6160000000000001</v>
      </c>
      <c r="J87" s="31">
        <v>5.3731999999999995E-2</v>
      </c>
      <c r="K87" s="31">
        <v>0.114452</v>
      </c>
      <c r="L87" s="31">
        <v>5.3081999999999997E-2</v>
      </c>
      <c r="M87" s="31">
        <v>3.2175000000000002E-2</v>
      </c>
      <c r="N87" s="420">
        <f t="shared" si="12"/>
        <v>94.800559000000007</v>
      </c>
      <c r="O87" s="34">
        <v>33.799999999999997</v>
      </c>
      <c r="P87" s="34">
        <v>35.03</v>
      </c>
      <c r="Q87" s="34">
        <v>7.99</v>
      </c>
      <c r="R87" s="34">
        <v>20.39</v>
      </c>
      <c r="S87" s="34">
        <v>0.31</v>
      </c>
      <c r="T87" s="34">
        <v>0.17</v>
      </c>
      <c r="U87" s="34">
        <v>0.38</v>
      </c>
      <c r="V87" s="34">
        <v>0.28000000000000003</v>
      </c>
      <c r="W87" s="34">
        <v>0.56999999999999995</v>
      </c>
      <c r="X87" s="34">
        <v>0.98</v>
      </c>
      <c r="Y87" s="433">
        <f t="shared" ref="Y87" si="21">P87/O87</f>
        <v>1.0363905325443787</v>
      </c>
      <c r="Z87" s="433">
        <f t="shared" ref="Z87" si="22">(Q87+P87)/O87</f>
        <v>1.2727810650887577</v>
      </c>
      <c r="AA87" s="34"/>
      <c r="AB87" s="539"/>
      <c r="AC87" s="540"/>
      <c r="AD87" s="34"/>
      <c r="AE87" s="34"/>
      <c r="AF87" s="34"/>
      <c r="AG87" s="34"/>
      <c r="AH87" s="34"/>
      <c r="AI87" s="34"/>
      <c r="AJ87" s="34"/>
      <c r="AK87" s="34"/>
      <c r="AL87" s="36"/>
      <c r="AM87" s="10"/>
      <c r="AN87" s="10"/>
      <c r="AO87" s="10"/>
      <c r="AP87" s="10"/>
      <c r="AQ87" s="10"/>
      <c r="AR87" s="10"/>
      <c r="AS87" s="10"/>
      <c r="AT87" s="10"/>
      <c r="AU87" s="10"/>
      <c r="AV87" s="10"/>
    </row>
    <row r="88" spans="1:48" ht="15.75" customHeight="1">
      <c r="A88" s="535" t="s">
        <v>6698</v>
      </c>
      <c r="B88" s="51">
        <v>46028</v>
      </c>
      <c r="C88" s="33" t="s">
        <v>6696</v>
      </c>
      <c r="D88" s="37">
        <v>1480</v>
      </c>
      <c r="E88" s="34">
        <v>12.25</v>
      </c>
      <c r="F88" s="34">
        <v>12.35</v>
      </c>
      <c r="G88" s="34">
        <v>4.18</v>
      </c>
      <c r="H88" s="34">
        <v>0.11220000000000001</v>
      </c>
      <c r="I88" s="34">
        <v>0.54400000000000004</v>
      </c>
      <c r="J88" s="31">
        <v>3.9591999999999995E-2</v>
      </c>
      <c r="K88" s="31">
        <v>9.8332000000000003E-2</v>
      </c>
      <c r="L88" s="31">
        <v>5.7996999999999993E-2</v>
      </c>
      <c r="M88" s="31">
        <v>1.5599999999999999E-2</v>
      </c>
      <c r="N88" s="420">
        <f t="shared" si="12"/>
        <v>94.952279000000004</v>
      </c>
      <c r="O88" s="34">
        <v>33.200000000000003</v>
      </c>
      <c r="P88" s="34">
        <v>35.46</v>
      </c>
      <c r="Q88" s="34">
        <v>7.89</v>
      </c>
      <c r="R88" s="34">
        <v>21.18</v>
      </c>
      <c r="S88" s="34">
        <v>0.21</v>
      </c>
      <c r="T88" s="34">
        <v>0.1</v>
      </c>
      <c r="U88" s="34">
        <v>0.4</v>
      </c>
      <c r="V88" s="34">
        <v>0.23</v>
      </c>
      <c r="W88" s="34">
        <v>0.47</v>
      </c>
      <c r="X88" s="34">
        <v>0.73</v>
      </c>
      <c r="Y88" s="433">
        <v>1.0680722891566263</v>
      </c>
      <c r="Z88" s="433">
        <v>1.3057228915662651</v>
      </c>
      <c r="AA88" s="34"/>
      <c r="AB88" s="539"/>
      <c r="AC88" s="540"/>
      <c r="AD88" s="34"/>
      <c r="AE88" s="34"/>
      <c r="AF88" s="34"/>
      <c r="AG88" s="34"/>
      <c r="AH88" s="34"/>
      <c r="AI88" s="34"/>
      <c r="AJ88" s="34"/>
      <c r="AK88" s="34"/>
      <c r="AL88" s="36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1:48" ht="15.75" customHeight="1">
      <c r="A89" s="535" t="s">
        <v>6702</v>
      </c>
      <c r="B89" s="51">
        <v>46028</v>
      </c>
      <c r="C89" s="33" t="s">
        <v>6699</v>
      </c>
      <c r="D89" s="37">
        <v>1497</v>
      </c>
      <c r="E89" s="34">
        <v>13.4</v>
      </c>
      <c r="F89" s="34">
        <v>13.5</v>
      </c>
      <c r="G89" s="34">
        <v>4.1399999999999997</v>
      </c>
      <c r="H89" s="34">
        <v>0.12</v>
      </c>
      <c r="I89" s="34">
        <v>0.81</v>
      </c>
      <c r="J89" s="31">
        <v>4.7E-2</v>
      </c>
      <c r="K89" s="31">
        <v>9.4E-2</v>
      </c>
      <c r="L89" s="31">
        <v>7.5999999999999998E-2</v>
      </c>
      <c r="M89" s="31">
        <v>1.7000000000000001E-2</v>
      </c>
      <c r="N89" s="420">
        <f t="shared" si="12"/>
        <v>94.695999999999998</v>
      </c>
      <c r="O89" s="34">
        <v>32.619999999999997</v>
      </c>
      <c r="P89" s="34">
        <v>36.32</v>
      </c>
      <c r="Q89" s="34">
        <v>8.23</v>
      </c>
      <c r="R89" s="34">
        <v>20.54</v>
      </c>
      <c r="S89" s="34">
        <v>0.2</v>
      </c>
      <c r="T89" s="34">
        <v>0.12</v>
      </c>
      <c r="U89" s="34">
        <v>0.44</v>
      </c>
      <c r="V89" s="34">
        <v>0.22</v>
      </c>
      <c r="W89" s="34">
        <v>0.45</v>
      </c>
      <c r="X89" s="34">
        <v>0.74</v>
      </c>
      <c r="Y89" s="433">
        <v>1.113427345187002</v>
      </c>
      <c r="Z89" s="433">
        <v>1.3657265481299816</v>
      </c>
      <c r="AA89" s="34"/>
      <c r="AB89" s="539"/>
      <c r="AC89" s="540"/>
      <c r="AD89" s="34"/>
      <c r="AE89" s="34"/>
      <c r="AF89" s="34"/>
      <c r="AG89" s="34"/>
      <c r="AH89" s="34"/>
      <c r="AI89" s="34"/>
      <c r="AJ89" s="34"/>
      <c r="AK89" s="34"/>
      <c r="AL89" s="36"/>
      <c r="AM89" s="10"/>
      <c r="AN89" s="10"/>
      <c r="AO89" s="10"/>
      <c r="AP89" s="10"/>
      <c r="AQ89" s="10"/>
      <c r="AR89" s="10"/>
      <c r="AS89" s="10"/>
      <c r="AT89" s="10"/>
      <c r="AU89" s="10"/>
      <c r="AV89" s="10"/>
    </row>
    <row r="90" spans="1:48" ht="15.75" customHeight="1">
      <c r="A90" s="535" t="s">
        <v>6701</v>
      </c>
      <c r="B90" s="51">
        <v>46028</v>
      </c>
      <c r="C90" s="33" t="s">
        <v>6700</v>
      </c>
      <c r="D90" s="37">
        <v>1520</v>
      </c>
      <c r="E90" s="34">
        <v>15.1</v>
      </c>
      <c r="F90" s="34">
        <v>15.2</v>
      </c>
      <c r="G90" s="34">
        <v>4.3499999999999996</v>
      </c>
      <c r="H90" s="34">
        <v>0.1326</v>
      </c>
      <c r="I90" s="34">
        <v>1.1759999999999999</v>
      </c>
      <c r="J90" s="31">
        <v>1.5553999999999998E-2</v>
      </c>
      <c r="K90" s="31">
        <v>8.8660000000000003E-2</v>
      </c>
      <c r="L90" s="31">
        <v>0.10714699999999999</v>
      </c>
      <c r="M90" s="31">
        <v>1.4624999999999999E-2</v>
      </c>
      <c r="N90" s="420">
        <f t="shared" si="12"/>
        <v>94.115414000000001</v>
      </c>
      <c r="O90" s="34">
        <v>31.89</v>
      </c>
      <c r="P90" s="34">
        <v>37.520000000000003</v>
      </c>
      <c r="Q90" s="34">
        <v>8.0399999999999991</v>
      </c>
      <c r="R90" s="34">
        <v>20.51</v>
      </c>
      <c r="S90" s="34">
        <v>0.2</v>
      </c>
      <c r="T90" s="34">
        <v>0.1</v>
      </c>
      <c r="U90" s="34">
        <v>0.46</v>
      </c>
      <c r="V90" s="34">
        <v>0.19</v>
      </c>
      <c r="W90" s="34">
        <v>0.36</v>
      </c>
      <c r="X90" s="34">
        <v>0.63</v>
      </c>
      <c r="Y90" s="433">
        <v>1.1765443712762622</v>
      </c>
      <c r="Z90" s="433">
        <v>1.4286610222640326</v>
      </c>
      <c r="AA90" s="34"/>
      <c r="AB90" s="539"/>
      <c r="AC90" s="540"/>
      <c r="AD90" s="34"/>
      <c r="AE90" s="34"/>
      <c r="AF90" s="34"/>
      <c r="AG90" s="34"/>
      <c r="AH90" s="34"/>
      <c r="AI90" s="34"/>
      <c r="AJ90" s="34"/>
      <c r="AK90" s="34"/>
      <c r="AL90" s="36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1:48" s="74" customFormat="1" ht="15.75" customHeight="1">
      <c r="A91" s="535" t="s">
        <v>6705</v>
      </c>
      <c r="B91" s="51">
        <v>46028</v>
      </c>
      <c r="C91" s="33" t="s">
        <v>6704</v>
      </c>
      <c r="D91" s="37">
        <v>1515</v>
      </c>
      <c r="E91" s="34">
        <v>17</v>
      </c>
      <c r="F91" s="34">
        <v>17.100000000000001</v>
      </c>
      <c r="G91" s="34">
        <v>4.3499999999999996</v>
      </c>
      <c r="H91" s="34">
        <v>0.13</v>
      </c>
      <c r="I91" s="34">
        <v>0.79</v>
      </c>
      <c r="J91" s="31">
        <v>2.1999999999999999E-2</v>
      </c>
      <c r="K91" s="31">
        <v>9.9000000000000005E-2</v>
      </c>
      <c r="L91" s="31">
        <v>8.1000000000000003E-2</v>
      </c>
      <c r="M91" s="31">
        <v>1.6E-2</v>
      </c>
      <c r="N91" s="420">
        <f t="shared" si="12"/>
        <v>94.512</v>
      </c>
      <c r="O91" s="34">
        <v>32.03</v>
      </c>
      <c r="P91" s="34">
        <v>37.44</v>
      </c>
      <c r="Q91" s="34">
        <v>7.92</v>
      </c>
      <c r="R91" s="34">
        <v>20.45</v>
      </c>
      <c r="S91" s="34">
        <v>0.21</v>
      </c>
      <c r="T91" s="34">
        <v>0.11</v>
      </c>
      <c r="U91" s="34">
        <v>0.45</v>
      </c>
      <c r="V91" s="34">
        <v>0.2</v>
      </c>
      <c r="W91" s="34">
        <v>0.39</v>
      </c>
      <c r="X91" s="34">
        <v>0.68</v>
      </c>
      <c r="Y91" s="433">
        <f t="shared" ref="Y91:Y93" si="23">P91/O91</f>
        <v>1.168904152357165</v>
      </c>
      <c r="Z91" s="433">
        <f t="shared" ref="Z91:Z93" si="24">(Q91+P91)/O91</f>
        <v>1.4161723384327192</v>
      </c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6"/>
      <c r="AM91" s="277"/>
      <c r="AN91" s="277"/>
      <c r="AO91" s="277"/>
      <c r="AP91" s="277"/>
      <c r="AQ91" s="277"/>
      <c r="AR91" s="277"/>
      <c r="AS91" s="277"/>
      <c r="AT91" s="277"/>
      <c r="AU91" s="277"/>
      <c r="AV91" s="277"/>
    </row>
    <row r="92" spans="1:48" s="74" customFormat="1" ht="15.75" customHeight="1">
      <c r="A92" s="535" t="s">
        <v>6707</v>
      </c>
      <c r="B92" s="51">
        <v>46028</v>
      </c>
      <c r="C92" s="33" t="s">
        <v>6706</v>
      </c>
      <c r="D92" s="37">
        <v>1502</v>
      </c>
      <c r="E92" s="34">
        <v>18.399999999999999</v>
      </c>
      <c r="F92" s="34">
        <v>18.5</v>
      </c>
      <c r="G92" s="34">
        <v>4.3899999999999997</v>
      </c>
      <c r="H92" s="34">
        <v>0.12</v>
      </c>
      <c r="I92" s="34">
        <v>0.66</v>
      </c>
      <c r="J92" s="31">
        <v>2.5000000000000001E-2</v>
      </c>
      <c r="K92" s="31">
        <v>9.2999999999999999E-2</v>
      </c>
      <c r="L92" s="31">
        <v>6.5000000000000002E-2</v>
      </c>
      <c r="M92" s="31">
        <v>1.9E-2</v>
      </c>
      <c r="N92" s="420">
        <f t="shared" si="12"/>
        <v>94.628</v>
      </c>
      <c r="O92" s="34">
        <v>32.85</v>
      </c>
      <c r="P92" s="34">
        <v>37.090000000000003</v>
      </c>
      <c r="Q92" s="34">
        <v>7.74</v>
      </c>
      <c r="R92" s="34">
        <v>19.88</v>
      </c>
      <c r="S92" s="34">
        <v>0.26</v>
      </c>
      <c r="T92" s="34">
        <v>0.13</v>
      </c>
      <c r="U92" s="34">
        <v>0.41</v>
      </c>
      <c r="V92" s="34">
        <v>0.25</v>
      </c>
      <c r="W92" s="34">
        <v>0.51</v>
      </c>
      <c r="X92" s="34">
        <v>0.77</v>
      </c>
      <c r="Y92" s="433">
        <f t="shared" si="23"/>
        <v>1.1290715372907154</v>
      </c>
      <c r="Z92" s="433">
        <f t="shared" si="24"/>
        <v>1.3646879756468799</v>
      </c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6"/>
      <c r="AM92" s="277"/>
      <c r="AN92" s="277"/>
      <c r="AO92" s="277"/>
      <c r="AP92" s="277"/>
      <c r="AQ92" s="277"/>
      <c r="AR92" s="277"/>
      <c r="AS92" s="277"/>
      <c r="AT92" s="277"/>
      <c r="AU92" s="277"/>
      <c r="AV92" s="277"/>
    </row>
    <row r="93" spans="1:48" s="74" customFormat="1" ht="15.75" customHeight="1">
      <c r="A93" s="535" t="s">
        <v>6709</v>
      </c>
      <c r="B93" s="51">
        <v>46028</v>
      </c>
      <c r="C93" s="33" t="s">
        <v>6708</v>
      </c>
      <c r="D93" s="37">
        <v>1492</v>
      </c>
      <c r="E93" s="34">
        <v>20.5</v>
      </c>
      <c r="F93" s="34">
        <v>21</v>
      </c>
      <c r="G93" s="34">
        <v>4.37</v>
      </c>
      <c r="H93" s="34">
        <v>0.13</v>
      </c>
      <c r="I93" s="34">
        <v>0.7</v>
      </c>
      <c r="J93" s="31">
        <v>2.8000000000000001E-2</v>
      </c>
      <c r="K93" s="31">
        <v>9.7000000000000003E-2</v>
      </c>
      <c r="L93" s="31">
        <v>6.4000000000000001E-2</v>
      </c>
      <c r="M93" s="31">
        <v>2.1999999999999999E-2</v>
      </c>
      <c r="N93" s="420">
        <f t="shared" si="12"/>
        <v>94.588999999999999</v>
      </c>
      <c r="O93" s="34">
        <v>33.17</v>
      </c>
      <c r="P93" s="34">
        <v>36.86</v>
      </c>
      <c r="Q93" s="34">
        <v>7.63</v>
      </c>
      <c r="R93" s="34">
        <v>19.559999999999999</v>
      </c>
      <c r="S93" s="34">
        <v>0.39</v>
      </c>
      <c r="T93" s="34">
        <v>0.17</v>
      </c>
      <c r="U93" s="34">
        <v>0.38</v>
      </c>
      <c r="V93" s="34">
        <v>0.25</v>
      </c>
      <c r="W93" s="34">
        <v>0.53</v>
      </c>
      <c r="X93" s="34">
        <v>0.95</v>
      </c>
      <c r="Y93" s="433">
        <f t="shared" si="23"/>
        <v>1.1112451009948747</v>
      </c>
      <c r="Z93" s="433">
        <f t="shared" si="24"/>
        <v>1.341272233946337</v>
      </c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6"/>
      <c r="AM93" s="277"/>
      <c r="AN93" s="277"/>
      <c r="AO93" s="277"/>
      <c r="AP93" s="277"/>
      <c r="AQ93" s="277"/>
      <c r="AR93" s="277"/>
      <c r="AS93" s="277"/>
      <c r="AT93" s="277"/>
      <c r="AU93" s="277"/>
      <c r="AV93" s="277"/>
    </row>
    <row r="94" spans="1:48" ht="15.75" customHeight="1">
      <c r="A94" s="535" t="s">
        <v>6711</v>
      </c>
      <c r="B94" s="51">
        <v>46028</v>
      </c>
      <c r="C94" s="33" t="s">
        <v>6710</v>
      </c>
      <c r="D94" s="37">
        <v>1474</v>
      </c>
      <c r="E94" s="34">
        <v>22.35</v>
      </c>
      <c r="F94" s="34">
        <v>22.45</v>
      </c>
      <c r="G94" s="34">
        <v>4.0976999999999997</v>
      </c>
      <c r="H94" s="34">
        <v>0.11220000000000001</v>
      </c>
      <c r="I94" s="34">
        <v>0.41600000000000004</v>
      </c>
      <c r="J94" s="31">
        <v>5.5853E-2</v>
      </c>
      <c r="K94" s="31">
        <v>0.10800400000000002</v>
      </c>
      <c r="L94" s="31">
        <v>4.3251999999999999E-2</v>
      </c>
      <c r="M94" s="31">
        <v>1.4624999999999999E-2</v>
      </c>
      <c r="N94" s="420">
        <f t="shared" si="12"/>
        <v>95.152366000000001</v>
      </c>
      <c r="O94" s="34">
        <v>33.67</v>
      </c>
      <c r="P94" s="34">
        <v>35.840000000000003</v>
      </c>
      <c r="Q94" s="34">
        <v>7.41</v>
      </c>
      <c r="R94" s="34">
        <v>20.13</v>
      </c>
      <c r="S94" s="34">
        <v>0.49</v>
      </c>
      <c r="T94" s="34">
        <v>0.18</v>
      </c>
      <c r="U94" s="34">
        <v>0.37</v>
      </c>
      <c r="V94" s="34">
        <v>0.26</v>
      </c>
      <c r="W94" s="34">
        <v>0.46</v>
      </c>
      <c r="X94" s="34">
        <v>0.99</v>
      </c>
      <c r="Y94" s="433">
        <v>1.0644490644490645</v>
      </c>
      <c r="Z94" s="433">
        <v>1.2845262845262844</v>
      </c>
      <c r="AA94" s="34"/>
      <c r="AB94" s="539"/>
      <c r="AC94" s="540"/>
      <c r="AD94" s="34"/>
      <c r="AE94" s="34"/>
      <c r="AF94" s="34"/>
      <c r="AG94" s="34"/>
      <c r="AH94" s="34"/>
      <c r="AI94" s="34"/>
      <c r="AJ94" s="34"/>
      <c r="AK94" s="34"/>
      <c r="AL94" s="36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1:48" ht="15.75" customHeight="1">
      <c r="A95" s="535"/>
      <c r="B95" s="51"/>
      <c r="C95" s="33"/>
      <c r="D95" s="37"/>
      <c r="E95" s="34"/>
      <c r="F95" s="34"/>
      <c r="G95" s="34"/>
      <c r="H95" s="34"/>
      <c r="I95" s="34"/>
      <c r="J95" s="31"/>
      <c r="K95" s="31"/>
      <c r="L95" s="31"/>
      <c r="M95" s="31"/>
      <c r="N95" s="420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433"/>
      <c r="Z95" s="433"/>
      <c r="AA95" s="34"/>
      <c r="AB95" s="539"/>
      <c r="AC95" s="540"/>
      <c r="AD95" s="34"/>
      <c r="AE95" s="34"/>
      <c r="AF95" s="34"/>
      <c r="AG95" s="34"/>
      <c r="AH95" s="34"/>
      <c r="AI95" s="34"/>
      <c r="AJ95" s="34"/>
      <c r="AK95" s="34"/>
      <c r="AL95" s="36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spans="1:48" ht="15.75" customHeight="1">
      <c r="A96" s="535" t="s">
        <v>6713</v>
      </c>
      <c r="B96" s="51">
        <v>46029</v>
      </c>
      <c r="C96" s="33" t="s">
        <v>6712</v>
      </c>
      <c r="D96" s="37">
        <v>1451</v>
      </c>
      <c r="E96" s="34">
        <v>0.35</v>
      </c>
      <c r="F96" s="34">
        <v>0.45</v>
      </c>
      <c r="G96" s="34">
        <v>4.2300000000000004</v>
      </c>
      <c r="H96" s="34">
        <v>0.11220000000000001</v>
      </c>
      <c r="I96" s="34">
        <v>0.55199999999999994</v>
      </c>
      <c r="J96" s="31">
        <v>6.5043999999999991E-2</v>
      </c>
      <c r="K96" s="31">
        <v>0.116064</v>
      </c>
      <c r="L96" s="31">
        <v>4.3251999999999999E-2</v>
      </c>
      <c r="M96" s="31">
        <v>2.4375000000000001E-2</v>
      </c>
      <c r="N96" s="420">
        <f t="shared" si="12"/>
        <v>94.857065000000006</v>
      </c>
      <c r="O96" s="34">
        <v>35.08</v>
      </c>
      <c r="P96" s="34">
        <v>34.99</v>
      </c>
      <c r="Q96" s="34">
        <v>7.69</v>
      </c>
      <c r="R96" s="34">
        <v>18.8</v>
      </c>
      <c r="S96" s="34">
        <v>0.6</v>
      </c>
      <c r="T96" s="34">
        <v>0.25</v>
      </c>
      <c r="U96" s="34">
        <v>0.3</v>
      </c>
      <c r="V96" s="34">
        <v>0.28000000000000003</v>
      </c>
      <c r="W96" s="34">
        <v>0.51</v>
      </c>
      <c r="X96" s="34">
        <v>1.26</v>
      </c>
      <c r="Y96" s="433">
        <f t="shared" ref="Y96:Y99" si="25">P96/O96</f>
        <v>0.99743443557582678</v>
      </c>
      <c r="Z96" s="433">
        <f t="shared" ref="Z96:Z99" si="26">(Q96+P96)/O96</f>
        <v>1.216647662485747</v>
      </c>
      <c r="AA96" s="34"/>
      <c r="AB96" s="539" t="s">
        <v>48</v>
      </c>
      <c r="AC96" s="540">
        <v>22.3</v>
      </c>
      <c r="AD96" s="34">
        <v>25.2</v>
      </c>
      <c r="AE96" s="34">
        <v>19</v>
      </c>
      <c r="AF96" s="34">
        <v>0.6</v>
      </c>
      <c r="AG96" s="34">
        <v>3.08</v>
      </c>
      <c r="AH96" s="34">
        <v>52.120000000000005</v>
      </c>
      <c r="AI96" s="34">
        <v>1.3263157894736841</v>
      </c>
      <c r="AJ96" s="34">
        <v>42.986425339366512</v>
      </c>
      <c r="AK96" s="34">
        <v>862.54</v>
      </c>
      <c r="AL96" s="36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spans="1:48" ht="15.75" customHeight="1">
      <c r="A97" s="535" t="s">
        <v>6715</v>
      </c>
      <c r="B97" s="51">
        <v>46029</v>
      </c>
      <c r="C97" s="33" t="s">
        <v>6714</v>
      </c>
      <c r="D97" s="37">
        <v>1479</v>
      </c>
      <c r="E97" s="34">
        <v>2</v>
      </c>
      <c r="F97" s="34">
        <v>2.1</v>
      </c>
      <c r="G97" s="34">
        <v>4.0694400000000002</v>
      </c>
      <c r="H97" s="34">
        <v>0.1326</v>
      </c>
      <c r="I97" s="34">
        <v>0.68800000000000006</v>
      </c>
      <c r="J97" s="31">
        <v>2.828E-2</v>
      </c>
      <c r="K97" s="31">
        <v>9.9138000000000004E-2</v>
      </c>
      <c r="L97" s="31">
        <v>6.881000000000001E-2</v>
      </c>
      <c r="M97" s="31">
        <v>2.1449999999999997E-2</v>
      </c>
      <c r="N97" s="420">
        <f t="shared" si="12"/>
        <v>94.892281999999994</v>
      </c>
      <c r="O97" s="34">
        <v>35.799999999999997</v>
      </c>
      <c r="P97" s="34">
        <v>35.28</v>
      </c>
      <c r="Q97" s="34">
        <v>7.47</v>
      </c>
      <c r="R97" s="34">
        <v>18.95</v>
      </c>
      <c r="S97" s="34">
        <v>0.34</v>
      </c>
      <c r="T97" s="34">
        <v>0.17</v>
      </c>
      <c r="U97" s="34">
        <v>0.28000000000000003</v>
      </c>
      <c r="V97" s="34">
        <v>0.21</v>
      </c>
      <c r="W97" s="34">
        <v>0.45</v>
      </c>
      <c r="X97" s="34">
        <v>0.96</v>
      </c>
      <c r="Y97" s="433">
        <f t="shared" si="25"/>
        <v>0.9854748603351956</v>
      </c>
      <c r="Z97" s="433">
        <f t="shared" si="26"/>
        <v>1.1941340782122907</v>
      </c>
      <c r="AA97" s="34"/>
      <c r="AB97" s="539" t="s">
        <v>50</v>
      </c>
      <c r="AC97" s="540" t="s">
        <v>51</v>
      </c>
      <c r="AD97" s="34"/>
      <c r="AE97" s="34"/>
      <c r="AF97" s="34"/>
      <c r="AG97" s="34"/>
      <c r="AH97" s="34"/>
      <c r="AI97" s="34"/>
      <c r="AJ97" s="34"/>
      <c r="AK97" s="34"/>
      <c r="AL97" s="36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1:48" ht="15.75" customHeight="1">
      <c r="A98" s="535" t="s">
        <v>6717</v>
      </c>
      <c r="B98" s="51">
        <v>46029</v>
      </c>
      <c r="C98" s="33" t="s">
        <v>6716</v>
      </c>
      <c r="D98" s="37">
        <v>1485</v>
      </c>
      <c r="E98" s="34">
        <v>3.5</v>
      </c>
      <c r="F98" s="34">
        <v>4</v>
      </c>
      <c r="G98" s="34">
        <v>4.1500000000000004</v>
      </c>
      <c r="H98" s="34">
        <v>0.12239999999999999</v>
      </c>
      <c r="I98" s="34">
        <v>0.63200000000000012</v>
      </c>
      <c r="J98" s="31">
        <v>3.8884999999999996E-2</v>
      </c>
      <c r="K98" s="31">
        <v>0.10881000000000002</v>
      </c>
      <c r="L98" s="31">
        <v>6.1928999999999998E-2</v>
      </c>
      <c r="M98" s="31">
        <v>1.6574999999999999E-2</v>
      </c>
      <c r="N98" s="420">
        <f t="shared" si="12"/>
        <v>94.869400999999996</v>
      </c>
      <c r="O98" s="34">
        <v>34.35</v>
      </c>
      <c r="P98" s="34">
        <v>35.51</v>
      </c>
      <c r="Q98" s="34">
        <v>7.6</v>
      </c>
      <c r="R98" s="34">
        <v>20.04</v>
      </c>
      <c r="S98" s="34">
        <v>0.28999999999999998</v>
      </c>
      <c r="T98" s="34">
        <v>0.16</v>
      </c>
      <c r="U98" s="34">
        <v>0.35</v>
      </c>
      <c r="V98" s="34">
        <v>0.22</v>
      </c>
      <c r="W98" s="34">
        <v>0.47</v>
      </c>
      <c r="X98" s="34">
        <v>0.92</v>
      </c>
      <c r="Y98" s="433">
        <f t="shared" si="25"/>
        <v>1.0337700145560407</v>
      </c>
      <c r="Z98" s="433">
        <f t="shared" si="26"/>
        <v>1.2550218340611352</v>
      </c>
      <c r="AA98" s="34"/>
      <c r="AB98" s="539" t="s">
        <v>53</v>
      </c>
      <c r="AC98" s="540">
        <v>14.3</v>
      </c>
      <c r="AD98" s="34">
        <v>25</v>
      </c>
      <c r="AE98" s="34">
        <v>19.2</v>
      </c>
      <c r="AF98" s="34">
        <v>0.6</v>
      </c>
      <c r="AG98" s="34">
        <v>3.22</v>
      </c>
      <c r="AH98" s="34">
        <v>51.980000000000004</v>
      </c>
      <c r="AI98" s="34">
        <v>1.3020833333333335</v>
      </c>
      <c r="AJ98" s="34">
        <v>43.438914027149316</v>
      </c>
      <c r="AK98" s="34">
        <v>860.71</v>
      </c>
      <c r="AL98" s="36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spans="1:48" ht="15.75" customHeight="1">
      <c r="A99" s="535" t="s">
        <v>6719</v>
      </c>
      <c r="B99" s="51">
        <v>46029</v>
      </c>
      <c r="C99" s="33" t="s">
        <v>6718</v>
      </c>
      <c r="D99" s="37">
        <v>1479</v>
      </c>
      <c r="E99" s="34">
        <v>5.0999999999999996</v>
      </c>
      <c r="F99" s="34">
        <v>5.2</v>
      </c>
      <c r="G99" s="34">
        <v>4.22</v>
      </c>
      <c r="H99" s="34">
        <v>0.12239999999999999</v>
      </c>
      <c r="I99" s="34">
        <v>0.40800000000000003</v>
      </c>
      <c r="J99" s="31">
        <v>4.4540999999999997E-2</v>
      </c>
      <c r="K99" s="31">
        <v>9.8332000000000003E-2</v>
      </c>
      <c r="L99" s="31">
        <v>4.5218000000000001E-2</v>
      </c>
      <c r="M99" s="31">
        <v>1.6574999999999999E-2</v>
      </c>
      <c r="N99" s="420">
        <f t="shared" si="12"/>
        <v>95.044933999999998</v>
      </c>
      <c r="O99" s="34">
        <v>34.770000000000003</v>
      </c>
      <c r="P99" s="34">
        <v>35.090000000000003</v>
      </c>
      <c r="Q99" s="34">
        <v>7.74</v>
      </c>
      <c r="R99" s="34">
        <v>19.8</v>
      </c>
      <c r="S99" s="34">
        <v>0.31</v>
      </c>
      <c r="T99" s="34">
        <v>0.17</v>
      </c>
      <c r="U99" s="34">
        <v>0.33</v>
      </c>
      <c r="V99" s="34">
        <v>0.24</v>
      </c>
      <c r="W99" s="34">
        <v>0.49</v>
      </c>
      <c r="X99" s="34">
        <v>0.96</v>
      </c>
      <c r="Y99" s="433">
        <f t="shared" si="25"/>
        <v>1.009203336209376</v>
      </c>
      <c r="Z99" s="433">
        <f t="shared" si="26"/>
        <v>1.2318090307736556</v>
      </c>
      <c r="AA99" s="34"/>
      <c r="AB99" s="539"/>
      <c r="AC99" s="540"/>
      <c r="AD99" s="34"/>
      <c r="AE99" s="34"/>
      <c r="AF99" s="34"/>
      <c r="AG99" s="34"/>
      <c r="AH99" s="34"/>
      <c r="AI99" s="34"/>
      <c r="AJ99" s="34"/>
      <c r="AK99" s="34"/>
      <c r="AL99" s="36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1:48" ht="15.75" customHeight="1">
      <c r="A100" s="535" t="s">
        <v>6721</v>
      </c>
      <c r="B100" s="51">
        <v>46029</v>
      </c>
      <c r="C100" s="33" t="s">
        <v>6720</v>
      </c>
      <c r="D100" s="37">
        <v>1466</v>
      </c>
      <c r="E100" s="34">
        <v>8</v>
      </c>
      <c r="F100" s="34">
        <v>8.1</v>
      </c>
      <c r="G100" s="34">
        <v>4.43</v>
      </c>
      <c r="H100" s="34">
        <v>0.12239999999999999</v>
      </c>
      <c r="I100" s="34">
        <v>0.51</v>
      </c>
      <c r="J100" s="31">
        <v>5.5E-2</v>
      </c>
      <c r="K100" s="31">
        <v>0.107</v>
      </c>
      <c r="L100" s="31">
        <v>4.8000000000000001E-2</v>
      </c>
      <c r="M100" s="31">
        <v>2.4E-2</v>
      </c>
      <c r="N100" s="420">
        <f t="shared" si="12"/>
        <v>94.703599999999994</v>
      </c>
      <c r="O100" s="34">
        <v>34.42</v>
      </c>
      <c r="P100" s="34">
        <v>35.29</v>
      </c>
      <c r="Q100" s="34">
        <v>7.7</v>
      </c>
      <c r="R100" s="34">
        <v>19.88</v>
      </c>
      <c r="S100" s="34">
        <v>0.32</v>
      </c>
      <c r="T100" s="34">
        <v>0.18</v>
      </c>
      <c r="U100" s="34">
        <v>0.36</v>
      </c>
      <c r="V100" s="34">
        <v>0.21</v>
      </c>
      <c r="W100" s="34">
        <v>0.52</v>
      </c>
      <c r="X100" s="34">
        <v>1</v>
      </c>
      <c r="Y100" s="433">
        <v>1.02527600232423</v>
      </c>
      <c r="Z100" s="433">
        <v>1.2489831493317838</v>
      </c>
      <c r="AA100" s="34"/>
      <c r="AB100" s="539"/>
      <c r="AC100" s="540"/>
      <c r="AD100" s="34"/>
      <c r="AE100" s="34"/>
      <c r="AF100" s="34"/>
      <c r="AG100" s="34"/>
      <c r="AH100" s="34"/>
      <c r="AI100" s="34"/>
      <c r="AJ100" s="34"/>
      <c r="AK100" s="34"/>
      <c r="AL100" s="36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spans="1:48" ht="15.75" customHeight="1">
      <c r="A101" s="535" t="s">
        <v>6723</v>
      </c>
      <c r="B101" s="51">
        <v>46029</v>
      </c>
      <c r="C101" s="33" t="s">
        <v>6722</v>
      </c>
      <c r="D101" s="37">
        <v>1474</v>
      </c>
      <c r="E101" s="34">
        <v>10</v>
      </c>
      <c r="F101" s="34">
        <v>10.1</v>
      </c>
      <c r="G101" s="34">
        <v>4.16</v>
      </c>
      <c r="H101" s="34">
        <v>0.1326</v>
      </c>
      <c r="I101" s="34">
        <v>0.84800000000000009</v>
      </c>
      <c r="J101" s="31">
        <v>2.4038E-2</v>
      </c>
      <c r="K101" s="31">
        <v>9.9944000000000005E-2</v>
      </c>
      <c r="L101" s="31">
        <v>7.8640000000000002E-2</v>
      </c>
      <c r="M101" s="31">
        <v>1.755E-2</v>
      </c>
      <c r="N101" s="420">
        <f t="shared" si="12"/>
        <v>94.639228000000003</v>
      </c>
      <c r="O101" s="34">
        <v>33.229999999999997</v>
      </c>
      <c r="P101" s="34">
        <v>36.479999999999997</v>
      </c>
      <c r="Q101" s="34">
        <v>7.97</v>
      </c>
      <c r="R101" s="34">
        <v>19.940000000000001</v>
      </c>
      <c r="S101" s="34">
        <v>0.25</v>
      </c>
      <c r="T101" s="34">
        <v>0.15</v>
      </c>
      <c r="U101" s="34">
        <v>0.4</v>
      </c>
      <c r="V101" s="34">
        <v>0.21</v>
      </c>
      <c r="W101" s="34">
        <v>0.44</v>
      </c>
      <c r="X101" s="34">
        <v>0.83</v>
      </c>
      <c r="Y101" s="433">
        <v>1.0978031898886549</v>
      </c>
      <c r="Z101" s="433">
        <v>1.3376467047848331</v>
      </c>
      <c r="AA101" s="34"/>
      <c r="AB101" s="539"/>
      <c r="AC101" s="540"/>
      <c r="AD101" s="34"/>
      <c r="AE101" s="34"/>
      <c r="AF101" s="34"/>
      <c r="AG101" s="34"/>
      <c r="AH101" s="34"/>
      <c r="AI101" s="34"/>
      <c r="AJ101" s="34"/>
      <c r="AK101" s="34"/>
      <c r="AL101" s="36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1:48" ht="15.75" customHeight="1">
      <c r="A102" s="535" t="s">
        <v>6725</v>
      </c>
      <c r="B102" s="51">
        <v>46029</v>
      </c>
      <c r="C102" s="33" t="s">
        <v>6724</v>
      </c>
      <c r="D102" s="37">
        <v>1476</v>
      </c>
      <c r="E102" s="34">
        <v>11.3</v>
      </c>
      <c r="F102" s="34">
        <v>11.4</v>
      </c>
      <c r="G102" s="34">
        <v>4.4000000000000004</v>
      </c>
      <c r="H102" s="34">
        <v>0.1326</v>
      </c>
      <c r="I102" s="34">
        <v>0.90399999999999991</v>
      </c>
      <c r="J102" s="31">
        <v>2.828E-2</v>
      </c>
      <c r="K102" s="31">
        <v>0.11042200000000002</v>
      </c>
      <c r="L102" s="31">
        <v>8.4537999999999988E-2</v>
      </c>
      <c r="M102" s="31">
        <v>1.6574999999999999E-2</v>
      </c>
      <c r="N102" s="420">
        <f t="shared" si="12"/>
        <v>94.323584999999994</v>
      </c>
      <c r="O102" s="34">
        <v>32.92</v>
      </c>
      <c r="P102" s="34">
        <v>36.799999999999997</v>
      </c>
      <c r="Q102" s="34">
        <v>7.85</v>
      </c>
      <c r="R102" s="34">
        <v>20.170000000000002</v>
      </c>
      <c r="S102" s="34">
        <v>0.27</v>
      </c>
      <c r="T102" s="34">
        <v>0.13</v>
      </c>
      <c r="U102" s="34">
        <v>0.41</v>
      </c>
      <c r="V102" s="34">
        <v>0.2</v>
      </c>
      <c r="W102" s="34">
        <v>0.4</v>
      </c>
      <c r="X102" s="34">
        <v>0.75</v>
      </c>
      <c r="Y102" s="433">
        <f t="shared" ref="Y102" si="27">P102/O102</f>
        <v>1.1178614823815309</v>
      </c>
      <c r="Z102" s="433">
        <f t="shared" ref="Z102" si="28">(Q102+P102)/O102</f>
        <v>1.356318347509113</v>
      </c>
      <c r="AA102" s="34"/>
      <c r="AB102" s="539"/>
      <c r="AC102" s="540"/>
      <c r="AD102" s="34"/>
      <c r="AE102" s="34"/>
      <c r="AF102" s="34"/>
      <c r="AG102" s="34"/>
      <c r="AH102" s="34"/>
      <c r="AI102" s="34"/>
      <c r="AJ102" s="34"/>
      <c r="AK102" s="34"/>
      <c r="AL102" s="36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</row>
    <row r="103" spans="1:48" ht="15.75" customHeight="1">
      <c r="A103" s="535" t="s">
        <v>6726</v>
      </c>
      <c r="B103" s="51">
        <v>46029</v>
      </c>
      <c r="C103" s="33" t="s">
        <v>6727</v>
      </c>
      <c r="D103" s="37">
        <v>1504</v>
      </c>
      <c r="E103" s="34">
        <v>13</v>
      </c>
      <c r="F103" s="34">
        <v>13.1</v>
      </c>
      <c r="G103" s="34">
        <v>4.3614599999999992</v>
      </c>
      <c r="H103" s="34">
        <v>0.14280000000000001</v>
      </c>
      <c r="I103" s="34">
        <v>0.96799999999999997</v>
      </c>
      <c r="J103" s="31">
        <v>2.3331000000000001E-2</v>
      </c>
      <c r="K103" s="31">
        <v>0.10961600000000002</v>
      </c>
      <c r="L103" s="31">
        <v>9.2401999999999998E-2</v>
      </c>
      <c r="M103" s="31">
        <v>1.755E-2</v>
      </c>
      <c r="N103" s="420">
        <f t="shared" si="12"/>
        <v>94.284841</v>
      </c>
      <c r="O103" s="34">
        <v>32.72</v>
      </c>
      <c r="P103" s="34">
        <v>36.72</v>
      </c>
      <c r="Q103" s="34">
        <v>7.94</v>
      </c>
      <c r="R103" s="34">
        <v>20.309999999999999</v>
      </c>
      <c r="S103" s="34">
        <v>0.25</v>
      </c>
      <c r="T103" s="34">
        <v>0.14000000000000001</v>
      </c>
      <c r="U103" s="34">
        <v>0.41</v>
      </c>
      <c r="V103" s="34">
        <v>0.2</v>
      </c>
      <c r="W103" s="34">
        <v>0.4</v>
      </c>
      <c r="X103" s="34">
        <v>0.79</v>
      </c>
      <c r="Y103" s="433">
        <v>1.1222493887530562</v>
      </c>
      <c r="Z103" s="433">
        <v>1.3649144254278729</v>
      </c>
      <c r="AA103" s="34"/>
      <c r="AB103" s="539"/>
      <c r="AC103" s="540"/>
      <c r="AD103" s="34"/>
      <c r="AE103" s="34"/>
      <c r="AF103" s="34"/>
      <c r="AG103" s="34"/>
      <c r="AH103" s="34"/>
      <c r="AI103" s="34"/>
      <c r="AJ103" s="34"/>
      <c r="AK103" s="34"/>
      <c r="AL103" s="36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1:48" ht="15.75" customHeight="1">
      <c r="A104" s="535" t="s">
        <v>6729</v>
      </c>
      <c r="B104" s="51">
        <v>46029</v>
      </c>
      <c r="C104" s="33" t="s">
        <v>6728</v>
      </c>
      <c r="D104" s="37">
        <v>1495</v>
      </c>
      <c r="E104" s="34">
        <v>14.29</v>
      </c>
      <c r="F104" s="34">
        <v>14.39</v>
      </c>
      <c r="G104" s="34">
        <v>4.2699999999999996</v>
      </c>
      <c r="H104" s="34">
        <v>0.14280000000000001</v>
      </c>
      <c r="I104" s="34">
        <v>1.1039999999999999</v>
      </c>
      <c r="J104" s="31">
        <v>1.5553999999999998E-2</v>
      </c>
      <c r="K104" s="31">
        <v>8.1406000000000006E-2</v>
      </c>
      <c r="L104" s="31">
        <v>0.105181</v>
      </c>
      <c r="M104" s="31">
        <v>1.5795E-2</v>
      </c>
      <c r="N104" s="420">
        <f t="shared" ref="N104:N124" si="29">100-SUM(G104:M104)</f>
        <v>94.265264000000002</v>
      </c>
      <c r="O104" s="34">
        <v>32</v>
      </c>
      <c r="P104" s="34">
        <v>37.11</v>
      </c>
      <c r="Q104" s="34">
        <v>7.84</v>
      </c>
      <c r="R104" s="34">
        <v>20.94</v>
      </c>
      <c r="S104" s="34">
        <v>0.24</v>
      </c>
      <c r="T104" s="34">
        <v>0.11</v>
      </c>
      <c r="U104" s="34">
        <v>0.44</v>
      </c>
      <c r="V104" s="34">
        <v>0.21</v>
      </c>
      <c r="W104" s="34">
        <v>0.35</v>
      </c>
      <c r="X104" s="34">
        <v>0.67</v>
      </c>
      <c r="Y104" s="433">
        <v>1.1596875</v>
      </c>
      <c r="Z104" s="433">
        <v>1.4046875000000001</v>
      </c>
      <c r="AA104" s="34"/>
      <c r="AB104" s="539"/>
      <c r="AC104" s="540"/>
      <c r="AD104" s="34"/>
      <c r="AE104" s="34"/>
      <c r="AF104" s="34"/>
      <c r="AG104" s="34"/>
      <c r="AH104" s="34"/>
      <c r="AI104" s="34"/>
      <c r="AJ104" s="34"/>
      <c r="AK104" s="34"/>
      <c r="AL104" s="36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1:48" ht="15.75" customHeight="1">
      <c r="A105" s="535" t="s">
        <v>6731</v>
      </c>
      <c r="B105" s="51">
        <v>46029</v>
      </c>
      <c r="C105" s="33" t="s">
        <v>6730</v>
      </c>
      <c r="D105" s="37">
        <v>1507</v>
      </c>
      <c r="E105" s="34">
        <v>15.5</v>
      </c>
      <c r="F105" s="34">
        <v>16</v>
      </c>
      <c r="G105" s="34">
        <v>4.33</v>
      </c>
      <c r="H105" s="34">
        <v>0.1326</v>
      </c>
      <c r="I105" s="34">
        <v>0.8640000000000001</v>
      </c>
      <c r="J105" s="31">
        <v>2.4745E-2</v>
      </c>
      <c r="K105" s="31">
        <v>9.7526000000000002E-2</v>
      </c>
      <c r="L105" s="31">
        <v>8.0605999999999997E-2</v>
      </c>
      <c r="M105" s="31">
        <v>1.6574999999999999E-2</v>
      </c>
      <c r="N105" s="420">
        <f t="shared" si="29"/>
        <v>94.453947999999997</v>
      </c>
      <c r="O105" s="34">
        <v>32</v>
      </c>
      <c r="P105" s="34">
        <v>37.08</v>
      </c>
      <c r="Q105" s="34">
        <v>7.79</v>
      </c>
      <c r="R105" s="34">
        <v>20.85</v>
      </c>
      <c r="S105" s="34">
        <v>0.24</v>
      </c>
      <c r="T105" s="34">
        <v>0.12</v>
      </c>
      <c r="U105" s="34">
        <v>0.47</v>
      </c>
      <c r="V105" s="34">
        <v>0.24</v>
      </c>
      <c r="W105" s="34">
        <v>0.41</v>
      </c>
      <c r="X105" s="34">
        <v>0.68</v>
      </c>
      <c r="Y105" s="433">
        <v>1.1587499999999999</v>
      </c>
      <c r="Z105" s="433">
        <v>1.4021874999999999</v>
      </c>
      <c r="AA105" s="34"/>
      <c r="AB105" s="539"/>
      <c r="AC105" s="540"/>
      <c r="AD105" s="34"/>
      <c r="AE105" s="34"/>
      <c r="AF105" s="34"/>
      <c r="AG105" s="34"/>
      <c r="AH105" s="34"/>
      <c r="AI105" s="34"/>
      <c r="AJ105" s="34"/>
      <c r="AK105" s="34"/>
      <c r="AL105" s="36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spans="1:48" ht="15.75" customHeight="1">
      <c r="A106" s="535" t="s">
        <v>6733</v>
      </c>
      <c r="B106" s="51">
        <v>46029</v>
      </c>
      <c r="C106" s="33" t="s">
        <v>6732</v>
      </c>
      <c r="D106" s="37">
        <v>1488</v>
      </c>
      <c r="E106" s="34">
        <v>18.05</v>
      </c>
      <c r="F106" s="34">
        <v>18.149999999999999</v>
      </c>
      <c r="G106" s="34">
        <v>4.46</v>
      </c>
      <c r="H106" s="34">
        <v>0.12239999999999999</v>
      </c>
      <c r="I106" s="34">
        <v>0.36000000000000004</v>
      </c>
      <c r="J106" s="31">
        <v>5.2317999999999996E-2</v>
      </c>
      <c r="K106" s="31">
        <v>0.10800400000000002</v>
      </c>
      <c r="L106" s="31">
        <v>3.8336999999999996E-2</v>
      </c>
      <c r="M106" s="31">
        <v>1.8915000000000001E-2</v>
      </c>
      <c r="N106" s="420">
        <f t="shared" si="29"/>
        <v>94.840025999999995</v>
      </c>
      <c r="O106" s="34">
        <v>33.28</v>
      </c>
      <c r="P106" s="34">
        <v>36.18</v>
      </c>
      <c r="Q106" s="34">
        <v>7.91</v>
      </c>
      <c r="R106" s="34">
        <v>19.510000000000002</v>
      </c>
      <c r="S106" s="34">
        <v>0.51</v>
      </c>
      <c r="T106" s="34">
        <v>0.22</v>
      </c>
      <c r="U106" s="34">
        <v>0.41</v>
      </c>
      <c r="V106" s="34">
        <v>0.27</v>
      </c>
      <c r="W106" s="34">
        <v>0.55000000000000004</v>
      </c>
      <c r="X106" s="34">
        <v>1.04</v>
      </c>
      <c r="Y106" s="433">
        <v>1.0871394230769231</v>
      </c>
      <c r="Z106" s="433">
        <v>1.3248197115384617</v>
      </c>
      <c r="AA106" s="34"/>
      <c r="AB106" s="539"/>
      <c r="AC106" s="540"/>
      <c r="AD106" s="34"/>
      <c r="AE106" s="34"/>
      <c r="AF106" s="34"/>
      <c r="AG106" s="34"/>
      <c r="AH106" s="34"/>
      <c r="AI106" s="34"/>
      <c r="AJ106" s="34"/>
      <c r="AK106" s="34"/>
      <c r="AL106" s="36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spans="1:48" ht="15.75" customHeight="1">
      <c r="A107" s="535" t="s">
        <v>6735</v>
      </c>
      <c r="B107" s="51">
        <v>46029</v>
      </c>
      <c r="C107" s="33" t="s">
        <v>6734</v>
      </c>
      <c r="D107" s="37">
        <v>1487</v>
      </c>
      <c r="E107" s="34">
        <v>19.04</v>
      </c>
      <c r="F107" s="34">
        <v>19.14</v>
      </c>
      <c r="G107" s="34">
        <v>4.34</v>
      </c>
      <c r="H107" s="34">
        <v>0.14280000000000001</v>
      </c>
      <c r="I107" s="34">
        <v>0.81600000000000006</v>
      </c>
      <c r="J107" s="31">
        <v>2.7572999999999997E-2</v>
      </c>
      <c r="K107" s="31">
        <v>0.10558600000000001</v>
      </c>
      <c r="L107" s="31">
        <v>7.5690999999999994E-2</v>
      </c>
      <c r="M107" s="31">
        <v>2.6617500000000002E-2</v>
      </c>
      <c r="N107" s="420">
        <f t="shared" si="29"/>
        <v>94.465732500000001</v>
      </c>
      <c r="O107" s="34">
        <v>33.020000000000003</v>
      </c>
      <c r="P107" s="34">
        <v>36.549999999999997</v>
      </c>
      <c r="Q107" s="34">
        <v>7.78</v>
      </c>
      <c r="R107" s="34">
        <v>20.11</v>
      </c>
      <c r="S107" s="34">
        <v>0.3</v>
      </c>
      <c r="T107" s="34">
        <v>0.17</v>
      </c>
      <c r="U107" s="34">
        <v>0.43</v>
      </c>
      <c r="V107" s="34">
        <v>0.23</v>
      </c>
      <c r="W107" s="34">
        <v>0.46</v>
      </c>
      <c r="X107" s="34">
        <v>0.85</v>
      </c>
      <c r="Y107" s="433">
        <v>1.1069049061175043</v>
      </c>
      <c r="Z107" s="433">
        <v>1.3425196850393699</v>
      </c>
      <c r="AA107" s="34"/>
      <c r="AB107" s="539"/>
      <c r="AC107" s="540"/>
      <c r="AD107" s="34"/>
      <c r="AE107" s="34"/>
      <c r="AF107" s="34"/>
      <c r="AG107" s="34"/>
      <c r="AH107" s="34"/>
      <c r="AI107" s="34"/>
      <c r="AJ107" s="34"/>
      <c r="AK107" s="34"/>
      <c r="AL107" s="36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1:48" ht="15.75" customHeight="1">
      <c r="A108" s="535" t="s">
        <v>6737</v>
      </c>
      <c r="B108" s="51">
        <v>46029</v>
      </c>
      <c r="C108" s="33" t="s">
        <v>6736</v>
      </c>
      <c r="D108" s="37">
        <v>1505</v>
      </c>
      <c r="E108" s="34">
        <v>21.16</v>
      </c>
      <c r="F108" s="34">
        <v>21.26</v>
      </c>
      <c r="G108" s="34">
        <v>4.42</v>
      </c>
      <c r="H108" s="34">
        <v>0.1326</v>
      </c>
      <c r="I108" s="34">
        <v>0.53600000000000003</v>
      </c>
      <c r="J108" s="31">
        <v>3.6056999999999999E-2</v>
      </c>
      <c r="K108" s="31">
        <v>0.10236200000000001</v>
      </c>
      <c r="L108" s="31">
        <v>5.5048E-2</v>
      </c>
      <c r="M108" s="31">
        <v>2.3497500000000001E-2</v>
      </c>
      <c r="N108" s="420">
        <f t="shared" si="29"/>
        <v>94.694435499999997</v>
      </c>
      <c r="O108" s="34">
        <v>33.19</v>
      </c>
      <c r="P108" s="34">
        <v>36.42</v>
      </c>
      <c r="Q108" s="34">
        <v>7.77</v>
      </c>
      <c r="R108" s="34">
        <v>20.14</v>
      </c>
      <c r="S108" s="34">
        <v>0.25</v>
      </c>
      <c r="T108" s="34">
        <v>0.17</v>
      </c>
      <c r="U108" s="34">
        <v>0.44</v>
      </c>
      <c r="V108" s="34">
        <v>0.24</v>
      </c>
      <c r="W108" s="34">
        <v>0.46</v>
      </c>
      <c r="X108" s="34">
        <v>0.83</v>
      </c>
      <c r="Y108" s="433">
        <f t="shared" ref="Y108" si="30">P108/O108</f>
        <v>1.0973184694184996</v>
      </c>
      <c r="Z108" s="433">
        <f t="shared" ref="Z108" si="31">(Q108+P108)/O108</f>
        <v>1.3314251280506177</v>
      </c>
      <c r="AA108" s="34"/>
      <c r="AB108" s="539"/>
      <c r="AC108" s="540"/>
      <c r="AD108" s="34"/>
      <c r="AE108" s="34"/>
      <c r="AF108" s="34"/>
      <c r="AG108" s="34"/>
      <c r="AH108" s="34"/>
      <c r="AI108" s="34"/>
      <c r="AJ108" s="34"/>
      <c r="AK108" s="34"/>
      <c r="AL108" s="36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spans="1:48" ht="15.75" customHeight="1">
      <c r="A109" s="535" t="s">
        <v>6739</v>
      </c>
      <c r="B109" s="51">
        <v>46029</v>
      </c>
      <c r="C109" s="33" t="s">
        <v>6738</v>
      </c>
      <c r="D109" s="37">
        <v>1441</v>
      </c>
      <c r="E109" s="34">
        <v>23.45</v>
      </c>
      <c r="F109" s="34">
        <v>23.55</v>
      </c>
      <c r="G109" s="34">
        <v>4.17</v>
      </c>
      <c r="H109" s="34">
        <v>0.1326</v>
      </c>
      <c r="I109" s="34">
        <v>0.64800000000000013</v>
      </c>
      <c r="J109" s="31">
        <v>3.7470999999999997E-2</v>
      </c>
      <c r="K109" s="31">
        <v>0.10719800000000002</v>
      </c>
      <c r="L109" s="31">
        <v>6.1928999999999998E-2</v>
      </c>
      <c r="M109" s="31">
        <v>1.8525E-2</v>
      </c>
      <c r="N109" s="420">
        <f t="shared" si="29"/>
        <v>94.824276999999995</v>
      </c>
      <c r="O109" s="34">
        <v>34.450000000000003</v>
      </c>
      <c r="P109" s="34">
        <v>35.549999999999997</v>
      </c>
      <c r="Q109" s="34">
        <v>7.65</v>
      </c>
      <c r="R109" s="34">
        <v>19.48</v>
      </c>
      <c r="S109" s="34">
        <v>0.4</v>
      </c>
      <c r="T109" s="34">
        <v>0.23</v>
      </c>
      <c r="U109" s="34">
        <v>0.38</v>
      </c>
      <c r="V109" s="34">
        <v>0.23</v>
      </c>
      <c r="W109" s="34">
        <v>0.5</v>
      </c>
      <c r="X109" s="34">
        <v>1.02</v>
      </c>
      <c r="Y109" s="433">
        <v>1.0319303338171262</v>
      </c>
      <c r="Z109" s="433">
        <v>1.2539912917271405</v>
      </c>
      <c r="AA109" s="34"/>
      <c r="AB109" s="539"/>
      <c r="AC109" s="540"/>
      <c r="AD109" s="34"/>
      <c r="AE109" s="34"/>
      <c r="AF109" s="34"/>
      <c r="AG109" s="34"/>
      <c r="AH109" s="34"/>
      <c r="AI109" s="34"/>
      <c r="AJ109" s="34"/>
      <c r="AK109" s="34"/>
      <c r="AL109" s="36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spans="1:48" ht="15.75" customHeight="1">
      <c r="A110" s="535"/>
      <c r="B110" s="51"/>
      <c r="C110" s="33"/>
      <c r="D110" s="37"/>
      <c r="E110" s="34"/>
      <c r="F110" s="34"/>
      <c r="G110" s="34"/>
      <c r="H110" s="34"/>
      <c r="I110" s="34"/>
      <c r="J110" s="31"/>
      <c r="K110" s="31"/>
      <c r="L110" s="31"/>
      <c r="M110" s="31"/>
      <c r="N110" s="420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433"/>
      <c r="Z110" s="433"/>
      <c r="AA110" s="34"/>
      <c r="AB110" s="539"/>
      <c r="AC110" s="540"/>
      <c r="AD110" s="34"/>
      <c r="AE110" s="34"/>
      <c r="AF110" s="34"/>
      <c r="AG110" s="34"/>
      <c r="AH110" s="34"/>
      <c r="AI110" s="34"/>
      <c r="AJ110" s="34"/>
      <c r="AK110" s="34"/>
      <c r="AL110" s="36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spans="1:48" ht="15.75" customHeight="1">
      <c r="A111" s="535" t="s">
        <v>6740</v>
      </c>
      <c r="B111" s="51">
        <v>46030</v>
      </c>
      <c r="C111" s="33" t="s">
        <v>6741</v>
      </c>
      <c r="D111" s="37">
        <v>1483</v>
      </c>
      <c r="E111" s="34">
        <v>0.45</v>
      </c>
      <c r="F111" s="34">
        <v>0.55000000000000004</v>
      </c>
      <c r="G111" s="34">
        <v>4.1165399999999996</v>
      </c>
      <c r="H111" s="34">
        <v>0.14280000000000001</v>
      </c>
      <c r="I111" s="34">
        <v>0.84000000000000008</v>
      </c>
      <c r="J111" s="31">
        <v>3.5349999999999999E-2</v>
      </c>
      <c r="K111" s="31">
        <v>0.118482</v>
      </c>
      <c r="L111" s="31">
        <v>7.6673999999999992E-2</v>
      </c>
      <c r="M111" s="31">
        <v>1.755E-2</v>
      </c>
      <c r="N111" s="420">
        <f t="shared" si="29"/>
        <v>94.652603999999997</v>
      </c>
      <c r="O111" s="34">
        <v>34.32</v>
      </c>
      <c r="P111" s="34">
        <v>35.700000000000003</v>
      </c>
      <c r="Q111" s="34">
        <v>7.69</v>
      </c>
      <c r="R111" s="34">
        <v>19.68</v>
      </c>
      <c r="S111" s="34">
        <v>0.28999999999999998</v>
      </c>
      <c r="T111" s="34">
        <v>0.18</v>
      </c>
      <c r="U111" s="34">
        <v>0.38</v>
      </c>
      <c r="V111" s="34">
        <v>0.24</v>
      </c>
      <c r="W111" s="34">
        <v>0.5</v>
      </c>
      <c r="X111" s="34">
        <v>0.91</v>
      </c>
      <c r="Y111" s="433">
        <v>1.0402097902097902</v>
      </c>
      <c r="Z111" s="433">
        <v>1.2642773892773893</v>
      </c>
      <c r="AA111" s="34"/>
      <c r="AB111" s="539" t="s">
        <v>48</v>
      </c>
      <c r="AC111" s="540">
        <v>22.3</v>
      </c>
      <c r="AD111" s="34" t="s">
        <v>97</v>
      </c>
      <c r="AE111" s="34"/>
      <c r="AF111" s="34"/>
      <c r="AG111" s="34"/>
      <c r="AH111" s="34"/>
      <c r="AI111" s="34"/>
      <c r="AJ111" s="34"/>
      <c r="AK111" s="34"/>
      <c r="AL111" s="36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spans="1:48" ht="15.75" customHeight="1">
      <c r="A112" s="535" t="s">
        <v>6743</v>
      </c>
      <c r="B112" s="51">
        <v>46030</v>
      </c>
      <c r="C112" s="33" t="s">
        <v>6742</v>
      </c>
      <c r="D112" s="37">
        <v>1492</v>
      </c>
      <c r="E112" s="34">
        <v>1.25</v>
      </c>
      <c r="F112" s="34">
        <v>1.35</v>
      </c>
      <c r="G112" s="34">
        <v>4.21</v>
      </c>
      <c r="H112" s="34">
        <v>0.14280000000000001</v>
      </c>
      <c r="I112" s="34">
        <v>0.96799999999999997</v>
      </c>
      <c r="J112" s="31">
        <v>2.6865999999999998E-2</v>
      </c>
      <c r="K112" s="31">
        <v>0.10155600000000001</v>
      </c>
      <c r="L112" s="31">
        <v>8.4537999999999988E-2</v>
      </c>
      <c r="M112" s="31">
        <v>1.755E-2</v>
      </c>
      <c r="N112" s="420">
        <f t="shared" si="29"/>
        <v>94.448689999999999</v>
      </c>
      <c r="O112" s="34">
        <v>33.81</v>
      </c>
      <c r="P112" s="34">
        <v>36.28</v>
      </c>
      <c r="Q112" s="34">
        <v>7.62</v>
      </c>
      <c r="R112" s="34">
        <v>19.989999999999998</v>
      </c>
      <c r="S112" s="34">
        <v>0.22</v>
      </c>
      <c r="T112" s="34">
        <v>0.15</v>
      </c>
      <c r="U112" s="34">
        <v>0.4</v>
      </c>
      <c r="V112" s="34">
        <v>0.21</v>
      </c>
      <c r="W112" s="34">
        <v>0.43</v>
      </c>
      <c r="X112" s="34">
        <v>0.79</v>
      </c>
      <c r="Y112" s="433">
        <v>1.0730553090801538</v>
      </c>
      <c r="Z112" s="433">
        <v>1.2984324164448386</v>
      </c>
      <c r="AA112" s="34"/>
      <c r="AB112" s="539" t="s">
        <v>50</v>
      </c>
      <c r="AC112" s="540">
        <v>6.3</v>
      </c>
      <c r="AD112" s="34">
        <v>25.2</v>
      </c>
      <c r="AE112" s="34">
        <v>18.600000000000001</v>
      </c>
      <c r="AF112" s="34">
        <v>0.6</v>
      </c>
      <c r="AG112" s="34">
        <v>3.08</v>
      </c>
      <c r="AH112" s="34">
        <v>52.519999999999996</v>
      </c>
      <c r="AI112" s="34">
        <v>1.3548387096774193</v>
      </c>
      <c r="AJ112" s="34">
        <v>42.465753424657542</v>
      </c>
      <c r="AK112" s="34">
        <v>862.54</v>
      </c>
      <c r="AL112" s="36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spans="1:48" ht="15.75" customHeight="1">
      <c r="A113" s="535" t="s">
        <v>6744</v>
      </c>
      <c r="B113" s="51">
        <v>46030</v>
      </c>
      <c r="C113" s="33" t="s">
        <v>6745</v>
      </c>
      <c r="D113" s="37">
        <v>1486</v>
      </c>
      <c r="E113" s="34">
        <v>3</v>
      </c>
      <c r="F113" s="34">
        <v>3.1</v>
      </c>
      <c r="G113" s="34">
        <v>4.0788599999999997</v>
      </c>
      <c r="H113" s="34">
        <v>0.1326</v>
      </c>
      <c r="I113" s="34">
        <v>0.41600000000000004</v>
      </c>
      <c r="J113" s="31">
        <v>4.8076000000000001E-2</v>
      </c>
      <c r="K113" s="31">
        <v>0.10558600000000001</v>
      </c>
      <c r="L113" s="31">
        <v>4.3251999999999999E-2</v>
      </c>
      <c r="M113" s="31">
        <v>0.02</v>
      </c>
      <c r="N113" s="420">
        <f t="shared" si="29"/>
        <v>95.155625999999998</v>
      </c>
      <c r="O113" s="34">
        <v>34.43</v>
      </c>
      <c r="P113" s="34">
        <v>35.18</v>
      </c>
      <c r="Q113" s="34">
        <v>7.77</v>
      </c>
      <c r="R113" s="34">
        <v>19.670000000000002</v>
      </c>
      <c r="S113" s="34">
        <v>0.41</v>
      </c>
      <c r="T113" s="34">
        <v>0.23</v>
      </c>
      <c r="U113" s="34">
        <v>0.37</v>
      </c>
      <c r="V113" s="34">
        <v>0.27</v>
      </c>
      <c r="W113" s="34">
        <v>0.5</v>
      </c>
      <c r="X113" s="34">
        <v>1.03</v>
      </c>
      <c r="Y113" s="433">
        <v>1.0217833284925937</v>
      </c>
      <c r="Z113" s="433">
        <v>1.2474586116758641</v>
      </c>
      <c r="AA113" s="34"/>
      <c r="AB113" s="539" t="s">
        <v>53</v>
      </c>
      <c r="AC113" s="540">
        <v>14.3</v>
      </c>
      <c r="AD113" s="34" t="s">
        <v>97</v>
      </c>
      <c r="AE113" s="34"/>
      <c r="AF113" s="34"/>
      <c r="AG113" s="34"/>
      <c r="AH113" s="34"/>
      <c r="AI113" s="34"/>
      <c r="AJ113" s="34"/>
      <c r="AK113" s="34"/>
      <c r="AL113" s="36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spans="1:48" ht="15.75" customHeight="1">
      <c r="A114" s="535" t="s">
        <v>6746</v>
      </c>
      <c r="B114" s="51">
        <v>46030</v>
      </c>
      <c r="C114" s="33" t="s">
        <v>6747</v>
      </c>
      <c r="D114" s="37">
        <v>1476</v>
      </c>
      <c r="E114" s="34">
        <v>4.5</v>
      </c>
      <c r="F114" s="34">
        <v>5</v>
      </c>
      <c r="G114" s="34">
        <v>4.17</v>
      </c>
      <c r="H114" s="34">
        <v>0.1326</v>
      </c>
      <c r="I114" s="34">
        <v>0.496</v>
      </c>
      <c r="J114" s="31">
        <v>4.8783E-2</v>
      </c>
      <c r="K114" s="31">
        <v>0.10881000000000002</v>
      </c>
      <c r="L114" s="31">
        <v>5.1115999999999995E-2</v>
      </c>
      <c r="M114" s="31">
        <v>1.755E-2</v>
      </c>
      <c r="N114" s="420">
        <f t="shared" si="29"/>
        <v>94.975140999999994</v>
      </c>
      <c r="O114" s="34">
        <v>35.299999999999997</v>
      </c>
      <c r="P114" s="34">
        <v>34.22</v>
      </c>
      <c r="Q114" s="34">
        <v>7.68</v>
      </c>
      <c r="R114" s="34">
        <v>19.579999999999998</v>
      </c>
      <c r="S114" s="34">
        <v>0.51</v>
      </c>
      <c r="T114" s="34">
        <v>0.25</v>
      </c>
      <c r="U114" s="34">
        <v>0.33</v>
      </c>
      <c r="V114" s="34">
        <v>0.28999999999999998</v>
      </c>
      <c r="W114" s="34">
        <v>0.6</v>
      </c>
      <c r="X114" s="34">
        <v>1.1299999999999999</v>
      </c>
      <c r="Y114" s="433">
        <v>0.96940509915014172</v>
      </c>
      <c r="Z114" s="433">
        <v>1.1869688385269122</v>
      </c>
      <c r="AA114" s="34"/>
      <c r="AB114" s="539"/>
      <c r="AC114" s="540"/>
      <c r="AD114" s="34"/>
      <c r="AE114" s="34"/>
      <c r="AF114" s="34"/>
      <c r="AG114" s="34"/>
      <c r="AH114" s="34"/>
      <c r="AI114" s="34"/>
      <c r="AJ114" s="34"/>
      <c r="AK114" s="34"/>
      <c r="AL114" s="36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spans="1:48" ht="15.75" customHeight="1">
      <c r="A115" s="535" t="s">
        <v>6748</v>
      </c>
      <c r="B115" s="51">
        <v>46030</v>
      </c>
      <c r="C115" s="33" t="s">
        <v>6749</v>
      </c>
      <c r="D115" s="37">
        <v>1494</v>
      </c>
      <c r="E115" s="34">
        <v>7.1</v>
      </c>
      <c r="F115" s="34">
        <v>7.2</v>
      </c>
      <c r="G115" s="34">
        <v>4.32</v>
      </c>
      <c r="H115" s="34">
        <v>0.12</v>
      </c>
      <c r="I115" s="34">
        <v>0.62</v>
      </c>
      <c r="J115" s="31">
        <v>5.8999999999999997E-2</v>
      </c>
      <c r="K115" s="31">
        <v>0.1</v>
      </c>
      <c r="L115" s="31">
        <v>5.2999999999999999E-2</v>
      </c>
      <c r="M115" s="31">
        <v>1.6E-2</v>
      </c>
      <c r="N115" s="420">
        <f t="shared" si="29"/>
        <v>94.712000000000003</v>
      </c>
      <c r="O115" s="34">
        <v>34.74</v>
      </c>
      <c r="P115" s="34">
        <v>34.700000000000003</v>
      </c>
      <c r="Q115" s="34">
        <v>7.79</v>
      </c>
      <c r="R115" s="34">
        <v>19.63</v>
      </c>
      <c r="S115" s="34">
        <v>0.54</v>
      </c>
      <c r="T115" s="34">
        <v>0.24</v>
      </c>
      <c r="U115" s="34">
        <v>0.38</v>
      </c>
      <c r="V115" s="34">
        <v>0.27</v>
      </c>
      <c r="W115" s="34">
        <v>0.56999999999999995</v>
      </c>
      <c r="X115" s="34">
        <v>1.03</v>
      </c>
      <c r="Y115" s="433">
        <v>0.99884858952216471</v>
      </c>
      <c r="Z115" s="433">
        <v>1.2230857800805988</v>
      </c>
      <c r="AA115" s="34"/>
      <c r="AB115" s="539"/>
      <c r="AC115" s="540"/>
      <c r="AD115" s="34"/>
      <c r="AE115" s="34"/>
      <c r="AF115" s="34"/>
      <c r="AG115" s="34"/>
      <c r="AH115" s="34"/>
      <c r="AI115" s="34"/>
      <c r="AJ115" s="34"/>
      <c r="AK115" s="34"/>
      <c r="AL115" s="36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spans="1:48" ht="15.75" customHeight="1">
      <c r="A116" s="535" t="s">
        <v>6751</v>
      </c>
      <c r="B116" s="51">
        <v>46030</v>
      </c>
      <c r="C116" s="33" t="s">
        <v>6750</v>
      </c>
      <c r="D116" s="37">
        <v>1462</v>
      </c>
      <c r="E116" s="34">
        <v>9.25</v>
      </c>
      <c r="F116" s="34">
        <v>9.35</v>
      </c>
      <c r="G116" s="34">
        <v>4.4000000000000004</v>
      </c>
      <c r="H116" s="34">
        <v>0.11220000000000001</v>
      </c>
      <c r="I116" s="34">
        <v>0.496</v>
      </c>
      <c r="J116" s="31">
        <v>7.6999999999999999E-2</v>
      </c>
      <c r="K116" s="31">
        <v>0.113</v>
      </c>
      <c r="L116" s="31">
        <v>3.2439000000000003E-2</v>
      </c>
      <c r="M116" s="31">
        <v>1.5599999999999999E-2</v>
      </c>
      <c r="N116" s="420">
        <f t="shared" si="29"/>
        <v>94.753760999999997</v>
      </c>
      <c r="O116" s="34">
        <v>35.729999999999997</v>
      </c>
      <c r="P116" s="34">
        <v>34.22</v>
      </c>
      <c r="Q116" s="34">
        <v>7.71</v>
      </c>
      <c r="R116" s="34">
        <v>19.07</v>
      </c>
      <c r="S116" s="34">
        <v>0.51</v>
      </c>
      <c r="T116" s="34">
        <v>0.28000000000000003</v>
      </c>
      <c r="U116" s="34">
        <v>0.33</v>
      </c>
      <c r="V116" s="34">
        <v>0.28000000000000003</v>
      </c>
      <c r="W116" s="34">
        <v>0.59</v>
      </c>
      <c r="X116" s="34">
        <v>1.18</v>
      </c>
      <c r="Y116" s="433">
        <v>0.95773859501819203</v>
      </c>
      <c r="Z116" s="433">
        <v>1.1735236495941788</v>
      </c>
      <c r="AA116" s="34"/>
      <c r="AB116" s="539"/>
      <c r="AC116" s="540"/>
      <c r="AD116" s="34"/>
      <c r="AE116" s="34"/>
      <c r="AF116" s="34"/>
      <c r="AG116" s="34"/>
      <c r="AH116" s="34"/>
      <c r="AI116" s="34"/>
      <c r="AJ116" s="34"/>
      <c r="AK116" s="34"/>
      <c r="AL116" s="36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</row>
    <row r="117" spans="1:48" ht="15.75" customHeight="1">
      <c r="A117" s="535" t="s">
        <v>6753</v>
      </c>
      <c r="B117" s="51">
        <v>46030</v>
      </c>
      <c r="C117" s="33" t="s">
        <v>6752</v>
      </c>
      <c r="D117" s="37">
        <v>1467</v>
      </c>
      <c r="E117" s="34">
        <v>11.03</v>
      </c>
      <c r="F117" s="34">
        <v>11.13</v>
      </c>
      <c r="G117" s="34">
        <v>4.41798</v>
      </c>
      <c r="H117" s="34">
        <v>0.11220000000000001</v>
      </c>
      <c r="I117" s="34">
        <v>0.34400000000000003</v>
      </c>
      <c r="J117" s="31">
        <v>7.6355999999999993E-2</v>
      </c>
      <c r="K117" s="31">
        <v>0.11203400000000002</v>
      </c>
      <c r="L117" s="31">
        <v>2.9489999999999999E-2</v>
      </c>
      <c r="M117" s="31">
        <v>1.5599999999999999E-2</v>
      </c>
      <c r="N117" s="420">
        <f t="shared" si="29"/>
        <v>94.892340000000004</v>
      </c>
      <c r="O117" s="34">
        <v>35.39</v>
      </c>
      <c r="P117" s="34">
        <v>34.64</v>
      </c>
      <c r="Q117" s="34">
        <v>7.71</v>
      </c>
      <c r="R117" s="34">
        <v>19.09</v>
      </c>
      <c r="S117" s="34">
        <v>0.54</v>
      </c>
      <c r="T117" s="34">
        <v>0.26</v>
      </c>
      <c r="U117" s="34">
        <v>0.34</v>
      </c>
      <c r="V117" s="34">
        <v>0.25</v>
      </c>
      <c r="W117" s="34">
        <v>0.54</v>
      </c>
      <c r="X117" s="34">
        <v>1.1399999999999999</v>
      </c>
      <c r="Y117" s="433">
        <f t="shared" ref="Y117" si="32">P117/O117</f>
        <v>0.97880757276066688</v>
      </c>
      <c r="Z117" s="433">
        <f t="shared" ref="Z117" si="33">(Q117+P117)/O117</f>
        <v>1.1966657247810115</v>
      </c>
      <c r="AA117" s="34"/>
      <c r="AB117" s="539"/>
      <c r="AC117" s="540"/>
      <c r="AD117" s="34"/>
      <c r="AE117" s="34"/>
      <c r="AF117" s="34"/>
      <c r="AG117" s="34"/>
      <c r="AH117" s="34"/>
      <c r="AI117" s="34"/>
      <c r="AJ117" s="34"/>
      <c r="AK117" s="34"/>
      <c r="AL117" s="36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spans="1:48" ht="15.75" customHeight="1">
      <c r="A118" s="535" t="s">
        <v>6755</v>
      </c>
      <c r="B118" s="51">
        <v>46030</v>
      </c>
      <c r="C118" s="33" t="s">
        <v>6754</v>
      </c>
      <c r="D118" s="37">
        <v>1475</v>
      </c>
      <c r="E118" s="34">
        <v>12.23</v>
      </c>
      <c r="F118" s="34">
        <v>12.33</v>
      </c>
      <c r="G118" s="34">
        <v>4.0505999999999993</v>
      </c>
      <c r="H118" s="34">
        <v>0.1326</v>
      </c>
      <c r="I118" s="34">
        <v>0.40800000000000003</v>
      </c>
      <c r="J118" s="31">
        <v>5.8680999999999997E-2</v>
      </c>
      <c r="K118" s="31">
        <v>0.10316800000000001</v>
      </c>
      <c r="L118" s="31">
        <v>3.8336999999999996E-2</v>
      </c>
      <c r="M118" s="31">
        <v>1.5599999999999999E-2</v>
      </c>
      <c r="N118" s="420">
        <f t="shared" si="29"/>
        <v>95.193014000000005</v>
      </c>
      <c r="O118" s="34">
        <v>35.51</v>
      </c>
      <c r="P118" s="34">
        <v>34.47</v>
      </c>
      <c r="Q118" s="34">
        <v>7.76</v>
      </c>
      <c r="R118" s="34">
        <v>19.36</v>
      </c>
      <c r="S118" s="34">
        <v>0.46</v>
      </c>
      <c r="T118" s="34">
        <v>0.23</v>
      </c>
      <c r="U118" s="34">
        <v>0.34</v>
      </c>
      <c r="V118" s="34">
        <v>0.24</v>
      </c>
      <c r="W118" s="34">
        <v>0.49</v>
      </c>
      <c r="X118" s="34">
        <v>1.04</v>
      </c>
      <c r="Y118" s="433">
        <v>0.97071247535905381</v>
      </c>
      <c r="Z118" s="433">
        <v>1.1892424669107293</v>
      </c>
      <c r="AA118" s="34"/>
      <c r="AB118" s="539"/>
      <c r="AC118" s="540"/>
      <c r="AD118" s="34"/>
      <c r="AE118" s="34"/>
      <c r="AF118" s="34"/>
      <c r="AG118" s="34"/>
      <c r="AH118" s="34"/>
      <c r="AI118" s="34"/>
      <c r="AJ118" s="34"/>
      <c r="AK118" s="34"/>
      <c r="AL118" s="36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</row>
    <row r="119" spans="1:48" s="74" customFormat="1" ht="15.75" customHeight="1">
      <c r="A119" s="535" t="s">
        <v>6757</v>
      </c>
      <c r="B119" s="51">
        <v>46030</v>
      </c>
      <c r="C119" s="33" t="s">
        <v>6756</v>
      </c>
      <c r="D119" s="37">
        <v>1472</v>
      </c>
      <c r="E119" s="34">
        <v>14.4</v>
      </c>
      <c r="F119" s="34">
        <v>14.5</v>
      </c>
      <c r="G119" s="34">
        <v>4.3899999999999997</v>
      </c>
      <c r="H119" s="34">
        <v>0.13</v>
      </c>
      <c r="I119" s="34">
        <v>0.64</v>
      </c>
      <c r="J119" s="31">
        <v>4.4999999999999998E-2</v>
      </c>
      <c r="K119" s="31">
        <v>0.105</v>
      </c>
      <c r="L119" s="31">
        <v>5.5E-2</v>
      </c>
      <c r="M119" s="31">
        <v>1.7000000000000001E-2</v>
      </c>
      <c r="N119" s="420">
        <f t="shared" si="29"/>
        <v>94.617999999999995</v>
      </c>
      <c r="O119" s="34">
        <v>34.65</v>
      </c>
      <c r="P119" s="34">
        <v>35.07</v>
      </c>
      <c r="Q119" s="34">
        <v>7.88</v>
      </c>
      <c r="R119" s="34">
        <v>19.62</v>
      </c>
      <c r="S119" s="34">
        <v>0.4</v>
      </c>
      <c r="T119" s="34">
        <v>0.23</v>
      </c>
      <c r="U119" s="34">
        <v>0.38</v>
      </c>
      <c r="V119" s="34">
        <v>0.23</v>
      </c>
      <c r="W119" s="34">
        <v>0.44</v>
      </c>
      <c r="X119" s="34">
        <v>1</v>
      </c>
      <c r="Y119" s="433">
        <f t="shared" ref="Y119:Y123" si="34">P119/O119</f>
        <v>1.0121212121212122</v>
      </c>
      <c r="Z119" s="433">
        <f t="shared" ref="Z119:Z123" si="35">(Q119+P119)/O119</f>
        <v>1.2395382395382397</v>
      </c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6"/>
      <c r="AM119" s="277"/>
      <c r="AN119" s="277"/>
      <c r="AO119" s="277"/>
      <c r="AP119" s="277"/>
      <c r="AQ119" s="277"/>
      <c r="AR119" s="277"/>
      <c r="AS119" s="277"/>
      <c r="AT119" s="277"/>
      <c r="AU119" s="277"/>
      <c r="AV119" s="277"/>
    </row>
    <row r="120" spans="1:48" s="74" customFormat="1" ht="15.75" customHeight="1">
      <c r="A120" s="535" t="s">
        <v>6759</v>
      </c>
      <c r="B120" s="51">
        <v>46030</v>
      </c>
      <c r="C120" s="33" t="s">
        <v>6758</v>
      </c>
      <c r="D120" s="37">
        <v>1477</v>
      </c>
      <c r="E120" s="34">
        <v>16.100000000000001</v>
      </c>
      <c r="F120" s="34">
        <v>16.2</v>
      </c>
      <c r="G120" s="34">
        <v>4.33</v>
      </c>
      <c r="H120" s="34">
        <v>0.13</v>
      </c>
      <c r="I120" s="34">
        <v>0.87</v>
      </c>
      <c r="J120" s="31">
        <v>4.1000000000000002E-2</v>
      </c>
      <c r="K120" s="31">
        <v>9.2999999999999999E-2</v>
      </c>
      <c r="L120" s="31">
        <v>6.6000000000000003E-2</v>
      </c>
      <c r="M120" s="31">
        <v>1.7999999999999999E-2</v>
      </c>
      <c r="N120" s="420">
        <f t="shared" si="29"/>
        <v>94.451999999999998</v>
      </c>
      <c r="O120" s="34">
        <v>34.08</v>
      </c>
      <c r="P120" s="34">
        <v>35.46</v>
      </c>
      <c r="Q120" s="34">
        <v>7.9</v>
      </c>
      <c r="R120" s="34">
        <v>20.07</v>
      </c>
      <c r="S120" s="34">
        <v>0.27</v>
      </c>
      <c r="T120" s="34">
        <v>0.19</v>
      </c>
      <c r="U120" s="34">
        <v>0.41</v>
      </c>
      <c r="V120" s="34">
        <v>0.22</v>
      </c>
      <c r="W120" s="34">
        <v>0.42</v>
      </c>
      <c r="X120" s="34">
        <v>0.87</v>
      </c>
      <c r="Y120" s="433">
        <f t="shared" si="34"/>
        <v>1.040492957746479</v>
      </c>
      <c r="Z120" s="433">
        <f t="shared" si="35"/>
        <v>1.2723004694835682</v>
      </c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6"/>
      <c r="AM120" s="277"/>
      <c r="AN120" s="277"/>
      <c r="AO120" s="277"/>
      <c r="AP120" s="277"/>
      <c r="AQ120" s="277"/>
      <c r="AR120" s="277"/>
      <c r="AS120" s="277"/>
      <c r="AT120" s="277"/>
      <c r="AU120" s="277"/>
      <c r="AV120" s="277"/>
    </row>
    <row r="121" spans="1:48" s="74" customFormat="1" ht="15.75" customHeight="1">
      <c r="A121" s="535" t="s">
        <v>6761</v>
      </c>
      <c r="B121" s="51">
        <v>46030</v>
      </c>
      <c r="C121" s="33" t="s">
        <v>6760</v>
      </c>
      <c r="D121" s="37">
        <v>1485</v>
      </c>
      <c r="E121" s="34">
        <v>18.350000000000001</v>
      </c>
      <c r="F121" s="34">
        <v>18.45</v>
      </c>
      <c r="G121" s="34">
        <v>4.4000000000000004</v>
      </c>
      <c r="H121" s="34">
        <v>0.12</v>
      </c>
      <c r="I121" s="34">
        <v>0.65</v>
      </c>
      <c r="J121" s="31">
        <v>3.3000000000000002E-2</v>
      </c>
      <c r="K121" s="31">
        <v>0.1</v>
      </c>
      <c r="L121" s="31">
        <v>6.4000000000000001E-2</v>
      </c>
      <c r="M121" s="31">
        <v>1.6E-2</v>
      </c>
      <c r="N121" s="420">
        <f t="shared" si="29"/>
        <v>94.617000000000004</v>
      </c>
      <c r="O121" s="34">
        <v>34.4</v>
      </c>
      <c r="P121" s="34">
        <v>34.93</v>
      </c>
      <c r="Q121" s="34">
        <v>7.87</v>
      </c>
      <c r="R121" s="34">
        <v>20.11</v>
      </c>
      <c r="S121" s="34">
        <v>0.33</v>
      </c>
      <c r="T121" s="34">
        <v>0.22</v>
      </c>
      <c r="U121" s="34">
        <v>0.4</v>
      </c>
      <c r="V121" s="34">
        <v>0.23</v>
      </c>
      <c r="W121" s="34">
        <v>0.44</v>
      </c>
      <c r="X121" s="34">
        <v>0.96</v>
      </c>
      <c r="Y121" s="433">
        <f t="shared" si="34"/>
        <v>1.015406976744186</v>
      </c>
      <c r="Z121" s="433">
        <f t="shared" si="35"/>
        <v>1.2441860465116279</v>
      </c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6"/>
      <c r="AM121" s="277"/>
      <c r="AN121" s="277"/>
      <c r="AO121" s="277"/>
      <c r="AP121" s="277"/>
      <c r="AQ121" s="277"/>
      <c r="AR121" s="277"/>
      <c r="AS121" s="277"/>
      <c r="AT121" s="277"/>
      <c r="AU121" s="277"/>
      <c r="AV121" s="277"/>
    </row>
    <row r="122" spans="1:48" s="74" customFormat="1" ht="15.75" customHeight="1">
      <c r="A122" s="535" t="s">
        <v>6763</v>
      </c>
      <c r="B122" s="51">
        <v>46030</v>
      </c>
      <c r="C122" s="33" t="s">
        <v>6762</v>
      </c>
      <c r="D122" s="37">
        <v>1486</v>
      </c>
      <c r="E122" s="34">
        <v>19.3</v>
      </c>
      <c r="F122" s="34">
        <v>19.399999999999999</v>
      </c>
      <c r="G122" s="34">
        <v>4.43</v>
      </c>
      <c r="H122" s="34">
        <v>0.13</v>
      </c>
      <c r="I122" s="34">
        <v>0.5</v>
      </c>
      <c r="J122" s="31">
        <v>4.8000000000000001E-2</v>
      </c>
      <c r="K122" s="31">
        <v>0.10299999999999999</v>
      </c>
      <c r="L122" s="31">
        <v>4.9000000000000002E-2</v>
      </c>
      <c r="M122" s="31">
        <v>1.7000000000000001E-2</v>
      </c>
      <c r="N122" s="420">
        <f t="shared" si="29"/>
        <v>94.722999999999999</v>
      </c>
      <c r="O122" s="34">
        <v>34.130000000000003</v>
      </c>
      <c r="P122" s="34">
        <v>35.14</v>
      </c>
      <c r="Q122" s="34">
        <v>7.98</v>
      </c>
      <c r="R122" s="34">
        <v>20.149999999999999</v>
      </c>
      <c r="S122" s="34">
        <v>0.26</v>
      </c>
      <c r="T122" s="34">
        <v>0.21</v>
      </c>
      <c r="U122" s="34">
        <v>0.41</v>
      </c>
      <c r="V122" s="34">
        <v>0.24</v>
      </c>
      <c r="W122" s="34">
        <v>0.44</v>
      </c>
      <c r="X122" s="34">
        <v>0.95</v>
      </c>
      <c r="Y122" s="433">
        <f t="shared" si="34"/>
        <v>1.0295927336653969</v>
      </c>
      <c r="Z122" s="433">
        <f t="shared" si="35"/>
        <v>1.2634046293583359</v>
      </c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6"/>
      <c r="AM122" s="277"/>
      <c r="AN122" s="277"/>
      <c r="AO122" s="277"/>
      <c r="AP122" s="277"/>
      <c r="AQ122" s="277"/>
      <c r="AR122" s="277"/>
      <c r="AS122" s="277"/>
      <c r="AT122" s="277"/>
      <c r="AU122" s="277"/>
      <c r="AV122" s="277"/>
    </row>
    <row r="123" spans="1:48" s="74" customFormat="1" ht="15.75" customHeight="1">
      <c r="A123" s="535" t="s">
        <v>6764</v>
      </c>
      <c r="B123" s="51">
        <v>46030</v>
      </c>
      <c r="C123" s="33" t="s">
        <v>6765</v>
      </c>
      <c r="D123" s="37">
        <v>1477</v>
      </c>
      <c r="E123" s="34">
        <v>20.55</v>
      </c>
      <c r="F123" s="34">
        <v>21.05</v>
      </c>
      <c r="G123" s="34">
        <v>4.38</v>
      </c>
      <c r="H123" s="34">
        <v>0.1326</v>
      </c>
      <c r="I123" s="34">
        <v>0.66400000000000003</v>
      </c>
      <c r="J123" s="31">
        <v>5.1610999999999997E-2</v>
      </c>
      <c r="K123" s="31">
        <v>0.10558600000000001</v>
      </c>
      <c r="L123" s="31">
        <v>4.9149999999999999E-2</v>
      </c>
      <c r="M123" s="31">
        <v>2.1255E-2</v>
      </c>
      <c r="N123" s="420">
        <f t="shared" si="29"/>
        <v>94.595798000000002</v>
      </c>
      <c r="O123" s="34">
        <v>34.06</v>
      </c>
      <c r="P123" s="34">
        <v>35.31</v>
      </c>
      <c r="Q123" s="34">
        <v>7.92</v>
      </c>
      <c r="R123" s="34">
        <v>19.75</v>
      </c>
      <c r="S123" s="34">
        <v>0.5</v>
      </c>
      <c r="T123" s="34">
        <v>0.24</v>
      </c>
      <c r="U123" s="34">
        <v>0.4</v>
      </c>
      <c r="V123" s="34">
        <v>0.23</v>
      </c>
      <c r="W123" s="34">
        <v>0.44</v>
      </c>
      <c r="X123" s="34">
        <v>1.04</v>
      </c>
      <c r="Y123" s="433">
        <f t="shared" si="34"/>
        <v>1.0366999412800939</v>
      </c>
      <c r="Z123" s="433">
        <f t="shared" si="35"/>
        <v>1.2692307692307692</v>
      </c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6"/>
      <c r="AM123" s="277"/>
      <c r="AN123" s="277"/>
      <c r="AO123" s="277"/>
      <c r="AP123" s="277"/>
      <c r="AQ123" s="277"/>
      <c r="AR123" s="277"/>
      <c r="AS123" s="277"/>
      <c r="AT123" s="277"/>
      <c r="AU123" s="277"/>
      <c r="AV123" s="277"/>
    </row>
    <row r="124" spans="1:48" ht="15.75" customHeight="1">
      <c r="A124" s="535" t="s">
        <v>6766</v>
      </c>
      <c r="B124" s="51">
        <v>46030</v>
      </c>
      <c r="C124" s="33" t="s">
        <v>6767</v>
      </c>
      <c r="D124" s="37">
        <v>1479</v>
      </c>
      <c r="E124" s="34">
        <v>22.4</v>
      </c>
      <c r="F124" s="34">
        <v>22.5</v>
      </c>
      <c r="G124" s="34">
        <v>4.0999999999999996</v>
      </c>
      <c r="H124" s="34">
        <v>0.1326</v>
      </c>
      <c r="I124" s="34">
        <v>0.76</v>
      </c>
      <c r="J124" s="31">
        <v>3.1814999999999996E-2</v>
      </c>
      <c r="K124" s="31">
        <v>0.10236200000000001</v>
      </c>
      <c r="L124" s="31">
        <v>6.7826999999999998E-2</v>
      </c>
      <c r="M124" s="31">
        <v>1.755E-2</v>
      </c>
      <c r="N124" s="420">
        <f t="shared" si="29"/>
        <v>94.787846000000002</v>
      </c>
      <c r="O124" s="34">
        <v>33.99</v>
      </c>
      <c r="P124" s="34">
        <v>35.659999999999997</v>
      </c>
      <c r="Q124" s="34">
        <v>8.01</v>
      </c>
      <c r="R124" s="34">
        <v>19.760000000000002</v>
      </c>
      <c r="S124" s="34">
        <v>0.31</v>
      </c>
      <c r="T124" s="34">
        <v>0.2</v>
      </c>
      <c r="U124" s="34">
        <v>0.42</v>
      </c>
      <c r="V124" s="34">
        <v>0.22</v>
      </c>
      <c r="W124" s="34">
        <v>0.43</v>
      </c>
      <c r="X124" s="34">
        <v>0.9</v>
      </c>
      <c r="Y124" s="433">
        <v>1.0491320976757867</v>
      </c>
      <c r="Z124" s="433">
        <v>1.2847896440129447</v>
      </c>
      <c r="AA124" s="34"/>
      <c r="AB124" s="539"/>
      <c r="AC124" s="540"/>
      <c r="AD124" s="34"/>
      <c r="AE124" s="34"/>
      <c r="AF124" s="34"/>
      <c r="AG124" s="34"/>
      <c r="AH124" s="34"/>
      <c r="AI124" s="34"/>
      <c r="AJ124" s="34"/>
      <c r="AK124" s="34"/>
      <c r="AL124" s="36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</row>
    <row r="125" spans="1:48" ht="15.75" customHeight="1">
      <c r="A125" s="535"/>
      <c r="B125" s="51"/>
      <c r="C125" s="33"/>
      <c r="D125" s="37"/>
      <c r="E125" s="34"/>
      <c r="F125" s="34"/>
      <c r="G125" s="34"/>
      <c r="H125" s="34"/>
      <c r="I125" s="34"/>
      <c r="J125" s="31"/>
      <c r="K125" s="31"/>
      <c r="L125" s="31"/>
      <c r="M125" s="31"/>
      <c r="N125" s="420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433"/>
      <c r="Z125" s="433"/>
      <c r="AA125" s="34"/>
      <c r="AB125" s="539"/>
      <c r="AC125" s="540"/>
      <c r="AD125" s="34"/>
      <c r="AE125" s="34"/>
      <c r="AF125" s="34"/>
      <c r="AG125" s="34"/>
      <c r="AH125" s="34"/>
      <c r="AI125" s="34"/>
      <c r="AJ125" s="34"/>
      <c r="AK125" s="34"/>
      <c r="AL125" s="36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</row>
    <row r="126" spans="1:48" ht="15.75" customHeight="1">
      <c r="A126" s="535" t="s">
        <v>6769</v>
      </c>
      <c r="B126" s="51">
        <v>46031</v>
      </c>
      <c r="C126" s="33" t="s">
        <v>6768</v>
      </c>
      <c r="D126" s="37">
        <v>1488</v>
      </c>
      <c r="E126" s="34">
        <v>0.3</v>
      </c>
      <c r="F126" s="34">
        <v>0.4</v>
      </c>
      <c r="G126" s="34">
        <v>4.16</v>
      </c>
      <c r="H126" s="34">
        <v>0.14280000000000001</v>
      </c>
      <c r="I126" s="34">
        <v>0.71200000000000008</v>
      </c>
      <c r="J126" s="31">
        <v>3.0400999999999997E-2</v>
      </c>
      <c r="K126" s="31">
        <v>0.10881000000000002</v>
      </c>
      <c r="L126" s="31">
        <v>6.881000000000001E-2</v>
      </c>
      <c r="M126" s="31">
        <v>1.6574999999999999E-2</v>
      </c>
      <c r="N126" s="420">
        <f t="shared" ref="N126:N182" si="36">100-SUM(G126:M126)</f>
        <v>94.760604000000001</v>
      </c>
      <c r="O126" s="34">
        <v>33.17</v>
      </c>
      <c r="P126" s="34">
        <v>36.340000000000003</v>
      </c>
      <c r="Q126" s="34">
        <v>7.69</v>
      </c>
      <c r="R126" s="34">
        <v>20.29</v>
      </c>
      <c r="S126" s="34">
        <v>0.28000000000000003</v>
      </c>
      <c r="T126" s="34">
        <v>0.19</v>
      </c>
      <c r="U126" s="34">
        <v>0.44</v>
      </c>
      <c r="V126" s="34">
        <v>0.19</v>
      </c>
      <c r="W126" s="34">
        <v>0.41</v>
      </c>
      <c r="X126" s="34">
        <v>0.9</v>
      </c>
      <c r="Y126" s="433">
        <f t="shared" ref="Y126" si="37">P126/O126</f>
        <v>1.0955682845945132</v>
      </c>
      <c r="Z126" s="433">
        <f t="shared" ref="Z126" si="38">(Q126+P126)/O126</f>
        <v>1.3274042809767863</v>
      </c>
      <c r="AA126" s="34"/>
      <c r="AB126" s="539" t="s">
        <v>48</v>
      </c>
      <c r="AC126" s="540">
        <v>22.3</v>
      </c>
      <c r="AD126" s="34">
        <v>25</v>
      </c>
      <c r="AE126" s="34">
        <v>18.2</v>
      </c>
      <c r="AF126" s="34">
        <v>0.6</v>
      </c>
      <c r="AG126" s="34">
        <v>2.95</v>
      </c>
      <c r="AH126" s="34">
        <v>53.25</v>
      </c>
      <c r="AI126" s="34">
        <v>1.3736263736263736</v>
      </c>
      <c r="AJ126" s="34">
        <v>42.129629629629626</v>
      </c>
      <c r="AK126" s="34">
        <v>852.47500000000002</v>
      </c>
      <c r="AL126" s="36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</row>
    <row r="127" spans="1:48" ht="15.75" customHeight="1">
      <c r="A127" s="535" t="s">
        <v>6770</v>
      </c>
      <c r="B127" s="51">
        <v>46031</v>
      </c>
      <c r="C127" s="33" t="s">
        <v>6771</v>
      </c>
      <c r="D127" s="37">
        <v>1492</v>
      </c>
      <c r="E127" s="34">
        <v>2.2000000000000002</v>
      </c>
      <c r="F127" s="34">
        <v>2.2999999999999998</v>
      </c>
      <c r="G127" s="34">
        <v>4.3</v>
      </c>
      <c r="H127" s="34">
        <v>0.1326</v>
      </c>
      <c r="I127" s="34">
        <v>0.74400000000000011</v>
      </c>
      <c r="J127" s="31">
        <v>3.1107999999999997E-2</v>
      </c>
      <c r="K127" s="31">
        <v>0.113646</v>
      </c>
      <c r="L127" s="31">
        <v>7.0775999999999992E-2</v>
      </c>
      <c r="M127" s="31">
        <v>1.5599999999999999E-2</v>
      </c>
      <c r="N127" s="420">
        <f t="shared" si="36"/>
        <v>94.592269999999999</v>
      </c>
      <c r="O127" s="34">
        <v>32.68</v>
      </c>
      <c r="P127" s="34">
        <v>36.630000000000003</v>
      </c>
      <c r="Q127" s="34">
        <v>7.72</v>
      </c>
      <c r="R127" s="34">
        <v>20.440000000000001</v>
      </c>
      <c r="S127" s="34">
        <v>0.38</v>
      </c>
      <c r="T127" s="34">
        <v>0.16</v>
      </c>
      <c r="U127" s="34">
        <v>0.47</v>
      </c>
      <c r="V127" s="34">
        <v>0.21</v>
      </c>
      <c r="W127" s="34">
        <v>0.44</v>
      </c>
      <c r="X127" s="34">
        <v>0.75</v>
      </c>
      <c r="Y127" s="433">
        <v>1.1208690330477358</v>
      </c>
      <c r="Z127" s="433">
        <v>1.3570991432068544</v>
      </c>
      <c r="AA127" s="34"/>
      <c r="AB127" s="539" t="s">
        <v>50</v>
      </c>
      <c r="AC127" s="540">
        <v>6.3</v>
      </c>
      <c r="AD127" s="34" t="s">
        <v>97</v>
      </c>
      <c r="AE127" s="34"/>
      <c r="AF127" s="34"/>
      <c r="AG127" s="34"/>
      <c r="AH127" s="34"/>
      <c r="AI127" s="34"/>
      <c r="AJ127" s="34"/>
      <c r="AK127" s="34"/>
      <c r="AL127" s="36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spans="1:48" ht="15.75" customHeight="1">
      <c r="A128" s="535" t="s">
        <v>6772</v>
      </c>
      <c r="B128" s="51">
        <v>46031</v>
      </c>
      <c r="C128" s="33" t="s">
        <v>6773</v>
      </c>
      <c r="D128" s="37">
        <v>1477</v>
      </c>
      <c r="E128" s="34">
        <v>3.1</v>
      </c>
      <c r="F128" s="34">
        <v>3.2</v>
      </c>
      <c r="G128" s="34">
        <v>4.22</v>
      </c>
      <c r="H128" s="34">
        <v>0.11220000000000001</v>
      </c>
      <c r="I128" s="34">
        <v>0.59199999999999997</v>
      </c>
      <c r="J128" s="31">
        <v>6.0095000000000003E-2</v>
      </c>
      <c r="K128" s="31">
        <v>0.10639200000000001</v>
      </c>
      <c r="L128" s="31">
        <v>3.4405000000000005E-2</v>
      </c>
      <c r="M128" s="31">
        <v>1.5599999999999999E-2</v>
      </c>
      <c r="N128" s="420">
        <f t="shared" si="36"/>
        <v>94.859307999999999</v>
      </c>
      <c r="O128" s="34">
        <v>33.54</v>
      </c>
      <c r="P128" s="34">
        <v>35.700000000000003</v>
      </c>
      <c r="Q128" s="34">
        <v>7.93</v>
      </c>
      <c r="R128" s="34">
        <v>20.13</v>
      </c>
      <c r="S128" s="34">
        <v>0.33</v>
      </c>
      <c r="T128" s="34">
        <v>0.21</v>
      </c>
      <c r="U128" s="34">
        <v>0.44</v>
      </c>
      <c r="V128" s="34">
        <v>0.23</v>
      </c>
      <c r="W128" s="34">
        <v>0.47</v>
      </c>
      <c r="X128" s="34">
        <v>0.92</v>
      </c>
      <c r="Y128" s="433">
        <v>1.0644007155635065</v>
      </c>
      <c r="Z128" s="433">
        <v>1.3008348240906382</v>
      </c>
      <c r="AA128" s="34"/>
      <c r="AB128" s="539" t="s">
        <v>53</v>
      </c>
      <c r="AC128" s="540">
        <v>14.5</v>
      </c>
      <c r="AD128" s="34">
        <v>25.2</v>
      </c>
      <c r="AE128" s="34">
        <v>19.399999999999999</v>
      </c>
      <c r="AF128" s="34">
        <v>0.4</v>
      </c>
      <c r="AG128" s="34">
        <v>3.08</v>
      </c>
      <c r="AH128" s="34">
        <v>51.92</v>
      </c>
      <c r="AI128" s="34">
        <v>1.2989690721649485</v>
      </c>
      <c r="AJ128" s="34">
        <v>43.497757847533634</v>
      </c>
      <c r="AK128" s="34">
        <v>862.54</v>
      </c>
      <c r="AL128" s="36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</row>
    <row r="129" spans="1:48" ht="15.75" customHeight="1">
      <c r="A129" s="535" t="s">
        <v>6774</v>
      </c>
      <c r="B129" s="51">
        <v>46031</v>
      </c>
      <c r="C129" s="33" t="s">
        <v>6775</v>
      </c>
      <c r="D129" s="37">
        <v>1484</v>
      </c>
      <c r="E129" s="34">
        <v>5</v>
      </c>
      <c r="F129" s="34">
        <v>5.0999999999999996</v>
      </c>
      <c r="G129" s="34">
        <v>4.3499999999999996</v>
      </c>
      <c r="H129" s="34">
        <v>0.1326</v>
      </c>
      <c r="I129" s="34">
        <v>0.59199999999999997</v>
      </c>
      <c r="J129" s="31">
        <v>4.9489999999999999E-2</v>
      </c>
      <c r="K129" s="31">
        <v>0.12170600000000001</v>
      </c>
      <c r="L129" s="31">
        <v>6.0946E-2</v>
      </c>
      <c r="M129" s="31">
        <v>1.755E-2</v>
      </c>
      <c r="N129" s="420">
        <f t="shared" si="36"/>
        <v>94.675708</v>
      </c>
      <c r="O129" s="34">
        <v>33.99</v>
      </c>
      <c r="P129" s="34">
        <v>35.36</v>
      </c>
      <c r="Q129" s="34">
        <v>7.85</v>
      </c>
      <c r="R129" s="34">
        <v>19.84</v>
      </c>
      <c r="S129" s="34">
        <v>0.34</v>
      </c>
      <c r="T129" s="34">
        <v>0.24</v>
      </c>
      <c r="U129" s="34">
        <v>0.41</v>
      </c>
      <c r="V129" s="34">
        <v>0.26</v>
      </c>
      <c r="W129" s="34">
        <v>0.54</v>
      </c>
      <c r="X129" s="34">
        <v>1.07</v>
      </c>
      <c r="Y129" s="433">
        <v>1.0403059723448072</v>
      </c>
      <c r="Z129" s="433">
        <v>1.271256251838776</v>
      </c>
      <c r="AA129" s="34"/>
      <c r="AB129" s="539"/>
      <c r="AC129" s="540"/>
      <c r="AD129" s="34"/>
      <c r="AE129" s="34"/>
      <c r="AF129" s="34"/>
      <c r="AG129" s="34"/>
      <c r="AH129" s="34"/>
      <c r="AI129" s="34"/>
      <c r="AJ129" s="34"/>
      <c r="AK129" s="34"/>
      <c r="AL129" s="36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spans="1:48" ht="15.75" customHeight="1">
      <c r="A130" s="535" t="s">
        <v>6776</v>
      </c>
      <c r="B130" s="51">
        <v>46031</v>
      </c>
      <c r="C130" s="33" t="s">
        <v>6831</v>
      </c>
      <c r="D130" s="37">
        <v>1496</v>
      </c>
      <c r="E130" s="34">
        <v>7.1</v>
      </c>
      <c r="F130" s="34">
        <v>7.2</v>
      </c>
      <c r="G130" s="34">
        <v>4.24</v>
      </c>
      <c r="H130" s="34">
        <v>0.13</v>
      </c>
      <c r="I130" s="34">
        <v>0.56999999999999995</v>
      </c>
      <c r="J130" s="31">
        <v>0.05</v>
      </c>
      <c r="K130" s="31">
        <v>0.114</v>
      </c>
      <c r="L130" s="31">
        <v>5.7000000000000002E-2</v>
      </c>
      <c r="M130" s="31">
        <v>1.7000000000000001E-2</v>
      </c>
      <c r="N130" s="420">
        <f t="shared" si="36"/>
        <v>94.822000000000003</v>
      </c>
      <c r="O130" s="34">
        <v>33.07</v>
      </c>
      <c r="P130" s="34">
        <v>35.49</v>
      </c>
      <c r="Q130" s="34">
        <v>7.57</v>
      </c>
      <c r="R130" s="34">
        <v>20.88</v>
      </c>
      <c r="S130" s="34">
        <v>0.49</v>
      </c>
      <c r="T130" s="34">
        <v>0.2</v>
      </c>
      <c r="U130" s="34">
        <v>0.47</v>
      </c>
      <c r="V130" s="34">
        <v>0.2</v>
      </c>
      <c r="W130" s="34">
        <v>0.5</v>
      </c>
      <c r="X130" s="34">
        <v>0.89</v>
      </c>
      <c r="Y130" s="433">
        <v>1.0731781070456607</v>
      </c>
      <c r="Z130" s="433">
        <v>1.3020864832174177</v>
      </c>
      <c r="AA130" s="34"/>
      <c r="AB130" s="539"/>
      <c r="AC130" s="540"/>
      <c r="AD130" s="34"/>
      <c r="AE130" s="34"/>
      <c r="AF130" s="34"/>
      <c r="AG130" s="34"/>
      <c r="AH130" s="34"/>
      <c r="AI130" s="34"/>
      <c r="AJ130" s="34"/>
      <c r="AK130" s="34"/>
      <c r="AL130" s="36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spans="1:48" ht="15.75" customHeight="1">
      <c r="A131" s="535" t="s">
        <v>6778</v>
      </c>
      <c r="B131" s="51">
        <v>46031</v>
      </c>
      <c r="C131" s="33" t="s">
        <v>6777</v>
      </c>
      <c r="D131" s="37">
        <v>1481</v>
      </c>
      <c r="E131" s="34">
        <v>9.1</v>
      </c>
      <c r="F131" s="34">
        <v>9.1999999999999993</v>
      </c>
      <c r="G131" s="34">
        <v>4.2</v>
      </c>
      <c r="H131" s="34">
        <v>0.12239999999999999</v>
      </c>
      <c r="I131" s="34">
        <v>0.31200000000000006</v>
      </c>
      <c r="J131" s="31">
        <v>5.8680999999999997E-2</v>
      </c>
      <c r="K131" s="31">
        <v>0.11122800000000002</v>
      </c>
      <c r="L131" s="31">
        <v>3.1455999999999998E-2</v>
      </c>
      <c r="M131" s="31">
        <v>1.5599999999999999E-2</v>
      </c>
      <c r="N131" s="420">
        <f t="shared" si="36"/>
        <v>95.148634999999999</v>
      </c>
      <c r="O131" s="34">
        <v>33.590000000000003</v>
      </c>
      <c r="P131" s="34">
        <v>35.17</v>
      </c>
      <c r="Q131" s="34">
        <v>7.94</v>
      </c>
      <c r="R131" s="34">
        <v>20.11</v>
      </c>
      <c r="S131" s="34">
        <v>0.47</v>
      </c>
      <c r="T131" s="34">
        <v>0.25</v>
      </c>
      <c r="U131" s="34">
        <v>0.4</v>
      </c>
      <c r="V131" s="34">
        <v>0.28000000000000003</v>
      </c>
      <c r="W131" s="34">
        <v>0.55000000000000004</v>
      </c>
      <c r="X131" s="34">
        <v>1.1299999999999999</v>
      </c>
      <c r="Y131" s="433">
        <v>1.0470378088716878</v>
      </c>
      <c r="Z131" s="433">
        <v>1.2834176838344744</v>
      </c>
      <c r="AA131" s="34"/>
      <c r="AB131" s="539"/>
      <c r="AC131" s="540"/>
      <c r="AD131" s="34"/>
      <c r="AE131" s="34"/>
      <c r="AF131" s="34"/>
      <c r="AG131" s="34"/>
      <c r="AH131" s="34"/>
      <c r="AI131" s="34"/>
      <c r="AJ131" s="34"/>
      <c r="AK131" s="34"/>
      <c r="AL131" s="36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spans="1:48" ht="15.75" customHeight="1">
      <c r="A132" s="535" t="s">
        <v>6780</v>
      </c>
      <c r="B132" s="51">
        <v>46031</v>
      </c>
      <c r="C132" s="33" t="s">
        <v>6779</v>
      </c>
      <c r="D132" s="37">
        <v>1479</v>
      </c>
      <c r="E132" s="34">
        <v>10.4</v>
      </c>
      <c r="F132" s="34">
        <v>10.5</v>
      </c>
      <c r="G132" s="34">
        <v>4.1542199999999996</v>
      </c>
      <c r="H132" s="34">
        <v>0.14280000000000001</v>
      </c>
      <c r="I132" s="34">
        <v>0.63200000000000012</v>
      </c>
      <c r="J132" s="31">
        <v>3.6056999999999999E-2</v>
      </c>
      <c r="K132" s="31">
        <v>9.672E-2</v>
      </c>
      <c r="L132" s="31">
        <v>6.2911999999999996E-2</v>
      </c>
      <c r="M132" s="31">
        <v>1.5599999999999999E-2</v>
      </c>
      <c r="N132" s="420">
        <f t="shared" si="36"/>
        <v>94.859690999999998</v>
      </c>
      <c r="O132" s="34">
        <v>33.880000000000003</v>
      </c>
      <c r="P132" s="34">
        <v>35.270000000000003</v>
      </c>
      <c r="Q132" s="34">
        <v>7.84</v>
      </c>
      <c r="R132" s="34">
        <v>20.2</v>
      </c>
      <c r="S132" s="34">
        <v>0.33</v>
      </c>
      <c r="T132" s="34">
        <v>0.21</v>
      </c>
      <c r="U132" s="34">
        <v>0.39</v>
      </c>
      <c r="V132" s="34">
        <v>0.24</v>
      </c>
      <c r="W132" s="34">
        <v>0.49</v>
      </c>
      <c r="X132" s="34">
        <v>1.04</v>
      </c>
      <c r="Y132" s="433">
        <v>1.0410271546635184</v>
      </c>
      <c r="Z132" s="433">
        <v>1.2724321133412042</v>
      </c>
      <c r="AA132" s="34"/>
      <c r="AB132" s="539"/>
      <c r="AC132" s="540"/>
      <c r="AD132" s="34"/>
      <c r="AE132" s="34"/>
      <c r="AF132" s="34"/>
      <c r="AG132" s="34"/>
      <c r="AH132" s="34"/>
      <c r="AI132" s="34"/>
      <c r="AJ132" s="34"/>
      <c r="AK132" s="34"/>
      <c r="AL132" s="36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spans="1:48" ht="15.75" customHeight="1">
      <c r="A133" s="535" t="s">
        <v>6782</v>
      </c>
      <c r="B133" s="51">
        <v>46031</v>
      </c>
      <c r="C133" s="33" t="s">
        <v>6781</v>
      </c>
      <c r="D133" s="37">
        <v>1496</v>
      </c>
      <c r="E133" s="34">
        <v>12.55</v>
      </c>
      <c r="F133" s="34">
        <v>13.05</v>
      </c>
      <c r="G133" s="34">
        <v>4.26</v>
      </c>
      <c r="H133" s="34">
        <v>0.1326</v>
      </c>
      <c r="I133" s="34">
        <v>0.7360000000000001</v>
      </c>
      <c r="J133" s="31">
        <v>3.6763999999999998E-2</v>
      </c>
      <c r="K133" s="31">
        <v>0.10881000000000002</v>
      </c>
      <c r="L133" s="31">
        <v>6.9792999999999994E-2</v>
      </c>
      <c r="M133" s="31">
        <v>1.5599999999999999E-2</v>
      </c>
      <c r="N133" s="420">
        <f t="shared" si="36"/>
        <v>94.640433000000002</v>
      </c>
      <c r="O133" s="34">
        <v>33.01</v>
      </c>
      <c r="P133" s="34">
        <v>36.07</v>
      </c>
      <c r="Q133" s="34">
        <v>7.81</v>
      </c>
      <c r="R133" s="34">
        <v>20.239999999999998</v>
      </c>
      <c r="S133" s="34">
        <v>0.43</v>
      </c>
      <c r="T133" s="34">
        <v>0.22</v>
      </c>
      <c r="U133" s="34">
        <v>0.45</v>
      </c>
      <c r="V133" s="34">
        <v>0.23</v>
      </c>
      <c r="W133" s="34">
        <v>0.47</v>
      </c>
      <c r="X133" s="34">
        <v>0.96</v>
      </c>
      <c r="Y133" s="433">
        <v>1.0926991820660408</v>
      </c>
      <c r="Z133" s="433">
        <v>1.3292941532868829</v>
      </c>
      <c r="AA133" s="34"/>
      <c r="AB133" s="539"/>
      <c r="AC133" s="540"/>
      <c r="AD133" s="34"/>
      <c r="AE133" s="34"/>
      <c r="AF133" s="34"/>
      <c r="AG133" s="34"/>
      <c r="AH133" s="34"/>
      <c r="AI133" s="34"/>
      <c r="AJ133" s="34"/>
      <c r="AK133" s="34"/>
      <c r="AL133" s="36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spans="1:48" ht="15.75" customHeight="1">
      <c r="A134" s="535" t="s">
        <v>6784</v>
      </c>
      <c r="B134" s="51">
        <v>46031</v>
      </c>
      <c r="C134" s="33" t="s">
        <v>6783</v>
      </c>
      <c r="D134" s="37">
        <v>1491</v>
      </c>
      <c r="E134" s="34">
        <v>13.45</v>
      </c>
      <c r="F134" s="34">
        <v>13.55</v>
      </c>
      <c r="G134" s="34">
        <v>4.2201599999999999</v>
      </c>
      <c r="H134" s="34">
        <v>0.14280000000000001</v>
      </c>
      <c r="I134" s="34">
        <v>0.64000000000000012</v>
      </c>
      <c r="J134" s="31">
        <v>3.1814999999999996E-2</v>
      </c>
      <c r="K134" s="31">
        <v>0.10397400000000001</v>
      </c>
      <c r="L134" s="31">
        <v>6.6844000000000001E-2</v>
      </c>
      <c r="M134" s="31">
        <v>1.5599999999999999E-2</v>
      </c>
      <c r="N134" s="420">
        <f t="shared" si="36"/>
        <v>94.778807</v>
      </c>
      <c r="O134" s="34">
        <v>32.950000000000003</v>
      </c>
      <c r="P134" s="34">
        <v>36.119999999999997</v>
      </c>
      <c r="Q134" s="34">
        <v>7.79</v>
      </c>
      <c r="R134" s="34">
        <v>20.6</v>
      </c>
      <c r="S134" s="34">
        <v>0.28999999999999998</v>
      </c>
      <c r="T134" s="34">
        <v>0.18</v>
      </c>
      <c r="U134" s="34">
        <v>0.46</v>
      </c>
      <c r="V134" s="34">
        <v>0.21</v>
      </c>
      <c r="W134" s="34">
        <v>0.44</v>
      </c>
      <c r="X134" s="34">
        <v>0.85</v>
      </c>
      <c r="Y134" s="433">
        <f t="shared" ref="Y134" si="39">P134/O134</f>
        <v>1.0962063732928677</v>
      </c>
      <c r="Z134" s="433">
        <f t="shared" ref="Z134" si="40">(Q134+P134)/O134</f>
        <v>1.332625189681335</v>
      </c>
      <c r="AA134" s="34"/>
      <c r="AB134" s="539"/>
      <c r="AC134" s="540"/>
      <c r="AD134" s="34"/>
      <c r="AE134" s="34"/>
      <c r="AF134" s="34"/>
      <c r="AG134" s="34"/>
      <c r="AH134" s="34"/>
      <c r="AI134" s="34"/>
      <c r="AJ134" s="34"/>
      <c r="AK134" s="34"/>
      <c r="AL134" s="36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spans="1:48" s="74" customFormat="1" ht="15.75" customHeight="1">
      <c r="A135" s="535" t="s">
        <v>6786</v>
      </c>
      <c r="B135" s="51">
        <v>46031</v>
      </c>
      <c r="C135" s="33" t="s">
        <v>6785</v>
      </c>
      <c r="D135" s="37">
        <v>1493</v>
      </c>
      <c r="E135" s="34">
        <v>16</v>
      </c>
      <c r="F135" s="34">
        <v>16.100000000000001</v>
      </c>
      <c r="G135" s="34">
        <v>4.37</v>
      </c>
      <c r="H135" s="34">
        <v>0.14000000000000001</v>
      </c>
      <c r="I135" s="34">
        <v>0.71</v>
      </c>
      <c r="J135" s="31">
        <v>2.8000000000000001E-2</v>
      </c>
      <c r="K135" s="31">
        <v>0.104</v>
      </c>
      <c r="L135" s="31">
        <v>7.0999999999999994E-2</v>
      </c>
      <c r="M135" s="31">
        <v>1.7000000000000001E-2</v>
      </c>
      <c r="N135" s="420">
        <f t="shared" si="36"/>
        <v>94.56</v>
      </c>
      <c r="O135" s="34">
        <v>32.68</v>
      </c>
      <c r="P135" s="34">
        <v>36.5</v>
      </c>
      <c r="Q135" s="34">
        <v>7.84</v>
      </c>
      <c r="R135" s="34">
        <v>20.57</v>
      </c>
      <c r="S135" s="34">
        <v>0.22</v>
      </c>
      <c r="T135" s="34">
        <v>0.17</v>
      </c>
      <c r="U135" s="34">
        <v>0.46</v>
      </c>
      <c r="V135" s="34">
        <v>0.21</v>
      </c>
      <c r="W135" s="34">
        <v>0.42</v>
      </c>
      <c r="X135" s="34">
        <v>0.83</v>
      </c>
      <c r="Y135" s="433">
        <f t="shared" ref="Y135:Y137" si="41">P135/O135</f>
        <v>1.1168910648714809</v>
      </c>
      <c r="Z135" s="433">
        <f t="shared" ref="Z135:Z137" si="42">(Q135+P135)/O135</f>
        <v>1.3567931456548348</v>
      </c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6"/>
      <c r="AM135" s="277"/>
      <c r="AN135" s="277"/>
      <c r="AO135" s="277"/>
      <c r="AP135" s="277"/>
      <c r="AQ135" s="277"/>
      <c r="AR135" s="277"/>
      <c r="AS135" s="277"/>
      <c r="AT135" s="277"/>
      <c r="AU135" s="277"/>
      <c r="AV135" s="277"/>
    </row>
    <row r="136" spans="1:48" s="74" customFormat="1" ht="15.75" customHeight="1">
      <c r="A136" s="535" t="s">
        <v>6788</v>
      </c>
      <c r="B136" s="51">
        <v>46031</v>
      </c>
      <c r="C136" s="33" t="s">
        <v>6787</v>
      </c>
      <c r="D136" s="37">
        <v>1498</v>
      </c>
      <c r="E136" s="34">
        <v>17.5</v>
      </c>
      <c r="F136" s="34">
        <v>18</v>
      </c>
      <c r="G136" s="34">
        <v>4.38</v>
      </c>
      <c r="H136" s="34">
        <v>0.13</v>
      </c>
      <c r="I136" s="34">
        <v>0.66</v>
      </c>
      <c r="J136" s="31">
        <v>2.5999999999999999E-2</v>
      </c>
      <c r="K136" s="31">
        <v>0.1</v>
      </c>
      <c r="L136" s="31">
        <v>6.9000000000000006E-2</v>
      </c>
      <c r="M136" s="31">
        <v>1.4999999999999999E-2</v>
      </c>
      <c r="N136" s="420">
        <f t="shared" si="36"/>
        <v>94.62</v>
      </c>
      <c r="O136" s="34">
        <v>32.06</v>
      </c>
      <c r="P136" s="34">
        <v>36.97</v>
      </c>
      <c r="Q136" s="34">
        <v>7.8</v>
      </c>
      <c r="R136" s="34">
        <v>20.76</v>
      </c>
      <c r="S136" s="34">
        <v>0.28000000000000003</v>
      </c>
      <c r="T136" s="34">
        <v>0.15</v>
      </c>
      <c r="U136" s="34">
        <v>0.48</v>
      </c>
      <c r="V136" s="34">
        <v>0.22</v>
      </c>
      <c r="W136" s="34">
        <v>0.44</v>
      </c>
      <c r="X136" s="34">
        <v>0.75</v>
      </c>
      <c r="Y136" s="433">
        <f t="shared" si="41"/>
        <v>1.153150343106675</v>
      </c>
      <c r="Z136" s="433">
        <f t="shared" si="42"/>
        <v>1.3964441671865251</v>
      </c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6"/>
      <c r="AM136" s="277"/>
      <c r="AN136" s="277"/>
      <c r="AO136" s="277"/>
      <c r="AP136" s="277"/>
      <c r="AQ136" s="277"/>
      <c r="AR136" s="277"/>
      <c r="AS136" s="277"/>
      <c r="AT136" s="277"/>
      <c r="AU136" s="277"/>
      <c r="AV136" s="277"/>
    </row>
    <row r="137" spans="1:48" s="74" customFormat="1" ht="15.75" customHeight="1">
      <c r="A137" s="535" t="s">
        <v>6790</v>
      </c>
      <c r="B137" s="51">
        <v>46031</v>
      </c>
      <c r="C137" s="33" t="s">
        <v>6789</v>
      </c>
      <c r="D137" s="37">
        <v>1491</v>
      </c>
      <c r="E137" s="34">
        <v>19.5</v>
      </c>
      <c r="F137" s="34">
        <v>20</v>
      </c>
      <c r="G137" s="34">
        <v>4.3099999999999996</v>
      </c>
      <c r="H137" s="34">
        <v>0.13</v>
      </c>
      <c r="I137" s="34">
        <v>0.74</v>
      </c>
      <c r="J137" s="31">
        <v>3.1E-2</v>
      </c>
      <c r="K137" s="31">
        <v>9.2999999999999999E-2</v>
      </c>
      <c r="L137" s="31">
        <v>6.6000000000000003E-2</v>
      </c>
      <c r="M137" s="31">
        <v>1.4999999999999999E-2</v>
      </c>
      <c r="N137" s="420">
        <f t="shared" si="36"/>
        <v>94.614999999999995</v>
      </c>
      <c r="O137" s="34">
        <v>32.549999999999997</v>
      </c>
      <c r="P137" s="34">
        <v>36.74</v>
      </c>
      <c r="Q137" s="34">
        <v>7.99</v>
      </c>
      <c r="R137" s="34">
        <v>20.21</v>
      </c>
      <c r="S137" s="34">
        <v>0.23</v>
      </c>
      <c r="T137" s="34">
        <v>0.17</v>
      </c>
      <c r="U137" s="34">
        <v>0.48</v>
      </c>
      <c r="V137" s="34">
        <v>0.24</v>
      </c>
      <c r="W137" s="34">
        <v>0.48</v>
      </c>
      <c r="X137" s="34">
        <v>0.81</v>
      </c>
      <c r="Y137" s="433">
        <f t="shared" si="41"/>
        <v>1.1287250384024579</v>
      </c>
      <c r="Z137" s="433">
        <f t="shared" si="42"/>
        <v>1.3741935483870971</v>
      </c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6"/>
      <c r="AM137" s="277"/>
      <c r="AN137" s="277"/>
      <c r="AO137" s="277"/>
      <c r="AP137" s="277"/>
      <c r="AQ137" s="277"/>
      <c r="AR137" s="277"/>
      <c r="AS137" s="277"/>
      <c r="AT137" s="277"/>
      <c r="AU137" s="277"/>
      <c r="AV137" s="277"/>
    </row>
    <row r="138" spans="1:48" s="74" customFormat="1" ht="15.75" customHeight="1">
      <c r="A138" s="535" t="s">
        <v>6792</v>
      </c>
      <c r="B138" s="51">
        <v>46031</v>
      </c>
      <c r="C138" s="33" t="s">
        <v>6791</v>
      </c>
      <c r="D138" s="37">
        <v>1497</v>
      </c>
      <c r="E138" s="34">
        <v>21.15</v>
      </c>
      <c r="F138" s="34">
        <v>21.25</v>
      </c>
      <c r="G138" s="34">
        <v>4.3499999999999996</v>
      </c>
      <c r="H138" s="34">
        <v>0.13</v>
      </c>
      <c r="I138" s="34">
        <v>0.62</v>
      </c>
      <c r="J138" s="31">
        <v>4.4999999999999998E-2</v>
      </c>
      <c r="K138" s="31">
        <v>9.8000000000000004E-2</v>
      </c>
      <c r="L138" s="31">
        <v>5.1999999999999998E-2</v>
      </c>
      <c r="M138" s="31">
        <v>1.7999999999999999E-2</v>
      </c>
      <c r="N138" s="420">
        <f t="shared" si="36"/>
        <v>94.686999999999998</v>
      </c>
      <c r="O138" s="34">
        <v>32.5</v>
      </c>
      <c r="P138" s="34">
        <v>36.4</v>
      </c>
      <c r="Q138" s="34">
        <v>7.84</v>
      </c>
      <c r="R138" s="34">
        <v>20.420000000000002</v>
      </c>
      <c r="S138" s="34">
        <v>0.41</v>
      </c>
      <c r="T138" s="34">
        <v>0.19</v>
      </c>
      <c r="U138" s="34">
        <v>0.48</v>
      </c>
      <c r="V138" s="34">
        <v>0.24</v>
      </c>
      <c r="W138" s="34">
        <v>0.49</v>
      </c>
      <c r="X138" s="34">
        <v>0.91</v>
      </c>
      <c r="Y138" s="433">
        <v>1.1199999999999999</v>
      </c>
      <c r="Z138" s="433">
        <v>1.361230769230769</v>
      </c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6"/>
      <c r="AM138" s="277"/>
      <c r="AN138" s="277"/>
      <c r="AO138" s="277"/>
      <c r="AP138" s="277"/>
      <c r="AQ138" s="277"/>
      <c r="AR138" s="277"/>
      <c r="AS138" s="277"/>
      <c r="AT138" s="277"/>
      <c r="AU138" s="277"/>
      <c r="AV138" s="277"/>
    </row>
    <row r="139" spans="1:48" s="74" customFormat="1" ht="15.75" customHeight="1">
      <c r="A139" s="535" t="s">
        <v>6794</v>
      </c>
      <c r="B139" s="51">
        <v>46031</v>
      </c>
      <c r="C139" s="33" t="s">
        <v>6793</v>
      </c>
      <c r="D139" s="37">
        <v>1492</v>
      </c>
      <c r="E139" s="34">
        <v>22.5</v>
      </c>
      <c r="F139" s="34">
        <v>23</v>
      </c>
      <c r="G139" s="34">
        <v>4.21</v>
      </c>
      <c r="H139" s="34">
        <v>0.1326</v>
      </c>
      <c r="I139" s="34">
        <v>0.4</v>
      </c>
      <c r="J139" s="31">
        <v>4.9489999999999999E-2</v>
      </c>
      <c r="K139" s="31">
        <v>0.10075000000000001</v>
      </c>
      <c r="L139" s="31">
        <v>4.7184000000000004E-2</v>
      </c>
      <c r="M139" s="31">
        <v>1.5599999999999999E-2</v>
      </c>
      <c r="N139" s="420">
        <f t="shared" si="36"/>
        <v>95.044376</v>
      </c>
      <c r="O139" s="34">
        <v>32.78</v>
      </c>
      <c r="P139" s="34">
        <v>35.909999999999997</v>
      </c>
      <c r="Q139" s="34">
        <v>7.86</v>
      </c>
      <c r="R139" s="34">
        <v>20.46</v>
      </c>
      <c r="S139" s="34">
        <v>0.43</v>
      </c>
      <c r="T139" s="34">
        <v>0.22</v>
      </c>
      <c r="U139" s="34">
        <v>0.46</v>
      </c>
      <c r="V139" s="34">
        <v>0.26</v>
      </c>
      <c r="W139" s="34">
        <v>0.52</v>
      </c>
      <c r="X139" s="34">
        <v>1</v>
      </c>
      <c r="Y139" s="433">
        <v>1.0954850518608907</v>
      </c>
      <c r="Z139" s="433">
        <v>1.3352654057352042</v>
      </c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6"/>
      <c r="AM139" s="277"/>
      <c r="AN139" s="277"/>
      <c r="AO139" s="277"/>
      <c r="AP139" s="277"/>
      <c r="AQ139" s="277"/>
      <c r="AR139" s="277"/>
      <c r="AS139" s="277"/>
      <c r="AT139" s="277"/>
      <c r="AU139" s="277"/>
      <c r="AV139" s="277"/>
    </row>
    <row r="140" spans="1:48" ht="15.75" customHeight="1">
      <c r="A140" s="535" t="s">
        <v>6796</v>
      </c>
      <c r="B140" s="51">
        <v>46031</v>
      </c>
      <c r="C140" s="33" t="s">
        <v>6795</v>
      </c>
      <c r="D140" s="37">
        <v>1485</v>
      </c>
      <c r="E140" s="34">
        <v>0.3</v>
      </c>
      <c r="F140" s="34">
        <v>0.4</v>
      </c>
      <c r="G140" s="34">
        <v>4.2484199999999994</v>
      </c>
      <c r="H140" s="34">
        <v>0.12239999999999999</v>
      </c>
      <c r="I140" s="34">
        <v>0.34400000000000003</v>
      </c>
      <c r="J140" s="31">
        <v>6.4336999999999991E-2</v>
      </c>
      <c r="K140" s="31">
        <v>0.115258</v>
      </c>
      <c r="L140" s="31">
        <v>3.3422E-2</v>
      </c>
      <c r="M140" s="31">
        <v>1.3650000000000001E-2</v>
      </c>
      <c r="N140" s="420">
        <f t="shared" si="36"/>
        <v>95.058513000000005</v>
      </c>
      <c r="O140" s="34">
        <v>33.479999999999997</v>
      </c>
      <c r="P140" s="34">
        <v>35.450000000000003</v>
      </c>
      <c r="Q140" s="34">
        <v>7.79</v>
      </c>
      <c r="R140" s="34">
        <v>20.39</v>
      </c>
      <c r="S140" s="34">
        <v>0.34</v>
      </c>
      <c r="T140" s="34">
        <v>0.22</v>
      </c>
      <c r="U140" s="34">
        <v>0.44</v>
      </c>
      <c r="V140" s="34">
        <v>0.25</v>
      </c>
      <c r="W140" s="34">
        <v>0.51</v>
      </c>
      <c r="X140" s="34">
        <v>1.03</v>
      </c>
      <c r="Y140" s="433">
        <v>1.0588410991636801</v>
      </c>
      <c r="Z140" s="433">
        <v>1.2915173237753885</v>
      </c>
      <c r="AA140" s="34"/>
      <c r="AB140" s="539"/>
      <c r="AC140" s="540"/>
      <c r="AD140" s="34"/>
      <c r="AE140" s="34"/>
      <c r="AF140" s="34"/>
      <c r="AG140" s="34"/>
      <c r="AH140" s="34"/>
      <c r="AI140" s="34"/>
      <c r="AJ140" s="34"/>
      <c r="AK140" s="34"/>
      <c r="AL140" s="36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spans="1:48" ht="15.75" customHeight="1">
      <c r="A141" s="535"/>
      <c r="B141" s="51"/>
      <c r="C141" s="33"/>
      <c r="D141" s="37"/>
      <c r="E141" s="34"/>
      <c r="F141" s="34"/>
      <c r="G141" s="34"/>
      <c r="H141" s="34"/>
      <c r="I141" s="34"/>
      <c r="J141" s="31"/>
      <c r="K141" s="31"/>
      <c r="L141" s="31"/>
      <c r="M141" s="31"/>
      <c r="N141" s="420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433"/>
      <c r="Z141" s="433"/>
      <c r="AA141" s="34"/>
      <c r="AB141" s="539"/>
      <c r="AC141" s="540"/>
      <c r="AD141" s="34"/>
      <c r="AE141" s="34"/>
      <c r="AF141" s="34"/>
      <c r="AG141" s="34"/>
      <c r="AH141" s="34"/>
      <c r="AI141" s="34"/>
      <c r="AJ141" s="34"/>
      <c r="AK141" s="34"/>
      <c r="AL141" s="36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spans="1:48" ht="15.75" customHeight="1">
      <c r="A142" s="535" t="s">
        <v>6798</v>
      </c>
      <c r="B142" s="51">
        <v>46032</v>
      </c>
      <c r="C142" s="33" t="s">
        <v>6797</v>
      </c>
      <c r="D142" s="37">
        <v>1472</v>
      </c>
      <c r="E142" s="34">
        <v>2.2999999999999998</v>
      </c>
      <c r="F142" s="34">
        <v>2.4</v>
      </c>
      <c r="G142" s="34">
        <v>4.22</v>
      </c>
      <c r="H142" s="34">
        <v>0.12239999999999999</v>
      </c>
      <c r="I142" s="34">
        <v>0.44000000000000006</v>
      </c>
      <c r="J142" s="31">
        <v>5.1610999999999997E-2</v>
      </c>
      <c r="K142" s="31">
        <v>0.10397400000000001</v>
      </c>
      <c r="L142" s="31">
        <v>4.3251999999999999E-2</v>
      </c>
      <c r="M142" s="31">
        <v>1.2674999999999999E-2</v>
      </c>
      <c r="N142" s="420">
        <f t="shared" si="36"/>
        <v>95.006088000000005</v>
      </c>
      <c r="O142" s="34">
        <v>33.49</v>
      </c>
      <c r="P142" s="34">
        <v>35.78</v>
      </c>
      <c r="Q142" s="34">
        <v>7.78</v>
      </c>
      <c r="R142" s="34">
        <v>20.16</v>
      </c>
      <c r="S142" s="34">
        <v>0.36</v>
      </c>
      <c r="T142" s="34">
        <v>0.22</v>
      </c>
      <c r="U142" s="34">
        <v>0.43</v>
      </c>
      <c r="V142" s="34">
        <v>0.22</v>
      </c>
      <c r="W142" s="34">
        <v>0.47</v>
      </c>
      <c r="X142" s="34">
        <v>0.98</v>
      </c>
      <c r="Y142" s="433">
        <v>1.0683786204837264</v>
      </c>
      <c r="Z142" s="433">
        <v>1.3006867721707973</v>
      </c>
      <c r="AA142" s="34"/>
      <c r="AB142" s="539" t="s">
        <v>48</v>
      </c>
      <c r="AC142" s="540">
        <v>22.3</v>
      </c>
      <c r="AD142" s="34" t="s">
        <v>51</v>
      </c>
      <c r="AE142" s="34"/>
      <c r="AF142" s="34"/>
      <c r="AG142" s="34"/>
      <c r="AH142" s="34"/>
      <c r="AI142" s="34"/>
      <c r="AJ142" s="34"/>
      <c r="AK142" s="34"/>
      <c r="AL142" s="36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spans="1:48" ht="15.75" customHeight="1">
      <c r="A143" s="535" t="s">
        <v>6799</v>
      </c>
      <c r="B143" s="51">
        <v>46032</v>
      </c>
      <c r="C143" s="33" t="s">
        <v>6800</v>
      </c>
      <c r="D143" s="37">
        <v>1450</v>
      </c>
      <c r="E143" s="34">
        <v>4.3</v>
      </c>
      <c r="F143" s="34">
        <v>4.4000000000000004</v>
      </c>
      <c r="G143" s="34">
        <v>4.4800000000000004</v>
      </c>
      <c r="H143" s="34">
        <v>0.09</v>
      </c>
      <c r="I143" s="34">
        <v>0.14000000000000001</v>
      </c>
      <c r="J143" s="31">
        <v>8.4000000000000005E-2</v>
      </c>
      <c r="K143" s="31">
        <v>9.0999999999999998E-2</v>
      </c>
      <c r="L143" s="31">
        <v>1.4E-2</v>
      </c>
      <c r="M143" s="31">
        <v>1.0999999999999999E-2</v>
      </c>
      <c r="N143" s="420">
        <f t="shared" si="36"/>
        <v>95.09</v>
      </c>
      <c r="O143" s="34">
        <v>33.64</v>
      </c>
      <c r="P143" s="34">
        <v>35.4</v>
      </c>
      <c r="Q143" s="34">
        <v>7.92</v>
      </c>
      <c r="R143" s="34">
        <v>19.559999999999999</v>
      </c>
      <c r="S143" s="34">
        <v>0.54</v>
      </c>
      <c r="T143" s="34">
        <v>0.3</v>
      </c>
      <c r="U143" s="34">
        <v>0.4</v>
      </c>
      <c r="V143" s="34">
        <v>0.26</v>
      </c>
      <c r="W143" s="34">
        <v>0.55000000000000004</v>
      </c>
      <c r="X143" s="34">
        <v>1.3</v>
      </c>
      <c r="Y143" s="433">
        <v>1.0523186682520809</v>
      </c>
      <c r="Z143" s="433">
        <v>1.2877526753864448</v>
      </c>
      <c r="AA143" s="34"/>
      <c r="AB143" s="539" t="s">
        <v>50</v>
      </c>
      <c r="AC143" s="540">
        <v>6.3</v>
      </c>
      <c r="AD143" s="34">
        <v>25.8</v>
      </c>
      <c r="AE143" s="34">
        <v>20.2</v>
      </c>
      <c r="AF143" s="34">
        <v>0.6</v>
      </c>
      <c r="AG143" s="34">
        <v>3.22</v>
      </c>
      <c r="AH143" s="34">
        <v>50.18</v>
      </c>
      <c r="AI143" s="34">
        <v>1.2772277227722773</v>
      </c>
      <c r="AJ143" s="34">
        <v>43.913043478260867</v>
      </c>
      <c r="AK143" s="34">
        <v>885.11</v>
      </c>
      <c r="AL143" s="36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spans="1:48" ht="15.75" customHeight="1">
      <c r="A144" s="535" t="s">
        <v>6802</v>
      </c>
      <c r="B144" s="51">
        <v>46032</v>
      </c>
      <c r="C144" s="33" t="s">
        <v>6801</v>
      </c>
      <c r="D144" s="37">
        <v>1474</v>
      </c>
      <c r="E144" s="34">
        <v>5.45</v>
      </c>
      <c r="F144" s="34">
        <v>5.55</v>
      </c>
      <c r="G144" s="34">
        <v>4.43</v>
      </c>
      <c r="H144" s="34">
        <v>0.1326</v>
      </c>
      <c r="I144" s="34">
        <v>0.69600000000000006</v>
      </c>
      <c r="J144" s="31">
        <v>3.7470999999999997E-2</v>
      </c>
      <c r="K144" s="31">
        <v>0.10961600000000002</v>
      </c>
      <c r="L144" s="31">
        <v>7.0775999999999992E-2</v>
      </c>
      <c r="M144" s="31">
        <v>1.2674999999999999E-2</v>
      </c>
      <c r="N144" s="420">
        <f t="shared" si="36"/>
        <v>94.510862000000003</v>
      </c>
      <c r="O144" s="34">
        <v>33.78</v>
      </c>
      <c r="P144" s="34">
        <v>35.49</v>
      </c>
      <c r="Q144" s="34">
        <v>7.85</v>
      </c>
      <c r="R144" s="34">
        <v>19.8</v>
      </c>
      <c r="S144" s="34">
        <v>0.38</v>
      </c>
      <c r="T144" s="34">
        <v>0.27</v>
      </c>
      <c r="U144" s="34">
        <v>0.41</v>
      </c>
      <c r="V144" s="34">
        <v>0.23</v>
      </c>
      <c r="W144" s="34">
        <v>0.5</v>
      </c>
      <c r="X144" s="34">
        <v>1.17</v>
      </c>
      <c r="Y144" s="433">
        <v>1.0506216696269983</v>
      </c>
      <c r="Z144" s="433">
        <v>1.2830076968620485</v>
      </c>
      <c r="AA144" s="34"/>
      <c r="AB144" s="539" t="s">
        <v>53</v>
      </c>
      <c r="AC144" s="540">
        <v>14.5</v>
      </c>
      <c r="AD144" s="34"/>
      <c r="AE144" s="34"/>
      <c r="AF144" s="34"/>
      <c r="AG144" s="34"/>
      <c r="AH144" s="34"/>
      <c r="AI144" s="34"/>
      <c r="AJ144" s="34"/>
      <c r="AK144" s="34"/>
      <c r="AL144" s="36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spans="1:48" ht="15.75" customHeight="1">
      <c r="A145" s="535" t="s">
        <v>6804</v>
      </c>
      <c r="B145" s="51">
        <v>46032</v>
      </c>
      <c r="C145" s="33" t="s">
        <v>6803</v>
      </c>
      <c r="D145" s="37">
        <v>1475</v>
      </c>
      <c r="E145" s="34">
        <v>7.2</v>
      </c>
      <c r="F145" s="34">
        <v>7.3</v>
      </c>
      <c r="G145" s="34">
        <v>4.24</v>
      </c>
      <c r="H145" s="34">
        <v>0.1326</v>
      </c>
      <c r="I145" s="34">
        <v>0.36</v>
      </c>
      <c r="J145" s="31">
        <v>5.3999999999999999E-2</v>
      </c>
      <c r="K145" s="31">
        <v>0.106</v>
      </c>
      <c r="L145" s="31">
        <v>3.7999999999999999E-2</v>
      </c>
      <c r="M145" s="31">
        <v>1.4E-2</v>
      </c>
      <c r="N145" s="420">
        <f t="shared" si="36"/>
        <v>95.055399999999992</v>
      </c>
      <c r="O145" s="34">
        <v>33.33</v>
      </c>
      <c r="P145" s="34">
        <v>36.08</v>
      </c>
      <c r="Q145" s="34">
        <v>7.66</v>
      </c>
      <c r="R145" s="34">
        <v>20.04</v>
      </c>
      <c r="S145" s="34">
        <v>0.43</v>
      </c>
      <c r="T145" s="34">
        <v>0.22</v>
      </c>
      <c r="U145" s="34">
        <v>0.43</v>
      </c>
      <c r="V145" s="34">
        <v>0.21</v>
      </c>
      <c r="W145" s="34">
        <v>0.47</v>
      </c>
      <c r="X145" s="34">
        <v>1.02</v>
      </c>
      <c r="Y145" s="433">
        <v>1.0825082508250825</v>
      </c>
      <c r="Z145" s="433">
        <v>1.3123312331233123</v>
      </c>
      <c r="AA145" s="34"/>
      <c r="AB145" s="539"/>
      <c r="AC145" s="540"/>
      <c r="AD145" s="34"/>
      <c r="AE145" s="34"/>
      <c r="AF145" s="34"/>
      <c r="AG145" s="34"/>
      <c r="AH145" s="34"/>
      <c r="AI145" s="34"/>
      <c r="AJ145" s="34"/>
      <c r="AK145" s="34"/>
      <c r="AL145" s="36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spans="1:48" ht="15.75" customHeight="1">
      <c r="A146" s="535" t="s">
        <v>6806</v>
      </c>
      <c r="B146" s="51">
        <v>46032</v>
      </c>
      <c r="C146" s="33" t="s">
        <v>6805</v>
      </c>
      <c r="D146" s="37">
        <v>1477</v>
      </c>
      <c r="E146" s="34">
        <v>9.35</v>
      </c>
      <c r="F146" s="34">
        <v>9.4499999999999993</v>
      </c>
      <c r="G146" s="34">
        <v>4.42</v>
      </c>
      <c r="H146" s="34">
        <v>0.1326</v>
      </c>
      <c r="I146" s="34">
        <v>0.76800000000000002</v>
      </c>
      <c r="J146" s="31">
        <v>2.9694000000000002E-2</v>
      </c>
      <c r="K146" s="31">
        <v>9.7000000000000003E-2</v>
      </c>
      <c r="L146" s="31">
        <v>7.5690999999999994E-2</v>
      </c>
      <c r="M146" s="31">
        <v>1.2674999999999999E-2</v>
      </c>
      <c r="N146" s="420">
        <f t="shared" si="36"/>
        <v>94.464339999999993</v>
      </c>
      <c r="O146" s="34">
        <v>33.590000000000003</v>
      </c>
      <c r="P146" s="34">
        <v>36.090000000000003</v>
      </c>
      <c r="Q146" s="34">
        <v>7.59</v>
      </c>
      <c r="R146" s="34">
        <v>19.940000000000001</v>
      </c>
      <c r="S146" s="34">
        <v>0.41</v>
      </c>
      <c r="T146" s="34">
        <v>0.2</v>
      </c>
      <c r="U146" s="34">
        <v>0.41</v>
      </c>
      <c r="V146" s="34">
        <v>0.22</v>
      </c>
      <c r="W146" s="34">
        <v>0.49</v>
      </c>
      <c r="X146" s="34">
        <v>0.94</v>
      </c>
      <c r="Y146" s="433">
        <v>1.0744269127716581</v>
      </c>
      <c r="Z146" s="433">
        <v>1.3003870199464127</v>
      </c>
      <c r="AA146" s="34"/>
      <c r="AB146" s="539"/>
      <c r="AC146" s="540"/>
      <c r="AD146" s="34"/>
      <c r="AE146" s="34"/>
      <c r="AF146" s="34"/>
      <c r="AG146" s="34"/>
      <c r="AH146" s="34"/>
      <c r="AI146" s="34"/>
      <c r="AJ146" s="34"/>
      <c r="AK146" s="34"/>
      <c r="AL146" s="36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spans="1:48" ht="15.75" customHeight="1">
      <c r="A147" s="535" t="s">
        <v>6808</v>
      </c>
      <c r="B147" s="51">
        <v>46032</v>
      </c>
      <c r="C147" s="33" t="s">
        <v>6807</v>
      </c>
      <c r="D147" s="37">
        <v>1491</v>
      </c>
      <c r="E147" s="34">
        <v>11.18</v>
      </c>
      <c r="F147" s="34">
        <v>11.28</v>
      </c>
      <c r="G147" s="34">
        <v>4.38</v>
      </c>
      <c r="H147" s="34">
        <v>0.1326</v>
      </c>
      <c r="I147" s="34">
        <v>0.65600000000000003</v>
      </c>
      <c r="J147" s="31">
        <v>3.3229000000000002E-2</v>
      </c>
      <c r="K147" s="31">
        <v>0.10478000000000001</v>
      </c>
      <c r="L147" s="31">
        <v>6.3895000000000007E-2</v>
      </c>
      <c r="M147" s="31">
        <v>1.3650000000000001E-2</v>
      </c>
      <c r="N147" s="420">
        <f t="shared" si="36"/>
        <v>94.615846000000005</v>
      </c>
      <c r="O147" s="34">
        <v>32.869999999999997</v>
      </c>
      <c r="P147" s="34">
        <v>36.46</v>
      </c>
      <c r="Q147" s="34">
        <v>7.67</v>
      </c>
      <c r="R147" s="34">
        <v>20.3</v>
      </c>
      <c r="S147" s="34">
        <v>0.35</v>
      </c>
      <c r="T147" s="34">
        <v>0.2</v>
      </c>
      <c r="U147" s="34">
        <v>0.44</v>
      </c>
      <c r="V147" s="34">
        <v>0.22</v>
      </c>
      <c r="W147" s="34">
        <v>0.46</v>
      </c>
      <c r="X147" s="34">
        <v>0.95</v>
      </c>
      <c r="Y147" s="433">
        <f t="shared" ref="Y147:Y150" si="43">P147/O147</f>
        <v>1.1092181320352907</v>
      </c>
      <c r="Z147" s="433">
        <f t="shared" ref="Z147:Z150" si="44">(Q147+P147)/O147</f>
        <v>1.3425616063279588</v>
      </c>
      <c r="AA147" s="34"/>
      <c r="AB147" s="539"/>
      <c r="AC147" s="540"/>
      <c r="AD147" s="34"/>
      <c r="AE147" s="34"/>
      <c r="AF147" s="34"/>
      <c r="AG147" s="34"/>
      <c r="AH147" s="34"/>
      <c r="AI147" s="34"/>
      <c r="AJ147" s="34"/>
      <c r="AK147" s="34"/>
      <c r="AL147" s="36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spans="1:48" ht="15.75" customHeight="1">
      <c r="A148" s="535" t="s">
        <v>6810</v>
      </c>
      <c r="B148" s="51">
        <v>46032</v>
      </c>
      <c r="C148" s="33" t="s">
        <v>6809</v>
      </c>
      <c r="D148" s="37">
        <v>1473</v>
      </c>
      <c r="E148" s="34">
        <v>13.1</v>
      </c>
      <c r="F148" s="34">
        <v>13.2</v>
      </c>
      <c r="G148" s="34">
        <v>4.18248</v>
      </c>
      <c r="H148" s="34">
        <v>0.12239999999999999</v>
      </c>
      <c r="I148" s="34">
        <v>0.376</v>
      </c>
      <c r="J148" s="31">
        <v>6.8579000000000001E-2</v>
      </c>
      <c r="K148" s="31">
        <v>0.10961600000000002</v>
      </c>
      <c r="L148" s="31">
        <v>2.7524E-2</v>
      </c>
      <c r="M148" s="31">
        <v>1.17E-2</v>
      </c>
      <c r="N148" s="420">
        <f t="shared" si="36"/>
        <v>95.101701000000006</v>
      </c>
      <c r="O148" s="34">
        <v>33.31</v>
      </c>
      <c r="P148" s="34">
        <v>35.78</v>
      </c>
      <c r="Q148" s="34">
        <v>7.86</v>
      </c>
      <c r="R148" s="34">
        <v>19.86</v>
      </c>
      <c r="S148" s="34">
        <v>0.46</v>
      </c>
      <c r="T148" s="34">
        <v>0.27</v>
      </c>
      <c r="U148" s="34">
        <v>0.41</v>
      </c>
      <c r="V148" s="34">
        <v>0.22</v>
      </c>
      <c r="W148" s="34">
        <v>0.51</v>
      </c>
      <c r="X148" s="34">
        <v>1.22</v>
      </c>
      <c r="Y148" s="433">
        <v>1.074151906334434</v>
      </c>
      <c r="Z148" s="433">
        <v>1.31011708195737</v>
      </c>
      <c r="AA148" s="34"/>
      <c r="AB148" s="539"/>
      <c r="AC148" s="540"/>
      <c r="AD148" s="34"/>
      <c r="AE148" s="34"/>
      <c r="AF148" s="34"/>
      <c r="AG148" s="34"/>
      <c r="AH148" s="34"/>
      <c r="AI148" s="34"/>
      <c r="AJ148" s="34"/>
      <c r="AK148" s="34"/>
      <c r="AL148" s="36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spans="1:48" ht="15.75" customHeight="1">
      <c r="A149" s="535" t="s">
        <v>6812</v>
      </c>
      <c r="B149" s="51">
        <v>46032</v>
      </c>
      <c r="C149" s="33" t="s">
        <v>6811</v>
      </c>
      <c r="D149" s="37">
        <v>1474</v>
      </c>
      <c r="E149" s="34">
        <v>14.45</v>
      </c>
      <c r="F149" s="34">
        <v>14.55</v>
      </c>
      <c r="G149" s="34">
        <v>4.17</v>
      </c>
      <c r="H149" s="34">
        <v>0.12239999999999999</v>
      </c>
      <c r="I149" s="34">
        <v>0.59199999999999997</v>
      </c>
      <c r="J149" s="31">
        <v>4.6662000000000002E-2</v>
      </c>
      <c r="K149" s="31">
        <v>0.10478000000000001</v>
      </c>
      <c r="L149" s="31">
        <v>5.5048E-2</v>
      </c>
      <c r="M149" s="31">
        <v>1.2674999999999999E-2</v>
      </c>
      <c r="N149" s="420">
        <f t="shared" si="36"/>
        <v>94.896434999999997</v>
      </c>
      <c r="O149" s="34">
        <v>33.270000000000003</v>
      </c>
      <c r="P149" s="34">
        <v>35.54</v>
      </c>
      <c r="Q149" s="34">
        <v>7.65</v>
      </c>
      <c r="R149" s="34">
        <v>20.63</v>
      </c>
      <c r="S149" s="34">
        <v>0.28999999999999998</v>
      </c>
      <c r="T149" s="34">
        <v>0.24</v>
      </c>
      <c r="U149" s="34">
        <v>0.42</v>
      </c>
      <c r="V149" s="34">
        <v>0.22</v>
      </c>
      <c r="W149" s="34">
        <v>0.51</v>
      </c>
      <c r="X149" s="34">
        <v>1.1299999999999999</v>
      </c>
      <c r="Y149" s="433">
        <v>1.0682296363089869</v>
      </c>
      <c r="Z149" s="433">
        <v>1.298166516381124</v>
      </c>
      <c r="AA149" s="34"/>
      <c r="AB149" s="539"/>
      <c r="AC149" s="540"/>
      <c r="AD149" s="34"/>
      <c r="AE149" s="34"/>
      <c r="AF149" s="34"/>
      <c r="AG149" s="34"/>
      <c r="AH149" s="34"/>
      <c r="AI149" s="34"/>
      <c r="AJ149" s="34"/>
      <c r="AK149" s="34"/>
      <c r="AL149" s="36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spans="1:48" ht="15.75" customHeight="1">
      <c r="A150" s="535" t="s">
        <v>6813</v>
      </c>
      <c r="B150" s="51">
        <v>46032</v>
      </c>
      <c r="C150" s="33" t="s">
        <v>6814</v>
      </c>
      <c r="D150" s="37">
        <v>1498</v>
      </c>
      <c r="E150" s="34">
        <v>17</v>
      </c>
      <c r="F150" s="34">
        <v>17.100000000000001</v>
      </c>
      <c r="G150" s="34">
        <v>4.0976999999999997</v>
      </c>
      <c r="H150" s="34">
        <v>0.14280000000000001</v>
      </c>
      <c r="I150" s="34">
        <v>0.76800000000000002</v>
      </c>
      <c r="J150" s="31">
        <v>3.0400999999999997E-2</v>
      </c>
      <c r="K150" s="31">
        <v>9.7526000000000002E-2</v>
      </c>
      <c r="L150" s="31">
        <v>9.0436000000000002E-2</v>
      </c>
      <c r="M150" s="31">
        <v>1.4624999999999999E-2</v>
      </c>
      <c r="N150" s="420">
        <f t="shared" si="36"/>
        <v>94.758511999999996</v>
      </c>
      <c r="O150" s="34">
        <v>32.14</v>
      </c>
      <c r="P150" s="34">
        <v>36.630000000000003</v>
      </c>
      <c r="Q150" s="34">
        <v>7.69</v>
      </c>
      <c r="R150" s="34">
        <v>21.17</v>
      </c>
      <c r="S150" s="34">
        <v>0.22</v>
      </c>
      <c r="T150" s="34">
        <v>0.15</v>
      </c>
      <c r="U150" s="34">
        <v>0.46</v>
      </c>
      <c r="V150" s="34">
        <v>0.19</v>
      </c>
      <c r="W150" s="34">
        <v>0.42</v>
      </c>
      <c r="X150" s="34">
        <v>0.82</v>
      </c>
      <c r="Y150" s="433">
        <f t="shared" si="43"/>
        <v>1.1397013067828252</v>
      </c>
      <c r="Z150" s="433">
        <f t="shared" si="44"/>
        <v>1.3789670192906036</v>
      </c>
      <c r="AA150" s="34"/>
      <c r="AB150" s="539"/>
      <c r="AC150" s="540"/>
      <c r="AD150" s="34"/>
      <c r="AE150" s="34"/>
      <c r="AF150" s="34"/>
      <c r="AG150" s="34"/>
      <c r="AH150" s="34"/>
      <c r="AI150" s="34"/>
      <c r="AJ150" s="34"/>
      <c r="AK150" s="34"/>
      <c r="AL150" s="36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spans="1:48" ht="15.75" customHeight="1">
      <c r="A151" s="535" t="s">
        <v>6815</v>
      </c>
      <c r="B151" s="51">
        <v>46032</v>
      </c>
      <c r="C151" s="33" t="s">
        <v>6816</v>
      </c>
      <c r="D151" s="37">
        <v>1481</v>
      </c>
      <c r="E151" s="34">
        <v>18.5</v>
      </c>
      <c r="F151" s="34">
        <v>19</v>
      </c>
      <c r="G151" s="34">
        <v>4.16</v>
      </c>
      <c r="H151" s="34">
        <v>0.14280000000000001</v>
      </c>
      <c r="I151" s="34">
        <v>0.66400000000000003</v>
      </c>
      <c r="J151" s="31">
        <v>4.7369000000000001E-2</v>
      </c>
      <c r="K151" s="31">
        <v>9.9944000000000005E-2</v>
      </c>
      <c r="L151" s="31">
        <v>4.5218000000000001E-2</v>
      </c>
      <c r="M151" s="31">
        <v>1.4624999999999999E-2</v>
      </c>
      <c r="N151" s="420">
        <f t="shared" si="36"/>
        <v>94.826043999999996</v>
      </c>
      <c r="O151" s="34">
        <v>32.71</v>
      </c>
      <c r="P151" s="34">
        <v>35.880000000000003</v>
      </c>
      <c r="Q151" s="34">
        <v>7.65</v>
      </c>
      <c r="R151" s="34">
        <v>21.02</v>
      </c>
      <c r="S151" s="34">
        <v>0.28000000000000003</v>
      </c>
      <c r="T151" s="34">
        <v>0.19</v>
      </c>
      <c r="U151" s="34">
        <v>0.42</v>
      </c>
      <c r="V151" s="34">
        <v>0.22</v>
      </c>
      <c r="W151" s="34">
        <v>0.5</v>
      </c>
      <c r="X151" s="34">
        <v>1.03</v>
      </c>
      <c r="Y151" s="433">
        <v>1.0969122592479366</v>
      </c>
      <c r="Z151" s="433">
        <v>1.3307856924487924</v>
      </c>
      <c r="AA151" s="34"/>
      <c r="AB151" s="539"/>
      <c r="AC151" s="540"/>
      <c r="AD151" s="34"/>
      <c r="AE151" s="34"/>
      <c r="AF151" s="34"/>
      <c r="AG151" s="34"/>
      <c r="AH151" s="34"/>
      <c r="AI151" s="34"/>
      <c r="AJ151" s="34"/>
      <c r="AK151" s="34"/>
      <c r="AL151" s="36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spans="1:48" ht="15.75" customHeight="1">
      <c r="A152" s="535" t="s">
        <v>6817</v>
      </c>
      <c r="B152" s="51">
        <v>46032</v>
      </c>
      <c r="C152" s="33" t="s">
        <v>6818</v>
      </c>
      <c r="D152" s="37">
        <v>1480</v>
      </c>
      <c r="E152" s="34">
        <v>20.399999999999999</v>
      </c>
      <c r="F152" s="34">
        <v>20.5</v>
      </c>
      <c r="G152" s="34">
        <v>4.2300000000000004</v>
      </c>
      <c r="H152" s="34">
        <v>0.1326</v>
      </c>
      <c r="I152" s="34">
        <v>0.97599999999999998</v>
      </c>
      <c r="J152" s="31">
        <v>4.6662000000000002E-2</v>
      </c>
      <c r="K152" s="31">
        <v>9.8332000000000003E-2</v>
      </c>
      <c r="L152" s="31">
        <v>6.0946E-2</v>
      </c>
      <c r="M152" s="31">
        <v>1.5599999999999999E-2</v>
      </c>
      <c r="N152" s="420">
        <f t="shared" si="36"/>
        <v>94.439859999999996</v>
      </c>
      <c r="O152" s="34">
        <v>33.130000000000003</v>
      </c>
      <c r="P152" s="34">
        <v>35.68</v>
      </c>
      <c r="Q152" s="34">
        <v>7.73</v>
      </c>
      <c r="R152" s="34">
        <v>20.68</v>
      </c>
      <c r="S152" s="34">
        <v>0.27</v>
      </c>
      <c r="T152" s="34">
        <v>0.2</v>
      </c>
      <c r="U152" s="34">
        <v>0.42</v>
      </c>
      <c r="V152" s="34">
        <v>0.23</v>
      </c>
      <c r="W152" s="34">
        <v>0.49</v>
      </c>
      <c r="X152" s="34">
        <v>1.07</v>
      </c>
      <c r="Y152" s="433">
        <v>1.0769695140356172</v>
      </c>
      <c r="Z152" s="433">
        <v>1.3102927859945666</v>
      </c>
      <c r="AA152" s="34"/>
      <c r="AB152" s="539"/>
      <c r="AC152" s="540"/>
      <c r="AD152" s="34"/>
      <c r="AE152" s="34"/>
      <c r="AF152" s="34"/>
      <c r="AG152" s="34"/>
      <c r="AH152" s="34"/>
      <c r="AI152" s="34"/>
      <c r="AJ152" s="34"/>
      <c r="AK152" s="34"/>
      <c r="AL152" s="36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spans="1:48" ht="15.75" customHeight="1">
      <c r="A153" s="535" t="s">
        <v>6819</v>
      </c>
      <c r="B153" s="51">
        <v>46032</v>
      </c>
      <c r="C153" s="33" t="s">
        <v>6820</v>
      </c>
      <c r="D153" s="37">
        <v>1474</v>
      </c>
      <c r="E153" s="34">
        <v>22.1</v>
      </c>
      <c r="F153" s="34">
        <v>22.2</v>
      </c>
      <c r="G153" s="34">
        <v>4.41</v>
      </c>
      <c r="H153" s="34">
        <v>0.14280000000000001</v>
      </c>
      <c r="I153" s="34">
        <v>0.56799999999999995</v>
      </c>
      <c r="J153" s="31">
        <v>3.7470999999999997E-2</v>
      </c>
      <c r="K153" s="31">
        <v>9.7526000000000002E-2</v>
      </c>
      <c r="L153" s="31">
        <v>5.8979999999999998E-2</v>
      </c>
      <c r="M153" s="31">
        <v>1.443E-2</v>
      </c>
      <c r="N153" s="420">
        <f t="shared" si="36"/>
        <v>94.670793000000003</v>
      </c>
      <c r="O153" s="34">
        <v>33.08</v>
      </c>
      <c r="P153" s="34">
        <v>35.520000000000003</v>
      </c>
      <c r="Q153" s="34">
        <v>7.78</v>
      </c>
      <c r="R153" s="34">
        <v>20.82</v>
      </c>
      <c r="S153" s="34">
        <v>0.3</v>
      </c>
      <c r="T153" s="34">
        <v>0.21</v>
      </c>
      <c r="U153" s="34">
        <v>0.43</v>
      </c>
      <c r="V153" s="34">
        <v>0.22</v>
      </c>
      <c r="W153" s="34">
        <v>0.47</v>
      </c>
      <c r="X153" s="34">
        <v>1.06</v>
      </c>
      <c r="Y153" s="433">
        <f t="shared" ref="Y153:Y154" si="45">P153/O153</f>
        <v>1.0737605804111248</v>
      </c>
      <c r="Z153" s="433">
        <f t="shared" ref="Z153:Z154" si="46">(Q153+P153)/O153</f>
        <v>1.3089480048367597</v>
      </c>
      <c r="AA153" s="34"/>
      <c r="AB153" s="539"/>
      <c r="AC153" s="540"/>
      <c r="AD153" s="34"/>
      <c r="AE153" s="34"/>
      <c r="AF153" s="34"/>
      <c r="AG153" s="34"/>
      <c r="AH153" s="34"/>
      <c r="AI153" s="34"/>
      <c r="AJ153" s="34"/>
      <c r="AK153" s="34"/>
      <c r="AL153" s="36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spans="1:48" ht="15.75" customHeight="1">
      <c r="A154" s="535" t="s">
        <v>6821</v>
      </c>
      <c r="B154" s="51">
        <v>46032</v>
      </c>
      <c r="C154" s="33" t="s">
        <v>6823</v>
      </c>
      <c r="D154" s="37">
        <v>1438</v>
      </c>
      <c r="E154" s="34">
        <v>23.55</v>
      </c>
      <c r="F154" s="34">
        <v>0.05</v>
      </c>
      <c r="G154" s="34">
        <v>4.5</v>
      </c>
      <c r="H154" s="34">
        <v>9.1799999999999993E-2</v>
      </c>
      <c r="I154" s="34">
        <v>0.09</v>
      </c>
      <c r="J154" s="31">
        <v>0.09</v>
      </c>
      <c r="K154" s="31">
        <v>9.2999999999999999E-2</v>
      </c>
      <c r="L154" s="31">
        <v>1.3762E-2</v>
      </c>
      <c r="M154" s="31">
        <v>1.1797499999999999E-2</v>
      </c>
      <c r="N154" s="420">
        <f t="shared" si="36"/>
        <v>95.109640499999998</v>
      </c>
      <c r="O154" s="34">
        <v>33.770000000000003</v>
      </c>
      <c r="P154" s="34">
        <v>34.26</v>
      </c>
      <c r="Q154" s="34">
        <v>7.88</v>
      </c>
      <c r="R154" s="34">
        <v>20.190000000000001</v>
      </c>
      <c r="S154" s="34">
        <v>0.47</v>
      </c>
      <c r="T154" s="34">
        <v>0.33</v>
      </c>
      <c r="U154" s="34">
        <v>0.34</v>
      </c>
      <c r="V154" s="34">
        <v>0.22</v>
      </c>
      <c r="W154" s="34">
        <v>0.5</v>
      </c>
      <c r="X154" s="34">
        <v>1.53</v>
      </c>
      <c r="Y154" s="433">
        <f t="shared" si="45"/>
        <v>1.0145099200473793</v>
      </c>
      <c r="Z154" s="433">
        <f t="shared" si="46"/>
        <v>1.2478531240746225</v>
      </c>
      <c r="AA154" s="34"/>
      <c r="AB154" s="539"/>
      <c r="AC154" s="540"/>
      <c r="AD154" s="34"/>
      <c r="AE154" s="34"/>
      <c r="AF154" s="34"/>
      <c r="AG154" s="34"/>
      <c r="AH154" s="34"/>
      <c r="AI154" s="34"/>
      <c r="AJ154" s="34"/>
      <c r="AK154" s="34"/>
      <c r="AL154" s="36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spans="1:48" ht="15.75" customHeight="1">
      <c r="A155" s="535"/>
      <c r="B155" s="51"/>
      <c r="C155" s="33"/>
      <c r="D155" s="37"/>
      <c r="E155" s="34"/>
      <c r="F155" s="34"/>
      <c r="G155" s="34"/>
      <c r="H155" s="34"/>
      <c r="I155" s="34"/>
      <c r="J155" s="31"/>
      <c r="K155" s="31"/>
      <c r="L155" s="31"/>
      <c r="M155" s="31"/>
      <c r="N155" s="420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433"/>
      <c r="Z155" s="433"/>
      <c r="AA155" s="34"/>
      <c r="AB155" s="539"/>
      <c r="AC155" s="540"/>
      <c r="AD155" s="34"/>
      <c r="AE155" s="34"/>
      <c r="AF155" s="34"/>
      <c r="AG155" s="34"/>
      <c r="AH155" s="34"/>
      <c r="AI155" s="34"/>
      <c r="AJ155" s="34"/>
      <c r="AK155" s="34"/>
      <c r="AL155" s="36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</row>
    <row r="156" spans="1:48" ht="15.75" customHeight="1">
      <c r="A156" s="535" t="s">
        <v>6822</v>
      </c>
      <c r="B156" s="51">
        <v>46033</v>
      </c>
      <c r="C156" s="33" t="s">
        <v>6824</v>
      </c>
      <c r="D156" s="37">
        <v>1490</v>
      </c>
      <c r="E156" s="34">
        <v>1.23</v>
      </c>
      <c r="F156" s="34">
        <v>1.33</v>
      </c>
      <c r="G156" s="34">
        <v>4.3499999999999996</v>
      </c>
      <c r="H156" s="34">
        <v>0.1326</v>
      </c>
      <c r="I156" s="34">
        <v>0.77600000000000002</v>
      </c>
      <c r="J156" s="31">
        <v>3.3229000000000002E-2</v>
      </c>
      <c r="K156" s="31">
        <v>0.11284000000000002</v>
      </c>
      <c r="L156" s="31">
        <v>8.1589000000000009E-2</v>
      </c>
      <c r="M156" s="31">
        <v>1.45275E-2</v>
      </c>
      <c r="N156" s="420">
        <f t="shared" si="36"/>
        <v>94.499214499999994</v>
      </c>
      <c r="O156" s="34">
        <v>33.5</v>
      </c>
      <c r="P156" s="34">
        <v>35.42</v>
      </c>
      <c r="Q156" s="34">
        <v>7.62</v>
      </c>
      <c r="R156" s="34">
        <v>20.91</v>
      </c>
      <c r="S156" s="34">
        <v>0.24</v>
      </c>
      <c r="T156" s="34">
        <v>0.18</v>
      </c>
      <c r="U156" s="34">
        <v>0.38</v>
      </c>
      <c r="V156" s="34">
        <v>0.2</v>
      </c>
      <c r="W156" s="34">
        <v>0.43</v>
      </c>
      <c r="X156" s="34">
        <v>1.02</v>
      </c>
      <c r="Y156" s="433">
        <f t="shared" ref="Y156:Y158" si="47">P156/O156</f>
        <v>1.0573134328358209</v>
      </c>
      <c r="Z156" s="433">
        <f t="shared" ref="Z156:Z158" si="48">(Q156+P156)/O156</f>
        <v>1.284776119402985</v>
      </c>
      <c r="AA156" s="34"/>
      <c r="AB156" s="539" t="s">
        <v>48</v>
      </c>
      <c r="AC156" s="540">
        <v>22.3</v>
      </c>
      <c r="AD156" s="34">
        <v>25.2</v>
      </c>
      <c r="AE156" s="34">
        <v>18.8</v>
      </c>
      <c r="AF156" s="34">
        <v>0.6</v>
      </c>
      <c r="AG156" s="34">
        <v>2.81</v>
      </c>
      <c r="AH156" s="34">
        <v>52.59</v>
      </c>
      <c r="AI156" s="34">
        <v>1.3404255319148934</v>
      </c>
      <c r="AJ156" s="34">
        <v>42.727272727272734</v>
      </c>
      <c r="AK156" s="34">
        <v>854.30500000000006</v>
      </c>
      <c r="AL156" s="36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</row>
    <row r="157" spans="1:48" ht="15.75" customHeight="1">
      <c r="A157" s="535" t="s">
        <v>6825</v>
      </c>
      <c r="B157" s="51">
        <v>46033</v>
      </c>
      <c r="C157" s="33" t="s">
        <v>6826</v>
      </c>
      <c r="D157" s="37">
        <v>1477</v>
      </c>
      <c r="E157" s="34">
        <v>3.05</v>
      </c>
      <c r="F157" s="34">
        <v>3.15</v>
      </c>
      <c r="G157" s="34">
        <v>4.46</v>
      </c>
      <c r="H157" s="34">
        <v>0.1326</v>
      </c>
      <c r="I157" s="34">
        <v>0.39200000000000002</v>
      </c>
      <c r="J157" s="31">
        <v>4.2419999999999999E-2</v>
      </c>
      <c r="K157" s="31">
        <v>0.10639200000000001</v>
      </c>
      <c r="L157" s="31">
        <v>5.2098999999999999E-2</v>
      </c>
      <c r="M157" s="31">
        <v>1.3845E-2</v>
      </c>
      <c r="N157" s="420">
        <f t="shared" si="36"/>
        <v>94.800644000000005</v>
      </c>
      <c r="O157" s="34">
        <v>32.43</v>
      </c>
      <c r="P157" s="34">
        <v>35.770000000000003</v>
      </c>
      <c r="Q157" s="34">
        <v>7.56</v>
      </c>
      <c r="R157" s="34">
        <v>21.6</v>
      </c>
      <c r="S157" s="34">
        <v>0.24</v>
      </c>
      <c r="T157" s="34">
        <v>0.19</v>
      </c>
      <c r="U157" s="34">
        <v>0.45</v>
      </c>
      <c r="V157" s="34">
        <v>0.21</v>
      </c>
      <c r="W157" s="34">
        <v>0.47</v>
      </c>
      <c r="X157" s="34">
        <v>0.98</v>
      </c>
      <c r="Y157" s="433">
        <f t="shared" si="47"/>
        <v>1.102991057662658</v>
      </c>
      <c r="Z157" s="433">
        <f t="shared" si="48"/>
        <v>1.336108541473944</v>
      </c>
      <c r="AA157" s="34"/>
      <c r="AB157" s="539" t="s">
        <v>50</v>
      </c>
      <c r="AC157" s="540">
        <v>6.3</v>
      </c>
      <c r="AD157" s="34" t="s">
        <v>51</v>
      </c>
      <c r="AE157" s="34"/>
      <c r="AF157" s="34"/>
      <c r="AG157" s="34"/>
      <c r="AH157" s="34"/>
      <c r="AI157" s="34"/>
      <c r="AJ157" s="34"/>
      <c r="AK157" s="34"/>
      <c r="AL157" s="36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</row>
    <row r="158" spans="1:48" ht="15.75" customHeight="1">
      <c r="A158" s="535" t="s">
        <v>6827</v>
      </c>
      <c r="B158" s="51">
        <v>46033</v>
      </c>
      <c r="C158" s="33" t="s">
        <v>6828</v>
      </c>
      <c r="D158" s="37">
        <v>1474</v>
      </c>
      <c r="E158" s="34">
        <v>5.2</v>
      </c>
      <c r="F158" s="34">
        <v>5.3</v>
      </c>
      <c r="G158" s="34">
        <v>4.5</v>
      </c>
      <c r="H158" s="34">
        <v>0.11220000000000001</v>
      </c>
      <c r="I158" s="34">
        <v>0.21600000000000003</v>
      </c>
      <c r="J158" s="31">
        <v>6.5043999999999991E-2</v>
      </c>
      <c r="K158" s="31">
        <v>0.11284000000000002</v>
      </c>
      <c r="L158" s="31">
        <v>2.9489999999999999E-2</v>
      </c>
      <c r="M158" s="31">
        <v>1.29675E-2</v>
      </c>
      <c r="N158" s="420">
        <f t="shared" si="36"/>
        <v>94.951458500000001</v>
      </c>
      <c r="O158" s="34">
        <v>33.19</v>
      </c>
      <c r="P158" s="34">
        <v>35.119999999999997</v>
      </c>
      <c r="Q158" s="34">
        <v>7.78</v>
      </c>
      <c r="R158" s="34">
        <v>21.02</v>
      </c>
      <c r="S158" s="34">
        <v>0.28999999999999998</v>
      </c>
      <c r="T158" s="34">
        <v>0.22</v>
      </c>
      <c r="U158" s="34">
        <v>0.42</v>
      </c>
      <c r="V158" s="34">
        <v>0.2</v>
      </c>
      <c r="W158" s="34">
        <v>0.5</v>
      </c>
      <c r="X158" s="34">
        <v>1.1299999999999999</v>
      </c>
      <c r="Y158" s="433">
        <f t="shared" si="47"/>
        <v>1.0581500451943355</v>
      </c>
      <c r="Z158" s="433">
        <f t="shared" si="48"/>
        <v>1.292557999397409</v>
      </c>
      <c r="AA158" s="34"/>
      <c r="AB158" s="539" t="s">
        <v>53</v>
      </c>
      <c r="AC158" s="540">
        <v>14.5</v>
      </c>
      <c r="AD158" s="34">
        <v>25.8</v>
      </c>
      <c r="AE158" s="34">
        <v>19.600000000000001</v>
      </c>
      <c r="AF158" s="34">
        <v>0.4</v>
      </c>
      <c r="AG158" s="34">
        <v>3.08</v>
      </c>
      <c r="AH158" s="34">
        <v>51.12</v>
      </c>
      <c r="AI158" s="34">
        <v>1.3163265306122449</v>
      </c>
      <c r="AJ158" s="34">
        <v>43.171806167400881</v>
      </c>
      <c r="AK158" s="34">
        <v>880.83999999999992</v>
      </c>
      <c r="AL158" s="36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</row>
    <row r="159" spans="1:48" ht="15.75" customHeight="1">
      <c r="A159" s="535" t="s">
        <v>6830</v>
      </c>
      <c r="B159" s="51">
        <v>46033</v>
      </c>
      <c r="C159" s="33" t="s">
        <v>6829</v>
      </c>
      <c r="D159" s="37">
        <v>1472</v>
      </c>
      <c r="E159" s="34">
        <v>7.4</v>
      </c>
      <c r="F159" s="34">
        <v>7.5</v>
      </c>
      <c r="G159" s="34">
        <v>4.38</v>
      </c>
      <c r="H159" s="34">
        <v>0.1326</v>
      </c>
      <c r="I159" s="34">
        <v>0.51200000000000001</v>
      </c>
      <c r="J159" s="31">
        <v>4.0299000000000001E-2</v>
      </c>
      <c r="K159" s="31">
        <v>0.10075000000000001</v>
      </c>
      <c r="L159" s="31">
        <v>5.6031000000000004E-2</v>
      </c>
      <c r="M159" s="31">
        <v>1.4624999999999999E-2</v>
      </c>
      <c r="N159" s="420">
        <f t="shared" si="36"/>
        <v>94.763694999999998</v>
      </c>
      <c r="O159" s="34">
        <v>33.33</v>
      </c>
      <c r="P159" s="34">
        <v>35.520000000000003</v>
      </c>
      <c r="Q159" s="34">
        <v>7.94</v>
      </c>
      <c r="R159" s="34">
        <v>20.2</v>
      </c>
      <c r="S159" s="34">
        <v>0.42</v>
      </c>
      <c r="T159" s="34">
        <v>0.23</v>
      </c>
      <c r="U159" s="34">
        <v>0.41</v>
      </c>
      <c r="V159" s="34">
        <v>0.21</v>
      </c>
      <c r="W159" s="34">
        <v>0.47</v>
      </c>
      <c r="X159" s="34">
        <v>1.1599999999999999</v>
      </c>
      <c r="Y159" s="433">
        <v>1.0657065706570659</v>
      </c>
      <c r="Z159" s="433">
        <v>1.303930393039304</v>
      </c>
      <c r="AA159" s="34"/>
      <c r="AB159" s="539"/>
      <c r="AC159" s="540"/>
      <c r="AD159" s="34"/>
      <c r="AE159" s="34"/>
      <c r="AF159" s="34"/>
      <c r="AG159" s="34"/>
      <c r="AH159" s="34"/>
      <c r="AI159" s="34"/>
      <c r="AJ159" s="34"/>
      <c r="AK159" s="34"/>
      <c r="AL159" s="36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</row>
    <row r="160" spans="1:48" ht="15.75" customHeight="1">
      <c r="A160" s="535" t="s">
        <v>6833</v>
      </c>
      <c r="B160" s="51">
        <v>46033</v>
      </c>
      <c r="C160" s="33" t="s">
        <v>6832</v>
      </c>
      <c r="D160" s="37">
        <v>1474</v>
      </c>
      <c r="E160" s="34">
        <v>9.5</v>
      </c>
      <c r="F160" s="34">
        <v>10</v>
      </c>
      <c r="G160" s="34">
        <v>4.13</v>
      </c>
      <c r="H160" s="34">
        <v>0.1326</v>
      </c>
      <c r="I160" s="34">
        <v>0.52</v>
      </c>
      <c r="J160" s="31">
        <v>3.6763999999999998E-2</v>
      </c>
      <c r="K160" s="31">
        <v>0.10155600000000001</v>
      </c>
      <c r="L160" s="31">
        <v>6.2911999999999996E-2</v>
      </c>
      <c r="M160" s="31">
        <v>1.3650000000000001E-2</v>
      </c>
      <c r="N160" s="420">
        <f t="shared" si="36"/>
        <v>95.002517999999995</v>
      </c>
      <c r="O160" s="34">
        <v>33.47</v>
      </c>
      <c r="P160" s="34">
        <v>35.85</v>
      </c>
      <c r="Q160" s="34">
        <v>7.79</v>
      </c>
      <c r="R160" s="34">
        <v>20.329999999999998</v>
      </c>
      <c r="S160" s="34">
        <v>0.28000000000000003</v>
      </c>
      <c r="T160" s="34">
        <v>0.18</v>
      </c>
      <c r="U160" s="34">
        <v>0.42</v>
      </c>
      <c r="V160" s="34">
        <v>0.2</v>
      </c>
      <c r="W160" s="34">
        <v>0.43</v>
      </c>
      <c r="X160" s="34">
        <v>0.94</v>
      </c>
      <c r="Y160" s="433">
        <v>1.0711084553331343</v>
      </c>
      <c r="Z160" s="433">
        <v>1.303854197789065</v>
      </c>
      <c r="AA160" s="34"/>
      <c r="AB160" s="539"/>
      <c r="AC160" s="540"/>
      <c r="AD160" s="34"/>
      <c r="AE160" s="34"/>
      <c r="AF160" s="34"/>
      <c r="AG160" s="34"/>
      <c r="AH160" s="34"/>
      <c r="AI160" s="34"/>
      <c r="AJ160" s="34"/>
      <c r="AK160" s="34"/>
      <c r="AL160" s="36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spans="1:48" ht="15.75" customHeight="1">
      <c r="A161" s="535" t="s">
        <v>6834</v>
      </c>
      <c r="B161" s="51">
        <v>46033</v>
      </c>
      <c r="C161" s="33" t="s">
        <v>6835</v>
      </c>
      <c r="D161" s="37">
        <v>1497</v>
      </c>
      <c r="E161" s="34">
        <v>12.4</v>
      </c>
      <c r="F161" s="34">
        <v>12.5</v>
      </c>
      <c r="G161" s="34">
        <v>4.24</v>
      </c>
      <c r="H161" s="34">
        <v>0.153</v>
      </c>
      <c r="I161" s="34">
        <v>0.78400000000000003</v>
      </c>
      <c r="J161" s="31">
        <v>2.4038E-2</v>
      </c>
      <c r="K161" s="31">
        <v>9.672E-2</v>
      </c>
      <c r="L161" s="31">
        <v>9.3384999999999996E-2</v>
      </c>
      <c r="M161" s="31">
        <v>1.4624999999999999E-2</v>
      </c>
      <c r="N161" s="420">
        <f t="shared" si="36"/>
        <v>94.594232000000005</v>
      </c>
      <c r="O161" s="34">
        <v>31.91</v>
      </c>
      <c r="P161" s="34">
        <v>37.090000000000003</v>
      </c>
      <c r="Q161" s="34">
        <v>7.98</v>
      </c>
      <c r="R161" s="34">
        <v>20.52</v>
      </c>
      <c r="S161" s="34">
        <v>0.26</v>
      </c>
      <c r="T161" s="34">
        <v>0.16</v>
      </c>
      <c r="U161" s="34">
        <v>0.48</v>
      </c>
      <c r="V161" s="34">
        <v>0.2</v>
      </c>
      <c r="W161" s="34">
        <v>0.42</v>
      </c>
      <c r="X161" s="34">
        <v>0.87</v>
      </c>
      <c r="Y161" s="433">
        <v>1.1623315575054842</v>
      </c>
      <c r="Z161" s="433">
        <v>1.4124099028517709</v>
      </c>
      <c r="AA161" s="34"/>
      <c r="AB161" s="539"/>
      <c r="AC161" s="540"/>
      <c r="AD161" s="34"/>
      <c r="AE161" s="34"/>
      <c r="AF161" s="34"/>
      <c r="AG161" s="34"/>
      <c r="AH161" s="34"/>
      <c r="AI161" s="34"/>
      <c r="AJ161" s="34"/>
      <c r="AK161" s="34"/>
      <c r="AL161" s="36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spans="1:48" ht="15.75" customHeight="1">
      <c r="A162" s="535" t="s">
        <v>6837</v>
      </c>
      <c r="B162" s="51">
        <v>46033</v>
      </c>
      <c r="C162" s="33" t="s">
        <v>6836</v>
      </c>
      <c r="D162" s="37">
        <v>1497</v>
      </c>
      <c r="E162" s="34">
        <v>14.3</v>
      </c>
      <c r="F162" s="34">
        <v>14.4</v>
      </c>
      <c r="G162" s="34">
        <v>4.3600000000000003</v>
      </c>
      <c r="H162" s="34">
        <v>0.14000000000000001</v>
      </c>
      <c r="I162" s="34">
        <v>0.74</v>
      </c>
      <c r="J162" s="31">
        <v>0.02</v>
      </c>
      <c r="K162" s="31">
        <v>9.4E-2</v>
      </c>
      <c r="L162" s="31">
        <v>8.5999999999999993E-2</v>
      </c>
      <c r="M162" s="31">
        <v>1.4E-2</v>
      </c>
      <c r="N162" s="420">
        <f t="shared" si="36"/>
        <v>94.545999999999992</v>
      </c>
      <c r="O162" s="34">
        <v>31.55</v>
      </c>
      <c r="P162" s="34">
        <v>37.32</v>
      </c>
      <c r="Q162" s="34">
        <v>7.93</v>
      </c>
      <c r="R162" s="34">
        <v>20.78</v>
      </c>
      <c r="S162" s="34">
        <v>0.27</v>
      </c>
      <c r="T162" s="34">
        <v>0.15</v>
      </c>
      <c r="U162" s="34">
        <v>0.49</v>
      </c>
      <c r="V162" s="34">
        <v>0.2</v>
      </c>
      <c r="W162" s="34">
        <v>0.4</v>
      </c>
      <c r="X162" s="34">
        <v>0.81</v>
      </c>
      <c r="Y162" s="433">
        <f t="shared" ref="Y162" si="49">P162/O162</f>
        <v>1.1828843106180666</v>
      </c>
      <c r="Z162" s="433">
        <f t="shared" ref="Z162" si="50">(Q162+P162)/O162</f>
        <v>1.4342313787638667</v>
      </c>
      <c r="AA162" s="34"/>
      <c r="AB162" s="539"/>
      <c r="AC162" s="540"/>
      <c r="AD162" s="34"/>
      <c r="AE162" s="34"/>
      <c r="AF162" s="34"/>
      <c r="AG162" s="34"/>
      <c r="AH162" s="34"/>
      <c r="AI162" s="34"/>
      <c r="AJ162" s="34"/>
      <c r="AK162" s="34"/>
      <c r="AL162" s="36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spans="1:48" s="74" customFormat="1" ht="15.75" customHeight="1">
      <c r="A163" s="535" t="s">
        <v>6839</v>
      </c>
      <c r="B163" s="51">
        <v>46033</v>
      </c>
      <c r="C163" s="33" t="s">
        <v>6838</v>
      </c>
      <c r="D163" s="37">
        <v>1491</v>
      </c>
      <c r="E163" s="34">
        <v>15.5</v>
      </c>
      <c r="F163" s="34">
        <v>16</v>
      </c>
      <c r="G163" s="34">
        <v>4.34</v>
      </c>
      <c r="H163" s="34">
        <v>0.15</v>
      </c>
      <c r="I163" s="34">
        <v>0.79</v>
      </c>
      <c r="J163" s="31">
        <v>2.4E-2</v>
      </c>
      <c r="K163" s="31">
        <v>0.112</v>
      </c>
      <c r="L163" s="31">
        <v>9.1999999999999998E-2</v>
      </c>
      <c r="M163" s="31">
        <v>1.6E-2</v>
      </c>
      <c r="N163" s="420">
        <f t="shared" si="36"/>
        <v>94.475999999999999</v>
      </c>
      <c r="O163" s="34">
        <v>32</v>
      </c>
      <c r="P163" s="34">
        <v>36.450000000000003</v>
      </c>
      <c r="Q163" s="34">
        <v>7.87</v>
      </c>
      <c r="R163" s="34">
        <v>21.09</v>
      </c>
      <c r="S163" s="34">
        <v>0.26</v>
      </c>
      <c r="T163" s="34">
        <v>0.16</v>
      </c>
      <c r="U163" s="34">
        <v>0.45</v>
      </c>
      <c r="V163" s="34">
        <v>0.22</v>
      </c>
      <c r="W163" s="34">
        <v>0.47</v>
      </c>
      <c r="X163" s="34">
        <v>0.92</v>
      </c>
      <c r="Y163" s="433">
        <f t="shared" ref="Y163:Y164" si="51">P163/O163</f>
        <v>1.1390625000000001</v>
      </c>
      <c r="Z163" s="433">
        <f t="shared" ref="Z163:Z164" si="52">(Q163+P163)/O163</f>
        <v>1.385</v>
      </c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6"/>
      <c r="AM163" s="277"/>
      <c r="AN163" s="277"/>
      <c r="AO163" s="277"/>
      <c r="AP163" s="277"/>
      <c r="AQ163" s="277"/>
      <c r="AR163" s="277"/>
      <c r="AS163" s="277"/>
      <c r="AT163" s="277"/>
      <c r="AU163" s="277"/>
      <c r="AV163" s="277"/>
    </row>
    <row r="164" spans="1:48" s="74" customFormat="1" ht="15.75" customHeight="1">
      <c r="A164" s="535" t="s">
        <v>6841</v>
      </c>
      <c r="B164" s="51">
        <v>46033</v>
      </c>
      <c r="C164" s="33" t="s">
        <v>6840</v>
      </c>
      <c r="D164" s="37">
        <v>1482</v>
      </c>
      <c r="E164" s="34">
        <v>18.3</v>
      </c>
      <c r="F164" s="34">
        <v>18.399999999999999</v>
      </c>
      <c r="G164" s="34">
        <v>4.4800000000000004</v>
      </c>
      <c r="H164" s="34">
        <v>0.12</v>
      </c>
      <c r="I164" s="34">
        <v>0.31</v>
      </c>
      <c r="J164" s="31">
        <v>5.1999999999999998E-2</v>
      </c>
      <c r="K164" s="31">
        <v>0.108</v>
      </c>
      <c r="L164" s="31">
        <v>3.6999999999999998E-2</v>
      </c>
      <c r="M164" s="31">
        <v>1.4999999999999999E-2</v>
      </c>
      <c r="N164" s="420">
        <f t="shared" si="36"/>
        <v>94.878</v>
      </c>
      <c r="O164" s="34">
        <v>32.94</v>
      </c>
      <c r="P164" s="34">
        <v>35.36</v>
      </c>
      <c r="Q164" s="34">
        <v>7.9</v>
      </c>
      <c r="R164" s="34">
        <v>20.82</v>
      </c>
      <c r="S164" s="34">
        <v>0.36</v>
      </c>
      <c r="T164" s="34">
        <v>0.21</v>
      </c>
      <c r="U164" s="34">
        <v>0.42</v>
      </c>
      <c r="V164" s="34">
        <v>0.26</v>
      </c>
      <c r="W164" s="34">
        <v>0.55000000000000004</v>
      </c>
      <c r="X164" s="34">
        <v>1.07</v>
      </c>
      <c r="Y164" s="433">
        <f t="shared" si="51"/>
        <v>1.0734669095324834</v>
      </c>
      <c r="Z164" s="433">
        <f t="shared" si="52"/>
        <v>1.3132969034608379</v>
      </c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6"/>
      <c r="AM164" s="277"/>
      <c r="AN164" s="277"/>
      <c r="AO164" s="277"/>
      <c r="AP164" s="277"/>
      <c r="AQ164" s="277"/>
      <c r="AR164" s="277"/>
      <c r="AS164" s="277"/>
      <c r="AT164" s="277"/>
      <c r="AU164" s="277"/>
      <c r="AV164" s="277"/>
    </row>
    <row r="165" spans="1:48" s="74" customFormat="1" ht="15.75" customHeight="1">
      <c r="A165" s="535" t="s">
        <v>6843</v>
      </c>
      <c r="B165" s="51">
        <v>46033</v>
      </c>
      <c r="C165" s="33" t="s">
        <v>6842</v>
      </c>
      <c r="D165" s="37">
        <v>1490</v>
      </c>
      <c r="E165" s="34">
        <v>20.25</v>
      </c>
      <c r="F165" s="34">
        <v>20.350000000000001</v>
      </c>
      <c r="G165" s="34">
        <v>4.38</v>
      </c>
      <c r="H165" s="34">
        <v>0.12</v>
      </c>
      <c r="I165" s="34">
        <v>0.51</v>
      </c>
      <c r="J165" s="31">
        <v>4.7E-2</v>
      </c>
      <c r="K165" s="31">
        <v>0.108</v>
      </c>
      <c r="L165" s="31">
        <v>5.0999999999999997E-2</v>
      </c>
      <c r="M165" s="31">
        <v>1.4E-2</v>
      </c>
      <c r="N165" s="420">
        <f t="shared" si="36"/>
        <v>94.77</v>
      </c>
      <c r="O165" s="34">
        <v>33.130000000000003</v>
      </c>
      <c r="P165" s="34">
        <v>35.25</v>
      </c>
      <c r="Q165" s="34">
        <v>7.92</v>
      </c>
      <c r="R165" s="34">
        <v>20.81</v>
      </c>
      <c r="S165" s="34">
        <v>0.28999999999999998</v>
      </c>
      <c r="T165" s="34">
        <v>0.21</v>
      </c>
      <c r="U165" s="34">
        <v>0.43</v>
      </c>
      <c r="V165" s="34">
        <v>0.25</v>
      </c>
      <c r="W165" s="34">
        <v>0.55000000000000004</v>
      </c>
      <c r="X165" s="34">
        <v>1.05</v>
      </c>
      <c r="Y165" s="433">
        <v>1.0639903410805915</v>
      </c>
      <c r="Z165" s="433">
        <v>1.3030485964382734</v>
      </c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6"/>
      <c r="AM165" s="277"/>
      <c r="AN165" s="277"/>
      <c r="AO165" s="277"/>
      <c r="AP165" s="277"/>
      <c r="AQ165" s="277"/>
      <c r="AR165" s="277"/>
      <c r="AS165" s="277"/>
      <c r="AT165" s="277"/>
      <c r="AU165" s="277"/>
      <c r="AV165" s="277"/>
    </row>
    <row r="166" spans="1:48" s="74" customFormat="1" ht="15.75" customHeight="1">
      <c r="A166" s="535" t="s">
        <v>6845</v>
      </c>
      <c r="B166" s="51">
        <v>46033</v>
      </c>
      <c r="C166" s="33" t="s">
        <v>6844</v>
      </c>
      <c r="D166" s="37">
        <v>1494</v>
      </c>
      <c r="E166" s="34">
        <v>21.4</v>
      </c>
      <c r="F166" s="34">
        <v>21.5</v>
      </c>
      <c r="G166" s="34">
        <v>4.3899999999999997</v>
      </c>
      <c r="H166" s="34">
        <v>0.13</v>
      </c>
      <c r="I166" s="34">
        <v>0.65</v>
      </c>
      <c r="J166" s="31">
        <v>0.03</v>
      </c>
      <c r="K166" s="31">
        <v>0.107</v>
      </c>
      <c r="L166" s="31">
        <v>7.3999999999999996E-2</v>
      </c>
      <c r="M166" s="31">
        <v>1.6E-2</v>
      </c>
      <c r="N166" s="420">
        <f t="shared" si="36"/>
        <v>94.602999999999994</v>
      </c>
      <c r="O166" s="34">
        <v>32.590000000000003</v>
      </c>
      <c r="P166" s="34">
        <v>35.94</v>
      </c>
      <c r="Q166" s="34">
        <v>7.81</v>
      </c>
      <c r="R166" s="34">
        <v>21.09</v>
      </c>
      <c r="S166" s="34">
        <v>0.25</v>
      </c>
      <c r="T166" s="34">
        <v>0.17</v>
      </c>
      <c r="U166" s="34">
        <v>0.45</v>
      </c>
      <c r="V166" s="34">
        <v>0.24</v>
      </c>
      <c r="W166" s="34">
        <v>0.49</v>
      </c>
      <c r="X166" s="34">
        <v>0.87</v>
      </c>
      <c r="Y166" s="433">
        <v>1.1027922675667381</v>
      </c>
      <c r="Z166" s="433">
        <v>1.3424363301626265</v>
      </c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6"/>
      <c r="AM166" s="277"/>
      <c r="AN166" s="277"/>
      <c r="AO166" s="277"/>
      <c r="AP166" s="277"/>
      <c r="AQ166" s="277"/>
      <c r="AR166" s="277"/>
      <c r="AS166" s="277"/>
      <c r="AT166" s="277"/>
      <c r="AU166" s="277"/>
      <c r="AV166" s="277"/>
    </row>
    <row r="167" spans="1:48" s="74" customFormat="1" ht="15.75" customHeight="1">
      <c r="A167" s="535" t="s">
        <v>6847</v>
      </c>
      <c r="B167" s="51">
        <v>46033</v>
      </c>
      <c r="C167" s="33" t="s">
        <v>6846</v>
      </c>
      <c r="D167" s="37">
        <v>1480</v>
      </c>
      <c r="E167" s="34">
        <v>23.35</v>
      </c>
      <c r="F167" s="34">
        <v>23.45</v>
      </c>
      <c r="G167" s="34">
        <v>4.42</v>
      </c>
      <c r="H167" s="34">
        <v>0.1326</v>
      </c>
      <c r="I167" s="34">
        <v>0.54400000000000004</v>
      </c>
      <c r="J167" s="31">
        <v>3.1814999999999996E-2</v>
      </c>
      <c r="K167" s="31">
        <v>9.9138000000000004E-2</v>
      </c>
      <c r="L167" s="31">
        <v>6.1928999999999998E-2</v>
      </c>
      <c r="M167" s="31">
        <v>1.443E-2</v>
      </c>
      <c r="N167" s="420">
        <f t="shared" si="36"/>
        <v>94.696088000000003</v>
      </c>
      <c r="O167" s="34">
        <v>32.770000000000003</v>
      </c>
      <c r="P167" s="34">
        <v>36.42</v>
      </c>
      <c r="Q167" s="34">
        <v>7.96</v>
      </c>
      <c r="R167" s="34">
        <v>20.39</v>
      </c>
      <c r="S167" s="34">
        <v>0.22</v>
      </c>
      <c r="T167" s="34">
        <v>0.16</v>
      </c>
      <c r="U167" s="34">
        <v>0.46</v>
      </c>
      <c r="V167" s="34">
        <v>0.23</v>
      </c>
      <c r="W167" s="34">
        <v>0.47</v>
      </c>
      <c r="X167" s="34">
        <v>0.82</v>
      </c>
      <c r="Y167" s="433">
        <v>1.111382361916387</v>
      </c>
      <c r="Z167" s="433">
        <v>1.354287458040891</v>
      </c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6"/>
      <c r="AM167" s="277"/>
      <c r="AN167" s="277"/>
      <c r="AO167" s="277"/>
      <c r="AP167" s="277"/>
      <c r="AQ167" s="277"/>
      <c r="AR167" s="277"/>
      <c r="AS167" s="277"/>
      <c r="AT167" s="277"/>
      <c r="AU167" s="277"/>
      <c r="AV167" s="277"/>
    </row>
    <row r="168" spans="1:48" ht="15.75" customHeight="1">
      <c r="A168" s="535"/>
      <c r="B168" s="51"/>
      <c r="C168" s="33"/>
      <c r="D168" s="37"/>
      <c r="E168" s="34"/>
      <c r="F168" s="34"/>
      <c r="G168" s="34"/>
      <c r="H168" s="34"/>
      <c r="I168" s="34"/>
      <c r="J168" s="31"/>
      <c r="K168" s="31"/>
      <c r="L168" s="31"/>
      <c r="M168" s="31"/>
      <c r="N168" s="420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433"/>
      <c r="Z168" s="433"/>
      <c r="AA168" s="34"/>
      <c r="AB168" s="539"/>
      <c r="AC168" s="540"/>
      <c r="AD168" s="34"/>
      <c r="AE168" s="34"/>
      <c r="AF168" s="34"/>
      <c r="AG168" s="34"/>
      <c r="AH168" s="34"/>
      <c r="AI168" s="34"/>
      <c r="AJ168" s="34"/>
      <c r="AK168" s="34"/>
      <c r="AL168" s="36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spans="1:48" ht="15.75" customHeight="1">
      <c r="A169" s="535" t="s">
        <v>6849</v>
      </c>
      <c r="B169" s="51">
        <v>46034</v>
      </c>
      <c r="C169" s="33" t="s">
        <v>6848</v>
      </c>
      <c r="D169" s="37">
        <v>1480</v>
      </c>
      <c r="E169" s="34">
        <v>1.25</v>
      </c>
      <c r="F169" s="34">
        <v>1.35</v>
      </c>
      <c r="G169" s="34">
        <v>4.5</v>
      </c>
      <c r="H169" s="34">
        <v>0.12239999999999999</v>
      </c>
      <c r="I169" s="34">
        <v>0.22400000000000003</v>
      </c>
      <c r="J169" s="31">
        <v>5.8680999999999997E-2</v>
      </c>
      <c r="K169" s="31">
        <v>0.115258</v>
      </c>
      <c r="L169" s="31">
        <v>3.3422E-2</v>
      </c>
      <c r="M169" s="31">
        <v>1.482E-2</v>
      </c>
      <c r="N169" s="420">
        <f t="shared" si="36"/>
        <v>94.931419000000005</v>
      </c>
      <c r="O169" s="34">
        <v>33.49</v>
      </c>
      <c r="P169" s="34">
        <v>35.1</v>
      </c>
      <c r="Q169" s="34">
        <v>7.75</v>
      </c>
      <c r="R169" s="34">
        <v>20.51</v>
      </c>
      <c r="S169" s="34">
        <v>0.43</v>
      </c>
      <c r="T169" s="34">
        <v>0.25</v>
      </c>
      <c r="U169" s="34">
        <v>0.39</v>
      </c>
      <c r="V169" s="34">
        <v>0.22</v>
      </c>
      <c r="W169" s="34">
        <v>0.5</v>
      </c>
      <c r="X169" s="34">
        <v>1.24</v>
      </c>
      <c r="Y169" s="34">
        <v>1.0480740519558076</v>
      </c>
      <c r="Z169" s="34">
        <v>1.279486413854882</v>
      </c>
      <c r="AA169" s="34"/>
      <c r="AB169" s="539" t="s">
        <v>48</v>
      </c>
      <c r="AC169" s="540">
        <v>22.3</v>
      </c>
      <c r="AD169" s="34" t="s">
        <v>51</v>
      </c>
      <c r="AE169" s="34"/>
      <c r="AF169" s="34"/>
      <c r="AG169" s="34"/>
      <c r="AH169" s="34"/>
      <c r="AI169" s="34"/>
      <c r="AJ169" s="34"/>
      <c r="AK169" s="34"/>
      <c r="AL169" s="36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spans="1:48" ht="15.75" customHeight="1">
      <c r="A170" s="535" t="s">
        <v>6851</v>
      </c>
      <c r="B170" s="51">
        <v>46034</v>
      </c>
      <c r="C170" s="33" t="s">
        <v>6850</v>
      </c>
      <c r="D170" s="37">
        <v>1477</v>
      </c>
      <c r="E170" s="34">
        <v>3.09</v>
      </c>
      <c r="F170" s="34">
        <v>3.19</v>
      </c>
      <c r="G170" s="34">
        <v>4.49</v>
      </c>
      <c r="H170" s="34">
        <v>0.11220000000000001</v>
      </c>
      <c r="I170" s="34">
        <v>0.23199999999999998</v>
      </c>
      <c r="J170" s="31">
        <v>6.2215999999999994E-2</v>
      </c>
      <c r="K170" s="31">
        <v>0.113646</v>
      </c>
      <c r="L170" s="31">
        <v>3.1455999999999998E-2</v>
      </c>
      <c r="M170" s="31">
        <v>1.4722499999999999E-2</v>
      </c>
      <c r="N170" s="420">
        <f t="shared" si="36"/>
        <v>94.943759499999999</v>
      </c>
      <c r="O170" s="34">
        <v>33.49</v>
      </c>
      <c r="P170" s="34">
        <v>34.880000000000003</v>
      </c>
      <c r="Q170" s="34">
        <v>7.98</v>
      </c>
      <c r="R170" s="34">
        <v>20.46</v>
      </c>
      <c r="S170" s="34">
        <v>0.42</v>
      </c>
      <c r="T170" s="34">
        <v>0.26</v>
      </c>
      <c r="U170" s="34">
        <v>0.39</v>
      </c>
      <c r="V170" s="34">
        <v>0.24</v>
      </c>
      <c r="W170" s="34">
        <v>0.53</v>
      </c>
      <c r="X170" s="34">
        <v>1.24</v>
      </c>
      <c r="Y170" s="34">
        <v>1.0415049268438339</v>
      </c>
      <c r="Z170" s="34">
        <v>1.2797850104508808</v>
      </c>
      <c r="AA170" s="34"/>
      <c r="AB170" s="539" t="s">
        <v>50</v>
      </c>
      <c r="AC170" s="540">
        <v>6.3</v>
      </c>
      <c r="AD170" s="34">
        <v>25.6</v>
      </c>
      <c r="AE170" s="34">
        <v>20</v>
      </c>
      <c r="AF170" s="34">
        <v>0.6</v>
      </c>
      <c r="AG170" s="34">
        <v>2.95</v>
      </c>
      <c r="AH170" s="34">
        <v>50.849999999999994</v>
      </c>
      <c r="AI170" s="34">
        <v>1.28</v>
      </c>
      <c r="AJ170" s="34">
        <v>43.859649122807014</v>
      </c>
      <c r="AK170" s="34">
        <v>870.77499999999998</v>
      </c>
      <c r="AL170" s="36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spans="1:48" ht="15.75" customHeight="1">
      <c r="A171" s="535" t="s">
        <v>6853</v>
      </c>
      <c r="B171" s="51">
        <v>46034</v>
      </c>
      <c r="C171" s="33" t="s">
        <v>6852</v>
      </c>
      <c r="D171" s="37">
        <v>1477</v>
      </c>
      <c r="E171" s="34">
        <v>3.38</v>
      </c>
      <c r="F171" s="34">
        <v>3.48</v>
      </c>
      <c r="G171" s="34">
        <v>4.46</v>
      </c>
      <c r="H171" s="34">
        <v>0.12239999999999999</v>
      </c>
      <c r="I171" s="34">
        <v>0.36000000000000004</v>
      </c>
      <c r="J171" s="31">
        <v>4.8076000000000001E-2</v>
      </c>
      <c r="K171" s="31">
        <v>0.10800400000000002</v>
      </c>
      <c r="L171" s="31">
        <v>4.5218000000000001E-2</v>
      </c>
      <c r="M171" s="31">
        <v>1.482E-2</v>
      </c>
      <c r="N171" s="420">
        <f t="shared" si="36"/>
        <v>94.841481999999999</v>
      </c>
      <c r="O171" s="60" t="s">
        <v>52</v>
      </c>
      <c r="P171" s="60" t="s">
        <v>52</v>
      </c>
      <c r="Q171" s="60" t="s">
        <v>52</v>
      </c>
      <c r="R171" s="60" t="s">
        <v>52</v>
      </c>
      <c r="S171" s="60" t="s">
        <v>52</v>
      </c>
      <c r="T171" s="60" t="s">
        <v>52</v>
      </c>
      <c r="U171" s="60" t="s">
        <v>52</v>
      </c>
      <c r="V171" s="60" t="s">
        <v>52</v>
      </c>
      <c r="W171" s="60" t="s">
        <v>52</v>
      </c>
      <c r="X171" s="60" t="s">
        <v>52</v>
      </c>
      <c r="Y171" s="60" t="s">
        <v>52</v>
      </c>
      <c r="Z171" s="60" t="s">
        <v>52</v>
      </c>
      <c r="AA171" s="34"/>
      <c r="AB171" s="539" t="s">
        <v>53</v>
      </c>
      <c r="AC171" s="540">
        <v>14.5</v>
      </c>
      <c r="AD171" s="34" t="s">
        <v>51</v>
      </c>
      <c r="AE171" s="34"/>
      <c r="AF171" s="34"/>
      <c r="AG171" s="34"/>
      <c r="AH171" s="34"/>
      <c r="AI171" s="34"/>
      <c r="AJ171" s="34"/>
      <c r="AK171" s="34"/>
      <c r="AL171" s="36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spans="1:48" ht="15.75" customHeight="1">
      <c r="A172" s="535" t="s">
        <v>6854</v>
      </c>
      <c r="B172" s="51">
        <v>46034</v>
      </c>
      <c r="C172" s="33" t="s">
        <v>6855</v>
      </c>
      <c r="D172" s="37">
        <v>1487</v>
      </c>
      <c r="E172" s="34">
        <v>5.03</v>
      </c>
      <c r="F172" s="34">
        <v>5.13</v>
      </c>
      <c r="G172" s="34">
        <v>4.42</v>
      </c>
      <c r="H172" s="34">
        <v>0.1326</v>
      </c>
      <c r="I172" s="34">
        <v>0.54400000000000004</v>
      </c>
      <c r="J172" s="31">
        <v>3.6056999999999999E-2</v>
      </c>
      <c r="K172" s="31">
        <v>0.10075000000000001</v>
      </c>
      <c r="L172" s="31">
        <v>6.0946E-2</v>
      </c>
      <c r="M172" s="31">
        <v>1.5502500000000001E-2</v>
      </c>
      <c r="N172" s="420">
        <f t="shared" si="36"/>
        <v>94.690144500000002</v>
      </c>
      <c r="O172" s="34">
        <v>33.020000000000003</v>
      </c>
      <c r="P172" s="34">
        <v>35.729999999999997</v>
      </c>
      <c r="Q172" s="34">
        <v>7.85</v>
      </c>
      <c r="R172" s="34">
        <v>20.72</v>
      </c>
      <c r="S172" s="34">
        <v>0.28999999999999998</v>
      </c>
      <c r="T172" s="34">
        <v>0.19</v>
      </c>
      <c r="U172" s="34">
        <v>0.44</v>
      </c>
      <c r="V172" s="34">
        <v>0.21</v>
      </c>
      <c r="W172" s="34">
        <v>0.45</v>
      </c>
      <c r="X172" s="34">
        <v>1</v>
      </c>
      <c r="Y172" s="34">
        <v>1.0820714718352511</v>
      </c>
      <c r="Z172" s="34">
        <v>1.3198061780738943</v>
      </c>
      <c r="AA172" s="34"/>
      <c r="AB172" s="539"/>
      <c r="AC172" s="540"/>
      <c r="AD172" s="34"/>
      <c r="AE172" s="34"/>
      <c r="AF172" s="34"/>
      <c r="AG172" s="34"/>
      <c r="AH172" s="34"/>
      <c r="AI172" s="34"/>
      <c r="AJ172" s="34"/>
      <c r="AK172" s="34"/>
      <c r="AL172" s="36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spans="1:48" ht="15.75" customHeight="1">
      <c r="A173" s="535" t="s">
        <v>6857</v>
      </c>
      <c r="B173" s="51">
        <v>46034</v>
      </c>
      <c r="C173" s="33" t="s">
        <v>6856</v>
      </c>
      <c r="D173" s="37">
        <v>1503</v>
      </c>
      <c r="E173" s="34">
        <v>6.5</v>
      </c>
      <c r="F173" s="34">
        <v>7</v>
      </c>
      <c r="G173" s="34">
        <v>4.4000000000000004</v>
      </c>
      <c r="H173" s="34">
        <v>0.1326</v>
      </c>
      <c r="I173" s="34">
        <v>0.38</v>
      </c>
      <c r="J173" s="31">
        <v>4.3999999999999997E-2</v>
      </c>
      <c r="K173" s="31">
        <v>0.107</v>
      </c>
      <c r="L173" s="31">
        <v>4.9000000000000002E-2</v>
      </c>
      <c r="M173" s="31">
        <v>1.5502500000000001E-2</v>
      </c>
      <c r="N173" s="420">
        <f t="shared" si="36"/>
        <v>94.871897500000003</v>
      </c>
      <c r="O173" s="34">
        <v>33.03</v>
      </c>
      <c r="P173" s="34">
        <v>35.24</v>
      </c>
      <c r="Q173" s="34">
        <v>8.0299999999999994</v>
      </c>
      <c r="R173" s="34">
        <v>20.94</v>
      </c>
      <c r="S173" s="34">
        <v>0.27</v>
      </c>
      <c r="T173" s="34">
        <v>0.21</v>
      </c>
      <c r="U173" s="34">
        <v>0.43</v>
      </c>
      <c r="V173" s="34">
        <v>0.22</v>
      </c>
      <c r="W173" s="34">
        <v>0.48</v>
      </c>
      <c r="X173" s="34">
        <v>1.05</v>
      </c>
      <c r="Y173" s="34">
        <v>1.0669088707235845</v>
      </c>
      <c r="Z173" s="34">
        <v>1.3100211928549803</v>
      </c>
      <c r="AA173" s="34"/>
      <c r="AB173" s="539"/>
      <c r="AC173" s="540"/>
      <c r="AD173" s="34"/>
      <c r="AE173" s="34"/>
      <c r="AF173" s="34"/>
      <c r="AG173" s="34"/>
      <c r="AH173" s="34"/>
      <c r="AI173" s="34"/>
      <c r="AJ173" s="34"/>
      <c r="AK173" s="34"/>
      <c r="AL173" s="36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spans="1:48" ht="15.75" customHeight="1">
      <c r="A174" s="535" t="s">
        <v>6859</v>
      </c>
      <c r="B174" s="51">
        <v>46034</v>
      </c>
      <c r="C174" s="33" t="s">
        <v>6858</v>
      </c>
      <c r="D174" s="37">
        <v>1493</v>
      </c>
      <c r="E174" s="34">
        <v>9</v>
      </c>
      <c r="F174" s="34">
        <v>9.1</v>
      </c>
      <c r="G174" s="34">
        <v>4.1165399999999996</v>
      </c>
      <c r="H174" s="34">
        <v>0.14280000000000001</v>
      </c>
      <c r="I174" s="34">
        <v>0.64800000000000013</v>
      </c>
      <c r="J174" s="31">
        <v>3.5349999999999999E-2</v>
      </c>
      <c r="K174" s="31">
        <v>0.10558600000000001</v>
      </c>
      <c r="L174" s="31">
        <v>7.0775999999999992E-2</v>
      </c>
      <c r="M174" s="31">
        <v>1.4624999999999999E-2</v>
      </c>
      <c r="N174" s="420">
        <f t="shared" si="36"/>
        <v>94.866322999999994</v>
      </c>
      <c r="O174" s="34">
        <v>32.9</v>
      </c>
      <c r="P174" s="34">
        <v>35.869999999999997</v>
      </c>
      <c r="Q174" s="34">
        <v>8.43</v>
      </c>
      <c r="R174" s="34">
        <v>20.239999999999998</v>
      </c>
      <c r="S174" s="34">
        <v>0.23</v>
      </c>
      <c r="T174" s="34">
        <v>0.18</v>
      </c>
      <c r="U174" s="34">
        <v>0.47</v>
      </c>
      <c r="V174" s="34">
        <v>0.22</v>
      </c>
      <c r="W174" s="34">
        <v>0.46</v>
      </c>
      <c r="X174" s="34">
        <v>0.91</v>
      </c>
      <c r="Y174" s="34">
        <v>1.0902735562310031</v>
      </c>
      <c r="Z174" s="34">
        <v>1.3465045592705167</v>
      </c>
      <c r="AA174" s="34"/>
      <c r="AB174" s="539"/>
      <c r="AC174" s="540"/>
      <c r="AD174" s="34"/>
      <c r="AE174" s="34"/>
      <c r="AF174" s="34"/>
      <c r="AG174" s="34"/>
      <c r="AH174" s="34"/>
      <c r="AI174" s="34"/>
      <c r="AJ174" s="34"/>
      <c r="AK174" s="34"/>
      <c r="AL174" s="36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spans="1:48" ht="15.75" customHeight="1">
      <c r="A175" s="535" t="s">
        <v>6861</v>
      </c>
      <c r="B175" s="51">
        <v>46034</v>
      </c>
      <c r="C175" s="33" t="s">
        <v>6860</v>
      </c>
      <c r="D175" s="37">
        <v>1499</v>
      </c>
      <c r="E175" s="34">
        <v>10.5</v>
      </c>
      <c r="F175" s="34">
        <v>11</v>
      </c>
      <c r="G175" s="34">
        <v>4.3899999999999997</v>
      </c>
      <c r="H175" s="34">
        <v>0.12239999999999999</v>
      </c>
      <c r="I175" s="34">
        <v>0.48</v>
      </c>
      <c r="J175" s="31">
        <v>4.8076000000000001E-2</v>
      </c>
      <c r="K175" s="31">
        <v>0.10961600000000002</v>
      </c>
      <c r="L175" s="31">
        <v>5.0132999999999997E-2</v>
      </c>
      <c r="M175" s="31">
        <v>1.4624999999999999E-2</v>
      </c>
      <c r="N175" s="420">
        <f t="shared" si="36"/>
        <v>94.785150000000002</v>
      </c>
      <c r="O175" s="34">
        <v>33.130000000000003</v>
      </c>
      <c r="P175" s="34">
        <v>36</v>
      </c>
      <c r="Q175" s="34">
        <v>7.88</v>
      </c>
      <c r="R175" s="34">
        <v>20.11</v>
      </c>
      <c r="S175" s="34">
        <v>0.28000000000000003</v>
      </c>
      <c r="T175" s="34">
        <v>0.23</v>
      </c>
      <c r="U175" s="34">
        <v>0.44</v>
      </c>
      <c r="V175" s="34">
        <v>0.22</v>
      </c>
      <c r="W175" s="34">
        <v>0.51</v>
      </c>
      <c r="X175" s="34">
        <v>1.0900000000000001</v>
      </c>
      <c r="Y175" s="34">
        <v>1.0866284334440084</v>
      </c>
      <c r="Z175" s="34">
        <v>1.3244793238756414</v>
      </c>
      <c r="AA175" s="34"/>
      <c r="AB175" s="539"/>
      <c r="AC175" s="540"/>
      <c r="AD175" s="34"/>
      <c r="AE175" s="34"/>
      <c r="AF175" s="34"/>
      <c r="AG175" s="34"/>
      <c r="AH175" s="34"/>
      <c r="AI175" s="34"/>
      <c r="AJ175" s="34"/>
      <c r="AK175" s="34"/>
      <c r="AL175" s="36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spans="1:48" ht="15.75" customHeight="1">
      <c r="A176" s="535" t="s">
        <v>6863</v>
      </c>
      <c r="B176" s="51">
        <v>46034</v>
      </c>
      <c r="C176" s="33" t="s">
        <v>6862</v>
      </c>
      <c r="D176" s="37">
        <v>1495</v>
      </c>
      <c r="E176" s="34">
        <v>13.1</v>
      </c>
      <c r="F176" s="34">
        <v>13.2</v>
      </c>
      <c r="G176" s="34">
        <v>4.42</v>
      </c>
      <c r="H176" s="34">
        <v>0.14280000000000001</v>
      </c>
      <c r="I176" s="34">
        <v>0.69600000000000006</v>
      </c>
      <c r="J176" s="31">
        <v>3.3229000000000002E-2</v>
      </c>
      <c r="K176" s="31">
        <v>0.10316800000000001</v>
      </c>
      <c r="L176" s="31">
        <v>7.5690999999999994E-2</v>
      </c>
      <c r="M176" s="31">
        <v>1.5599999999999999E-2</v>
      </c>
      <c r="N176" s="420">
        <f t="shared" si="36"/>
        <v>94.513512000000006</v>
      </c>
      <c r="O176" s="34">
        <v>32.56</v>
      </c>
      <c r="P176" s="34">
        <v>35.89</v>
      </c>
      <c r="Q176" s="34">
        <v>8.1</v>
      </c>
      <c r="R176" s="34">
        <v>20.66</v>
      </c>
      <c r="S176" s="34">
        <v>0.37</v>
      </c>
      <c r="T176" s="34">
        <v>0.19</v>
      </c>
      <c r="U176" s="34">
        <v>0.44</v>
      </c>
      <c r="V176" s="34">
        <v>0.22</v>
      </c>
      <c r="W176" s="34">
        <v>0.47</v>
      </c>
      <c r="X176" s="34">
        <v>0.98</v>
      </c>
      <c r="Y176" s="433">
        <f t="shared" ref="Y176:Y180" si="53">P176/O176</f>
        <v>1.1022727272727273</v>
      </c>
      <c r="Z176" s="433">
        <f t="shared" ref="Z176:Z180" si="54">(Q176+P176)/O176</f>
        <v>1.3510442260442259</v>
      </c>
      <c r="AA176" s="34"/>
      <c r="AB176" s="539"/>
      <c r="AC176" s="540"/>
      <c r="AD176" s="34"/>
      <c r="AE176" s="34"/>
      <c r="AF176" s="34"/>
      <c r="AG176" s="34"/>
      <c r="AH176" s="34"/>
      <c r="AI176" s="34"/>
      <c r="AJ176" s="34"/>
      <c r="AK176" s="34"/>
      <c r="AL176" s="36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spans="1:48" ht="15.75" customHeight="1">
      <c r="A177" s="535" t="s">
        <v>6865</v>
      </c>
      <c r="B177" s="51">
        <v>46034</v>
      </c>
      <c r="C177" s="33" t="s">
        <v>6864</v>
      </c>
      <c r="D177" s="37">
        <v>1494</v>
      </c>
      <c r="E177" s="34">
        <v>14.5</v>
      </c>
      <c r="F177" s="34">
        <v>15</v>
      </c>
      <c r="G177" s="34">
        <v>4.43</v>
      </c>
      <c r="H177" s="34">
        <v>0.13</v>
      </c>
      <c r="I177" s="34">
        <v>0.5</v>
      </c>
      <c r="J177" s="31">
        <v>3.5000000000000003E-2</v>
      </c>
      <c r="K177" s="31">
        <v>0.10100000000000001</v>
      </c>
      <c r="L177" s="31">
        <v>6.0999999999999999E-2</v>
      </c>
      <c r="M177" s="31">
        <v>1.5599999999999999E-2</v>
      </c>
      <c r="N177" s="420">
        <f t="shared" si="36"/>
        <v>94.727400000000003</v>
      </c>
      <c r="O177" s="34">
        <v>32.549999999999997</v>
      </c>
      <c r="P177" s="34">
        <v>35.880000000000003</v>
      </c>
      <c r="Q177" s="34">
        <v>8.11</v>
      </c>
      <c r="R177" s="34">
        <v>20.68</v>
      </c>
      <c r="S177" s="34">
        <v>0.28000000000000003</v>
      </c>
      <c r="T177" s="34">
        <v>0.2</v>
      </c>
      <c r="U177" s="34">
        <v>0.46</v>
      </c>
      <c r="V177" s="34">
        <v>0.24</v>
      </c>
      <c r="W177" s="34">
        <v>0.51</v>
      </c>
      <c r="X177" s="34">
        <v>1.01</v>
      </c>
      <c r="Y177" s="433">
        <f t="shared" si="53"/>
        <v>1.102304147465438</v>
      </c>
      <c r="Z177" s="433">
        <f t="shared" si="54"/>
        <v>1.3514592933947775</v>
      </c>
      <c r="AA177" s="34"/>
      <c r="AB177" s="539"/>
      <c r="AC177" s="540"/>
      <c r="AD177" s="34"/>
      <c r="AE177" s="34"/>
      <c r="AF177" s="34"/>
      <c r="AG177" s="34"/>
      <c r="AH177" s="34"/>
      <c r="AI177" s="34"/>
      <c r="AJ177" s="34"/>
      <c r="AK177" s="34"/>
      <c r="AL177" s="36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spans="1:48" ht="15.75" customHeight="1">
      <c r="A178" s="535" t="s">
        <v>6867</v>
      </c>
      <c r="B178" s="51">
        <v>46034</v>
      </c>
      <c r="C178" s="33" t="s">
        <v>6866</v>
      </c>
      <c r="D178" s="37">
        <v>1502</v>
      </c>
      <c r="E178" s="34">
        <v>16.100000000000001</v>
      </c>
      <c r="F178" s="34">
        <v>16.2</v>
      </c>
      <c r="G178" s="34">
        <v>4.3600000000000003</v>
      </c>
      <c r="H178" s="34">
        <v>0.14000000000000001</v>
      </c>
      <c r="I178" s="34">
        <v>0.75</v>
      </c>
      <c r="J178" s="31">
        <v>2.1999999999999999E-2</v>
      </c>
      <c r="K178" s="31">
        <v>0.108</v>
      </c>
      <c r="L178" s="31">
        <v>8.7999999999999995E-2</v>
      </c>
      <c r="M178" s="31">
        <v>1.6E-2</v>
      </c>
      <c r="N178" s="420">
        <f t="shared" si="36"/>
        <v>94.516000000000005</v>
      </c>
      <c r="O178" s="34">
        <v>32.15</v>
      </c>
      <c r="P178" s="34">
        <v>36.6</v>
      </c>
      <c r="Q178" s="34">
        <v>8.07</v>
      </c>
      <c r="R178" s="34">
        <v>20.78</v>
      </c>
      <c r="S178" s="34">
        <v>0.24</v>
      </c>
      <c r="T178" s="34">
        <v>0.14000000000000001</v>
      </c>
      <c r="U178" s="34">
        <v>0.49</v>
      </c>
      <c r="V178" s="34">
        <v>0.2</v>
      </c>
      <c r="W178" s="34">
        <v>0.44</v>
      </c>
      <c r="X178" s="34">
        <v>0.78</v>
      </c>
      <c r="Y178" s="433">
        <f t="shared" si="53"/>
        <v>1.1384136858475895</v>
      </c>
      <c r="Z178" s="433">
        <f t="shared" si="54"/>
        <v>1.3894245723172629</v>
      </c>
      <c r="AA178" s="34"/>
      <c r="AB178" s="539"/>
      <c r="AC178" s="540"/>
      <c r="AD178" s="34"/>
      <c r="AE178" s="34"/>
      <c r="AF178" s="34"/>
      <c r="AG178" s="34"/>
      <c r="AH178" s="34"/>
      <c r="AI178" s="34"/>
      <c r="AJ178" s="34"/>
      <c r="AK178" s="34"/>
      <c r="AL178" s="36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spans="1:48" ht="15.75" customHeight="1">
      <c r="A179" s="535" t="s">
        <v>6869</v>
      </c>
      <c r="B179" s="51">
        <v>46034</v>
      </c>
      <c r="C179" s="33" t="s">
        <v>6868</v>
      </c>
      <c r="D179" s="37">
        <v>1507</v>
      </c>
      <c r="E179" s="34">
        <v>18.3</v>
      </c>
      <c r="F179" s="34">
        <v>18.399999999999999</v>
      </c>
      <c r="G179" s="34">
        <v>4.42</v>
      </c>
      <c r="H179" s="34">
        <v>0.13</v>
      </c>
      <c r="I179" s="34">
        <v>0.54</v>
      </c>
      <c r="J179" s="31">
        <v>2.9000000000000001E-2</v>
      </c>
      <c r="K179" s="31">
        <v>0.106</v>
      </c>
      <c r="L179" s="31">
        <v>6.6000000000000003E-2</v>
      </c>
      <c r="M179" s="31">
        <v>1.6E-2</v>
      </c>
      <c r="N179" s="420">
        <f t="shared" si="36"/>
        <v>94.692999999999998</v>
      </c>
      <c r="O179" s="34">
        <v>33.39</v>
      </c>
      <c r="P179" s="34">
        <v>35.9</v>
      </c>
      <c r="Q179" s="34">
        <v>7.8</v>
      </c>
      <c r="R179" s="34">
        <v>20.18</v>
      </c>
      <c r="S179" s="34">
        <v>0.35</v>
      </c>
      <c r="T179" s="34">
        <v>0.17</v>
      </c>
      <c r="U179" s="34">
        <v>0.39</v>
      </c>
      <c r="V179" s="34">
        <v>0.28000000000000003</v>
      </c>
      <c r="W179" s="34">
        <v>0.48</v>
      </c>
      <c r="X179" s="34">
        <v>0.94</v>
      </c>
      <c r="Y179" s="433">
        <f t="shared" si="53"/>
        <v>1.0751722072476788</v>
      </c>
      <c r="Z179" s="433">
        <f t="shared" si="54"/>
        <v>1.308775082359988</v>
      </c>
      <c r="AA179" s="34"/>
      <c r="AB179" s="539"/>
      <c r="AC179" s="540"/>
      <c r="AD179" s="34"/>
      <c r="AE179" s="34"/>
      <c r="AF179" s="34"/>
      <c r="AG179" s="34"/>
      <c r="AH179" s="34"/>
      <c r="AI179" s="34"/>
      <c r="AJ179" s="34"/>
      <c r="AK179" s="34"/>
      <c r="AL179" s="36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spans="1:48" ht="15.75" customHeight="1">
      <c r="A180" s="535" t="s">
        <v>6871</v>
      </c>
      <c r="B180" s="51">
        <v>46034</v>
      </c>
      <c r="C180" s="33" t="s">
        <v>6870</v>
      </c>
      <c r="D180" s="37">
        <v>1484</v>
      </c>
      <c r="E180" s="34">
        <v>19.5</v>
      </c>
      <c r="F180" s="34">
        <v>20</v>
      </c>
      <c r="G180" s="34">
        <v>4.43</v>
      </c>
      <c r="H180" s="34">
        <v>0.13</v>
      </c>
      <c r="I180" s="34">
        <v>0.5</v>
      </c>
      <c r="J180" s="31">
        <v>3.5000000000000003E-2</v>
      </c>
      <c r="K180" s="31">
        <v>0.1</v>
      </c>
      <c r="L180" s="31">
        <v>0.06</v>
      </c>
      <c r="M180" s="31">
        <v>1.6E-2</v>
      </c>
      <c r="N180" s="420">
        <f t="shared" si="36"/>
        <v>94.728999999999999</v>
      </c>
      <c r="O180" s="34">
        <v>32.65</v>
      </c>
      <c r="P180" s="34">
        <v>36.69</v>
      </c>
      <c r="Q180" s="34">
        <v>8.2100000000000009</v>
      </c>
      <c r="R180" s="34">
        <v>19.95</v>
      </c>
      <c r="S180" s="34">
        <v>0.22</v>
      </c>
      <c r="T180" s="34">
        <v>0.15</v>
      </c>
      <c r="U180" s="34">
        <v>0.46</v>
      </c>
      <c r="V180" s="34">
        <v>0.23</v>
      </c>
      <c r="W180" s="34">
        <v>0.49</v>
      </c>
      <c r="X180" s="34">
        <v>0.84</v>
      </c>
      <c r="Y180" s="433">
        <f t="shared" si="53"/>
        <v>1.1237366003062788</v>
      </c>
      <c r="Z180" s="433">
        <f t="shared" si="54"/>
        <v>1.3751914241960184</v>
      </c>
      <c r="AA180" s="34"/>
      <c r="AB180" s="539"/>
      <c r="AC180" s="540"/>
      <c r="AD180" s="34"/>
      <c r="AE180" s="34"/>
      <c r="AF180" s="34"/>
      <c r="AG180" s="34"/>
      <c r="AH180" s="34"/>
      <c r="AI180" s="34"/>
      <c r="AJ180" s="34"/>
      <c r="AK180" s="34"/>
      <c r="AL180" s="36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spans="1:48" ht="15.75" customHeight="1">
      <c r="A181" s="535" t="s">
        <v>6873</v>
      </c>
      <c r="B181" s="51">
        <v>46034</v>
      </c>
      <c r="C181" s="33" t="s">
        <v>6872</v>
      </c>
      <c r="D181" s="37">
        <v>1501</v>
      </c>
      <c r="E181" s="34">
        <v>21.45</v>
      </c>
      <c r="F181" s="34">
        <v>21.55</v>
      </c>
      <c r="G181" s="34">
        <v>4.37</v>
      </c>
      <c r="H181" s="34">
        <v>0.1326</v>
      </c>
      <c r="I181" s="34">
        <v>0.72800000000000009</v>
      </c>
      <c r="J181" s="31">
        <v>2.121E-2</v>
      </c>
      <c r="K181" s="31">
        <v>0.10075000000000001</v>
      </c>
      <c r="L181" s="31">
        <v>8.0605999999999997E-2</v>
      </c>
      <c r="M181" s="31">
        <v>1.4722499999999999E-2</v>
      </c>
      <c r="N181" s="420">
        <f t="shared" si="36"/>
        <v>94.552111499999995</v>
      </c>
      <c r="O181" s="34">
        <v>32.770000000000003</v>
      </c>
      <c r="P181" s="34">
        <v>37.04</v>
      </c>
      <c r="Q181" s="34">
        <v>8.08</v>
      </c>
      <c r="R181" s="34">
        <v>19.829999999999998</v>
      </c>
      <c r="S181" s="34">
        <v>0.25</v>
      </c>
      <c r="T181" s="34">
        <v>0.12</v>
      </c>
      <c r="U181" s="34">
        <v>0.46</v>
      </c>
      <c r="V181" s="34">
        <v>0.21</v>
      </c>
      <c r="W181" s="34">
        <v>0.45</v>
      </c>
      <c r="X181" s="34">
        <v>0.68</v>
      </c>
      <c r="Y181" s="433">
        <f t="shared" ref="Y181:Y182" si="55">P181/O181</f>
        <v>1.1303021055843758</v>
      </c>
      <c r="Z181" s="433">
        <f t="shared" ref="Z181:Z182" si="56">(Q181+P181)/O181</f>
        <v>1.3768690875801035</v>
      </c>
      <c r="AA181" s="34"/>
      <c r="AB181" s="539"/>
      <c r="AC181" s="540"/>
      <c r="AD181" s="34"/>
      <c r="AE181" s="34"/>
      <c r="AF181" s="34"/>
      <c r="AG181" s="34"/>
      <c r="AH181" s="34"/>
      <c r="AI181" s="34"/>
      <c r="AJ181" s="34"/>
      <c r="AK181" s="34"/>
      <c r="AL181" s="36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spans="1:48" ht="15.75" customHeight="1">
      <c r="A182" s="535" t="s">
        <v>6874</v>
      </c>
      <c r="B182" s="51">
        <v>46034</v>
      </c>
      <c r="C182" s="33" t="s">
        <v>6875</v>
      </c>
      <c r="D182" s="37">
        <v>1477</v>
      </c>
      <c r="E182" s="34">
        <v>0.04</v>
      </c>
      <c r="F182" s="34">
        <v>0.14000000000000001</v>
      </c>
      <c r="G182" s="34">
        <v>4.4800000000000004</v>
      </c>
      <c r="H182" s="34">
        <v>0.12239999999999999</v>
      </c>
      <c r="I182" s="34">
        <v>0.31200000000000006</v>
      </c>
      <c r="J182" s="31">
        <v>5.1610999999999997E-2</v>
      </c>
      <c r="K182" s="31">
        <v>0.11284000000000002</v>
      </c>
      <c r="L182" s="31">
        <v>3.5387999999999996E-2</v>
      </c>
      <c r="M182" s="31">
        <v>1.4917499999999998E-2</v>
      </c>
      <c r="N182" s="420">
        <f t="shared" si="36"/>
        <v>94.870843499999992</v>
      </c>
      <c r="O182" s="34">
        <v>33.42</v>
      </c>
      <c r="P182" s="34">
        <v>35.869999999999997</v>
      </c>
      <c r="Q182" s="34">
        <v>8.15</v>
      </c>
      <c r="R182" s="34">
        <v>19.29</v>
      </c>
      <c r="S182" s="34">
        <v>0.38</v>
      </c>
      <c r="T182" s="34">
        <v>0.23</v>
      </c>
      <c r="U182" s="34">
        <v>0.42</v>
      </c>
      <c r="V182" s="34">
        <v>0.21</v>
      </c>
      <c r="W182" s="34">
        <v>0.5</v>
      </c>
      <c r="X182" s="34">
        <v>1.1100000000000001</v>
      </c>
      <c r="Y182" s="433">
        <f t="shared" si="55"/>
        <v>1.0733093955715138</v>
      </c>
      <c r="Z182" s="433">
        <f t="shared" si="56"/>
        <v>1.317175344105326</v>
      </c>
      <c r="AA182" s="34"/>
      <c r="AB182" s="539"/>
      <c r="AC182" s="540"/>
      <c r="AD182" s="34"/>
      <c r="AE182" s="34"/>
      <c r="AF182" s="34"/>
      <c r="AG182" s="34"/>
      <c r="AH182" s="34"/>
      <c r="AI182" s="34"/>
      <c r="AJ182" s="34"/>
      <c r="AK182" s="34"/>
      <c r="AL182" s="36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spans="1:48" ht="15.75" customHeight="1">
      <c r="A183" s="535"/>
      <c r="B183" s="51"/>
      <c r="C183" s="33"/>
      <c r="D183" s="37"/>
      <c r="E183" s="34"/>
      <c r="F183" s="34"/>
      <c r="G183" s="34"/>
      <c r="H183" s="34"/>
      <c r="I183" s="34"/>
      <c r="J183" s="31"/>
      <c r="K183" s="31"/>
      <c r="L183" s="31"/>
      <c r="M183" s="31"/>
      <c r="N183" s="420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433"/>
      <c r="Z183" s="433"/>
      <c r="AA183" s="34"/>
      <c r="AB183" s="539"/>
      <c r="AC183" s="540"/>
      <c r="AD183" s="34"/>
      <c r="AE183" s="34"/>
      <c r="AF183" s="34"/>
      <c r="AG183" s="34"/>
      <c r="AH183" s="34"/>
      <c r="AI183" s="34"/>
      <c r="AJ183" s="34"/>
      <c r="AK183" s="34"/>
      <c r="AL183" s="36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spans="1:48" ht="15.75" customHeight="1">
      <c r="A184" s="535" t="s">
        <v>6876</v>
      </c>
      <c r="B184" s="51">
        <v>46035</v>
      </c>
      <c r="C184" s="33" t="s">
        <v>6877</v>
      </c>
      <c r="D184" s="37">
        <v>1499</v>
      </c>
      <c r="E184" s="34">
        <v>1.43</v>
      </c>
      <c r="F184" s="34">
        <v>1.53</v>
      </c>
      <c r="G184" s="34">
        <v>4.3099999999999996</v>
      </c>
      <c r="H184" s="34">
        <v>0.153</v>
      </c>
      <c r="I184" s="34">
        <v>0.91199999999999992</v>
      </c>
      <c r="J184" s="31">
        <v>2.3331000000000001E-2</v>
      </c>
      <c r="K184" s="31">
        <v>0.13379600000000003</v>
      </c>
      <c r="L184" s="31">
        <v>0.10223199999999999</v>
      </c>
      <c r="M184" s="31">
        <v>1.6867500000000001E-2</v>
      </c>
      <c r="N184" s="420">
        <f t="shared" ref="N184:N250" si="57">100-SUM(G184:M184)</f>
        <v>94.348773500000007</v>
      </c>
      <c r="O184" s="34">
        <v>32.58</v>
      </c>
      <c r="P184" s="34">
        <v>36.450000000000003</v>
      </c>
      <c r="Q184" s="34">
        <v>8.2799999999999994</v>
      </c>
      <c r="R184" s="34">
        <v>20.16</v>
      </c>
      <c r="S184" s="34">
        <v>0.27</v>
      </c>
      <c r="T184" s="34">
        <v>0.14000000000000001</v>
      </c>
      <c r="U184" s="34">
        <v>0.46</v>
      </c>
      <c r="V184" s="34">
        <v>0.2</v>
      </c>
      <c r="W184" s="34">
        <v>0.5</v>
      </c>
      <c r="X184" s="34">
        <v>0.82</v>
      </c>
      <c r="Y184" s="433">
        <f t="shared" ref="Y184:Y194" si="58">P184/O184</f>
        <v>1.1187845303867405</v>
      </c>
      <c r="Z184" s="433">
        <f t="shared" ref="Z184:Z194" si="59">(Q184+P184)/O184</f>
        <v>1.3729281767955803</v>
      </c>
      <c r="AA184" s="34"/>
      <c r="AB184" s="539" t="s">
        <v>48</v>
      </c>
      <c r="AC184" s="540">
        <v>22.3</v>
      </c>
      <c r="AD184" s="34">
        <v>25.4</v>
      </c>
      <c r="AE184" s="34">
        <v>18.600000000000001</v>
      </c>
      <c r="AF184" s="34">
        <v>0.6</v>
      </c>
      <c r="AG184" s="34">
        <v>2.81</v>
      </c>
      <c r="AH184" s="34">
        <v>52.59</v>
      </c>
      <c r="AI184" s="34">
        <v>1.3655913978494623</v>
      </c>
      <c r="AJ184" s="34">
        <v>42.27272727272728</v>
      </c>
      <c r="AK184" s="34">
        <v>860.40500000000009</v>
      </c>
      <c r="AL184" s="36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spans="1:48" ht="15.75" customHeight="1">
      <c r="A185" s="535" t="s">
        <v>6878</v>
      </c>
      <c r="B185" s="51">
        <v>46035</v>
      </c>
      <c r="C185" s="33" t="s">
        <v>6879</v>
      </c>
      <c r="D185" s="37">
        <v>1493</v>
      </c>
      <c r="E185" s="34">
        <v>3.39</v>
      </c>
      <c r="F185" s="34">
        <v>3.49</v>
      </c>
      <c r="G185" s="34">
        <v>4.42</v>
      </c>
      <c r="H185" s="34">
        <v>0.14280000000000001</v>
      </c>
      <c r="I185" s="34">
        <v>0.52800000000000002</v>
      </c>
      <c r="J185" s="31">
        <v>2.8986999999999999E-2</v>
      </c>
      <c r="K185" s="31">
        <v>0.114452</v>
      </c>
      <c r="L185" s="31">
        <v>7.1758999999999989E-2</v>
      </c>
      <c r="M185" s="31">
        <v>1.7452499999999999E-2</v>
      </c>
      <c r="N185" s="420">
        <f t="shared" si="57"/>
        <v>94.676549499999993</v>
      </c>
      <c r="O185" s="34">
        <v>32.47</v>
      </c>
      <c r="P185" s="34">
        <v>36.18</v>
      </c>
      <c r="Q185" s="34">
        <v>8.2799999999999994</v>
      </c>
      <c r="R185" s="34">
        <v>20.37</v>
      </c>
      <c r="S185" s="34">
        <v>0.25</v>
      </c>
      <c r="T185" s="34">
        <v>0.19</v>
      </c>
      <c r="U185" s="34">
        <v>0.47</v>
      </c>
      <c r="V185" s="34">
        <v>0.2</v>
      </c>
      <c r="W185" s="34">
        <v>0.5</v>
      </c>
      <c r="X185" s="34">
        <v>0.94</v>
      </c>
      <c r="Y185" s="433">
        <f t="shared" si="58"/>
        <v>1.1142593162919618</v>
      </c>
      <c r="Z185" s="433">
        <f t="shared" si="59"/>
        <v>1.3692639359408685</v>
      </c>
      <c r="AA185" s="34"/>
      <c r="AB185" s="539" t="s">
        <v>50</v>
      </c>
      <c r="AC185" s="540">
        <v>6.3</v>
      </c>
      <c r="AD185" s="34" t="s">
        <v>51</v>
      </c>
      <c r="AE185" s="34"/>
      <c r="AF185" s="34"/>
      <c r="AG185" s="34"/>
      <c r="AH185" s="34"/>
      <c r="AI185" s="34"/>
      <c r="AJ185" s="34"/>
      <c r="AK185" s="34"/>
      <c r="AL185" s="36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spans="1:48" ht="15.75" customHeight="1">
      <c r="A186" s="535" t="s">
        <v>6880</v>
      </c>
      <c r="B186" s="51">
        <v>46035</v>
      </c>
      <c r="C186" s="33" t="s">
        <v>6881</v>
      </c>
      <c r="D186" s="37">
        <v>1496</v>
      </c>
      <c r="E186" s="34">
        <v>5.0599999999999996</v>
      </c>
      <c r="F186" s="34">
        <v>5.16</v>
      </c>
      <c r="G186" s="34">
        <v>4.3899999999999997</v>
      </c>
      <c r="H186" s="34">
        <v>0.153</v>
      </c>
      <c r="I186" s="34">
        <v>0.6160000000000001</v>
      </c>
      <c r="J186" s="31">
        <v>2.828E-2</v>
      </c>
      <c r="K186" s="31">
        <v>0.118482</v>
      </c>
      <c r="L186" s="31">
        <v>7.9622999999999999E-2</v>
      </c>
      <c r="M186" s="31">
        <v>1.755E-2</v>
      </c>
      <c r="N186" s="420">
        <f t="shared" si="57"/>
        <v>94.597065000000001</v>
      </c>
      <c r="O186" s="34">
        <v>32.659999999999997</v>
      </c>
      <c r="P186" s="34">
        <v>35.9</v>
      </c>
      <c r="Q186" s="34">
        <v>8.27</v>
      </c>
      <c r="R186" s="34">
        <v>20.48</v>
      </c>
      <c r="S186" s="34">
        <v>0.22</v>
      </c>
      <c r="T186" s="34">
        <v>0.18</v>
      </c>
      <c r="U186" s="34">
        <v>0.47</v>
      </c>
      <c r="V186" s="34">
        <v>0.2</v>
      </c>
      <c r="W186" s="34">
        <v>0.5</v>
      </c>
      <c r="X186" s="34">
        <v>0.93</v>
      </c>
      <c r="Y186" s="433">
        <f t="shared" si="58"/>
        <v>1.099203919167177</v>
      </c>
      <c r="Z186" s="433">
        <f t="shared" si="59"/>
        <v>1.3524188609920393</v>
      </c>
      <c r="AA186" s="34"/>
      <c r="AB186" s="539" t="s">
        <v>53</v>
      </c>
      <c r="AC186" s="540">
        <v>14.5</v>
      </c>
      <c r="AD186" s="34">
        <v>25.2</v>
      </c>
      <c r="AE186" s="34">
        <v>19.2</v>
      </c>
      <c r="AF186" s="34">
        <v>0.4</v>
      </c>
      <c r="AG186" s="34">
        <v>3.08</v>
      </c>
      <c r="AH186" s="34">
        <v>52.120000000000005</v>
      </c>
      <c r="AI186" s="34">
        <v>1.3125</v>
      </c>
      <c r="AJ186" s="34">
        <v>43.243243243243242</v>
      </c>
      <c r="AK186" s="34">
        <v>862.54</v>
      </c>
      <c r="AL186" s="36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spans="1:48" ht="15.75" customHeight="1">
      <c r="A187" s="535" t="s">
        <v>6883</v>
      </c>
      <c r="B187" s="51">
        <v>46035</v>
      </c>
      <c r="C187" s="33" t="s">
        <v>6882</v>
      </c>
      <c r="D187" s="37">
        <v>1491</v>
      </c>
      <c r="E187" s="34">
        <v>6.5</v>
      </c>
      <c r="F187" s="34">
        <v>7</v>
      </c>
      <c r="G187" s="34">
        <v>4.46</v>
      </c>
      <c r="H187" s="34">
        <v>0.13</v>
      </c>
      <c r="I187" s="34">
        <v>0.47</v>
      </c>
      <c r="J187" s="31">
        <v>4.2000000000000003E-2</v>
      </c>
      <c r="K187" s="31">
        <v>0.112</v>
      </c>
      <c r="L187" s="31">
        <v>5.6000000000000001E-2</v>
      </c>
      <c r="M187" s="31">
        <v>1.7000000000000001E-2</v>
      </c>
      <c r="N187" s="420">
        <f t="shared" si="57"/>
        <v>94.712999999999994</v>
      </c>
      <c r="O187" s="34">
        <v>32.700000000000003</v>
      </c>
      <c r="P187" s="34">
        <v>35.49</v>
      </c>
      <c r="Q187" s="34">
        <v>8.3000000000000007</v>
      </c>
      <c r="R187" s="34">
        <v>20.64</v>
      </c>
      <c r="S187" s="34">
        <v>0.28000000000000003</v>
      </c>
      <c r="T187" s="34">
        <v>0.2</v>
      </c>
      <c r="U187" s="34">
        <v>0.46</v>
      </c>
      <c r="V187" s="34">
        <v>0.27</v>
      </c>
      <c r="W187" s="34">
        <v>0.56000000000000005</v>
      </c>
      <c r="X187" s="34">
        <v>1</v>
      </c>
      <c r="Y187" s="433">
        <v>1.0853211009174311</v>
      </c>
      <c r="Z187" s="433">
        <v>1.3391437308868501</v>
      </c>
      <c r="AA187" s="34"/>
      <c r="AB187" s="539"/>
      <c r="AC187" s="540"/>
      <c r="AD187" s="34"/>
      <c r="AE187" s="34"/>
      <c r="AF187" s="34"/>
      <c r="AG187" s="34"/>
      <c r="AH187" s="34"/>
      <c r="AI187" s="34"/>
      <c r="AJ187" s="34"/>
      <c r="AK187" s="34"/>
      <c r="AL187" s="36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spans="1:48" ht="15.75" customHeight="1">
      <c r="A188" s="535" t="s">
        <v>6885</v>
      </c>
      <c r="B188" s="51">
        <v>46035</v>
      </c>
      <c r="C188" s="33" t="s">
        <v>6884</v>
      </c>
      <c r="D188" s="37">
        <v>1486</v>
      </c>
      <c r="E188" s="34">
        <v>9.2200000000000006</v>
      </c>
      <c r="F188" s="34">
        <v>9.32</v>
      </c>
      <c r="G188" s="34">
        <v>4.16</v>
      </c>
      <c r="H188" s="34">
        <v>0.12239999999999999</v>
      </c>
      <c r="I188" s="34">
        <v>0.40800000000000003</v>
      </c>
      <c r="J188" s="31">
        <v>5.1155000000000006E-2</v>
      </c>
      <c r="K188" s="31">
        <v>0.10652400000000001</v>
      </c>
      <c r="L188" s="31">
        <v>4.5218000000000001E-2</v>
      </c>
      <c r="M188" s="31">
        <v>1.5599999999999999E-2</v>
      </c>
      <c r="N188" s="420">
        <f t="shared" si="57"/>
        <v>95.091103000000004</v>
      </c>
      <c r="O188" s="34">
        <v>32.76</v>
      </c>
      <c r="P188" s="34">
        <v>35.83</v>
      </c>
      <c r="Q188" s="34">
        <v>8.07</v>
      </c>
      <c r="R188" s="34">
        <v>20.39</v>
      </c>
      <c r="S188" s="34">
        <v>0.36</v>
      </c>
      <c r="T188" s="34">
        <v>0.21</v>
      </c>
      <c r="U188" s="34">
        <v>0.44</v>
      </c>
      <c r="V188" s="34">
        <v>0.22</v>
      </c>
      <c r="W188" s="34">
        <v>0.51</v>
      </c>
      <c r="X188" s="34">
        <v>1.05</v>
      </c>
      <c r="Y188" s="433">
        <v>1.0937118437118438</v>
      </c>
      <c r="Z188" s="433">
        <v>1.3400488400488402</v>
      </c>
      <c r="AA188" s="34"/>
      <c r="AB188" s="539"/>
      <c r="AC188" s="540"/>
      <c r="AD188" s="34"/>
      <c r="AE188" s="34"/>
      <c r="AF188" s="34"/>
      <c r="AG188" s="34"/>
      <c r="AH188" s="34"/>
      <c r="AI188" s="34"/>
      <c r="AJ188" s="34"/>
      <c r="AK188" s="34"/>
      <c r="AL188" s="36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spans="1:48" ht="15.75" customHeight="1">
      <c r="A189" s="535" t="s">
        <v>6887</v>
      </c>
      <c r="B189" s="51">
        <v>46035</v>
      </c>
      <c r="C189" s="33" t="s">
        <v>6886</v>
      </c>
      <c r="D189" s="37">
        <v>1485</v>
      </c>
      <c r="E189" s="34">
        <v>10.3</v>
      </c>
      <c r="F189" s="34">
        <v>10.4</v>
      </c>
      <c r="G189" s="34">
        <v>4.1259600000000001</v>
      </c>
      <c r="H189" s="34">
        <v>0.14280000000000001</v>
      </c>
      <c r="I189" s="34">
        <v>0.496</v>
      </c>
      <c r="J189" s="31">
        <v>3.2521999999999995E-2</v>
      </c>
      <c r="K189" s="31">
        <v>0.10639200000000001</v>
      </c>
      <c r="L189" s="31">
        <v>6.3895000000000007E-2</v>
      </c>
      <c r="M189" s="31">
        <v>1.6574999999999999E-2</v>
      </c>
      <c r="N189" s="420">
        <f t="shared" si="57"/>
        <v>95.015855999999999</v>
      </c>
      <c r="O189" s="34">
        <v>32.299999999999997</v>
      </c>
      <c r="P189" s="34">
        <v>36.31</v>
      </c>
      <c r="Q189" s="34">
        <v>7.8</v>
      </c>
      <c r="R189" s="34">
        <v>20.81</v>
      </c>
      <c r="S189" s="34">
        <v>0.3</v>
      </c>
      <c r="T189" s="34">
        <v>0.19</v>
      </c>
      <c r="U189" s="34">
        <v>0.48</v>
      </c>
      <c r="V189" s="34">
        <v>0.22</v>
      </c>
      <c r="W189" s="34">
        <v>0.5</v>
      </c>
      <c r="X189" s="34">
        <v>0.99</v>
      </c>
      <c r="Y189" s="433">
        <v>1.1241486068111457</v>
      </c>
      <c r="Z189" s="433">
        <v>1.3656346749226007</v>
      </c>
      <c r="AA189" s="34"/>
      <c r="AB189" s="539"/>
      <c r="AC189" s="540"/>
      <c r="AD189" s="34"/>
      <c r="AE189" s="34"/>
      <c r="AF189" s="34"/>
      <c r="AG189" s="34"/>
      <c r="AH189" s="34"/>
      <c r="AI189" s="34"/>
      <c r="AJ189" s="34"/>
      <c r="AK189" s="34"/>
      <c r="AL189" s="36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spans="1:48" ht="15.75" customHeight="1">
      <c r="A190" s="535" t="s">
        <v>6889</v>
      </c>
      <c r="B190" s="51">
        <v>46035</v>
      </c>
      <c r="C190" s="33" t="s">
        <v>6888</v>
      </c>
      <c r="D190" s="37">
        <v>1483</v>
      </c>
      <c r="E190" s="34">
        <v>13.15</v>
      </c>
      <c r="F190" s="34">
        <v>13.25</v>
      </c>
      <c r="G190" s="34">
        <v>4.26</v>
      </c>
      <c r="H190" s="34">
        <v>0.12239999999999999</v>
      </c>
      <c r="I190" s="34">
        <v>0.34400000000000003</v>
      </c>
      <c r="J190" s="31">
        <v>4.9489999999999999E-2</v>
      </c>
      <c r="K190" s="31">
        <v>0.11284000000000002</v>
      </c>
      <c r="L190" s="31">
        <v>4.1286000000000003E-2</v>
      </c>
      <c r="M190" s="31">
        <v>1.6574999999999999E-2</v>
      </c>
      <c r="N190" s="420">
        <f t="shared" si="57"/>
        <v>95.053409000000002</v>
      </c>
      <c r="O190" s="34">
        <v>32.57</v>
      </c>
      <c r="P190" s="34">
        <v>36.22</v>
      </c>
      <c r="Q190" s="34">
        <v>7.68</v>
      </c>
      <c r="R190" s="34">
        <v>20.74</v>
      </c>
      <c r="S190" s="34">
        <v>0.28000000000000003</v>
      </c>
      <c r="T190" s="34">
        <v>0.2</v>
      </c>
      <c r="U190" s="34">
        <v>0.45</v>
      </c>
      <c r="V190" s="34">
        <v>0.22</v>
      </c>
      <c r="W190" s="34">
        <v>0.49</v>
      </c>
      <c r="X190" s="34">
        <v>1.05</v>
      </c>
      <c r="Y190" s="433">
        <v>1.1120663186981885</v>
      </c>
      <c r="Z190" s="433">
        <v>1.3478661344795824</v>
      </c>
      <c r="AA190" s="34"/>
      <c r="AB190" s="539"/>
      <c r="AC190" s="540"/>
      <c r="AD190" s="34"/>
      <c r="AE190" s="34"/>
      <c r="AF190" s="34"/>
      <c r="AG190" s="34"/>
      <c r="AH190" s="34"/>
      <c r="AI190" s="34"/>
      <c r="AJ190" s="34"/>
      <c r="AK190" s="34"/>
      <c r="AL190" s="36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spans="1:48" ht="15.75" customHeight="1">
      <c r="A191" s="535" t="s">
        <v>6891</v>
      </c>
      <c r="B191" s="51">
        <v>46035</v>
      </c>
      <c r="C191" s="33" t="s">
        <v>6890</v>
      </c>
      <c r="D191" s="37">
        <v>1496</v>
      </c>
      <c r="E191" s="34">
        <v>14.5</v>
      </c>
      <c r="F191" s="34">
        <v>15</v>
      </c>
      <c r="G191" s="34">
        <v>4.38</v>
      </c>
      <c r="H191" s="34">
        <v>0.14000000000000001</v>
      </c>
      <c r="I191" s="34">
        <v>0.65</v>
      </c>
      <c r="J191" s="31">
        <v>3.4000000000000002E-2</v>
      </c>
      <c r="K191" s="31">
        <v>0.115</v>
      </c>
      <c r="L191" s="31">
        <v>0.08</v>
      </c>
      <c r="M191" s="31">
        <v>1.6574999999999999E-2</v>
      </c>
      <c r="N191" s="420">
        <f t="shared" si="57"/>
        <v>94.584424999999996</v>
      </c>
      <c r="O191" s="34">
        <v>32.049999999999997</v>
      </c>
      <c r="P191" s="34">
        <v>36.71</v>
      </c>
      <c r="Q191" s="34">
        <v>7.74</v>
      </c>
      <c r="R191" s="34">
        <v>21.02</v>
      </c>
      <c r="S191" s="34">
        <v>0.23</v>
      </c>
      <c r="T191" s="34">
        <v>0.17</v>
      </c>
      <c r="U191" s="34">
        <v>0.5</v>
      </c>
      <c r="V191" s="34">
        <v>0.21</v>
      </c>
      <c r="W191" s="34">
        <v>0.44</v>
      </c>
      <c r="X191" s="34">
        <v>0.84</v>
      </c>
      <c r="Y191" s="433">
        <f t="shared" si="58"/>
        <v>1.1453978159126366</v>
      </c>
      <c r="Z191" s="433">
        <f t="shared" si="59"/>
        <v>1.3868954758190331</v>
      </c>
      <c r="AA191" s="34"/>
      <c r="AB191" s="539"/>
      <c r="AC191" s="540"/>
      <c r="AD191" s="34"/>
      <c r="AE191" s="34"/>
      <c r="AF191" s="34"/>
      <c r="AG191" s="34"/>
      <c r="AH191" s="34"/>
      <c r="AI191" s="34"/>
      <c r="AJ191" s="34"/>
      <c r="AK191" s="34"/>
      <c r="AL191" s="36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spans="1:48" ht="15.75" customHeight="1">
      <c r="A192" s="535" t="s">
        <v>6893</v>
      </c>
      <c r="B192" s="51">
        <v>46035</v>
      </c>
      <c r="C192" s="33" t="s">
        <v>6892</v>
      </c>
      <c r="D192" s="37">
        <v>1506</v>
      </c>
      <c r="E192" s="34">
        <v>16.22</v>
      </c>
      <c r="F192" s="34">
        <v>16.32</v>
      </c>
      <c r="G192" s="34">
        <v>4.2295800000000003</v>
      </c>
      <c r="H192" s="34">
        <v>0.153</v>
      </c>
      <c r="I192" s="34">
        <v>0.65600000000000003</v>
      </c>
      <c r="J192" s="31">
        <v>2.9906000000000002E-2</v>
      </c>
      <c r="K192" s="31">
        <v>0.11055900000000002</v>
      </c>
      <c r="L192" s="31">
        <v>8.1589000000000009E-2</v>
      </c>
      <c r="M192" s="31">
        <v>1.6574999999999999E-2</v>
      </c>
      <c r="N192" s="420">
        <f t="shared" si="57"/>
        <v>94.722791000000001</v>
      </c>
      <c r="O192" s="34">
        <v>31.83</v>
      </c>
      <c r="P192" s="34">
        <v>36.56</v>
      </c>
      <c r="Q192" s="34">
        <v>7.7</v>
      </c>
      <c r="R192" s="34">
        <v>21.46</v>
      </c>
      <c r="S192" s="34">
        <v>0.22</v>
      </c>
      <c r="T192" s="34">
        <v>0.16</v>
      </c>
      <c r="U192" s="34">
        <v>0.5</v>
      </c>
      <c r="V192" s="34">
        <v>0.2</v>
      </c>
      <c r="W192" s="34">
        <v>0.43</v>
      </c>
      <c r="X192" s="34">
        <v>0.83</v>
      </c>
      <c r="Y192" s="433">
        <f t="shared" si="58"/>
        <v>1.1486019478479423</v>
      </c>
      <c r="Z192" s="433">
        <f t="shared" si="59"/>
        <v>1.3905120955073833</v>
      </c>
      <c r="AA192" s="34"/>
      <c r="AB192" s="539"/>
      <c r="AC192" s="540"/>
      <c r="AD192" s="34"/>
      <c r="AE192" s="34"/>
      <c r="AF192" s="34"/>
      <c r="AG192" s="34"/>
      <c r="AH192" s="34"/>
      <c r="AI192" s="34"/>
      <c r="AJ192" s="34"/>
      <c r="AK192" s="34"/>
      <c r="AL192" s="36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spans="1:48" ht="15.75" customHeight="1">
      <c r="A193" s="535" t="s">
        <v>6895</v>
      </c>
      <c r="B193" s="51">
        <v>46035</v>
      </c>
      <c r="C193" s="33" t="s">
        <v>6894</v>
      </c>
      <c r="D193" s="37">
        <v>1482</v>
      </c>
      <c r="E193" s="34">
        <v>18</v>
      </c>
      <c r="F193" s="34">
        <v>18.100000000000001</v>
      </c>
      <c r="G193" s="34">
        <v>4.4400000000000004</v>
      </c>
      <c r="H193" s="34">
        <v>0.14000000000000001</v>
      </c>
      <c r="I193" s="34">
        <v>0.46</v>
      </c>
      <c r="J193" s="31">
        <v>3.7999999999999999E-2</v>
      </c>
      <c r="K193" s="31">
        <v>0.10100000000000001</v>
      </c>
      <c r="L193" s="31">
        <v>5.3999999999999999E-2</v>
      </c>
      <c r="M193" s="31">
        <v>1.7999999999999999E-2</v>
      </c>
      <c r="N193" s="420">
        <f t="shared" si="57"/>
        <v>94.748999999999995</v>
      </c>
      <c r="O193" s="34">
        <v>32.96</v>
      </c>
      <c r="P193" s="34">
        <v>35.93</v>
      </c>
      <c r="Q193" s="34">
        <v>7.64</v>
      </c>
      <c r="R193" s="34">
        <v>20.46</v>
      </c>
      <c r="S193" s="34">
        <v>0.3</v>
      </c>
      <c r="T193" s="34">
        <v>0.23</v>
      </c>
      <c r="U193" s="34">
        <v>0.42</v>
      </c>
      <c r="V193" s="34">
        <v>0.27</v>
      </c>
      <c r="W193" s="34">
        <v>0.56000000000000005</v>
      </c>
      <c r="X193" s="34">
        <v>1.1100000000000001</v>
      </c>
      <c r="Y193" s="433">
        <f t="shared" si="58"/>
        <v>1.0901092233009708</v>
      </c>
      <c r="Z193" s="433">
        <f t="shared" si="59"/>
        <v>1.3219053398058251</v>
      </c>
      <c r="AA193" s="34"/>
      <c r="AB193" s="539"/>
      <c r="AC193" s="540"/>
      <c r="AD193" s="34"/>
      <c r="AE193" s="34"/>
      <c r="AF193" s="34"/>
      <c r="AG193" s="34"/>
      <c r="AH193" s="34"/>
      <c r="AI193" s="34"/>
      <c r="AJ193" s="34"/>
      <c r="AK193" s="34"/>
      <c r="AL193" s="36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spans="1:48" ht="15.75" customHeight="1">
      <c r="A194" s="535" t="s">
        <v>6897</v>
      </c>
      <c r="B194" s="51">
        <v>46035</v>
      </c>
      <c r="C194" s="33" t="s">
        <v>6896</v>
      </c>
      <c r="D194" s="37">
        <v>1489</v>
      </c>
      <c r="E194" s="34">
        <v>19.3</v>
      </c>
      <c r="F194" s="34">
        <v>19.399999999999999</v>
      </c>
      <c r="G194" s="34">
        <v>4.3499999999999996</v>
      </c>
      <c r="H194" s="34">
        <v>0.16</v>
      </c>
      <c r="I194" s="34">
        <v>0.78</v>
      </c>
      <c r="J194" s="31">
        <v>0.03</v>
      </c>
      <c r="K194" s="31">
        <v>0.11700000000000001</v>
      </c>
      <c r="L194" s="31">
        <v>8.5999999999999993E-2</v>
      </c>
      <c r="M194" s="31">
        <v>1.7999999999999999E-2</v>
      </c>
      <c r="N194" s="420">
        <f t="shared" si="57"/>
        <v>94.459000000000003</v>
      </c>
      <c r="O194" s="34">
        <v>32.979999999999997</v>
      </c>
      <c r="P194" s="34">
        <v>35.81</v>
      </c>
      <c r="Q194" s="34">
        <v>7.42</v>
      </c>
      <c r="R194" s="34">
        <v>21</v>
      </c>
      <c r="S194" s="34">
        <v>0.27</v>
      </c>
      <c r="T194" s="34">
        <v>0.21</v>
      </c>
      <c r="U194" s="34">
        <v>0.42</v>
      </c>
      <c r="V194" s="34">
        <v>0.23</v>
      </c>
      <c r="W194" s="34">
        <v>0.5</v>
      </c>
      <c r="X194" s="34">
        <v>1.06</v>
      </c>
      <c r="Y194" s="433">
        <f t="shared" si="58"/>
        <v>1.0858095815645847</v>
      </c>
      <c r="Z194" s="433">
        <f t="shared" si="59"/>
        <v>1.3107944208611282</v>
      </c>
      <c r="AA194" s="34"/>
      <c r="AB194" s="539"/>
      <c r="AC194" s="540"/>
      <c r="AD194" s="34"/>
      <c r="AE194" s="34"/>
      <c r="AF194" s="34"/>
      <c r="AG194" s="34"/>
      <c r="AH194" s="34"/>
      <c r="AI194" s="34"/>
      <c r="AJ194" s="34"/>
      <c r="AK194" s="34"/>
      <c r="AL194" s="36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spans="1:48" ht="15.75" customHeight="1">
      <c r="A195" s="535" t="s">
        <v>6899</v>
      </c>
      <c r="B195" s="51">
        <v>46035</v>
      </c>
      <c r="C195" s="33" t="s">
        <v>6898</v>
      </c>
      <c r="D195" s="37">
        <v>1497</v>
      </c>
      <c r="E195" s="34">
        <v>21.38</v>
      </c>
      <c r="F195" s="34">
        <v>21.48</v>
      </c>
      <c r="G195" s="34">
        <v>4.42</v>
      </c>
      <c r="H195" s="34">
        <v>0.14280000000000001</v>
      </c>
      <c r="I195" s="34">
        <v>0.51200000000000001</v>
      </c>
      <c r="J195" s="31">
        <v>3.2521999999999995E-2</v>
      </c>
      <c r="K195" s="31">
        <v>0.10397400000000001</v>
      </c>
      <c r="L195" s="31">
        <v>5.8979999999999998E-2</v>
      </c>
      <c r="M195" s="31">
        <v>1.7160000000000002E-2</v>
      </c>
      <c r="N195" s="420">
        <f t="shared" si="57"/>
        <v>94.712564</v>
      </c>
      <c r="O195" s="34">
        <v>32.630000000000003</v>
      </c>
      <c r="P195" s="34">
        <v>36.26</v>
      </c>
      <c r="Q195" s="34">
        <v>7.74</v>
      </c>
      <c r="R195" s="34">
        <v>20.420000000000002</v>
      </c>
      <c r="S195" s="34">
        <v>0.39</v>
      </c>
      <c r="T195" s="34">
        <v>0.23</v>
      </c>
      <c r="U195" s="34">
        <v>0.46</v>
      </c>
      <c r="V195" s="34">
        <v>0.23</v>
      </c>
      <c r="W195" s="34">
        <v>0.5</v>
      </c>
      <c r="X195" s="34">
        <v>1.03</v>
      </c>
      <c r="Y195" s="433">
        <v>1.1112473184186331</v>
      </c>
      <c r="Z195" s="433">
        <v>1.3484523444682806</v>
      </c>
      <c r="AA195" s="34"/>
      <c r="AB195" s="539"/>
      <c r="AC195" s="540"/>
      <c r="AD195" s="34"/>
      <c r="AE195" s="34"/>
      <c r="AF195" s="34"/>
      <c r="AG195" s="34"/>
      <c r="AH195" s="34"/>
      <c r="AI195" s="34"/>
      <c r="AJ195" s="34"/>
      <c r="AK195" s="34"/>
      <c r="AL195" s="36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spans="1:48" ht="15.75" customHeight="1">
      <c r="A196" s="535" t="s">
        <v>6901</v>
      </c>
      <c r="B196" s="51">
        <v>46035</v>
      </c>
      <c r="C196" s="33" t="s">
        <v>6900</v>
      </c>
      <c r="D196" s="37">
        <v>1487</v>
      </c>
      <c r="E196" s="34">
        <v>23.4</v>
      </c>
      <c r="F196" s="34">
        <v>23.5</v>
      </c>
      <c r="G196" s="34">
        <v>4.32</v>
      </c>
      <c r="H196" s="34">
        <v>0.17340000000000003</v>
      </c>
      <c r="I196" s="34">
        <v>0.76800000000000002</v>
      </c>
      <c r="J196" s="31">
        <v>2.1916999999999999E-2</v>
      </c>
      <c r="K196" s="31">
        <v>0.114452</v>
      </c>
      <c r="L196" s="31">
        <v>9.8299999999999998E-2</v>
      </c>
      <c r="M196" s="31">
        <v>1.8329999999999999E-2</v>
      </c>
      <c r="N196" s="420">
        <f t="shared" si="57"/>
        <v>94.485601000000003</v>
      </c>
      <c r="O196" s="34">
        <v>33.01</v>
      </c>
      <c r="P196" s="34">
        <v>35.69</v>
      </c>
      <c r="Q196" s="34">
        <v>7.83</v>
      </c>
      <c r="R196" s="34">
        <v>20.93</v>
      </c>
      <c r="S196" s="34">
        <v>0.24</v>
      </c>
      <c r="T196" s="34">
        <v>0.17</v>
      </c>
      <c r="U196" s="34">
        <v>0.44</v>
      </c>
      <c r="V196" s="34">
        <v>0.22</v>
      </c>
      <c r="W196" s="34">
        <v>0.47</v>
      </c>
      <c r="X196" s="34">
        <v>0.9</v>
      </c>
      <c r="Y196" s="433">
        <v>1.0811875189336564</v>
      </c>
      <c r="Z196" s="433">
        <v>1.3183883671614662</v>
      </c>
      <c r="AA196" s="34"/>
      <c r="AB196" s="539"/>
      <c r="AC196" s="540"/>
      <c r="AD196" s="34"/>
      <c r="AE196" s="34"/>
      <c r="AF196" s="34"/>
      <c r="AG196" s="34"/>
      <c r="AH196" s="34"/>
      <c r="AI196" s="34"/>
      <c r="AJ196" s="34"/>
      <c r="AK196" s="34"/>
      <c r="AL196" s="36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spans="1:48" ht="15.75" customHeight="1">
      <c r="A197" s="535"/>
      <c r="B197" s="51"/>
      <c r="C197" s="33"/>
      <c r="D197" s="37"/>
      <c r="E197" s="34"/>
      <c r="F197" s="34"/>
      <c r="G197" s="34"/>
      <c r="H197" s="34"/>
      <c r="I197" s="34"/>
      <c r="J197" s="31"/>
      <c r="K197" s="31"/>
      <c r="L197" s="31"/>
      <c r="M197" s="31"/>
      <c r="N197" s="420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433"/>
      <c r="Z197" s="433"/>
      <c r="AA197" s="34"/>
      <c r="AB197" s="539"/>
      <c r="AC197" s="540"/>
      <c r="AD197" s="34"/>
      <c r="AE197" s="34"/>
      <c r="AF197" s="34"/>
      <c r="AG197" s="34"/>
      <c r="AH197" s="34"/>
      <c r="AI197" s="34"/>
      <c r="AJ197" s="34"/>
      <c r="AK197" s="34"/>
      <c r="AL197" s="36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spans="1:48" ht="15.75" customHeight="1">
      <c r="A198" s="535" t="s">
        <v>6903</v>
      </c>
      <c r="B198" s="51">
        <v>46036</v>
      </c>
      <c r="C198" s="33" t="s">
        <v>6902</v>
      </c>
      <c r="D198" s="37">
        <v>1465</v>
      </c>
      <c r="E198" s="34">
        <v>3.05</v>
      </c>
      <c r="F198" s="34">
        <v>3.15</v>
      </c>
      <c r="G198" s="34">
        <v>4.28</v>
      </c>
      <c r="H198" s="34">
        <v>0.12239999999999999</v>
      </c>
      <c r="I198" s="34">
        <v>0.29599999999999999</v>
      </c>
      <c r="J198" s="31">
        <v>6.2215999999999994E-2</v>
      </c>
      <c r="K198" s="31">
        <v>0.10719800000000002</v>
      </c>
      <c r="L198" s="31">
        <v>3.6371000000000001E-2</v>
      </c>
      <c r="M198" s="31">
        <v>1.4624999999999999E-2</v>
      </c>
      <c r="N198" s="420">
        <f t="shared" si="57"/>
        <v>95.081189999999992</v>
      </c>
      <c r="O198" s="34">
        <v>33.81</v>
      </c>
      <c r="P198" s="34">
        <v>35.03</v>
      </c>
      <c r="Q198" s="34">
        <v>7.96</v>
      </c>
      <c r="R198" s="34">
        <v>20.05</v>
      </c>
      <c r="S198" s="34">
        <v>0.34</v>
      </c>
      <c r="T198" s="34">
        <v>0.24</v>
      </c>
      <c r="U198" s="34">
        <v>0.43</v>
      </c>
      <c r="V198" s="34">
        <v>0.28000000000000003</v>
      </c>
      <c r="W198" s="34">
        <v>0.61</v>
      </c>
      <c r="X198" s="34">
        <v>1.1499999999999999</v>
      </c>
      <c r="Y198" s="433">
        <v>1.0360839988169179</v>
      </c>
      <c r="Z198" s="433">
        <v>1.2715173025732032</v>
      </c>
      <c r="AA198" s="34"/>
      <c r="AB198" s="539" t="s">
        <v>48</v>
      </c>
      <c r="AC198" s="540">
        <v>22.3</v>
      </c>
      <c r="AD198" s="34" t="s">
        <v>51</v>
      </c>
      <c r="AE198" s="34"/>
      <c r="AF198" s="34"/>
      <c r="AG198" s="34"/>
      <c r="AH198" s="34"/>
      <c r="AI198" s="34"/>
      <c r="AJ198" s="34"/>
      <c r="AK198" s="34"/>
      <c r="AL198" s="36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spans="1:48" ht="15.75" customHeight="1">
      <c r="A199" s="535" t="s">
        <v>6905</v>
      </c>
      <c r="B199" s="51">
        <v>46036</v>
      </c>
      <c r="C199" s="33" t="s">
        <v>6904</v>
      </c>
      <c r="D199" s="37">
        <v>1480</v>
      </c>
      <c r="E199" s="34">
        <v>5.25</v>
      </c>
      <c r="F199" s="34">
        <v>5.35</v>
      </c>
      <c r="G199" s="34">
        <v>4.54</v>
      </c>
      <c r="H199" s="34">
        <v>0.09</v>
      </c>
      <c r="I199" s="34">
        <v>0.12</v>
      </c>
      <c r="J199" s="31">
        <v>9.4031000000000003E-2</v>
      </c>
      <c r="K199" s="31">
        <v>8.8999999999999996E-2</v>
      </c>
      <c r="L199" s="31">
        <v>1.6E-2</v>
      </c>
      <c r="M199" s="31">
        <v>1.4E-2</v>
      </c>
      <c r="N199" s="420">
        <f t="shared" si="57"/>
        <v>95.036968999999999</v>
      </c>
      <c r="O199" s="34">
        <v>32.950000000000003</v>
      </c>
      <c r="P199" s="34">
        <v>35.520000000000003</v>
      </c>
      <c r="Q199" s="34">
        <v>7.77</v>
      </c>
      <c r="R199" s="34">
        <v>20.94</v>
      </c>
      <c r="S199" s="34">
        <v>0.31</v>
      </c>
      <c r="T199" s="34">
        <v>0.2</v>
      </c>
      <c r="U199" s="34">
        <v>0.42</v>
      </c>
      <c r="V199" s="34">
        <v>0.22</v>
      </c>
      <c r="W199" s="34">
        <v>0.51</v>
      </c>
      <c r="X199" s="34">
        <v>1.06</v>
      </c>
      <c r="Y199" s="433">
        <v>1.0779969650986343</v>
      </c>
      <c r="Z199" s="433">
        <v>1.3138088012139606</v>
      </c>
      <c r="AA199" s="34"/>
      <c r="AB199" s="539" t="s">
        <v>50</v>
      </c>
      <c r="AC199" s="540">
        <v>6.3</v>
      </c>
      <c r="AD199" s="34">
        <v>25</v>
      </c>
      <c r="AE199" s="34">
        <v>18.8</v>
      </c>
      <c r="AF199" s="34">
        <v>0.6</v>
      </c>
      <c r="AG199" s="34">
        <v>3.22</v>
      </c>
      <c r="AH199" s="34">
        <v>52.379999999999995</v>
      </c>
      <c r="AI199" s="34">
        <v>1.3297872340425532</v>
      </c>
      <c r="AJ199" s="34">
        <v>42.922374429223744</v>
      </c>
      <c r="AK199" s="34">
        <v>860.71</v>
      </c>
      <c r="AL199" s="36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spans="1:48" ht="15.75" customHeight="1">
      <c r="A200" s="535" t="s">
        <v>6907</v>
      </c>
      <c r="B200" s="51">
        <v>46036</v>
      </c>
      <c r="C200" s="33" t="s">
        <v>6906</v>
      </c>
      <c r="D200" s="37">
        <v>1476</v>
      </c>
      <c r="E200" s="34">
        <v>7.2</v>
      </c>
      <c r="F200" s="34">
        <v>7.3</v>
      </c>
      <c r="G200" s="34">
        <v>4.24</v>
      </c>
      <c r="H200" s="34">
        <v>0.15</v>
      </c>
      <c r="I200" s="34">
        <v>0.7</v>
      </c>
      <c r="J200" s="31">
        <v>3.7999999999999999E-2</v>
      </c>
      <c r="K200" s="31">
        <v>0.109</v>
      </c>
      <c r="L200" s="31">
        <v>8.2000000000000003E-2</v>
      </c>
      <c r="M200" s="31">
        <v>1.7999999999999999E-2</v>
      </c>
      <c r="N200" s="420">
        <f t="shared" si="57"/>
        <v>94.662999999999997</v>
      </c>
      <c r="O200" s="34">
        <v>32.99</v>
      </c>
      <c r="P200" s="34">
        <v>35.33</v>
      </c>
      <c r="Q200" s="34">
        <v>7.64</v>
      </c>
      <c r="R200" s="34">
        <v>20.97</v>
      </c>
      <c r="S200" s="34">
        <v>0.36</v>
      </c>
      <c r="T200" s="34">
        <v>0.25</v>
      </c>
      <c r="U200" s="34">
        <v>0.42</v>
      </c>
      <c r="V200" s="34">
        <v>0.22</v>
      </c>
      <c r="W200" s="34">
        <v>0.5</v>
      </c>
      <c r="X200" s="34">
        <v>1.21</v>
      </c>
      <c r="Y200" s="433">
        <v>1.0709305850257653</v>
      </c>
      <c r="Z200" s="433">
        <v>1.3025159139133069</v>
      </c>
      <c r="AA200" s="34"/>
      <c r="AB200" s="539" t="s">
        <v>53</v>
      </c>
      <c r="AC200" s="540">
        <v>14.5</v>
      </c>
      <c r="AD200" s="34" t="s">
        <v>51</v>
      </c>
      <c r="AE200" s="34"/>
      <c r="AF200" s="34"/>
      <c r="AG200" s="34"/>
      <c r="AH200" s="34"/>
      <c r="AI200" s="34"/>
      <c r="AJ200" s="34"/>
      <c r="AK200" s="34"/>
      <c r="AL200" s="36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spans="1:48" ht="15.75" customHeight="1">
      <c r="A201" s="535" t="s">
        <v>6909</v>
      </c>
      <c r="B201" s="51">
        <v>46036</v>
      </c>
      <c r="C201" s="33" t="s">
        <v>6908</v>
      </c>
      <c r="D201" s="37">
        <v>1484</v>
      </c>
      <c r="E201" s="34">
        <v>9.1</v>
      </c>
      <c r="F201" s="34">
        <v>9.1999999999999993</v>
      </c>
      <c r="G201" s="34">
        <v>4.47</v>
      </c>
      <c r="H201" s="34">
        <v>0.1326</v>
      </c>
      <c r="I201" s="34">
        <v>0.33600000000000002</v>
      </c>
      <c r="J201" s="31">
        <v>5.2317999999999996E-2</v>
      </c>
      <c r="K201" s="31">
        <v>0.10961600000000002</v>
      </c>
      <c r="L201" s="31">
        <v>4.7184000000000004E-2</v>
      </c>
      <c r="M201" s="31">
        <v>1.6574999999999999E-2</v>
      </c>
      <c r="N201" s="420">
        <f t="shared" si="57"/>
        <v>94.835706999999999</v>
      </c>
      <c r="O201" s="34">
        <v>33.36</v>
      </c>
      <c r="P201" s="34">
        <v>34.86</v>
      </c>
      <c r="Q201" s="34">
        <v>7.8</v>
      </c>
      <c r="R201" s="34">
        <v>20.94</v>
      </c>
      <c r="S201" s="34">
        <v>0.35</v>
      </c>
      <c r="T201" s="34">
        <v>0.25</v>
      </c>
      <c r="U201" s="34">
        <v>0.41</v>
      </c>
      <c r="V201" s="34">
        <v>0.22</v>
      </c>
      <c r="W201" s="34">
        <v>0.49</v>
      </c>
      <c r="X201" s="34">
        <v>1.21</v>
      </c>
      <c r="Y201" s="433">
        <v>1.0449640287769784</v>
      </c>
      <c r="Z201" s="433">
        <v>1.278776978417266</v>
      </c>
      <c r="AA201" s="34"/>
      <c r="AB201" s="539"/>
      <c r="AC201" s="540"/>
      <c r="AD201" s="34"/>
      <c r="AE201" s="34"/>
      <c r="AF201" s="34"/>
      <c r="AG201" s="34"/>
      <c r="AH201" s="34"/>
      <c r="AI201" s="34"/>
      <c r="AJ201" s="34"/>
      <c r="AK201" s="34"/>
      <c r="AL201" s="36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spans="1:48" ht="15.75" customHeight="1">
      <c r="A202" s="535" t="s">
        <v>6911</v>
      </c>
      <c r="B202" s="51">
        <v>46036</v>
      </c>
      <c r="C202" s="33" t="s">
        <v>6910</v>
      </c>
      <c r="D202" s="37">
        <v>1453</v>
      </c>
      <c r="E202" s="34">
        <v>11.15</v>
      </c>
      <c r="F202" s="34">
        <v>11.25</v>
      </c>
      <c r="G202" s="34">
        <v>4.66</v>
      </c>
      <c r="H202" s="34">
        <v>0.10200000000000001</v>
      </c>
      <c r="I202" s="34">
        <v>0.2</v>
      </c>
      <c r="J202" s="31">
        <v>8.5999999999999993E-2</v>
      </c>
      <c r="K202" s="31">
        <v>0.112</v>
      </c>
      <c r="L202" s="31">
        <v>1.966E-2</v>
      </c>
      <c r="M202" s="31">
        <v>1.4624999999999999E-2</v>
      </c>
      <c r="N202" s="420">
        <f t="shared" si="57"/>
        <v>94.805714999999992</v>
      </c>
      <c r="O202" s="34">
        <v>33.4</v>
      </c>
      <c r="P202" s="34">
        <v>34.74</v>
      </c>
      <c r="Q202" s="34">
        <v>7.69</v>
      </c>
      <c r="R202" s="34">
        <v>20.36</v>
      </c>
      <c r="S202" s="34">
        <v>0.63</v>
      </c>
      <c r="T202" s="34">
        <v>0.34</v>
      </c>
      <c r="U202" s="34">
        <v>0.42</v>
      </c>
      <c r="V202" s="34">
        <v>0.23</v>
      </c>
      <c r="W202" s="34">
        <v>0.55000000000000004</v>
      </c>
      <c r="X202" s="34">
        <v>1.45</v>
      </c>
      <c r="Y202" s="433">
        <v>1.040119760479042</v>
      </c>
      <c r="Z202" s="433">
        <v>1.2703592814371258</v>
      </c>
      <c r="AA202" s="34"/>
      <c r="AB202" s="539"/>
      <c r="AC202" s="540"/>
      <c r="AD202" s="34"/>
      <c r="AE202" s="34"/>
      <c r="AF202" s="34"/>
      <c r="AG202" s="34"/>
      <c r="AH202" s="34"/>
      <c r="AI202" s="34"/>
      <c r="AJ202" s="34"/>
      <c r="AK202" s="34"/>
      <c r="AL202" s="36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spans="1:48" ht="15.75" customHeight="1">
      <c r="A203" s="535" t="s">
        <v>6912</v>
      </c>
      <c r="B203" s="51">
        <v>46036</v>
      </c>
      <c r="C203" s="33" t="s">
        <v>6913</v>
      </c>
      <c r="D203" s="37">
        <v>1503</v>
      </c>
      <c r="E203" s="34">
        <v>13.25</v>
      </c>
      <c r="F203" s="34">
        <v>13.35</v>
      </c>
      <c r="G203" s="34">
        <v>4.37</v>
      </c>
      <c r="H203" s="34">
        <v>0.16320000000000001</v>
      </c>
      <c r="I203" s="34">
        <v>1.3440000000000001</v>
      </c>
      <c r="J203" s="31">
        <v>2.2623999999999998E-2</v>
      </c>
      <c r="K203" s="31">
        <v>9.9944000000000005E-2</v>
      </c>
      <c r="L203" s="31">
        <v>0.121892</v>
      </c>
      <c r="M203" s="31">
        <v>1.5599999999999999E-2</v>
      </c>
      <c r="N203" s="420">
        <f t="shared" si="57"/>
        <v>93.862740000000002</v>
      </c>
      <c r="O203" s="34">
        <v>32.200000000000003</v>
      </c>
      <c r="P203" s="34">
        <v>35.97</v>
      </c>
      <c r="Q203" s="34">
        <v>7.59</v>
      </c>
      <c r="R203" s="34">
        <v>21.51</v>
      </c>
      <c r="S203" s="34">
        <v>0.32</v>
      </c>
      <c r="T203" s="34">
        <v>0.21</v>
      </c>
      <c r="U203" s="34">
        <v>0.48</v>
      </c>
      <c r="V203" s="34">
        <v>0.2</v>
      </c>
      <c r="W203" s="34">
        <v>0.45</v>
      </c>
      <c r="X203" s="34">
        <v>0.98</v>
      </c>
      <c r="Y203" s="433">
        <v>1.1170807453416147</v>
      </c>
      <c r="Z203" s="433">
        <v>1.3527950310559005</v>
      </c>
      <c r="AA203" s="34"/>
      <c r="AB203" s="539"/>
      <c r="AC203" s="540"/>
      <c r="AD203" s="34"/>
      <c r="AE203" s="34"/>
      <c r="AF203" s="34"/>
      <c r="AG203" s="34"/>
      <c r="AH203" s="34"/>
      <c r="AI203" s="34"/>
      <c r="AJ203" s="34"/>
      <c r="AK203" s="34"/>
      <c r="AL203" s="36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spans="1:48" ht="15.75" customHeight="1">
      <c r="A204" s="535" t="s">
        <v>6915</v>
      </c>
      <c r="B204" s="51">
        <v>46036</v>
      </c>
      <c r="C204" s="33" t="s">
        <v>6914</v>
      </c>
      <c r="D204" s="37">
        <v>1515</v>
      </c>
      <c r="E204" s="34">
        <v>14.5</v>
      </c>
      <c r="F204" s="34">
        <v>15</v>
      </c>
      <c r="G204" s="34">
        <v>4.38</v>
      </c>
      <c r="H204" s="34">
        <v>0.153</v>
      </c>
      <c r="I204" s="34">
        <v>0.68800000000000006</v>
      </c>
      <c r="J204" s="31">
        <v>2.9694000000000002E-2</v>
      </c>
      <c r="K204" s="31">
        <v>9.8332000000000003E-2</v>
      </c>
      <c r="L204" s="31">
        <v>7.8640000000000002E-2</v>
      </c>
      <c r="M204" s="31">
        <v>1.4624999999999999E-2</v>
      </c>
      <c r="N204" s="420">
        <f t="shared" si="57"/>
        <v>94.557709000000003</v>
      </c>
      <c r="O204" s="34">
        <v>31.79</v>
      </c>
      <c r="P204" s="34">
        <v>36.06</v>
      </c>
      <c r="Q204" s="34">
        <v>7.75</v>
      </c>
      <c r="R204" s="34">
        <v>21.9</v>
      </c>
      <c r="S204" s="34">
        <v>0.26</v>
      </c>
      <c r="T204" s="34">
        <v>0.19</v>
      </c>
      <c r="U204" s="34">
        <v>0.5</v>
      </c>
      <c r="V204" s="34">
        <v>0.19</v>
      </c>
      <c r="W204" s="34">
        <v>0.4</v>
      </c>
      <c r="X204" s="34">
        <v>0.87</v>
      </c>
      <c r="Y204" s="433">
        <v>1.1343189682290029</v>
      </c>
      <c r="Z204" s="433">
        <v>1.378106322743001</v>
      </c>
      <c r="AA204" s="34"/>
      <c r="AB204" s="539"/>
      <c r="AC204" s="540"/>
      <c r="AD204" s="34"/>
      <c r="AE204" s="34"/>
      <c r="AF204" s="34"/>
      <c r="AG204" s="34"/>
      <c r="AH204" s="34"/>
      <c r="AI204" s="34"/>
      <c r="AJ204" s="34"/>
      <c r="AK204" s="34"/>
      <c r="AL204" s="36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</row>
    <row r="205" spans="1:48" ht="15.75" customHeight="1">
      <c r="A205" s="535" t="s">
        <v>6917</v>
      </c>
      <c r="B205" s="51">
        <v>46036</v>
      </c>
      <c r="C205" s="33" t="s">
        <v>6916</v>
      </c>
      <c r="D205" s="37">
        <v>1484</v>
      </c>
      <c r="E205" s="34">
        <v>16.2</v>
      </c>
      <c r="F205" s="34">
        <v>16.3</v>
      </c>
      <c r="G205" s="34">
        <v>4.49</v>
      </c>
      <c r="H205" s="34">
        <v>0.12</v>
      </c>
      <c r="I205" s="34">
        <v>0.31</v>
      </c>
      <c r="J205" s="31">
        <v>6.5000000000000002E-2</v>
      </c>
      <c r="K205" s="31">
        <v>0.108</v>
      </c>
      <c r="L205" s="31">
        <v>2.9000000000000001E-2</v>
      </c>
      <c r="M205" s="31">
        <v>1.4999999999999999E-2</v>
      </c>
      <c r="N205" s="420">
        <f t="shared" si="57"/>
        <v>94.863</v>
      </c>
      <c r="O205" s="34">
        <v>32.65</v>
      </c>
      <c r="P205" s="34">
        <v>35.200000000000003</v>
      </c>
      <c r="Q205" s="34">
        <v>8.0500000000000007</v>
      </c>
      <c r="R205" s="34">
        <v>20.81</v>
      </c>
      <c r="S205" s="34">
        <v>0.47</v>
      </c>
      <c r="T205" s="34">
        <v>0.27</v>
      </c>
      <c r="U205" s="34">
        <v>0.41</v>
      </c>
      <c r="V205" s="34">
        <v>0.25</v>
      </c>
      <c r="W205" s="34">
        <v>0.52</v>
      </c>
      <c r="X205" s="34">
        <v>1.25</v>
      </c>
      <c r="Y205" s="433">
        <f t="shared" ref="Y205:Y208" si="60">P205/O205</f>
        <v>1.0781010719754978</v>
      </c>
      <c r="Z205" s="433">
        <f t="shared" ref="Z205:Z208" si="61">(Q205+P205)/O205</f>
        <v>1.324655436447167</v>
      </c>
      <c r="AA205" s="34"/>
      <c r="AB205" s="539"/>
      <c r="AC205" s="540"/>
      <c r="AD205" s="34"/>
      <c r="AE205" s="34"/>
      <c r="AF205" s="34"/>
      <c r="AG205" s="34"/>
      <c r="AH205" s="34"/>
      <c r="AI205" s="34"/>
      <c r="AJ205" s="34"/>
      <c r="AK205" s="34"/>
      <c r="AL205" s="36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</row>
    <row r="206" spans="1:48" ht="15.75" customHeight="1">
      <c r="A206" s="535" t="s">
        <v>6919</v>
      </c>
      <c r="B206" s="51">
        <v>46036</v>
      </c>
      <c r="C206" s="33" t="s">
        <v>6918</v>
      </c>
      <c r="D206" s="37">
        <v>1489</v>
      </c>
      <c r="E206" s="34">
        <v>17.399999999999999</v>
      </c>
      <c r="F206" s="34">
        <v>17.5</v>
      </c>
      <c r="G206" s="34">
        <v>4.4400000000000004</v>
      </c>
      <c r="H206" s="34">
        <v>0.13</v>
      </c>
      <c r="I206" s="34">
        <v>0.46</v>
      </c>
      <c r="J206" s="31">
        <v>4.2999999999999997E-2</v>
      </c>
      <c r="K206" s="31">
        <v>0.1</v>
      </c>
      <c r="L206" s="31">
        <v>5.6000000000000001E-2</v>
      </c>
      <c r="M206" s="31">
        <v>1.4999999999999999E-2</v>
      </c>
      <c r="N206" s="420">
        <f t="shared" si="57"/>
        <v>94.756</v>
      </c>
      <c r="O206" s="34">
        <v>33.46</v>
      </c>
      <c r="P206" s="34">
        <v>34.799999999999997</v>
      </c>
      <c r="Q206" s="34">
        <v>7.97</v>
      </c>
      <c r="R206" s="34">
        <v>20.83</v>
      </c>
      <c r="S206" s="34">
        <v>0.33</v>
      </c>
      <c r="T206" s="34">
        <v>0.24</v>
      </c>
      <c r="U206" s="34">
        <v>0.43</v>
      </c>
      <c r="V206" s="34">
        <v>0.23</v>
      </c>
      <c r="W206" s="34">
        <v>0.48</v>
      </c>
      <c r="X206" s="34">
        <v>1.1399999999999999</v>
      </c>
      <c r="Y206" s="433">
        <f t="shared" si="60"/>
        <v>1.040047818290496</v>
      </c>
      <c r="Z206" s="433">
        <f t="shared" si="61"/>
        <v>1.2782426778242677</v>
      </c>
      <c r="AA206" s="34"/>
      <c r="AB206" s="539"/>
      <c r="AC206" s="540"/>
      <c r="AD206" s="34"/>
      <c r="AE206" s="34"/>
      <c r="AF206" s="34"/>
      <c r="AG206" s="34"/>
      <c r="AH206" s="34"/>
      <c r="AI206" s="34"/>
      <c r="AJ206" s="34"/>
      <c r="AK206" s="34"/>
      <c r="AL206" s="36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</row>
    <row r="207" spans="1:48" ht="15.75" customHeight="1">
      <c r="A207" s="535" t="s">
        <v>6921</v>
      </c>
      <c r="B207" s="51">
        <v>46036</v>
      </c>
      <c r="C207" s="33" t="s">
        <v>6920</v>
      </c>
      <c r="D207" s="37">
        <v>1490</v>
      </c>
      <c r="E207" s="34">
        <v>19.399999999999999</v>
      </c>
      <c r="F207" s="34">
        <v>19.5</v>
      </c>
      <c r="G207" s="34">
        <v>4.43</v>
      </c>
      <c r="H207" s="34">
        <v>0.13</v>
      </c>
      <c r="I207" s="34">
        <v>0.48</v>
      </c>
      <c r="J207" s="31">
        <v>4.9000000000000002E-2</v>
      </c>
      <c r="K207" s="31">
        <v>0.10199999999999999</v>
      </c>
      <c r="L207" s="31">
        <v>5.3999999999999999E-2</v>
      </c>
      <c r="M207" s="31">
        <v>1.4999999999999999E-2</v>
      </c>
      <c r="N207" s="420">
        <f t="shared" si="57"/>
        <v>94.74</v>
      </c>
      <c r="O207" s="34">
        <v>33.19</v>
      </c>
      <c r="P207" s="34">
        <v>34.81</v>
      </c>
      <c r="Q207" s="34">
        <v>8.01</v>
      </c>
      <c r="R207" s="34">
        <v>21.15</v>
      </c>
      <c r="S207" s="34">
        <v>0.34</v>
      </c>
      <c r="T207" s="34">
        <v>0.22</v>
      </c>
      <c r="U207" s="34">
        <v>0.45</v>
      </c>
      <c r="V207" s="34">
        <v>0.23</v>
      </c>
      <c r="W207" s="34">
        <v>0.5</v>
      </c>
      <c r="X207" s="34">
        <v>1</v>
      </c>
      <c r="Y207" s="433">
        <f t="shared" si="60"/>
        <v>1.0488098824947274</v>
      </c>
      <c r="Z207" s="433">
        <f t="shared" si="61"/>
        <v>1.290147634829768</v>
      </c>
      <c r="AA207" s="34"/>
      <c r="AB207" s="539"/>
      <c r="AC207" s="540"/>
      <c r="AD207" s="34"/>
      <c r="AE207" s="34"/>
      <c r="AF207" s="34"/>
      <c r="AG207" s="34"/>
      <c r="AH207" s="34"/>
      <c r="AI207" s="34"/>
      <c r="AJ207" s="34"/>
      <c r="AK207" s="34"/>
      <c r="AL207" s="36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</row>
    <row r="208" spans="1:48" ht="15.75" customHeight="1">
      <c r="A208" s="535" t="s">
        <v>6922</v>
      </c>
      <c r="B208" s="51">
        <v>46036</v>
      </c>
      <c r="C208" s="33" t="s">
        <v>6923</v>
      </c>
      <c r="D208" s="37">
        <v>1488</v>
      </c>
      <c r="E208" s="34">
        <v>21</v>
      </c>
      <c r="F208" s="34">
        <v>21.1</v>
      </c>
      <c r="G208" s="34">
        <v>4.47</v>
      </c>
      <c r="H208" s="34">
        <v>0.12239999999999999</v>
      </c>
      <c r="I208" s="34">
        <v>0.32800000000000001</v>
      </c>
      <c r="J208" s="31">
        <v>6.7165000000000002E-2</v>
      </c>
      <c r="K208" s="31">
        <v>0.10800400000000002</v>
      </c>
      <c r="L208" s="31">
        <v>3.4405000000000005E-2</v>
      </c>
      <c r="M208" s="31">
        <v>1.443E-2</v>
      </c>
      <c r="N208" s="420">
        <f t="shared" si="57"/>
        <v>94.855596000000006</v>
      </c>
      <c r="O208" s="34">
        <v>33.840000000000003</v>
      </c>
      <c r="P208" s="34">
        <v>34.49</v>
      </c>
      <c r="Q208" s="34">
        <v>7.92</v>
      </c>
      <c r="R208" s="34">
        <v>20.399999999999999</v>
      </c>
      <c r="S208" s="34">
        <v>0.49</v>
      </c>
      <c r="T208" s="34">
        <v>0.28999999999999998</v>
      </c>
      <c r="U208" s="34">
        <v>0.39</v>
      </c>
      <c r="V208" s="34">
        <v>0.21</v>
      </c>
      <c r="W208" s="34">
        <v>51</v>
      </c>
      <c r="X208" s="34">
        <v>1.26</v>
      </c>
      <c r="Y208" s="433">
        <f t="shared" si="60"/>
        <v>1.019208037825059</v>
      </c>
      <c r="Z208" s="433">
        <f t="shared" si="61"/>
        <v>1.2532505910165483</v>
      </c>
      <c r="AA208" s="34"/>
      <c r="AB208" s="539"/>
      <c r="AC208" s="540"/>
      <c r="AD208" s="34"/>
      <c r="AE208" s="34"/>
      <c r="AF208" s="34"/>
      <c r="AG208" s="34"/>
      <c r="AH208" s="34"/>
      <c r="AI208" s="34"/>
      <c r="AJ208" s="34"/>
      <c r="AK208" s="34"/>
      <c r="AL208" s="36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</row>
    <row r="209" spans="1:48" ht="15.75" customHeight="1">
      <c r="A209" s="535" t="s">
        <v>6925</v>
      </c>
      <c r="B209" s="51">
        <v>46036</v>
      </c>
      <c r="C209" s="33" t="s">
        <v>6924</v>
      </c>
      <c r="D209" s="37">
        <v>1479</v>
      </c>
      <c r="E209" s="34">
        <v>23.3</v>
      </c>
      <c r="F209" s="34">
        <v>23.4</v>
      </c>
      <c r="G209" s="34">
        <v>4.37</v>
      </c>
      <c r="H209" s="34">
        <v>0.1326</v>
      </c>
      <c r="I209" s="34">
        <v>0.42400000000000004</v>
      </c>
      <c r="J209" s="31">
        <v>6.0801999999999995E-2</v>
      </c>
      <c r="K209" s="31">
        <v>0.114452</v>
      </c>
      <c r="L209" s="31">
        <v>4.6200999999999999E-2</v>
      </c>
      <c r="M209" s="31">
        <v>1.5599999999999999E-2</v>
      </c>
      <c r="N209" s="420">
        <f t="shared" si="57"/>
        <v>94.836344999999994</v>
      </c>
      <c r="O209" s="34">
        <v>33.08</v>
      </c>
      <c r="P209" s="34">
        <v>35.19</v>
      </c>
      <c r="Q209" s="34">
        <v>8.6999999999999993</v>
      </c>
      <c r="R209" s="34">
        <v>19.54</v>
      </c>
      <c r="S209" s="34">
        <v>0.46</v>
      </c>
      <c r="T209" s="34">
        <v>0.33</v>
      </c>
      <c r="U209" s="34">
        <v>0.37</v>
      </c>
      <c r="V209" s="34">
        <v>0.2</v>
      </c>
      <c r="W209" s="34">
        <v>0.48</v>
      </c>
      <c r="X209" s="34">
        <v>1.55</v>
      </c>
      <c r="Y209" s="433">
        <v>1.0637847642079807</v>
      </c>
      <c r="Z209" s="433">
        <v>1.3267835550181379</v>
      </c>
      <c r="AA209" s="34"/>
      <c r="AB209" s="539"/>
      <c r="AC209" s="540"/>
      <c r="AD209" s="34"/>
      <c r="AE209" s="34"/>
      <c r="AF209" s="34"/>
      <c r="AG209" s="34"/>
      <c r="AH209" s="34"/>
      <c r="AI209" s="34"/>
      <c r="AJ209" s="34"/>
      <c r="AK209" s="34"/>
      <c r="AL209" s="36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</row>
    <row r="210" spans="1:48" ht="15.75" customHeight="1">
      <c r="A210" s="535"/>
      <c r="B210" s="51"/>
      <c r="C210" s="33"/>
      <c r="D210" s="37"/>
      <c r="E210" s="34"/>
      <c r="F210" s="34"/>
      <c r="G210" s="34"/>
      <c r="H210" s="34"/>
      <c r="I210" s="34"/>
      <c r="J210" s="31"/>
      <c r="K210" s="31"/>
      <c r="L210" s="31"/>
      <c r="M210" s="31"/>
      <c r="N210" s="420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433"/>
      <c r="Z210" s="433"/>
      <c r="AA210" s="34"/>
      <c r="AB210" s="539"/>
      <c r="AC210" s="540"/>
      <c r="AD210" s="34"/>
      <c r="AE210" s="34"/>
      <c r="AF210" s="34"/>
      <c r="AG210" s="34"/>
      <c r="AH210" s="34"/>
      <c r="AI210" s="34"/>
      <c r="AJ210" s="34"/>
      <c r="AK210" s="34"/>
      <c r="AL210" s="36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</row>
    <row r="211" spans="1:48" ht="15.75" customHeight="1">
      <c r="A211" s="535" t="s">
        <v>6927</v>
      </c>
      <c r="B211" s="51">
        <v>46037</v>
      </c>
      <c r="C211" s="33" t="s">
        <v>6926</v>
      </c>
      <c r="D211" s="37">
        <v>1482</v>
      </c>
      <c r="E211" s="34">
        <v>1.2</v>
      </c>
      <c r="F211" s="34">
        <v>1.3</v>
      </c>
      <c r="G211" s="34">
        <v>4.32</v>
      </c>
      <c r="H211" s="34">
        <v>0.14280000000000001</v>
      </c>
      <c r="I211" s="34">
        <v>0.60000000000000009</v>
      </c>
      <c r="J211" s="31">
        <v>4.1712999999999993E-2</v>
      </c>
      <c r="K211" s="31">
        <v>0.10881000000000002</v>
      </c>
      <c r="L211" s="31">
        <v>6.2911999999999996E-2</v>
      </c>
      <c r="M211" s="31">
        <v>1.6574999999999999E-2</v>
      </c>
      <c r="N211" s="420">
        <f t="shared" si="57"/>
        <v>94.707189999999997</v>
      </c>
      <c r="O211" s="34">
        <v>33.68</v>
      </c>
      <c r="P211" s="34">
        <v>34.61</v>
      </c>
      <c r="Q211" s="34">
        <v>7.9</v>
      </c>
      <c r="R211" s="34">
        <v>20.86</v>
      </c>
      <c r="S211" s="34">
        <v>0.36</v>
      </c>
      <c r="T211" s="34">
        <v>0.24</v>
      </c>
      <c r="U211" s="34">
        <v>0.42</v>
      </c>
      <c r="V211" s="34">
        <v>0.23</v>
      </c>
      <c r="W211" s="34">
        <v>0.52</v>
      </c>
      <c r="X211" s="34">
        <v>1.08</v>
      </c>
      <c r="Y211" s="433">
        <v>1.0276128266033253</v>
      </c>
      <c r="Z211" s="433">
        <v>1.2621733966745843</v>
      </c>
      <c r="AA211" s="34"/>
      <c r="AB211" s="539" t="s">
        <v>48</v>
      </c>
      <c r="AC211" s="540">
        <v>22.3</v>
      </c>
      <c r="AD211" s="34">
        <v>25.2</v>
      </c>
      <c r="AE211" s="34">
        <v>18.399999999999999</v>
      </c>
      <c r="AF211" s="34">
        <v>0.6</v>
      </c>
      <c r="AG211" s="34">
        <v>3.05</v>
      </c>
      <c r="AH211" s="34">
        <v>52.75</v>
      </c>
      <c r="AI211" s="34">
        <v>1.3695652173913044</v>
      </c>
      <c r="AJ211" s="34">
        <v>42.201834862385326</v>
      </c>
      <c r="AK211" s="34">
        <v>861.625</v>
      </c>
      <c r="AL211" s="36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</row>
    <row r="212" spans="1:48" ht="15.75" customHeight="1">
      <c r="A212" s="535" t="s">
        <v>6929</v>
      </c>
      <c r="B212" s="51">
        <v>46037</v>
      </c>
      <c r="C212" s="33" t="s">
        <v>6928</v>
      </c>
      <c r="D212" s="37">
        <v>1490</v>
      </c>
      <c r="E212" s="34">
        <v>3.3</v>
      </c>
      <c r="F212" s="34">
        <v>3.4</v>
      </c>
      <c r="G212" s="34">
        <v>4.2699999999999996</v>
      </c>
      <c r="H212" s="34">
        <v>0.16320000000000001</v>
      </c>
      <c r="I212" s="34">
        <v>0.98399999999999999</v>
      </c>
      <c r="J212" s="31">
        <v>3.0400999999999997E-2</v>
      </c>
      <c r="K212" s="31">
        <v>0.117676</v>
      </c>
      <c r="L212" s="31">
        <v>9.7317000000000001E-2</v>
      </c>
      <c r="M212" s="31">
        <v>1.755E-2</v>
      </c>
      <c r="N212" s="420">
        <f t="shared" si="57"/>
        <v>94.319856000000001</v>
      </c>
      <c r="O212" s="34">
        <v>33.44</v>
      </c>
      <c r="P212" s="34">
        <v>35.14</v>
      </c>
      <c r="Q212" s="34">
        <v>7.96</v>
      </c>
      <c r="R212" s="34">
        <v>20.87</v>
      </c>
      <c r="S212" s="34">
        <v>0.27</v>
      </c>
      <c r="T212" s="34">
        <v>0.2</v>
      </c>
      <c r="U212" s="34">
        <v>0.45</v>
      </c>
      <c r="V212" s="34">
        <v>0.21</v>
      </c>
      <c r="W212" s="34">
        <v>0.46</v>
      </c>
      <c r="X212" s="34">
        <v>0.91</v>
      </c>
      <c r="Y212" s="433">
        <v>1.0508373205741628</v>
      </c>
      <c r="Z212" s="433">
        <v>1.2888755980861246</v>
      </c>
      <c r="AA212" s="34"/>
      <c r="AB212" s="34" t="s">
        <v>50</v>
      </c>
      <c r="AC212" s="34">
        <v>6.3</v>
      </c>
      <c r="AD212" s="34" t="s">
        <v>51</v>
      </c>
      <c r="AE212" s="34"/>
      <c r="AF212" s="34"/>
      <c r="AG212" s="34"/>
      <c r="AH212" s="34"/>
      <c r="AI212" s="34"/>
      <c r="AJ212" s="34"/>
      <c r="AK212" s="34"/>
      <c r="AL212" s="36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</row>
    <row r="213" spans="1:48" ht="15.75" customHeight="1">
      <c r="A213" s="535" t="s">
        <v>6931</v>
      </c>
      <c r="B213" s="51">
        <v>46037</v>
      </c>
      <c r="C213" s="33" t="s">
        <v>6930</v>
      </c>
      <c r="D213" s="37">
        <v>1493</v>
      </c>
      <c r="E213" s="34">
        <v>5.2</v>
      </c>
      <c r="F213" s="34">
        <v>5.3</v>
      </c>
      <c r="G213" s="34">
        <v>4.37</v>
      </c>
      <c r="H213" s="34">
        <v>0.14280000000000001</v>
      </c>
      <c r="I213" s="34">
        <v>0.55199999999999994</v>
      </c>
      <c r="J213" s="31">
        <v>3.8884999999999996E-2</v>
      </c>
      <c r="K213" s="31">
        <v>9.7526000000000002E-2</v>
      </c>
      <c r="L213" s="31">
        <v>5.9962999999999995E-2</v>
      </c>
      <c r="M213" s="31">
        <v>1.4624999999999999E-2</v>
      </c>
      <c r="N213" s="420">
        <f t="shared" si="57"/>
        <v>94.724200999999994</v>
      </c>
      <c r="O213" s="34">
        <v>33.42</v>
      </c>
      <c r="P213" s="34">
        <v>35.06</v>
      </c>
      <c r="Q213" s="34">
        <v>8.0399999999999991</v>
      </c>
      <c r="R213" s="34">
        <v>20.8</v>
      </c>
      <c r="S213" s="34">
        <v>0.28999999999999998</v>
      </c>
      <c r="T213" s="34">
        <v>0.21</v>
      </c>
      <c r="U213" s="34">
        <v>0.44</v>
      </c>
      <c r="V213" s="34">
        <v>0.21</v>
      </c>
      <c r="W213" s="34">
        <v>0.47</v>
      </c>
      <c r="X213" s="34">
        <v>0.96</v>
      </c>
      <c r="Y213" s="433">
        <v>1.0490724117295034</v>
      </c>
      <c r="Z213" s="433">
        <v>1.2896469180131658</v>
      </c>
      <c r="AA213" s="34"/>
      <c r="AB213" s="34" t="s">
        <v>53</v>
      </c>
      <c r="AC213" s="34">
        <v>14.5</v>
      </c>
      <c r="AD213" s="34">
        <v>25.2</v>
      </c>
      <c r="AE213" s="34">
        <v>19.399999999999999</v>
      </c>
      <c r="AF213" s="34">
        <v>0.6</v>
      </c>
      <c r="AG213" s="34">
        <v>3.35</v>
      </c>
      <c r="AH213" s="34">
        <v>51.45</v>
      </c>
      <c r="AI213" s="34">
        <v>1.2989690721649485</v>
      </c>
      <c r="AJ213" s="34">
        <v>43.497757847533634</v>
      </c>
      <c r="AK213" s="34">
        <v>870.77499999999998</v>
      </c>
      <c r="AL213" s="36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</row>
    <row r="214" spans="1:48" ht="15.75" customHeight="1">
      <c r="A214" s="535" t="s">
        <v>6933</v>
      </c>
      <c r="B214" s="51">
        <v>46037</v>
      </c>
      <c r="C214" s="33" t="s">
        <v>6932</v>
      </c>
      <c r="D214" s="37">
        <v>1477</v>
      </c>
      <c r="E214" s="34">
        <v>7</v>
      </c>
      <c r="F214" s="34">
        <v>7.1</v>
      </c>
      <c r="G214" s="34">
        <v>4.47</v>
      </c>
      <c r="H214" s="34">
        <v>0.12239999999999999</v>
      </c>
      <c r="I214" s="34">
        <v>0.32000000000000006</v>
      </c>
      <c r="J214" s="31">
        <v>6.8579000000000001E-2</v>
      </c>
      <c r="K214" s="31">
        <v>0.115258</v>
      </c>
      <c r="L214" s="31">
        <v>3.3422E-2</v>
      </c>
      <c r="M214" s="31">
        <v>1.4624999999999999E-2</v>
      </c>
      <c r="N214" s="420">
        <f t="shared" si="57"/>
        <v>94.855716000000001</v>
      </c>
      <c r="O214" s="34">
        <v>33.86</v>
      </c>
      <c r="P214" s="34">
        <v>34.549999999999997</v>
      </c>
      <c r="Q214" s="34">
        <v>8.01</v>
      </c>
      <c r="R214" s="34">
        <v>20.14</v>
      </c>
      <c r="S214" s="34">
        <v>0.46</v>
      </c>
      <c r="T214" s="34">
        <v>0.28999999999999998</v>
      </c>
      <c r="U214" s="34">
        <v>0.41</v>
      </c>
      <c r="V214" s="34">
        <v>0.23</v>
      </c>
      <c r="W214" s="34">
        <v>0.51</v>
      </c>
      <c r="X214" s="34">
        <v>1.23</v>
      </c>
      <c r="Y214" s="433">
        <v>1.0203780271707028</v>
      </c>
      <c r="Z214" s="433">
        <v>1.2569403425871233</v>
      </c>
      <c r="AA214" s="34"/>
      <c r="AB214" s="539"/>
      <c r="AC214" s="540"/>
      <c r="AD214" s="34"/>
      <c r="AE214" s="34"/>
      <c r="AF214" s="34"/>
      <c r="AG214" s="34"/>
      <c r="AH214" s="34"/>
      <c r="AI214" s="34"/>
      <c r="AJ214" s="34"/>
      <c r="AK214" s="34"/>
      <c r="AL214" s="36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</row>
    <row r="215" spans="1:48" ht="15.75" customHeight="1">
      <c r="A215" s="535" t="s">
        <v>6935</v>
      </c>
      <c r="B215" s="51">
        <v>46037</v>
      </c>
      <c r="C215" s="33" t="s">
        <v>6934</v>
      </c>
      <c r="D215" s="37">
        <v>1500</v>
      </c>
      <c r="E215" s="34">
        <v>8.35</v>
      </c>
      <c r="F215" s="34">
        <v>8.4499999999999993</v>
      </c>
      <c r="G215" s="34">
        <v>4.0600199999999997</v>
      </c>
      <c r="H215" s="34">
        <v>0.153</v>
      </c>
      <c r="I215" s="34">
        <v>0.93599999999999994</v>
      </c>
      <c r="J215" s="31">
        <v>2.3331000000000001E-2</v>
      </c>
      <c r="K215" s="31">
        <v>0.10075000000000001</v>
      </c>
      <c r="L215" s="31">
        <v>9.5351000000000005E-2</v>
      </c>
      <c r="M215" s="31">
        <v>1.5599999999999999E-2</v>
      </c>
      <c r="N215" s="420">
        <f t="shared" si="57"/>
        <v>94.615948000000003</v>
      </c>
      <c r="O215" s="34">
        <v>32.32</v>
      </c>
      <c r="P215" s="34">
        <v>35.909999999999997</v>
      </c>
      <c r="Q215" s="34">
        <v>8.0500000000000007</v>
      </c>
      <c r="R215" s="34">
        <v>21.17</v>
      </c>
      <c r="S215" s="34">
        <v>0.31</v>
      </c>
      <c r="T215" s="34">
        <v>0.18</v>
      </c>
      <c r="U215" s="34">
        <v>0.49</v>
      </c>
      <c r="V215" s="34">
        <v>0.21</v>
      </c>
      <c r="W215" s="34">
        <v>0.44</v>
      </c>
      <c r="X215" s="34">
        <v>0.83</v>
      </c>
      <c r="Y215" s="433">
        <v>1.1110767326732671</v>
      </c>
      <c r="Z215" s="433">
        <v>1.3601485148514849</v>
      </c>
      <c r="AA215" s="34"/>
      <c r="AB215" s="539"/>
      <c r="AC215" s="540"/>
      <c r="AD215" s="34"/>
      <c r="AE215" s="34"/>
      <c r="AF215" s="34"/>
      <c r="AG215" s="34"/>
      <c r="AH215" s="34"/>
      <c r="AI215" s="34"/>
      <c r="AJ215" s="34"/>
      <c r="AK215" s="34"/>
      <c r="AL215" s="36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</row>
    <row r="216" spans="1:48" ht="15.75" customHeight="1">
      <c r="A216" s="535" t="s">
        <v>6937</v>
      </c>
      <c r="B216" s="51">
        <v>46037</v>
      </c>
      <c r="C216" s="33" t="s">
        <v>6936</v>
      </c>
      <c r="D216" s="37">
        <v>1499</v>
      </c>
      <c r="E216" s="34">
        <v>9.57</v>
      </c>
      <c r="F216" s="34">
        <v>10.07</v>
      </c>
      <c r="G216" s="34">
        <v>4.16</v>
      </c>
      <c r="H216" s="34">
        <v>0.1326</v>
      </c>
      <c r="I216" s="34">
        <v>0.35200000000000004</v>
      </c>
      <c r="J216" s="31">
        <v>5.4303000000000004E-2</v>
      </c>
      <c r="K216" s="31">
        <v>0.10571700000000001</v>
      </c>
      <c r="L216" s="31">
        <v>4.5218000000000001E-2</v>
      </c>
      <c r="M216" s="31">
        <v>1.6574999999999999E-2</v>
      </c>
      <c r="N216" s="420">
        <f t="shared" si="57"/>
        <v>95.133587000000006</v>
      </c>
      <c r="O216" s="34">
        <v>33.15</v>
      </c>
      <c r="P216" s="34">
        <v>35.36</v>
      </c>
      <c r="Q216" s="34">
        <v>7.98</v>
      </c>
      <c r="R216" s="34">
        <v>20.53</v>
      </c>
      <c r="S216" s="34">
        <v>0.41</v>
      </c>
      <c r="T216" s="34">
        <v>0.23</v>
      </c>
      <c r="U216" s="34">
        <v>0.44</v>
      </c>
      <c r="V216" s="34">
        <v>0.23</v>
      </c>
      <c r="W216" s="34">
        <v>0.51</v>
      </c>
      <c r="X216" s="34">
        <v>1.05</v>
      </c>
      <c r="Y216" s="433">
        <f t="shared" ref="Y216:Y222" si="62">P216/O216</f>
        <v>1.0666666666666667</v>
      </c>
      <c r="Z216" s="433">
        <f t="shared" ref="Z216:Z222" si="63">(Q216+P216)/O216</f>
        <v>1.3073906485671194</v>
      </c>
      <c r="AA216" s="34"/>
      <c r="AB216" s="539"/>
      <c r="AC216" s="540"/>
      <c r="AD216" s="34"/>
      <c r="AE216" s="34"/>
      <c r="AF216" s="34"/>
      <c r="AG216" s="34"/>
      <c r="AH216" s="34"/>
      <c r="AI216" s="34"/>
      <c r="AJ216" s="34"/>
      <c r="AK216" s="34"/>
      <c r="AL216" s="36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</row>
    <row r="217" spans="1:48" ht="15.75" customHeight="1">
      <c r="A217" s="535" t="s">
        <v>6939</v>
      </c>
      <c r="B217" s="51">
        <v>46037</v>
      </c>
      <c r="C217" s="33" t="s">
        <v>6938</v>
      </c>
      <c r="D217" s="37">
        <v>1482</v>
      </c>
      <c r="E217" s="34">
        <v>12</v>
      </c>
      <c r="F217" s="34">
        <v>12.1</v>
      </c>
      <c r="G217" s="34">
        <v>4.08</v>
      </c>
      <c r="H217" s="34">
        <v>0.12239999999999999</v>
      </c>
      <c r="I217" s="34">
        <v>0.41600000000000004</v>
      </c>
      <c r="J217" s="31">
        <v>5.9812000000000004E-2</v>
      </c>
      <c r="K217" s="31">
        <v>0.10652400000000001</v>
      </c>
      <c r="L217" s="31">
        <v>4.4234999999999997E-2</v>
      </c>
      <c r="M217" s="31">
        <v>1.5599999999999999E-2</v>
      </c>
      <c r="N217" s="420">
        <f t="shared" si="57"/>
        <v>95.155428999999998</v>
      </c>
      <c r="O217" s="34">
        <v>33.42</v>
      </c>
      <c r="P217" s="34">
        <v>35.25</v>
      </c>
      <c r="Q217" s="34">
        <v>8.14</v>
      </c>
      <c r="R217" s="34">
        <v>20.14</v>
      </c>
      <c r="S217" s="34">
        <v>0.32</v>
      </c>
      <c r="T217" s="34">
        <v>0.25</v>
      </c>
      <c r="U217" s="34">
        <v>0.46</v>
      </c>
      <c r="V217" s="34">
        <v>0.23</v>
      </c>
      <c r="W217" s="34">
        <v>0.52</v>
      </c>
      <c r="X217" s="34">
        <v>1.1100000000000001</v>
      </c>
      <c r="Y217" s="433">
        <f t="shared" si="62"/>
        <v>1.0547576301615798</v>
      </c>
      <c r="Z217" s="433">
        <f t="shared" si="63"/>
        <v>1.298324356672651</v>
      </c>
      <c r="AA217" s="34"/>
      <c r="AB217" s="539"/>
      <c r="AC217" s="540"/>
      <c r="AD217" s="34"/>
      <c r="AE217" s="34"/>
      <c r="AF217" s="34"/>
      <c r="AG217" s="34"/>
      <c r="AH217" s="34"/>
      <c r="AI217" s="34"/>
      <c r="AJ217" s="34"/>
      <c r="AK217" s="34"/>
      <c r="AL217" s="36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</row>
    <row r="218" spans="1:48" ht="15.75" customHeight="1">
      <c r="A218" s="535" t="s">
        <v>6941</v>
      </c>
      <c r="B218" s="51">
        <v>46037</v>
      </c>
      <c r="C218" s="33" t="s">
        <v>6940</v>
      </c>
      <c r="D218" s="37">
        <v>1496</v>
      </c>
      <c r="E218" s="34">
        <v>13.25</v>
      </c>
      <c r="F218" s="34">
        <v>13.35</v>
      </c>
      <c r="G218" s="34">
        <v>3.91872</v>
      </c>
      <c r="H218" s="34">
        <v>0.14280000000000001</v>
      </c>
      <c r="I218" s="34">
        <v>0.84800000000000009</v>
      </c>
      <c r="J218" s="31">
        <v>2.828E-2</v>
      </c>
      <c r="K218" s="31">
        <v>0.10316800000000001</v>
      </c>
      <c r="L218" s="31">
        <v>7.9622999999999999E-2</v>
      </c>
      <c r="M218" s="31">
        <v>1.6574999999999999E-2</v>
      </c>
      <c r="N218" s="420">
        <f t="shared" si="57"/>
        <v>94.862834000000007</v>
      </c>
      <c r="O218" s="34">
        <v>31.89</v>
      </c>
      <c r="P218" s="34">
        <v>36.869999999999997</v>
      </c>
      <c r="Q218" s="34">
        <v>8.36</v>
      </c>
      <c r="R218" s="34">
        <v>20.62</v>
      </c>
      <c r="S218" s="34">
        <v>0.23</v>
      </c>
      <c r="T218" s="34">
        <v>0.15</v>
      </c>
      <c r="U218" s="34">
        <v>0.48</v>
      </c>
      <c r="V218" s="34">
        <v>0.17</v>
      </c>
      <c r="W218" s="34">
        <v>0.36</v>
      </c>
      <c r="X218" s="34">
        <v>0.77</v>
      </c>
      <c r="Y218" s="433">
        <f t="shared" si="62"/>
        <v>1.1561618062088428</v>
      </c>
      <c r="Z218" s="433">
        <f t="shared" si="63"/>
        <v>1.4183129507682657</v>
      </c>
      <c r="AA218" s="34"/>
      <c r="AB218" s="539"/>
      <c r="AC218" s="540"/>
      <c r="AD218" s="34"/>
      <c r="AE218" s="34"/>
      <c r="AF218" s="34"/>
      <c r="AG218" s="34"/>
      <c r="AH218" s="34"/>
      <c r="AI218" s="34"/>
      <c r="AJ218" s="34"/>
      <c r="AK218" s="34"/>
      <c r="AL218" s="36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</row>
    <row r="219" spans="1:48" ht="15.75" customHeight="1">
      <c r="A219" s="535" t="s">
        <v>6943</v>
      </c>
      <c r="B219" s="51">
        <v>46037</v>
      </c>
      <c r="C219" s="33" t="s">
        <v>6942</v>
      </c>
      <c r="D219" s="37">
        <v>1532</v>
      </c>
      <c r="E219" s="34">
        <v>15.1</v>
      </c>
      <c r="F219" s="34">
        <v>15.2</v>
      </c>
      <c r="G219" s="34">
        <v>4.24</v>
      </c>
      <c r="H219" s="34">
        <v>0.18</v>
      </c>
      <c r="I219" s="34">
        <v>1.2</v>
      </c>
      <c r="J219" s="31">
        <v>1.4999999999999999E-2</v>
      </c>
      <c r="K219" s="31">
        <v>9.8000000000000004E-2</v>
      </c>
      <c r="L219" s="31">
        <v>0.124</v>
      </c>
      <c r="M219" s="31">
        <v>1.6E-2</v>
      </c>
      <c r="N219" s="420">
        <f t="shared" si="57"/>
        <v>94.126999999999995</v>
      </c>
      <c r="O219" s="34">
        <v>32.57</v>
      </c>
      <c r="P219" s="34">
        <v>36.9</v>
      </c>
      <c r="Q219" s="34">
        <v>8.39</v>
      </c>
      <c r="R219" s="34">
        <v>19.93</v>
      </c>
      <c r="S219" s="34">
        <v>0.18</v>
      </c>
      <c r="T219" s="34">
        <v>0.15</v>
      </c>
      <c r="U219" s="34">
        <v>0.45</v>
      </c>
      <c r="V219" s="34">
        <v>0.18</v>
      </c>
      <c r="W219" s="34">
        <v>0.36</v>
      </c>
      <c r="X219" s="34">
        <v>0.78</v>
      </c>
      <c r="Y219" s="433">
        <f t="shared" si="62"/>
        <v>1.1329444273871661</v>
      </c>
      <c r="Z219" s="433">
        <f t="shared" si="63"/>
        <v>1.3905434448879337</v>
      </c>
      <c r="AA219" s="34"/>
      <c r="AB219" s="539"/>
      <c r="AC219" s="540"/>
      <c r="AD219" s="34"/>
      <c r="AE219" s="34"/>
      <c r="AF219" s="34"/>
      <c r="AG219" s="34"/>
      <c r="AH219" s="34"/>
      <c r="AI219" s="34"/>
      <c r="AJ219" s="34"/>
      <c r="AK219" s="34"/>
      <c r="AL219" s="36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</row>
    <row r="220" spans="1:48" ht="15.75" customHeight="1">
      <c r="A220" s="535" t="s">
        <v>6945</v>
      </c>
      <c r="B220" s="51">
        <v>46037</v>
      </c>
      <c r="C220" s="33" t="s">
        <v>6944</v>
      </c>
      <c r="D220" s="37">
        <v>1493</v>
      </c>
      <c r="E220" s="34">
        <v>17</v>
      </c>
      <c r="F220" s="34">
        <v>17.100000000000001</v>
      </c>
      <c r="G220" s="34">
        <v>4.4400000000000004</v>
      </c>
      <c r="H220" s="34">
        <v>0.14000000000000001</v>
      </c>
      <c r="I220" s="34">
        <v>0.51</v>
      </c>
      <c r="J220" s="31">
        <v>5.1999999999999998E-2</v>
      </c>
      <c r="K220" s="31">
        <v>0.10299999999999999</v>
      </c>
      <c r="L220" s="31">
        <v>5.2999999999999999E-2</v>
      </c>
      <c r="M220" s="31">
        <v>1.2999999999999999E-2</v>
      </c>
      <c r="N220" s="420">
        <f t="shared" si="57"/>
        <v>94.689000000000007</v>
      </c>
      <c r="O220" s="34">
        <v>34.11</v>
      </c>
      <c r="P220" s="34">
        <v>35.72</v>
      </c>
      <c r="Q220" s="34">
        <v>8.2200000000000006</v>
      </c>
      <c r="R220" s="34">
        <v>19.12</v>
      </c>
      <c r="S220" s="34">
        <v>0.36</v>
      </c>
      <c r="T220" s="34">
        <v>0.22</v>
      </c>
      <c r="U220" s="34">
        <v>0.41</v>
      </c>
      <c r="V220" s="34">
        <v>0.24</v>
      </c>
      <c r="W220" s="34">
        <v>0.52</v>
      </c>
      <c r="X220" s="34">
        <v>0.97</v>
      </c>
      <c r="Y220" s="433">
        <f t="shared" si="62"/>
        <v>1.0472002345353268</v>
      </c>
      <c r="Z220" s="433">
        <f t="shared" si="63"/>
        <v>1.2881852829082381</v>
      </c>
      <c r="AA220" s="34"/>
      <c r="AB220" s="539"/>
      <c r="AC220" s="540"/>
      <c r="AD220" s="34"/>
      <c r="AE220" s="34"/>
      <c r="AF220" s="34"/>
      <c r="AG220" s="34"/>
      <c r="AH220" s="34"/>
      <c r="AI220" s="34"/>
      <c r="AJ220" s="34"/>
      <c r="AK220" s="34"/>
      <c r="AL220" s="36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</row>
    <row r="221" spans="1:48" ht="15.75" customHeight="1">
      <c r="A221" s="535" t="s">
        <v>6946</v>
      </c>
      <c r="B221" s="51">
        <v>46037</v>
      </c>
      <c r="C221" s="33" t="s">
        <v>6947</v>
      </c>
      <c r="D221" s="37">
        <v>1454</v>
      </c>
      <c r="E221" s="34">
        <v>19</v>
      </c>
      <c r="F221" s="34">
        <v>19.100000000000001</v>
      </c>
      <c r="G221" s="34">
        <v>4.4800000000000004</v>
      </c>
      <c r="H221" s="34">
        <v>0.11</v>
      </c>
      <c r="I221" s="34">
        <v>0.11</v>
      </c>
      <c r="J221" s="31">
        <v>8.5000000000000006E-2</v>
      </c>
      <c r="K221" s="31">
        <v>0.106</v>
      </c>
      <c r="L221" s="31">
        <v>1.4E-2</v>
      </c>
      <c r="M221" s="31">
        <v>1.2E-2</v>
      </c>
      <c r="N221" s="420">
        <f t="shared" si="57"/>
        <v>95.082999999999998</v>
      </c>
      <c r="O221" s="34">
        <v>35.130000000000003</v>
      </c>
      <c r="P221" s="34">
        <v>34.08</v>
      </c>
      <c r="Q221" s="34">
        <v>8.1999999999999993</v>
      </c>
      <c r="R221" s="34">
        <v>18.43</v>
      </c>
      <c r="S221" s="34">
        <v>0.76</v>
      </c>
      <c r="T221" s="34">
        <v>0.39</v>
      </c>
      <c r="U221" s="34">
        <v>0.35</v>
      </c>
      <c r="V221" s="34">
        <v>0.32</v>
      </c>
      <c r="W221" s="34">
        <v>0.73</v>
      </c>
      <c r="X221" s="34">
        <v>1.48</v>
      </c>
      <c r="Y221" s="433">
        <f t="shared" si="62"/>
        <v>0.97011101622544826</v>
      </c>
      <c r="Z221" s="433">
        <f t="shared" si="63"/>
        <v>1.2035297466552803</v>
      </c>
      <c r="AA221" s="34"/>
      <c r="AB221" s="539"/>
      <c r="AC221" s="540"/>
      <c r="AD221" s="34"/>
      <c r="AE221" s="34"/>
      <c r="AF221" s="34"/>
      <c r="AG221" s="34"/>
      <c r="AH221" s="34"/>
      <c r="AI221" s="34"/>
      <c r="AJ221" s="34"/>
      <c r="AK221" s="34"/>
      <c r="AL221" s="36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</row>
    <row r="222" spans="1:48" ht="15.75" customHeight="1">
      <c r="A222" s="535" t="s">
        <v>6949</v>
      </c>
      <c r="B222" s="51">
        <v>46037</v>
      </c>
      <c r="C222" s="33" t="s">
        <v>6948</v>
      </c>
      <c r="D222" s="37">
        <v>1495</v>
      </c>
      <c r="E222" s="34">
        <v>20.2</v>
      </c>
      <c r="F222" s="34">
        <v>20.3</v>
      </c>
      <c r="G222" s="34">
        <v>4.47</v>
      </c>
      <c r="H222" s="34">
        <v>0.124</v>
      </c>
      <c r="I222" s="34">
        <v>0.4</v>
      </c>
      <c r="J222" s="31">
        <v>7.1999999999999995E-2</v>
      </c>
      <c r="K222" s="31">
        <v>9.1999999999999998E-2</v>
      </c>
      <c r="L222" s="31">
        <v>4.2000000000000003E-2</v>
      </c>
      <c r="M222" s="31">
        <v>1.0999999999999999E-2</v>
      </c>
      <c r="N222" s="420">
        <f t="shared" si="57"/>
        <v>94.789000000000001</v>
      </c>
      <c r="O222" s="34">
        <v>34.71</v>
      </c>
      <c r="P222" s="34">
        <v>35.19</v>
      </c>
      <c r="Q222" s="34">
        <v>8.23</v>
      </c>
      <c r="R222" s="34">
        <v>18.649999999999999</v>
      </c>
      <c r="S222" s="34">
        <v>0.47</v>
      </c>
      <c r="T222" s="34">
        <v>0.31</v>
      </c>
      <c r="U222" s="34">
        <v>0.42</v>
      </c>
      <c r="V222" s="34">
        <v>0.23</v>
      </c>
      <c r="W222" s="34">
        <v>0.51</v>
      </c>
      <c r="X222" s="34">
        <v>1.17</v>
      </c>
      <c r="Y222" s="433">
        <f t="shared" si="62"/>
        <v>1.013828867761452</v>
      </c>
      <c r="Z222" s="433">
        <f t="shared" si="63"/>
        <v>1.2509363295880149</v>
      </c>
      <c r="AA222" s="34"/>
      <c r="AB222" s="539"/>
      <c r="AC222" s="540"/>
      <c r="AD222" s="34"/>
      <c r="AE222" s="34"/>
      <c r="AF222" s="34"/>
      <c r="AG222" s="34"/>
      <c r="AH222" s="34"/>
      <c r="AI222" s="34"/>
      <c r="AJ222" s="34"/>
      <c r="AK222" s="34"/>
      <c r="AL222" s="36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</row>
    <row r="223" spans="1:48" ht="15.75" customHeight="1">
      <c r="A223" s="535" t="s">
        <v>6951</v>
      </c>
      <c r="B223" s="51">
        <v>46037</v>
      </c>
      <c r="C223" s="33" t="s">
        <v>6950</v>
      </c>
      <c r="D223" s="37">
        <v>1465</v>
      </c>
      <c r="E223" s="34">
        <v>22.35</v>
      </c>
      <c r="F223" s="34">
        <v>22.45</v>
      </c>
      <c r="G223" s="34">
        <v>4.54</v>
      </c>
      <c r="H223" s="34">
        <v>0.11</v>
      </c>
      <c r="I223" s="34">
        <v>0.15</v>
      </c>
      <c r="J223" s="31">
        <v>9.6000000000000002E-2</v>
      </c>
      <c r="K223" s="31">
        <v>8.1000000000000003E-2</v>
      </c>
      <c r="L223" s="31">
        <v>1.6E-2</v>
      </c>
      <c r="M223" s="31">
        <v>0.01</v>
      </c>
      <c r="N223" s="420">
        <f t="shared" si="57"/>
        <v>94.997</v>
      </c>
      <c r="O223" s="34">
        <v>34.96</v>
      </c>
      <c r="P223" s="34">
        <v>34.56</v>
      </c>
      <c r="Q223" s="34">
        <v>8.25</v>
      </c>
      <c r="R223" s="34">
        <v>18.899999999999999</v>
      </c>
      <c r="S223" s="34">
        <v>0.51</v>
      </c>
      <c r="T223" s="34">
        <v>0.33</v>
      </c>
      <c r="U223" s="34">
        <v>0.4</v>
      </c>
      <c r="V223" s="34">
        <v>0.23</v>
      </c>
      <c r="W223" s="34">
        <v>0.51</v>
      </c>
      <c r="X223" s="34">
        <v>1.24</v>
      </c>
      <c r="Y223" s="433">
        <v>0.98855835240274603</v>
      </c>
      <c r="Z223" s="433">
        <v>1.2245423340961099</v>
      </c>
      <c r="AA223" s="34"/>
      <c r="AB223" s="539"/>
      <c r="AC223" s="540"/>
      <c r="AD223" s="34"/>
      <c r="AE223" s="34"/>
      <c r="AF223" s="34"/>
      <c r="AG223" s="34"/>
      <c r="AH223" s="34"/>
      <c r="AI223" s="34"/>
      <c r="AJ223" s="34"/>
      <c r="AK223" s="34"/>
      <c r="AL223" s="36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</row>
    <row r="224" spans="1:48" ht="15.75" customHeight="1">
      <c r="A224" s="535" t="s">
        <v>6953</v>
      </c>
      <c r="B224" s="51">
        <v>46037</v>
      </c>
      <c r="C224" s="33" t="s">
        <v>6952</v>
      </c>
      <c r="D224" s="37">
        <v>1479</v>
      </c>
      <c r="E224" s="34">
        <v>0.2</v>
      </c>
      <c r="F224" s="34">
        <v>0.3</v>
      </c>
      <c r="G224" s="34">
        <v>4.43</v>
      </c>
      <c r="H224" s="34">
        <v>0.13</v>
      </c>
      <c r="I224" s="34">
        <v>0.55000000000000004</v>
      </c>
      <c r="J224" s="31">
        <v>0.06</v>
      </c>
      <c r="K224" s="31">
        <v>8.6999999999999994E-2</v>
      </c>
      <c r="L224" s="31">
        <v>0.05</v>
      </c>
      <c r="M224" s="31">
        <v>1.2E-2</v>
      </c>
      <c r="N224" s="420">
        <f t="shared" si="57"/>
        <v>94.680999999999997</v>
      </c>
      <c r="O224" s="34">
        <v>35</v>
      </c>
      <c r="P224" s="34">
        <v>34.6</v>
      </c>
      <c r="Q224" s="34">
        <v>8.27</v>
      </c>
      <c r="R224" s="34">
        <v>19.04</v>
      </c>
      <c r="S224" s="34">
        <v>0.37</v>
      </c>
      <c r="T224" s="34">
        <v>0.3</v>
      </c>
      <c r="U224" s="34">
        <v>0.4</v>
      </c>
      <c r="V224" s="34">
        <v>0.23</v>
      </c>
      <c r="W224" s="34">
        <v>0.5</v>
      </c>
      <c r="X224" s="34">
        <v>1.18</v>
      </c>
      <c r="Y224" s="433">
        <v>0.98857142857142866</v>
      </c>
      <c r="Z224" s="433">
        <v>1.2248571428571431</v>
      </c>
      <c r="AA224" s="34"/>
      <c r="AB224" s="539"/>
      <c r="AC224" s="540"/>
      <c r="AD224" s="34"/>
      <c r="AE224" s="34"/>
      <c r="AF224" s="34"/>
      <c r="AG224" s="34"/>
      <c r="AH224" s="34"/>
      <c r="AI224" s="34"/>
      <c r="AJ224" s="34"/>
      <c r="AK224" s="34"/>
      <c r="AL224" s="36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</row>
    <row r="225" spans="1:48" ht="15.75" customHeight="1">
      <c r="A225" s="535"/>
      <c r="B225" s="51"/>
      <c r="C225" s="33"/>
      <c r="D225" s="37"/>
      <c r="E225" s="34"/>
      <c r="F225" s="34"/>
      <c r="G225" s="34"/>
      <c r="H225" s="34"/>
      <c r="I225" s="34"/>
      <c r="J225" s="31"/>
      <c r="K225" s="31"/>
      <c r="L225" s="31"/>
      <c r="M225" s="31"/>
      <c r="N225" s="420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433"/>
      <c r="Z225" s="433"/>
      <c r="AA225" s="34"/>
      <c r="AB225" s="539"/>
      <c r="AC225" s="540"/>
      <c r="AD225" s="34"/>
      <c r="AE225" s="34"/>
      <c r="AF225" s="34"/>
      <c r="AG225" s="34"/>
      <c r="AH225" s="34"/>
      <c r="AI225" s="34"/>
      <c r="AJ225" s="34"/>
      <c r="AK225" s="34"/>
      <c r="AL225" s="36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</row>
    <row r="226" spans="1:48" ht="15.75" customHeight="1">
      <c r="A226" s="535" t="s">
        <v>6955</v>
      </c>
      <c r="B226" s="51">
        <v>46038</v>
      </c>
      <c r="C226" s="33" t="s">
        <v>6954</v>
      </c>
      <c r="D226" s="37">
        <v>1495</v>
      </c>
      <c r="E226" s="34">
        <v>2.15</v>
      </c>
      <c r="F226" s="34">
        <v>2.25</v>
      </c>
      <c r="G226" s="34">
        <v>4.3</v>
      </c>
      <c r="H226" s="34">
        <v>0.16</v>
      </c>
      <c r="I226" s="34">
        <v>0.99</v>
      </c>
      <c r="J226" s="31">
        <v>3.3000000000000002E-2</v>
      </c>
      <c r="K226" s="31">
        <v>0.104</v>
      </c>
      <c r="L226" s="31">
        <v>8.5999999999999993E-2</v>
      </c>
      <c r="M226" s="31">
        <v>1.0999999999999999E-2</v>
      </c>
      <c r="N226" s="420">
        <f t="shared" si="57"/>
        <v>94.316000000000003</v>
      </c>
      <c r="O226" s="34">
        <v>33.72</v>
      </c>
      <c r="P226" s="34">
        <v>36.14</v>
      </c>
      <c r="Q226" s="34">
        <v>8.2200000000000006</v>
      </c>
      <c r="R226" s="34">
        <v>19.43</v>
      </c>
      <c r="S226" s="34">
        <v>0.28999999999999998</v>
      </c>
      <c r="T226" s="34">
        <v>0.2</v>
      </c>
      <c r="U226" s="34">
        <v>0.46</v>
      </c>
      <c r="V226" s="34">
        <v>0.19</v>
      </c>
      <c r="W226" s="34">
        <v>0.4</v>
      </c>
      <c r="X226" s="34">
        <v>0.84</v>
      </c>
      <c r="Y226" s="433">
        <v>1.0717674970344011</v>
      </c>
      <c r="Z226" s="433">
        <v>1.3155397390272836</v>
      </c>
      <c r="AA226" s="34"/>
      <c r="AB226" s="539" t="s">
        <v>48</v>
      </c>
      <c r="AC226" s="540">
        <v>22.3</v>
      </c>
      <c r="AD226" s="34" t="s">
        <v>97</v>
      </c>
      <c r="AE226" s="34"/>
      <c r="AF226" s="34"/>
      <c r="AG226" s="34"/>
      <c r="AH226" s="34"/>
      <c r="AI226" s="34"/>
      <c r="AJ226" s="34"/>
      <c r="AK226" s="34"/>
      <c r="AL226" s="36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</row>
    <row r="227" spans="1:48" ht="15.75" customHeight="1">
      <c r="A227" s="535" t="s">
        <v>6957</v>
      </c>
      <c r="B227" s="51">
        <v>46038</v>
      </c>
      <c r="C227" s="33" t="s">
        <v>6956</v>
      </c>
      <c r="D227" s="37">
        <v>1492</v>
      </c>
      <c r="E227" s="34">
        <v>4.45</v>
      </c>
      <c r="F227" s="34">
        <v>4.55</v>
      </c>
      <c r="G227" s="34">
        <v>4.43</v>
      </c>
      <c r="H227" s="34">
        <v>0.13</v>
      </c>
      <c r="I227" s="34">
        <v>0.56000000000000005</v>
      </c>
      <c r="J227" s="31">
        <v>5.2999999999999999E-2</v>
      </c>
      <c r="K227" s="31">
        <v>8.5999999999999993E-2</v>
      </c>
      <c r="L227" s="31">
        <v>0.06</v>
      </c>
      <c r="M227" s="31">
        <v>1.0999999999999999E-2</v>
      </c>
      <c r="N227" s="420">
        <f t="shared" si="57"/>
        <v>94.67</v>
      </c>
      <c r="O227" s="34">
        <v>33.409999999999997</v>
      </c>
      <c r="P227" s="34">
        <v>36.200000000000003</v>
      </c>
      <c r="Q227" s="34">
        <v>8.48</v>
      </c>
      <c r="R227" s="34">
        <v>19.489999999999998</v>
      </c>
      <c r="S227" s="34">
        <v>0.24</v>
      </c>
      <c r="T227" s="34">
        <v>0.19</v>
      </c>
      <c r="U227" s="34">
        <v>0.55000000000000004</v>
      </c>
      <c r="V227" s="34">
        <v>0.21</v>
      </c>
      <c r="W227" s="34">
        <v>0.45</v>
      </c>
      <c r="X227" s="34">
        <v>0.68</v>
      </c>
      <c r="Y227" s="433">
        <v>1.0835079317569591</v>
      </c>
      <c r="Z227" s="433">
        <v>1.3373241544447774</v>
      </c>
      <c r="AA227" s="34"/>
      <c r="AB227" s="34" t="s">
        <v>50</v>
      </c>
      <c r="AC227" s="34">
        <v>6.3</v>
      </c>
      <c r="AD227" s="34" t="s">
        <v>97</v>
      </c>
      <c r="AE227" s="34"/>
      <c r="AF227" s="34"/>
      <c r="AG227" s="34"/>
      <c r="AH227" s="34"/>
      <c r="AI227" s="34"/>
      <c r="AJ227" s="34"/>
      <c r="AK227" s="34"/>
      <c r="AL227" s="36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</row>
    <row r="228" spans="1:48" ht="15.75" customHeight="1">
      <c r="A228" s="535" t="s">
        <v>6959</v>
      </c>
      <c r="B228" s="51">
        <v>46038</v>
      </c>
      <c r="C228" s="33" t="s">
        <v>6958</v>
      </c>
      <c r="D228" s="37">
        <v>1478</v>
      </c>
      <c r="E228" s="34">
        <v>5.3</v>
      </c>
      <c r="F228" s="34">
        <v>5.4</v>
      </c>
      <c r="G228" s="34">
        <v>4.4400000000000004</v>
      </c>
      <c r="H228" s="34">
        <v>0.12</v>
      </c>
      <c r="I228" s="34">
        <v>0.5</v>
      </c>
      <c r="J228" s="31">
        <v>7.0999999999999994E-2</v>
      </c>
      <c r="K228" s="31">
        <v>8.2000000000000003E-2</v>
      </c>
      <c r="L228" s="31">
        <v>4.7E-2</v>
      </c>
      <c r="M228" s="31">
        <v>0.01</v>
      </c>
      <c r="N228" s="420">
        <f t="shared" si="57"/>
        <v>94.73</v>
      </c>
      <c r="O228" s="34">
        <v>33.76</v>
      </c>
      <c r="P228" s="34">
        <v>35.619999999999997</v>
      </c>
      <c r="Q228" s="34">
        <v>8.5299999999999994</v>
      </c>
      <c r="R228" s="34">
        <v>19.46</v>
      </c>
      <c r="S228" s="34">
        <v>0.32</v>
      </c>
      <c r="T228" s="34">
        <v>0.22</v>
      </c>
      <c r="U228" s="34">
        <v>0.56999999999999995</v>
      </c>
      <c r="V228" s="34">
        <v>0.22</v>
      </c>
      <c r="W228" s="34">
        <v>0.49</v>
      </c>
      <c r="X228" s="34">
        <v>0.7</v>
      </c>
      <c r="Y228" s="433">
        <v>1.0550947867298579</v>
      </c>
      <c r="Z228" s="433">
        <v>1.3077606635071091</v>
      </c>
      <c r="AA228" s="34"/>
      <c r="AB228" s="34" t="s">
        <v>53</v>
      </c>
      <c r="AC228" s="34">
        <v>14.5</v>
      </c>
      <c r="AD228" s="34" t="s">
        <v>97</v>
      </c>
      <c r="AE228" s="34"/>
      <c r="AF228" s="34"/>
      <c r="AG228" s="34"/>
      <c r="AH228" s="34"/>
      <c r="AI228" s="34"/>
      <c r="AJ228" s="34"/>
      <c r="AK228" s="34"/>
      <c r="AL228" s="36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</row>
    <row r="229" spans="1:48" ht="15.75" customHeight="1">
      <c r="A229" s="535" t="s">
        <v>6960</v>
      </c>
      <c r="B229" s="51">
        <v>46038</v>
      </c>
      <c r="C229" s="33" t="s">
        <v>6961</v>
      </c>
      <c r="D229" s="37" t="s">
        <v>97</v>
      </c>
      <c r="E229" s="34">
        <v>21.25</v>
      </c>
      <c r="F229" s="34">
        <v>21.35</v>
      </c>
      <c r="G229" s="34">
        <v>4.45</v>
      </c>
      <c r="H229" s="34">
        <v>0.115</v>
      </c>
      <c r="I229" s="34">
        <v>0.45</v>
      </c>
      <c r="J229" s="31">
        <v>9.0999999999999998E-2</v>
      </c>
      <c r="K229" s="31">
        <v>9.1999999999999998E-2</v>
      </c>
      <c r="L229" s="31">
        <v>4.4200000000000003E-2</v>
      </c>
      <c r="M229" s="31">
        <v>1.2E-2</v>
      </c>
      <c r="N229" s="420">
        <f t="shared" si="57"/>
        <v>94.745800000000003</v>
      </c>
      <c r="O229" s="34">
        <v>36.44</v>
      </c>
      <c r="P229" s="34">
        <v>35.74</v>
      </c>
      <c r="Q229" s="34">
        <v>8.5299999999999994</v>
      </c>
      <c r="R229" s="34">
        <v>16.39</v>
      </c>
      <c r="S229" s="34">
        <v>0.47</v>
      </c>
      <c r="T229" s="34">
        <v>0.34</v>
      </c>
      <c r="U229" s="34">
        <v>0.47</v>
      </c>
      <c r="V229" s="34">
        <v>0.18</v>
      </c>
      <c r="W229" s="34">
        <v>0.4</v>
      </c>
      <c r="X229" s="34">
        <v>0.92</v>
      </c>
      <c r="Y229" s="433">
        <f t="shared" ref="Y229" si="64">P229/O229</f>
        <v>0.9807903402854008</v>
      </c>
      <c r="Z229" s="433">
        <f t="shared" ref="Z229" si="65">(Q229+P229)/O229</f>
        <v>1.2148737650933041</v>
      </c>
      <c r="AA229" s="34"/>
      <c r="AB229" s="539"/>
      <c r="AC229" s="540"/>
      <c r="AD229" s="34"/>
      <c r="AE229" s="34"/>
      <c r="AF229" s="34"/>
      <c r="AG229" s="34"/>
      <c r="AH229" s="34"/>
      <c r="AI229" s="34"/>
      <c r="AJ229" s="34"/>
      <c r="AK229" s="34"/>
      <c r="AL229" s="36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</row>
    <row r="230" spans="1:48" ht="15.75" customHeight="1">
      <c r="A230" s="535" t="s">
        <v>6967</v>
      </c>
      <c r="B230" s="51">
        <v>46038</v>
      </c>
      <c r="C230" s="33" t="s">
        <v>6962</v>
      </c>
      <c r="D230" s="37">
        <v>1434</v>
      </c>
      <c r="E230" s="34">
        <v>23.1</v>
      </c>
      <c r="F230" s="34">
        <v>23.2</v>
      </c>
      <c r="G230" s="34">
        <v>4.3</v>
      </c>
      <c r="H230" s="34">
        <v>0.13</v>
      </c>
      <c r="I230" s="34">
        <v>0.96</v>
      </c>
      <c r="J230" s="31">
        <v>7.3999999999999996E-2</v>
      </c>
      <c r="K230" s="31">
        <v>0.124</v>
      </c>
      <c r="L230" s="31">
        <v>7.2999999999999995E-2</v>
      </c>
      <c r="M230" s="31">
        <v>1.2E-2</v>
      </c>
      <c r="N230" s="420">
        <f t="shared" si="57"/>
        <v>94.326999999999998</v>
      </c>
      <c r="O230" s="34">
        <v>36.270000000000003</v>
      </c>
      <c r="P230" s="34">
        <v>36.26</v>
      </c>
      <c r="Q230" s="34">
        <v>8.3800000000000008</v>
      </c>
      <c r="R230" s="34">
        <v>16.510000000000002</v>
      </c>
      <c r="S230" s="34">
        <v>0.52</v>
      </c>
      <c r="T230" s="34">
        <v>0.24</v>
      </c>
      <c r="U230" s="34">
        <v>0.48</v>
      </c>
      <c r="V230" s="34">
        <v>0.19</v>
      </c>
      <c r="W230" s="34">
        <v>0.44</v>
      </c>
      <c r="X230" s="34">
        <v>0.62</v>
      </c>
      <c r="Y230" s="433">
        <v>0.99972429004687058</v>
      </c>
      <c r="Z230" s="433">
        <v>1.2307692307692306</v>
      </c>
      <c r="AA230" s="34"/>
      <c r="AB230" s="539"/>
      <c r="AC230" s="540"/>
      <c r="AD230" s="34"/>
      <c r="AE230" s="34"/>
      <c r="AF230" s="34"/>
      <c r="AG230" s="34"/>
      <c r="AH230" s="34"/>
      <c r="AI230" s="34"/>
      <c r="AJ230" s="34"/>
      <c r="AK230" s="34"/>
      <c r="AL230" s="36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</row>
    <row r="231" spans="1:48" ht="15.75" customHeight="1">
      <c r="A231" s="535" t="s">
        <v>6964</v>
      </c>
      <c r="B231" s="51">
        <v>46038</v>
      </c>
      <c r="C231" s="33" t="s">
        <v>6963</v>
      </c>
      <c r="D231" s="37">
        <v>1438</v>
      </c>
      <c r="E231" s="34">
        <v>0.3</v>
      </c>
      <c r="F231" s="34">
        <v>0.4</v>
      </c>
      <c r="G231" s="34">
        <v>4.3099999999999996</v>
      </c>
      <c r="H231" s="34">
        <v>0.13</v>
      </c>
      <c r="I231" s="34">
        <v>0.94</v>
      </c>
      <c r="J231" s="31">
        <v>9.1999999999999998E-2</v>
      </c>
      <c r="K231" s="31">
        <v>0.115</v>
      </c>
      <c r="L231" s="31">
        <v>7.0999999999999994E-2</v>
      </c>
      <c r="M231" s="31">
        <v>1.0999999999999999E-2</v>
      </c>
      <c r="N231" s="420">
        <f t="shared" si="57"/>
        <v>94.331000000000003</v>
      </c>
      <c r="O231" s="34">
        <v>36.51</v>
      </c>
      <c r="P231" s="34">
        <v>35.51</v>
      </c>
      <c r="Q231" s="34">
        <v>8.26</v>
      </c>
      <c r="R231" s="34">
        <v>16.13</v>
      </c>
      <c r="S231" s="34">
        <v>0.92</v>
      </c>
      <c r="T231" s="34">
        <v>0.28999999999999998</v>
      </c>
      <c r="U231" s="34">
        <v>0.47</v>
      </c>
      <c r="V231" s="34">
        <v>0.21</v>
      </c>
      <c r="W231" s="34">
        <v>0.5</v>
      </c>
      <c r="X231" s="34">
        <v>0.7</v>
      </c>
      <c r="Y231" s="433">
        <v>0.97261024376883043</v>
      </c>
      <c r="Z231" s="433">
        <v>1.1988496302382909</v>
      </c>
      <c r="AA231" s="34"/>
      <c r="AB231" s="539"/>
      <c r="AC231" s="540"/>
      <c r="AD231" s="34"/>
      <c r="AE231" s="34"/>
      <c r="AF231" s="34"/>
      <c r="AG231" s="34"/>
      <c r="AH231" s="34"/>
      <c r="AI231" s="34"/>
      <c r="AJ231" s="34"/>
      <c r="AK231" s="34"/>
      <c r="AL231" s="36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</row>
    <row r="232" spans="1:48" ht="15.75" customHeight="1">
      <c r="A232" s="535"/>
      <c r="B232" s="51"/>
      <c r="C232" s="33"/>
      <c r="D232" s="37"/>
      <c r="E232" s="34"/>
      <c r="F232" s="34"/>
      <c r="G232" s="34"/>
      <c r="H232" s="34"/>
      <c r="I232" s="34"/>
      <c r="J232" s="31"/>
      <c r="K232" s="31"/>
      <c r="L232" s="31"/>
      <c r="M232" s="31"/>
      <c r="N232" s="420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433"/>
      <c r="Z232" s="433"/>
      <c r="AA232" s="34"/>
      <c r="AB232" s="539"/>
      <c r="AC232" s="540"/>
      <c r="AD232" s="34"/>
      <c r="AE232" s="34"/>
      <c r="AF232" s="34"/>
      <c r="AG232" s="34"/>
      <c r="AH232" s="34"/>
      <c r="AI232" s="34"/>
      <c r="AJ232" s="34"/>
      <c r="AK232" s="34"/>
      <c r="AL232" s="36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</row>
    <row r="233" spans="1:48" ht="15.75" customHeight="1">
      <c r="A233" s="535" t="s">
        <v>6966</v>
      </c>
      <c r="B233" s="51">
        <v>46039</v>
      </c>
      <c r="C233" s="33" t="s">
        <v>6965</v>
      </c>
      <c r="D233" s="37">
        <v>1457</v>
      </c>
      <c r="E233" s="34">
        <v>2.1</v>
      </c>
      <c r="F233" s="34">
        <v>2.2000000000000002</v>
      </c>
      <c r="G233" s="34">
        <v>4.2699999999999996</v>
      </c>
      <c r="H233" s="34">
        <v>0.15</v>
      </c>
      <c r="I233" s="34">
        <v>1.0900000000000001</v>
      </c>
      <c r="J233" s="31">
        <v>0.05</v>
      </c>
      <c r="K233" s="31">
        <v>0.113</v>
      </c>
      <c r="L233" s="31">
        <v>7.9000000000000001E-2</v>
      </c>
      <c r="M233" s="31">
        <v>1.0999999999999999E-2</v>
      </c>
      <c r="N233" s="420">
        <f t="shared" si="57"/>
        <v>94.236999999999995</v>
      </c>
      <c r="O233" s="34">
        <v>36.04</v>
      </c>
      <c r="P233" s="34">
        <v>36.64</v>
      </c>
      <c r="Q233" s="34">
        <v>8.7799999999999994</v>
      </c>
      <c r="R233" s="34">
        <v>16.010000000000002</v>
      </c>
      <c r="S233" s="34">
        <v>0.36</v>
      </c>
      <c r="T233" s="34">
        <v>0.25</v>
      </c>
      <c r="U233" s="34">
        <v>0.49</v>
      </c>
      <c r="V233" s="34">
        <v>0.21</v>
      </c>
      <c r="W233" s="34">
        <v>0.47</v>
      </c>
      <c r="X233" s="34">
        <v>0.65</v>
      </c>
      <c r="Y233" s="433">
        <v>1.0166481687014428</v>
      </c>
      <c r="Z233" s="433">
        <v>1.2602663706992232</v>
      </c>
      <c r="AA233" s="34"/>
      <c r="AB233" s="539" t="s">
        <v>48</v>
      </c>
      <c r="AC233" s="540">
        <v>22.5</v>
      </c>
      <c r="AD233" s="34">
        <v>25</v>
      </c>
      <c r="AE233" s="34">
        <v>16.600000000000001</v>
      </c>
      <c r="AF233" s="34">
        <v>0.6</v>
      </c>
      <c r="AG233" s="34">
        <v>2.95</v>
      </c>
      <c r="AH233" s="34">
        <v>54.849999999999994</v>
      </c>
      <c r="AI233" s="34">
        <v>1.506024096385542</v>
      </c>
      <c r="AJ233" s="34">
        <v>39.903846153846153</v>
      </c>
      <c r="AK233" s="34">
        <v>852.47500000000002</v>
      </c>
      <c r="AL233" s="36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</row>
    <row r="234" spans="1:48" ht="15.75" customHeight="1">
      <c r="A234" s="535" t="s">
        <v>6969</v>
      </c>
      <c r="B234" s="51">
        <v>46039</v>
      </c>
      <c r="C234" s="33" t="s">
        <v>6968</v>
      </c>
      <c r="D234" s="37" t="s">
        <v>51</v>
      </c>
      <c r="E234" s="34">
        <v>5.0999999999999996</v>
      </c>
      <c r="F234" s="34">
        <v>5.2</v>
      </c>
      <c r="G234" s="34">
        <v>4.22</v>
      </c>
      <c r="H234" s="34">
        <v>0.15</v>
      </c>
      <c r="I234" s="34">
        <v>1.29</v>
      </c>
      <c r="J234" s="31">
        <v>3.6999999999999998E-2</v>
      </c>
      <c r="K234" s="31">
        <v>0.10299999999999999</v>
      </c>
      <c r="L234" s="31">
        <v>0.09</v>
      </c>
      <c r="M234" s="31">
        <v>0.01</v>
      </c>
      <c r="N234" s="420">
        <f t="shared" si="57"/>
        <v>94.1</v>
      </c>
      <c r="O234" s="34">
        <v>34.78</v>
      </c>
      <c r="P234" s="34">
        <v>37.44</v>
      </c>
      <c r="Q234" s="34">
        <v>8.7899999999999991</v>
      </c>
      <c r="R234" s="34">
        <v>16.649999999999999</v>
      </c>
      <c r="S234" s="34">
        <v>0.56000000000000005</v>
      </c>
      <c r="T234" s="34">
        <v>0.17</v>
      </c>
      <c r="U234" s="34">
        <v>0.51</v>
      </c>
      <c r="V234" s="34">
        <v>0.17</v>
      </c>
      <c r="W234" s="34">
        <v>0.36</v>
      </c>
      <c r="X234" s="34">
        <v>0.46</v>
      </c>
      <c r="Y234" s="433">
        <v>1.076480736055204</v>
      </c>
      <c r="Z234" s="433">
        <v>1.3292121909143184</v>
      </c>
      <c r="AA234" s="34"/>
      <c r="AB234" s="34" t="s">
        <v>50</v>
      </c>
      <c r="AC234" s="34">
        <v>6.3</v>
      </c>
      <c r="AD234" s="34" t="s">
        <v>51</v>
      </c>
      <c r="AE234" s="34"/>
      <c r="AF234" s="34"/>
      <c r="AG234" s="34"/>
      <c r="AH234" s="34"/>
      <c r="AI234" s="34"/>
      <c r="AJ234" s="34"/>
      <c r="AK234" s="34"/>
      <c r="AL234" s="36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</row>
    <row r="235" spans="1:48" ht="15.75" customHeight="1">
      <c r="A235" s="535" t="s">
        <v>6971</v>
      </c>
      <c r="B235" s="51">
        <v>46039</v>
      </c>
      <c r="C235" s="33" t="s">
        <v>6970</v>
      </c>
      <c r="D235" s="37">
        <v>1494</v>
      </c>
      <c r="E235" s="34">
        <v>6.5</v>
      </c>
      <c r="F235" s="34">
        <v>7</v>
      </c>
      <c r="G235" s="34">
        <v>4.34</v>
      </c>
      <c r="H235" s="34">
        <v>0.15</v>
      </c>
      <c r="I235" s="34">
        <v>0.89</v>
      </c>
      <c r="J235" s="31">
        <v>4.5999999999999999E-2</v>
      </c>
      <c r="K235" s="31">
        <v>9.5000000000000001E-2</v>
      </c>
      <c r="L235" s="31">
        <v>7.3999999999999996E-2</v>
      </c>
      <c r="M235" s="31">
        <v>0.01</v>
      </c>
      <c r="N235" s="420">
        <f t="shared" si="57"/>
        <v>94.394999999999996</v>
      </c>
      <c r="O235" s="34">
        <v>33.799999999999997</v>
      </c>
      <c r="P235" s="34">
        <v>36.29</v>
      </c>
      <c r="Q235" s="34">
        <v>8.7899999999999991</v>
      </c>
      <c r="R235" s="34">
        <v>18.63</v>
      </c>
      <c r="S235" s="34">
        <v>0.32</v>
      </c>
      <c r="T235" s="34">
        <v>0.19</v>
      </c>
      <c r="U235" s="34">
        <v>0.56999999999999995</v>
      </c>
      <c r="V235" s="34">
        <v>0.24</v>
      </c>
      <c r="W235" s="34">
        <v>0.52</v>
      </c>
      <c r="X235" s="34">
        <v>0.54</v>
      </c>
      <c r="Y235" s="433">
        <v>1.0736686390532546</v>
      </c>
      <c r="Z235" s="433">
        <v>1.3337278106508876</v>
      </c>
      <c r="AA235" s="34"/>
      <c r="AB235" s="34" t="s">
        <v>53</v>
      </c>
      <c r="AC235" s="34">
        <v>14.3</v>
      </c>
      <c r="AD235" s="34">
        <v>25.2</v>
      </c>
      <c r="AE235" s="34">
        <v>17.600000000000001</v>
      </c>
      <c r="AF235" s="34">
        <v>0.6</v>
      </c>
      <c r="AG235" s="34">
        <v>3.22</v>
      </c>
      <c r="AH235" s="34">
        <v>53.379999999999995</v>
      </c>
      <c r="AI235" s="34">
        <v>1.4318181818181817</v>
      </c>
      <c r="AJ235" s="34">
        <v>41.121495327102807</v>
      </c>
      <c r="AK235" s="34">
        <v>866.81000000000006</v>
      </c>
      <c r="AL235" s="36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</row>
    <row r="236" spans="1:48" ht="15.75" customHeight="1">
      <c r="A236" s="535" t="s">
        <v>6973</v>
      </c>
      <c r="B236" s="51">
        <v>46039</v>
      </c>
      <c r="C236" s="33" t="s">
        <v>6972</v>
      </c>
      <c r="D236" s="37">
        <v>1495</v>
      </c>
      <c r="E236" s="34">
        <v>8.1999999999999993</v>
      </c>
      <c r="F236" s="34">
        <v>8.3000000000000007</v>
      </c>
      <c r="G236" s="34">
        <v>4.4000000000000004</v>
      </c>
      <c r="H236" s="34">
        <v>0.13</v>
      </c>
      <c r="I236" s="34">
        <v>0.67</v>
      </c>
      <c r="J236" s="31">
        <v>5.7000000000000002E-2</v>
      </c>
      <c r="K236" s="31">
        <v>8.7999999999999995E-2</v>
      </c>
      <c r="L236" s="31">
        <v>6.3E-2</v>
      </c>
      <c r="M236" s="31">
        <v>0.01</v>
      </c>
      <c r="N236" s="420">
        <f t="shared" si="57"/>
        <v>94.581999999999994</v>
      </c>
      <c r="O236" s="34">
        <v>33.97</v>
      </c>
      <c r="P236" s="34">
        <v>35.72</v>
      </c>
      <c r="Q236" s="34">
        <v>8.92</v>
      </c>
      <c r="R236" s="34">
        <v>18.88</v>
      </c>
      <c r="S236" s="34">
        <v>0.26</v>
      </c>
      <c r="T236" s="34">
        <v>0.19</v>
      </c>
      <c r="U236" s="34">
        <v>0.6</v>
      </c>
      <c r="V236" s="34">
        <v>0.24</v>
      </c>
      <c r="W236" s="34">
        <v>0.53</v>
      </c>
      <c r="X236" s="34">
        <v>0.49</v>
      </c>
      <c r="Y236" s="433">
        <v>1.0515160435678539</v>
      </c>
      <c r="Z236" s="433">
        <v>1.3141006770680013</v>
      </c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6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</row>
    <row r="237" spans="1:48" ht="15.75" customHeight="1">
      <c r="A237" s="535" t="s">
        <v>6975</v>
      </c>
      <c r="B237" s="51">
        <v>46039</v>
      </c>
      <c r="C237" s="33" t="s">
        <v>6974</v>
      </c>
      <c r="D237" s="37">
        <v>1475</v>
      </c>
      <c r="E237" s="34">
        <v>10</v>
      </c>
      <c r="F237" s="34">
        <v>10.1</v>
      </c>
      <c r="G237" s="34">
        <v>4.4800000000000004</v>
      </c>
      <c r="H237" s="34">
        <v>0.13</v>
      </c>
      <c r="I237" s="34">
        <v>0.38</v>
      </c>
      <c r="J237" s="31">
        <v>8.5999999999999993E-2</v>
      </c>
      <c r="K237" s="31">
        <v>0.08</v>
      </c>
      <c r="L237" s="31">
        <v>3.5999999999999997E-2</v>
      </c>
      <c r="M237" s="31">
        <v>8.9999999999999993E-3</v>
      </c>
      <c r="N237" s="420">
        <f t="shared" si="57"/>
        <v>94.799000000000007</v>
      </c>
      <c r="O237" s="34">
        <v>34.17</v>
      </c>
      <c r="P237" s="34">
        <v>34.840000000000003</v>
      </c>
      <c r="Q237" s="34">
        <v>8.83</v>
      </c>
      <c r="R237" s="34">
        <v>19.29</v>
      </c>
      <c r="S237" s="34">
        <v>0.41</v>
      </c>
      <c r="T237" s="34">
        <v>0.25</v>
      </c>
      <c r="U237" s="34">
        <v>0.55000000000000004</v>
      </c>
      <c r="V237" s="34">
        <v>0.24</v>
      </c>
      <c r="W237" s="34">
        <v>0.55000000000000004</v>
      </c>
      <c r="X237" s="34">
        <v>0.75</v>
      </c>
      <c r="Y237" s="433">
        <v>1.0196078431372551</v>
      </c>
      <c r="Z237" s="433">
        <v>1.2780216564237634</v>
      </c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6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</row>
    <row r="238" spans="1:48" ht="15.75" customHeight="1">
      <c r="A238" s="535" t="s">
        <v>6977</v>
      </c>
      <c r="B238" s="51">
        <v>46039</v>
      </c>
      <c r="C238" s="33" t="s">
        <v>6976</v>
      </c>
      <c r="D238" s="37">
        <v>1457</v>
      </c>
      <c r="E238" s="34">
        <v>11.2</v>
      </c>
      <c r="F238" s="34">
        <v>11.3</v>
      </c>
      <c r="G238" s="34">
        <v>4.5</v>
      </c>
      <c r="H238" s="34">
        <v>0.11</v>
      </c>
      <c r="I238" s="34">
        <v>0.28999999999999998</v>
      </c>
      <c r="J238" s="31">
        <v>8.4000000000000005E-2</v>
      </c>
      <c r="K238" s="31">
        <v>0.08</v>
      </c>
      <c r="L238" s="31">
        <v>2.1000000000000001E-2</v>
      </c>
      <c r="M238" s="31">
        <v>8.9999999999999993E-3</v>
      </c>
      <c r="N238" s="420">
        <f t="shared" si="57"/>
        <v>94.906000000000006</v>
      </c>
      <c r="O238" s="34">
        <v>34.119999999999997</v>
      </c>
      <c r="P238" s="34">
        <v>34.35</v>
      </c>
      <c r="Q238" s="34">
        <v>8.67</v>
      </c>
      <c r="R238" s="34">
        <v>19.18</v>
      </c>
      <c r="S238" s="34">
        <v>0.56999999999999995</v>
      </c>
      <c r="T238" s="34">
        <v>0.33</v>
      </c>
      <c r="U238" s="34">
        <v>0.49</v>
      </c>
      <c r="V238" s="34">
        <v>0.28000000000000003</v>
      </c>
      <c r="W238" s="34">
        <v>0.56000000000000005</v>
      </c>
      <c r="X238" s="34">
        <v>1.06</v>
      </c>
      <c r="Y238" s="433">
        <v>1.0067409144196953</v>
      </c>
      <c r="Z238" s="433">
        <v>1.2608440797186402</v>
      </c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6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</row>
    <row r="239" spans="1:48" ht="15.75" customHeight="1">
      <c r="A239" s="535" t="s">
        <v>6979</v>
      </c>
      <c r="B239" s="51">
        <v>46039</v>
      </c>
      <c r="C239" s="33" t="s">
        <v>6978</v>
      </c>
      <c r="D239" s="37">
        <v>1482</v>
      </c>
      <c r="E239" s="34">
        <v>13.1</v>
      </c>
      <c r="F239" s="34">
        <v>13.2</v>
      </c>
      <c r="G239" s="34">
        <v>4.38</v>
      </c>
      <c r="H239" s="34">
        <v>0.14000000000000001</v>
      </c>
      <c r="I239" s="34">
        <v>0.72</v>
      </c>
      <c r="J239" s="31">
        <v>4.4999999999999998E-2</v>
      </c>
      <c r="K239" s="31">
        <v>9.6000000000000002E-2</v>
      </c>
      <c r="L239" s="31">
        <v>7.1999999999999995E-2</v>
      </c>
      <c r="M239" s="31">
        <v>0.01</v>
      </c>
      <c r="N239" s="420">
        <f t="shared" si="57"/>
        <v>94.537000000000006</v>
      </c>
      <c r="O239" s="34">
        <v>33.1</v>
      </c>
      <c r="P239" s="34">
        <v>35.85</v>
      </c>
      <c r="Q239" s="34">
        <v>8.56</v>
      </c>
      <c r="R239" s="34">
        <v>19.91</v>
      </c>
      <c r="S239" s="34">
        <v>0.28999999999999998</v>
      </c>
      <c r="T239" s="34">
        <v>0.2</v>
      </c>
      <c r="U239" s="34">
        <v>0.54</v>
      </c>
      <c r="V239" s="34">
        <v>0.21</v>
      </c>
      <c r="W239" s="34">
        <v>0.5</v>
      </c>
      <c r="X239" s="34">
        <v>0.74</v>
      </c>
      <c r="Y239" s="433">
        <f t="shared" ref="Y239" si="66">P239/O239</f>
        <v>1.0830815709969788</v>
      </c>
      <c r="Z239" s="433">
        <f t="shared" ref="Z239" si="67">(Q239+P239)/O239</f>
        <v>1.3416918429003022</v>
      </c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6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</row>
    <row r="240" spans="1:48" ht="15.75" customHeight="1">
      <c r="A240" s="535" t="s">
        <v>6981</v>
      </c>
      <c r="B240" s="51">
        <v>46039</v>
      </c>
      <c r="C240" s="33" t="s">
        <v>6980</v>
      </c>
      <c r="D240" s="37">
        <v>1496</v>
      </c>
      <c r="E240" s="34">
        <v>14.25</v>
      </c>
      <c r="F240" s="34">
        <v>14.35</v>
      </c>
      <c r="G240" s="34">
        <v>4.4400000000000004</v>
      </c>
      <c r="H240" s="34">
        <v>0.13100000000000001</v>
      </c>
      <c r="I240" s="34">
        <v>0.5</v>
      </c>
      <c r="J240" s="31">
        <v>5.6000000000000001E-2</v>
      </c>
      <c r="K240" s="31">
        <v>8.2000000000000003E-2</v>
      </c>
      <c r="L240" s="31">
        <v>5.1799999999999999E-2</v>
      </c>
      <c r="M240" s="31">
        <v>0.01</v>
      </c>
      <c r="N240" s="420">
        <f t="shared" si="57"/>
        <v>94.729200000000006</v>
      </c>
      <c r="O240" s="34">
        <v>33.61</v>
      </c>
      <c r="P240" s="34">
        <v>35.619999999999997</v>
      </c>
      <c r="Q240" s="34">
        <v>8.7100000000000009</v>
      </c>
      <c r="R240" s="34">
        <v>19.18</v>
      </c>
      <c r="S240" s="34">
        <v>0.41</v>
      </c>
      <c r="T240" s="34">
        <v>0.24</v>
      </c>
      <c r="U240" s="34">
        <v>0.54</v>
      </c>
      <c r="V240" s="34">
        <v>0.24</v>
      </c>
      <c r="W240" s="34">
        <v>0.55000000000000004</v>
      </c>
      <c r="X240" s="34">
        <v>0.79</v>
      </c>
      <c r="Y240" s="433">
        <v>1.0598036298720619</v>
      </c>
      <c r="Z240" s="433">
        <v>1.3189526926509967</v>
      </c>
      <c r="AA240" s="34"/>
      <c r="AB240" s="539"/>
      <c r="AC240" s="540"/>
      <c r="AD240" s="34"/>
      <c r="AE240" s="34"/>
      <c r="AF240" s="34"/>
      <c r="AG240" s="34"/>
      <c r="AH240" s="34"/>
      <c r="AI240" s="34"/>
      <c r="AJ240" s="34"/>
      <c r="AK240" s="34"/>
      <c r="AL240" s="36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</row>
    <row r="241" spans="1:48" ht="15.75" customHeight="1">
      <c r="A241" s="535" t="s">
        <v>6983</v>
      </c>
      <c r="B241" s="51">
        <v>46039</v>
      </c>
      <c r="C241" s="33" t="s">
        <v>6982</v>
      </c>
      <c r="D241" s="37">
        <v>1498</v>
      </c>
      <c r="E241" s="34">
        <v>15.37</v>
      </c>
      <c r="F241" s="34">
        <v>15.47</v>
      </c>
      <c r="G241" s="34">
        <v>4.38</v>
      </c>
      <c r="H241" s="34">
        <v>0.13600000000000001</v>
      </c>
      <c r="I241" s="34">
        <v>0.72</v>
      </c>
      <c r="J241" s="31">
        <v>4.8000000000000001E-2</v>
      </c>
      <c r="K241" s="31">
        <v>9.5000000000000001E-2</v>
      </c>
      <c r="L241" s="31">
        <v>6.7199999999999996E-2</v>
      </c>
      <c r="M241" s="31">
        <v>0.01</v>
      </c>
      <c r="N241" s="420">
        <f t="shared" si="57"/>
        <v>94.543800000000005</v>
      </c>
      <c r="O241" s="34">
        <v>33.53</v>
      </c>
      <c r="P241" s="34">
        <v>35.5</v>
      </c>
      <c r="Q241" s="34">
        <v>8.68</v>
      </c>
      <c r="R241" s="34">
        <v>19.59</v>
      </c>
      <c r="S241" s="34">
        <v>0.27</v>
      </c>
      <c r="T241" s="34">
        <v>0.23</v>
      </c>
      <c r="U241" s="34">
        <v>0.53</v>
      </c>
      <c r="V241" s="34">
        <v>0.25</v>
      </c>
      <c r="W241" s="34">
        <v>0.55000000000000004</v>
      </c>
      <c r="X241" s="34">
        <v>0.77</v>
      </c>
      <c r="Y241" s="433">
        <v>1.0587533552042947</v>
      </c>
      <c r="Z241" s="433">
        <v>1.3176260065612884</v>
      </c>
      <c r="AA241" s="34"/>
      <c r="AB241" s="539"/>
      <c r="AC241" s="540"/>
      <c r="AD241" s="34"/>
      <c r="AE241" s="34"/>
      <c r="AF241" s="34"/>
      <c r="AG241" s="34"/>
      <c r="AH241" s="34"/>
      <c r="AI241" s="34"/>
      <c r="AJ241" s="34"/>
      <c r="AK241" s="34"/>
      <c r="AL241" s="36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</row>
    <row r="242" spans="1:48" ht="15.75" customHeight="1">
      <c r="A242" s="535" t="s">
        <v>6985</v>
      </c>
      <c r="B242" s="51">
        <v>46039</v>
      </c>
      <c r="C242" s="33" t="s">
        <v>6984</v>
      </c>
      <c r="D242" s="37">
        <v>1513</v>
      </c>
      <c r="E242" s="34">
        <v>17.28</v>
      </c>
      <c r="F242" s="34">
        <v>17.38</v>
      </c>
      <c r="G242" s="34">
        <v>4.41</v>
      </c>
      <c r="H242" s="34">
        <v>0.13</v>
      </c>
      <c r="I242" s="34">
        <v>0.64</v>
      </c>
      <c r="J242" s="31">
        <v>5.3999999999999999E-2</v>
      </c>
      <c r="K242" s="31">
        <v>8.5000000000000006E-2</v>
      </c>
      <c r="L242" s="31">
        <v>0.06</v>
      </c>
      <c r="M242" s="31">
        <v>8.9999999999999993E-3</v>
      </c>
      <c r="N242" s="420">
        <f t="shared" si="57"/>
        <v>94.611999999999995</v>
      </c>
      <c r="O242" s="34">
        <v>33.17</v>
      </c>
      <c r="P242" s="34">
        <v>35.94</v>
      </c>
      <c r="Q242" s="34">
        <v>8.92</v>
      </c>
      <c r="R242" s="34">
        <v>19.37</v>
      </c>
      <c r="S242" s="34">
        <v>0.28000000000000003</v>
      </c>
      <c r="T242" s="34">
        <v>0.2</v>
      </c>
      <c r="U242" s="34">
        <v>0.55000000000000004</v>
      </c>
      <c r="V242" s="34">
        <v>0.22</v>
      </c>
      <c r="W242" s="34">
        <v>0.52</v>
      </c>
      <c r="X242" s="34">
        <v>0.72</v>
      </c>
      <c r="Y242" s="433">
        <f t="shared" ref="Y242" si="68">P242/O242</f>
        <v>1.0835091950557731</v>
      </c>
      <c r="Z242" s="433">
        <f t="shared" ref="Z242" si="69">(Q242+P242)/O242</f>
        <v>1.3524268917696713</v>
      </c>
      <c r="AA242" s="34"/>
      <c r="AB242" s="539"/>
      <c r="AC242" s="540"/>
      <c r="AD242" s="34"/>
      <c r="AE242" s="34"/>
      <c r="AF242" s="34"/>
      <c r="AG242" s="34"/>
      <c r="AH242" s="34"/>
      <c r="AI242" s="34"/>
      <c r="AJ242" s="34"/>
      <c r="AK242" s="34"/>
      <c r="AL242" s="36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</row>
    <row r="243" spans="1:48" ht="15.75" customHeight="1">
      <c r="A243" s="535" t="s">
        <v>6987</v>
      </c>
      <c r="B243" s="51">
        <v>46039</v>
      </c>
      <c r="C243" s="33" t="s">
        <v>6986</v>
      </c>
      <c r="D243" s="37">
        <v>1504</v>
      </c>
      <c r="E243" s="34">
        <v>18.52</v>
      </c>
      <c r="F243" s="34">
        <v>19.02</v>
      </c>
      <c r="G243" s="34">
        <v>4.4800000000000004</v>
      </c>
      <c r="H243" s="34">
        <v>0.129</v>
      </c>
      <c r="I243" s="34">
        <v>0.37</v>
      </c>
      <c r="J243" s="31">
        <v>7.2999999999999995E-2</v>
      </c>
      <c r="K243" s="31">
        <v>7.9000000000000001E-2</v>
      </c>
      <c r="L243" s="31">
        <v>3.9E-2</v>
      </c>
      <c r="M243" s="31">
        <v>0.01</v>
      </c>
      <c r="N243" s="420">
        <f t="shared" si="57"/>
        <v>94.82</v>
      </c>
      <c r="O243" s="34">
        <v>33.880000000000003</v>
      </c>
      <c r="P243" s="34">
        <v>35.07</v>
      </c>
      <c r="Q243" s="34">
        <v>8.7200000000000006</v>
      </c>
      <c r="R243" s="34">
        <v>19.18</v>
      </c>
      <c r="S243" s="34">
        <v>0.45</v>
      </c>
      <c r="T243" s="34">
        <v>0.28000000000000003</v>
      </c>
      <c r="U243" s="34">
        <v>0.5</v>
      </c>
      <c r="V243" s="34">
        <v>0.26</v>
      </c>
      <c r="W243" s="34">
        <v>0.59</v>
      </c>
      <c r="X243" s="34">
        <v>0.97</v>
      </c>
      <c r="Y243" s="433">
        <f t="shared" ref="Y243:Y246" si="70">P243/O243</f>
        <v>1.0351239669421486</v>
      </c>
      <c r="Z243" s="433">
        <f t="shared" ref="Z243:Z246" si="71">(Q243+P243)/O243</f>
        <v>1.2925029515938606</v>
      </c>
      <c r="AA243" s="34"/>
      <c r="AB243" s="539"/>
      <c r="AC243" s="540"/>
      <c r="AD243" s="34"/>
      <c r="AE243" s="34"/>
      <c r="AF243" s="34"/>
      <c r="AG243" s="34"/>
      <c r="AH243" s="34"/>
      <c r="AI243" s="34"/>
      <c r="AJ243" s="34"/>
      <c r="AK243" s="34"/>
      <c r="AL243" s="36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</row>
    <row r="244" spans="1:48" ht="15.75" customHeight="1">
      <c r="A244" s="535" t="s">
        <v>6988</v>
      </c>
      <c r="B244" s="51">
        <v>46039</v>
      </c>
      <c r="C244" s="33" t="s">
        <v>6989</v>
      </c>
      <c r="D244" s="37">
        <v>1470</v>
      </c>
      <c r="E244" s="34">
        <v>20.5</v>
      </c>
      <c r="F244" s="34">
        <v>21</v>
      </c>
      <c r="G244" s="34">
        <v>4.49</v>
      </c>
      <c r="H244" s="34">
        <v>0.11</v>
      </c>
      <c r="I244" s="34">
        <v>0.23</v>
      </c>
      <c r="J244" s="31">
        <v>7.8E-2</v>
      </c>
      <c r="K244" s="31">
        <v>7.8E-2</v>
      </c>
      <c r="L244" s="31">
        <v>2.18E-2</v>
      </c>
      <c r="M244" s="31">
        <v>0.01</v>
      </c>
      <c r="N244" s="420">
        <f t="shared" si="57"/>
        <v>94.982200000000006</v>
      </c>
      <c r="O244" s="34">
        <v>34.049999999999997</v>
      </c>
      <c r="P244" s="34">
        <v>34.86</v>
      </c>
      <c r="Q244" s="34">
        <v>8.7899999999999991</v>
      </c>
      <c r="R244" s="34">
        <v>18.829999999999998</v>
      </c>
      <c r="S244" s="34">
        <v>0.5</v>
      </c>
      <c r="T244" s="34">
        <v>0.34</v>
      </c>
      <c r="U244" s="34">
        <v>0.49</v>
      </c>
      <c r="V244" s="34">
        <v>0.27</v>
      </c>
      <c r="W244" s="34">
        <v>0.65</v>
      </c>
      <c r="X244" s="34">
        <v>1.1100000000000001</v>
      </c>
      <c r="Y244" s="433">
        <f t="shared" si="70"/>
        <v>1.0237885462555067</v>
      </c>
      <c r="Z244" s="433">
        <f t="shared" si="71"/>
        <v>1.2819383259911894</v>
      </c>
      <c r="AA244" s="34"/>
      <c r="AB244" s="539"/>
      <c r="AC244" s="540"/>
      <c r="AD244" s="34"/>
      <c r="AE244" s="34"/>
      <c r="AF244" s="34"/>
      <c r="AG244" s="34"/>
      <c r="AH244" s="34"/>
      <c r="AI244" s="34"/>
      <c r="AJ244" s="34"/>
      <c r="AK244" s="34"/>
      <c r="AL244" s="36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</row>
    <row r="245" spans="1:48" ht="15.75" customHeight="1">
      <c r="A245" s="535" t="s">
        <v>6990</v>
      </c>
      <c r="B245" s="51">
        <v>46039</v>
      </c>
      <c r="C245" s="33" t="s">
        <v>6991</v>
      </c>
      <c r="D245" s="37">
        <v>1482</v>
      </c>
      <c r="E245" s="34">
        <v>21.5</v>
      </c>
      <c r="F245" s="34">
        <v>22</v>
      </c>
      <c r="G245" s="34">
        <v>4.45</v>
      </c>
      <c r="H245" s="34">
        <v>0.11899999999999999</v>
      </c>
      <c r="I245" s="34">
        <v>0.48</v>
      </c>
      <c r="J245" s="31">
        <v>7.3999999999999996E-2</v>
      </c>
      <c r="K245" s="31">
        <v>8.1000000000000003E-2</v>
      </c>
      <c r="L245" s="31">
        <v>4.2999999999999997E-2</v>
      </c>
      <c r="M245" s="31">
        <v>0.01</v>
      </c>
      <c r="N245" s="420">
        <f t="shared" si="57"/>
        <v>94.742999999999995</v>
      </c>
      <c r="O245" s="34">
        <v>34.54</v>
      </c>
      <c r="P245" s="34">
        <v>35</v>
      </c>
      <c r="Q245" s="34">
        <v>8.9</v>
      </c>
      <c r="R245" s="34">
        <v>18.64</v>
      </c>
      <c r="S245" s="34">
        <v>0.4</v>
      </c>
      <c r="T245" s="34">
        <v>0.25</v>
      </c>
      <c r="U245" s="34">
        <v>0.5</v>
      </c>
      <c r="V245" s="34">
        <v>0.26</v>
      </c>
      <c r="W245" s="34">
        <v>0.59</v>
      </c>
      <c r="X245" s="34">
        <v>0.83</v>
      </c>
      <c r="Y245" s="433">
        <f t="shared" si="70"/>
        <v>1.013317892298784</v>
      </c>
      <c r="Z245" s="433">
        <f t="shared" si="71"/>
        <v>1.2709901563404749</v>
      </c>
      <c r="AA245" s="34"/>
      <c r="AB245" s="539"/>
      <c r="AC245" s="540"/>
      <c r="AD245" s="34"/>
      <c r="AE245" s="34"/>
      <c r="AF245" s="34"/>
      <c r="AG245" s="34"/>
      <c r="AH245" s="34"/>
      <c r="AI245" s="34"/>
      <c r="AJ245" s="34"/>
      <c r="AK245" s="34"/>
      <c r="AL245" s="36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</row>
    <row r="246" spans="1:48" ht="15.75" customHeight="1">
      <c r="A246" s="535" t="s">
        <v>6993</v>
      </c>
      <c r="B246" s="51">
        <v>46039</v>
      </c>
      <c r="C246" s="33" t="s">
        <v>6992</v>
      </c>
      <c r="D246" s="37">
        <v>1483</v>
      </c>
      <c r="E246" s="34">
        <v>23.4</v>
      </c>
      <c r="F246" s="34">
        <v>23.5</v>
      </c>
      <c r="G246" s="34">
        <v>4.45</v>
      </c>
      <c r="H246" s="34">
        <v>0.13</v>
      </c>
      <c r="I246" s="34">
        <v>0.47</v>
      </c>
      <c r="J246" s="31">
        <v>5.8999999999999997E-2</v>
      </c>
      <c r="K246" s="31">
        <v>8.3000000000000004E-2</v>
      </c>
      <c r="L246" s="31">
        <v>4.4999999999999998E-2</v>
      </c>
      <c r="M246" s="31">
        <v>1.0999999999999999E-2</v>
      </c>
      <c r="N246" s="420">
        <f t="shared" si="57"/>
        <v>94.751999999999995</v>
      </c>
      <c r="O246" s="34">
        <v>33.35</v>
      </c>
      <c r="P246" s="34">
        <v>35.700000000000003</v>
      </c>
      <c r="Q246" s="34">
        <v>8.92</v>
      </c>
      <c r="R246" s="34">
        <v>18.940000000000001</v>
      </c>
      <c r="S246" s="34">
        <v>0.51</v>
      </c>
      <c r="T246" s="34">
        <v>0.28000000000000003</v>
      </c>
      <c r="U246" s="34">
        <v>0.51</v>
      </c>
      <c r="V246" s="34">
        <v>0.22</v>
      </c>
      <c r="W246" s="34">
        <v>0.5</v>
      </c>
      <c r="X246" s="34">
        <v>0.95</v>
      </c>
      <c r="Y246" s="433">
        <f t="shared" si="70"/>
        <v>1.070464767616192</v>
      </c>
      <c r="Z246" s="433">
        <f t="shared" si="71"/>
        <v>1.3379310344827586</v>
      </c>
      <c r="AA246" s="34"/>
      <c r="AB246" s="539"/>
      <c r="AC246" s="540"/>
      <c r="AD246" s="34"/>
      <c r="AE246" s="34"/>
      <c r="AF246" s="34"/>
      <c r="AG246" s="34"/>
      <c r="AH246" s="34"/>
      <c r="AI246" s="34"/>
      <c r="AJ246" s="34"/>
      <c r="AK246" s="34"/>
      <c r="AL246" s="36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</row>
    <row r="247" spans="1:48" ht="15.75" customHeight="1">
      <c r="A247" s="535"/>
      <c r="B247" s="51"/>
      <c r="C247" s="33"/>
      <c r="D247" s="37"/>
      <c r="E247" s="34"/>
      <c r="F247" s="34"/>
      <c r="G247" s="34"/>
      <c r="H247" s="34"/>
      <c r="I247" s="34"/>
      <c r="J247" s="31"/>
      <c r="K247" s="31"/>
      <c r="L247" s="31"/>
      <c r="M247" s="31"/>
      <c r="N247" s="420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433"/>
      <c r="Z247" s="433"/>
      <c r="AA247" s="34"/>
      <c r="AB247" s="539"/>
      <c r="AC247" s="540"/>
      <c r="AD247" s="34"/>
      <c r="AE247" s="34"/>
      <c r="AF247" s="34"/>
      <c r="AG247" s="34"/>
      <c r="AH247" s="34"/>
      <c r="AI247" s="34"/>
      <c r="AJ247" s="34"/>
      <c r="AK247" s="34"/>
      <c r="AL247" s="36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</row>
    <row r="248" spans="1:48" ht="15.75" customHeight="1">
      <c r="A248" s="535" t="s">
        <v>6995</v>
      </c>
      <c r="B248" s="51">
        <v>46040</v>
      </c>
      <c r="C248" s="33" t="s">
        <v>6994</v>
      </c>
      <c r="D248" s="37">
        <v>1498</v>
      </c>
      <c r="E248" s="34">
        <v>0.5</v>
      </c>
      <c r="F248" s="34">
        <v>1</v>
      </c>
      <c r="G248" s="34">
        <v>4.46</v>
      </c>
      <c r="H248" s="34">
        <v>0.13</v>
      </c>
      <c r="I248" s="34">
        <v>0.43</v>
      </c>
      <c r="J248" s="31">
        <v>5.0999999999999997E-2</v>
      </c>
      <c r="K248" s="31">
        <v>7.6999999999999999E-2</v>
      </c>
      <c r="L248" s="31">
        <v>4.3999999999999997E-2</v>
      </c>
      <c r="M248" s="31">
        <v>0.01</v>
      </c>
      <c r="N248" s="420">
        <f t="shared" si="57"/>
        <v>94.798000000000002</v>
      </c>
      <c r="O248" s="34">
        <v>33.380000000000003</v>
      </c>
      <c r="P248" s="34">
        <v>35.9</v>
      </c>
      <c r="Q248" s="34">
        <v>9.0299999999999994</v>
      </c>
      <c r="R248" s="34">
        <v>18.850000000000001</v>
      </c>
      <c r="S248" s="34">
        <v>0.37</v>
      </c>
      <c r="T248" s="34">
        <v>0.25</v>
      </c>
      <c r="U248" s="34">
        <v>0.52</v>
      </c>
      <c r="V248" s="34">
        <v>0.22</v>
      </c>
      <c r="W248" s="34">
        <v>0.49</v>
      </c>
      <c r="X248" s="34">
        <v>0.88</v>
      </c>
      <c r="Y248" s="433">
        <f t="shared" ref="Y248:Y249" si="72">P248/O248</f>
        <v>1.0754943079688435</v>
      </c>
      <c r="Z248" s="433">
        <v>1.3460155781905332</v>
      </c>
      <c r="AA248" s="34"/>
      <c r="AB248" s="539" t="s">
        <v>48</v>
      </c>
      <c r="AC248" s="540">
        <v>22.5</v>
      </c>
      <c r="AD248" s="34"/>
      <c r="AE248" s="34"/>
      <c r="AF248" s="34"/>
      <c r="AG248" s="34"/>
      <c r="AH248" s="34"/>
      <c r="AI248" s="34"/>
      <c r="AJ248" s="34"/>
      <c r="AK248" s="34"/>
      <c r="AL248" s="36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</row>
    <row r="249" spans="1:48" ht="15.75" customHeight="1">
      <c r="A249" s="535" t="s">
        <v>6997</v>
      </c>
      <c r="B249" s="51">
        <v>46040</v>
      </c>
      <c r="C249" s="33" t="s">
        <v>6996</v>
      </c>
      <c r="D249" s="37">
        <v>1490</v>
      </c>
      <c r="E249" s="34">
        <v>2</v>
      </c>
      <c r="F249" s="34">
        <v>2.1</v>
      </c>
      <c r="G249" s="34">
        <v>4.46</v>
      </c>
      <c r="H249" s="34">
        <v>0.13</v>
      </c>
      <c r="I249" s="34">
        <v>0.45</v>
      </c>
      <c r="J249" s="31">
        <v>5.2999999999999999E-2</v>
      </c>
      <c r="K249" s="31">
        <v>7.9000000000000001E-2</v>
      </c>
      <c r="L249" s="31">
        <v>4.2999999999999997E-2</v>
      </c>
      <c r="M249" s="31">
        <v>0.01</v>
      </c>
      <c r="N249" s="420">
        <f t="shared" si="57"/>
        <v>94.775000000000006</v>
      </c>
      <c r="O249" s="34">
        <v>33.4</v>
      </c>
      <c r="P249" s="34">
        <v>36</v>
      </c>
      <c r="Q249" s="34">
        <v>9.15</v>
      </c>
      <c r="R249" s="34">
        <v>18.75</v>
      </c>
      <c r="S249" s="34">
        <v>0.32</v>
      </c>
      <c r="T249" s="34">
        <v>0.25</v>
      </c>
      <c r="U249" s="34">
        <v>0.53</v>
      </c>
      <c r="V249" s="34">
        <v>0.2</v>
      </c>
      <c r="W249" s="34">
        <v>0.45</v>
      </c>
      <c r="X249" s="34">
        <v>0.84</v>
      </c>
      <c r="Y249" s="433">
        <f t="shared" si="72"/>
        <v>1.0778443113772456</v>
      </c>
      <c r="Z249" s="433">
        <v>1.3517964071856288</v>
      </c>
      <c r="AA249" s="34"/>
      <c r="AB249" s="34" t="s">
        <v>50</v>
      </c>
      <c r="AC249" s="34">
        <v>6.3</v>
      </c>
      <c r="AD249" s="34">
        <v>25</v>
      </c>
      <c r="AE249" s="34">
        <v>18</v>
      </c>
      <c r="AF249" s="34">
        <v>0.6</v>
      </c>
      <c r="AG249" s="34">
        <v>3.08</v>
      </c>
      <c r="AH249" s="34">
        <v>53.32</v>
      </c>
      <c r="AI249" s="34">
        <v>1.3888888888888888</v>
      </c>
      <c r="AJ249" s="34">
        <v>41.860465116279073</v>
      </c>
      <c r="AK249" s="34">
        <v>856.44</v>
      </c>
      <c r="AL249" s="36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</row>
    <row r="250" spans="1:48" ht="15.75" customHeight="1">
      <c r="A250" s="535" t="s">
        <v>6999</v>
      </c>
      <c r="B250" s="51">
        <v>46040</v>
      </c>
      <c r="C250" s="33" t="s">
        <v>6998</v>
      </c>
      <c r="D250" s="37">
        <v>1483</v>
      </c>
      <c r="E250" s="34">
        <v>4.4000000000000004</v>
      </c>
      <c r="F250" s="34">
        <v>4.5</v>
      </c>
      <c r="G250" s="34">
        <v>4.4800000000000004</v>
      </c>
      <c r="H250" s="34">
        <v>0.14000000000000001</v>
      </c>
      <c r="I250" s="34">
        <v>0.28000000000000003</v>
      </c>
      <c r="J250" s="31">
        <v>8.3000000000000004E-2</v>
      </c>
      <c r="K250" s="31">
        <v>0.08</v>
      </c>
      <c r="L250" s="31">
        <v>3.1E-2</v>
      </c>
      <c r="M250" s="31">
        <v>0.01</v>
      </c>
      <c r="N250" s="420">
        <f t="shared" si="57"/>
        <v>94.896000000000001</v>
      </c>
      <c r="O250" s="34">
        <v>33.89</v>
      </c>
      <c r="P250" s="34">
        <v>35.07</v>
      </c>
      <c r="Q250" s="34">
        <v>9.15</v>
      </c>
      <c r="R250" s="34">
        <v>18.579999999999998</v>
      </c>
      <c r="S250" s="34">
        <v>0.56999999999999995</v>
      </c>
      <c r="T250" s="34">
        <v>0.33</v>
      </c>
      <c r="U250" s="34">
        <v>0.47</v>
      </c>
      <c r="V250" s="34">
        <v>0.22</v>
      </c>
      <c r="W250" s="34">
        <v>0.49</v>
      </c>
      <c r="X250" s="34">
        <v>1.1299999999999999</v>
      </c>
      <c r="Y250" s="433">
        <v>1.0348185305399822</v>
      </c>
      <c r="Z250" s="433">
        <v>1.3048096783712009</v>
      </c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6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</row>
    <row r="251" spans="1:48" ht="15.75" customHeight="1">
      <c r="A251" s="535" t="s">
        <v>7001</v>
      </c>
      <c r="B251" s="51">
        <v>46040</v>
      </c>
      <c r="C251" s="33" t="s">
        <v>7000</v>
      </c>
      <c r="D251" s="37">
        <v>1467</v>
      </c>
      <c r="E251" s="34">
        <v>6.24</v>
      </c>
      <c r="F251" s="34">
        <v>6.34</v>
      </c>
      <c r="G251" s="34">
        <v>4.5</v>
      </c>
      <c r="H251" s="34">
        <v>0.115</v>
      </c>
      <c r="I251" s="34">
        <v>0.25</v>
      </c>
      <c r="J251" s="31">
        <v>9.4E-2</v>
      </c>
      <c r="K251" s="31">
        <v>8.3000000000000004E-2</v>
      </c>
      <c r="L251" s="31">
        <v>2.3099999999999999E-2</v>
      </c>
      <c r="M251" s="31">
        <v>0.01</v>
      </c>
      <c r="N251" s="420">
        <f>100-SUM(G251:M251)</f>
        <v>94.924899999999994</v>
      </c>
      <c r="O251" s="34">
        <v>34.36</v>
      </c>
      <c r="P251" s="34">
        <v>34.79</v>
      </c>
      <c r="Q251" s="34">
        <v>9.15</v>
      </c>
      <c r="R251" s="34">
        <v>18.260000000000002</v>
      </c>
      <c r="S251" s="34">
        <v>0.53</v>
      </c>
      <c r="T251" s="34">
        <v>0.35</v>
      </c>
      <c r="U251" s="34">
        <v>0.47</v>
      </c>
      <c r="V251" s="34">
        <v>0.26</v>
      </c>
      <c r="W251" s="34">
        <v>0.57999999999999996</v>
      </c>
      <c r="X251" s="34">
        <v>1.1399999999999999</v>
      </c>
      <c r="Y251" s="433">
        <v>1.0125145518044238</v>
      </c>
      <c r="Z251" s="433">
        <v>1.278812572759022</v>
      </c>
      <c r="AA251" s="34"/>
      <c r="AB251" s="539"/>
      <c r="AC251" s="540"/>
      <c r="AD251" s="34"/>
      <c r="AE251" s="34"/>
      <c r="AF251" s="34"/>
      <c r="AG251" s="34"/>
      <c r="AH251" s="34"/>
      <c r="AI251" s="34"/>
      <c r="AJ251" s="34"/>
      <c r="AK251" s="34"/>
      <c r="AL251" s="36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</row>
    <row r="252" spans="1:48" ht="15.75" customHeight="1">
      <c r="A252" s="535" t="s">
        <v>7002</v>
      </c>
      <c r="B252" s="51">
        <v>46040</v>
      </c>
      <c r="C252" s="33" t="s">
        <v>7003</v>
      </c>
      <c r="D252" s="85">
        <v>1490</v>
      </c>
      <c r="E252" s="34">
        <v>7.2</v>
      </c>
      <c r="F252" s="34">
        <v>7.3</v>
      </c>
      <c r="G252" s="34">
        <v>4.4800000000000004</v>
      </c>
      <c r="H252" s="34">
        <v>0.128</v>
      </c>
      <c r="I252" s="34">
        <v>0.37</v>
      </c>
      <c r="J252" s="31">
        <v>6.9000000000000006E-2</v>
      </c>
      <c r="K252" s="31">
        <v>8.4000000000000005E-2</v>
      </c>
      <c r="L252" s="31">
        <v>3.6999999999999998E-2</v>
      </c>
      <c r="M252" s="31">
        <v>1.0999999999999999E-2</v>
      </c>
      <c r="N252" s="420">
        <f>100-SUM(G252:M252)</f>
        <v>94.820999999999998</v>
      </c>
      <c r="O252" s="34">
        <v>34.04</v>
      </c>
      <c r="P252" s="34">
        <v>35.520000000000003</v>
      </c>
      <c r="Q252" s="34">
        <v>9.1999999999999993</v>
      </c>
      <c r="R252" s="34">
        <v>18.37</v>
      </c>
      <c r="S252" s="34">
        <v>0.35</v>
      </c>
      <c r="T252" s="34">
        <v>0.27</v>
      </c>
      <c r="U252" s="34">
        <v>0.5</v>
      </c>
      <c r="V252" s="34">
        <v>0.22</v>
      </c>
      <c r="W252" s="34">
        <v>0.49</v>
      </c>
      <c r="X252" s="34">
        <v>0.93</v>
      </c>
      <c r="Y252" s="433">
        <v>1.0434782608695654</v>
      </c>
      <c r="Z252" s="433">
        <v>1.3137485311398356</v>
      </c>
      <c r="AA252" s="34"/>
      <c r="AB252" s="539"/>
      <c r="AC252" s="540"/>
      <c r="AD252" s="34"/>
      <c r="AE252" s="34"/>
      <c r="AF252" s="34"/>
      <c r="AG252" s="34"/>
      <c r="AH252" s="34"/>
      <c r="AI252" s="34"/>
      <c r="AJ252" s="34"/>
      <c r="AK252" s="34"/>
      <c r="AL252" s="36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</row>
    <row r="253" spans="1:48" ht="15.75" customHeight="1">
      <c r="A253" s="535" t="s">
        <v>7005</v>
      </c>
      <c r="B253" s="51">
        <v>46040</v>
      </c>
      <c r="C253" s="33" t="s">
        <v>7004</v>
      </c>
      <c r="D253" s="85">
        <v>1486</v>
      </c>
      <c r="E253" s="34">
        <v>8.3000000000000007</v>
      </c>
      <c r="F253" s="34">
        <v>8.4</v>
      </c>
      <c r="G253" s="34">
        <v>4.42</v>
      </c>
      <c r="H253" s="34">
        <v>0.14499999999999999</v>
      </c>
      <c r="I253" s="34">
        <v>0.57999999999999996</v>
      </c>
      <c r="J253" s="31">
        <v>4.2999999999999997E-2</v>
      </c>
      <c r="K253" s="31">
        <v>8.4000000000000005E-2</v>
      </c>
      <c r="L253" s="31">
        <v>5.7599999999999998E-2</v>
      </c>
      <c r="M253" s="31">
        <v>1.0999999999999999E-2</v>
      </c>
      <c r="N253" s="420">
        <f>100-SUM(G253:M253)</f>
        <v>94.659400000000005</v>
      </c>
      <c r="O253" s="34">
        <v>34.06</v>
      </c>
      <c r="P253" s="34">
        <v>35.44</v>
      </c>
      <c r="Q253" s="34">
        <v>9.08</v>
      </c>
      <c r="R253" s="34">
        <v>18.760000000000002</v>
      </c>
      <c r="S253" s="34">
        <v>0.28999999999999998</v>
      </c>
      <c r="T253" s="34">
        <v>0.24</v>
      </c>
      <c r="U253" s="34">
        <v>0.49</v>
      </c>
      <c r="V253" s="34">
        <v>0.21</v>
      </c>
      <c r="W253" s="34">
        <v>0.47</v>
      </c>
      <c r="X253" s="34">
        <v>0.85</v>
      </c>
      <c r="Y253" s="433">
        <v>1.0405167351732236</v>
      </c>
      <c r="Z253" s="433">
        <v>1.3071051086318259</v>
      </c>
      <c r="AA253" s="34"/>
      <c r="AB253" s="539"/>
      <c r="AC253" s="540"/>
      <c r="AD253" s="34"/>
      <c r="AE253" s="34"/>
      <c r="AF253" s="34"/>
      <c r="AG253" s="34"/>
      <c r="AH253" s="34"/>
      <c r="AI253" s="34"/>
      <c r="AJ253" s="34"/>
      <c r="AK253" s="34"/>
      <c r="AL253" s="36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</row>
    <row r="254" spans="1:48" ht="15.75" customHeight="1">
      <c r="A254" s="535" t="s">
        <v>7006</v>
      </c>
      <c r="B254" s="51">
        <v>46040</v>
      </c>
      <c r="C254" s="33" t="s">
        <v>7007</v>
      </c>
      <c r="D254" s="85">
        <v>1497</v>
      </c>
      <c r="E254" s="34">
        <v>10.27</v>
      </c>
      <c r="F254" s="34">
        <v>10.37</v>
      </c>
      <c r="G254" s="34">
        <v>4.45</v>
      </c>
      <c r="H254" s="34">
        <v>0.13600000000000001</v>
      </c>
      <c r="I254" s="34">
        <v>0.49</v>
      </c>
      <c r="J254" s="31">
        <v>0.05</v>
      </c>
      <c r="K254" s="31">
        <v>8.3000000000000004E-2</v>
      </c>
      <c r="L254" s="31">
        <v>4.65E-2</v>
      </c>
      <c r="M254" s="31">
        <v>0.01</v>
      </c>
      <c r="N254" s="420">
        <f t="shared" ref="N254:N258" si="73">100-SUM(G254:M254)</f>
        <v>94.734499999999997</v>
      </c>
      <c r="O254" s="34">
        <v>33.729999999999997</v>
      </c>
      <c r="P254" s="34">
        <v>35.75</v>
      </c>
      <c r="Q254" s="34">
        <v>9.1999999999999993</v>
      </c>
      <c r="R254" s="34">
        <v>18.68</v>
      </c>
      <c r="S254" s="34">
        <v>0.28999999999999998</v>
      </c>
      <c r="T254" s="34">
        <v>0.23</v>
      </c>
      <c r="U254" s="34">
        <v>0.51</v>
      </c>
      <c r="V254" s="34">
        <v>0.22</v>
      </c>
      <c r="W254" s="34">
        <v>0.49</v>
      </c>
      <c r="X254" s="34">
        <v>0.81</v>
      </c>
      <c r="Y254" s="433">
        <v>1.059887340646309</v>
      </c>
      <c r="Z254" s="433">
        <v>1.3326415653720725</v>
      </c>
      <c r="AA254" s="34"/>
      <c r="AB254" s="539"/>
      <c r="AC254" s="540"/>
      <c r="AD254" s="34"/>
      <c r="AE254" s="34"/>
      <c r="AF254" s="34"/>
      <c r="AG254" s="34"/>
      <c r="AH254" s="34"/>
      <c r="AI254" s="34"/>
      <c r="AJ254" s="34"/>
      <c r="AK254" s="34"/>
      <c r="AL254" s="36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</row>
    <row r="255" spans="1:48" ht="15.75" customHeight="1">
      <c r="A255" s="535" t="s">
        <v>7009</v>
      </c>
      <c r="B255" s="51">
        <v>46040</v>
      </c>
      <c r="C255" s="33" t="s">
        <v>7008</v>
      </c>
      <c r="D255" s="85">
        <v>1494</v>
      </c>
      <c r="E255" s="34">
        <v>11.58</v>
      </c>
      <c r="F255" s="34">
        <v>12.08</v>
      </c>
      <c r="G255" s="34">
        <v>4.43</v>
      </c>
      <c r="H255" s="34">
        <v>0.161</v>
      </c>
      <c r="I255" s="34">
        <v>0.55000000000000004</v>
      </c>
      <c r="J255" s="31">
        <v>9.2999999999999999E-2</v>
      </c>
      <c r="K255" s="31">
        <v>9.4E-2</v>
      </c>
      <c r="L255" s="31">
        <v>2.76E-2</v>
      </c>
      <c r="M255" s="31">
        <v>1.4999999999999999E-2</v>
      </c>
      <c r="N255" s="420">
        <f t="shared" si="73"/>
        <v>94.629400000000004</v>
      </c>
      <c r="O255" s="34">
        <v>33.659999999999997</v>
      </c>
      <c r="P255" s="34">
        <v>35.72</v>
      </c>
      <c r="Q255" s="34">
        <v>8.9600000000000009</v>
      </c>
      <c r="R255" s="34">
        <v>18.88</v>
      </c>
      <c r="S255" s="34">
        <v>0.32</v>
      </c>
      <c r="T255" s="34">
        <v>0.27</v>
      </c>
      <c r="U255" s="34">
        <v>0.52</v>
      </c>
      <c r="V255" s="34">
        <v>0.21</v>
      </c>
      <c r="W255" s="34">
        <v>0.46</v>
      </c>
      <c r="X255" s="34">
        <v>0.89</v>
      </c>
      <c r="Y255" s="433">
        <v>1.0612002376708261</v>
      </c>
      <c r="Z255" s="433">
        <v>1.3273915626856805</v>
      </c>
      <c r="AA255" s="34"/>
      <c r="AB255" s="539"/>
      <c r="AC255" s="540"/>
      <c r="AD255" s="34"/>
      <c r="AE255" s="34"/>
      <c r="AF255" s="34"/>
      <c r="AG255" s="34"/>
      <c r="AH255" s="34"/>
      <c r="AI255" s="34"/>
      <c r="AJ255" s="34"/>
      <c r="AK255" s="34"/>
      <c r="AL255" s="36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</row>
    <row r="256" spans="1:48" ht="15.75" customHeight="1">
      <c r="A256" s="535" t="s">
        <v>7011</v>
      </c>
      <c r="B256" s="51">
        <v>46040</v>
      </c>
      <c r="C256" s="33" t="s">
        <v>7010</v>
      </c>
      <c r="D256" s="85">
        <v>1495</v>
      </c>
      <c r="E256" s="34">
        <v>14.05</v>
      </c>
      <c r="F256" s="34">
        <v>14.15</v>
      </c>
      <c r="G256" s="34">
        <v>4.5</v>
      </c>
      <c r="H256" s="34">
        <v>0.112</v>
      </c>
      <c r="I256" s="34">
        <v>0.19</v>
      </c>
      <c r="J256" s="31">
        <v>9.8000000000000004E-2</v>
      </c>
      <c r="K256" s="31">
        <v>7.9000000000000001E-2</v>
      </c>
      <c r="L256" s="31">
        <v>1.7999999999999999E-2</v>
      </c>
      <c r="M256" s="31">
        <v>8.9999999999999993E-3</v>
      </c>
      <c r="N256" s="420">
        <f t="shared" si="73"/>
        <v>94.994</v>
      </c>
      <c r="O256" s="34">
        <v>34.31</v>
      </c>
      <c r="P256" s="34">
        <v>34.81</v>
      </c>
      <c r="Q256" s="34">
        <v>8.85</v>
      </c>
      <c r="R256" s="34">
        <v>18.75</v>
      </c>
      <c r="S256" s="34">
        <v>0.52</v>
      </c>
      <c r="T256" s="34">
        <v>0.33</v>
      </c>
      <c r="U256" s="34">
        <v>0.48</v>
      </c>
      <c r="V256" s="34">
        <v>0.21</v>
      </c>
      <c r="W256" s="34">
        <v>0.5</v>
      </c>
      <c r="X256" s="34">
        <v>1.06</v>
      </c>
      <c r="Y256" s="433">
        <f t="shared" ref="Y256:Y260" si="74">P256/O256</f>
        <v>1.0145730107840281</v>
      </c>
      <c r="Z256" s="433">
        <f t="shared" ref="Z256:Z260" si="75">(Q256+P256)/O256</f>
        <v>1.2725153016613233</v>
      </c>
      <c r="AA256" s="34"/>
      <c r="AB256" s="539"/>
      <c r="AC256" s="540"/>
      <c r="AD256" s="34"/>
      <c r="AE256" s="34"/>
      <c r="AF256" s="34"/>
      <c r="AG256" s="34"/>
      <c r="AH256" s="34"/>
      <c r="AI256" s="34"/>
      <c r="AJ256" s="34"/>
      <c r="AK256" s="34"/>
      <c r="AL256" s="36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</row>
    <row r="257" spans="1:48" ht="15.75" customHeight="1">
      <c r="A257" s="535" t="s">
        <v>7012</v>
      </c>
      <c r="B257" s="51">
        <v>46040</v>
      </c>
      <c r="C257" s="33" t="s">
        <v>7013</v>
      </c>
      <c r="D257" s="85">
        <v>1461</v>
      </c>
      <c r="E257" s="34">
        <v>14.45</v>
      </c>
      <c r="F257" s="34">
        <v>14.55</v>
      </c>
      <c r="G257" s="34">
        <v>4.45</v>
      </c>
      <c r="H257" s="34">
        <v>0.1</v>
      </c>
      <c r="I257" s="34">
        <v>0.21</v>
      </c>
      <c r="J257" s="31">
        <v>9.1999999999999998E-2</v>
      </c>
      <c r="K257" s="31">
        <v>7.4999999999999997E-2</v>
      </c>
      <c r="L257" s="31">
        <v>1.9599999999999999E-2</v>
      </c>
      <c r="M257" s="31">
        <v>8.0000000000000002E-3</v>
      </c>
      <c r="N257" s="420">
        <f t="shared" si="73"/>
        <v>95.045400000000001</v>
      </c>
      <c r="O257" s="34">
        <v>34.26</v>
      </c>
      <c r="P257" s="34">
        <v>34.64</v>
      </c>
      <c r="Q257" s="34">
        <v>8.8800000000000008</v>
      </c>
      <c r="R257" s="34">
        <v>18.54</v>
      </c>
      <c r="S257" s="34">
        <v>0.68</v>
      </c>
      <c r="T257" s="34">
        <v>0.35</v>
      </c>
      <c r="U257" s="34">
        <v>0.47</v>
      </c>
      <c r="V257" s="34">
        <v>0.21</v>
      </c>
      <c r="W257" s="34">
        <v>0.51</v>
      </c>
      <c r="X257" s="34">
        <v>1.24</v>
      </c>
      <c r="Y257" s="433">
        <f t="shared" si="74"/>
        <v>1.0110916520723876</v>
      </c>
      <c r="Z257" s="433">
        <f t="shared" si="75"/>
        <v>1.2702860478692355</v>
      </c>
      <c r="AA257" s="34"/>
      <c r="AB257" s="539"/>
      <c r="AC257" s="540"/>
      <c r="AD257" s="34"/>
      <c r="AE257" s="34"/>
      <c r="AF257" s="34"/>
      <c r="AG257" s="34"/>
      <c r="AH257" s="34"/>
      <c r="AI257" s="34"/>
      <c r="AJ257" s="34"/>
      <c r="AK257" s="34"/>
      <c r="AL257" s="36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</row>
    <row r="258" spans="1:48" ht="15.75" customHeight="1">
      <c r="A258" s="535" t="s">
        <v>7014</v>
      </c>
      <c r="B258" s="51">
        <v>46040</v>
      </c>
      <c r="C258" s="33" t="s">
        <v>7015</v>
      </c>
      <c r="D258" s="85">
        <v>1494</v>
      </c>
      <c r="E258" s="34">
        <v>16.440000000000001</v>
      </c>
      <c r="F258" s="34">
        <v>16.54</v>
      </c>
      <c r="G258" s="34">
        <v>4.47</v>
      </c>
      <c r="H258" s="34">
        <v>0.13300000000000001</v>
      </c>
      <c r="I258" s="34">
        <v>0.39</v>
      </c>
      <c r="J258" s="31">
        <v>6.9000000000000006E-2</v>
      </c>
      <c r="K258" s="31">
        <v>8.3000000000000004E-2</v>
      </c>
      <c r="L258" s="31">
        <v>3.5900000000000001E-2</v>
      </c>
      <c r="M258" s="31">
        <v>0.01</v>
      </c>
      <c r="N258" s="420">
        <f t="shared" si="73"/>
        <v>94.809100000000001</v>
      </c>
      <c r="O258" s="34">
        <v>33.97</v>
      </c>
      <c r="P258" s="34">
        <v>34.83</v>
      </c>
      <c r="Q258" s="34">
        <v>8.83</v>
      </c>
      <c r="R258" s="34">
        <v>19.07</v>
      </c>
      <c r="S258" s="34">
        <v>0.51</v>
      </c>
      <c r="T258" s="34">
        <v>0.33</v>
      </c>
      <c r="U258" s="34">
        <v>0.47</v>
      </c>
      <c r="V258" s="34">
        <v>0.21</v>
      </c>
      <c r="W258" s="34">
        <v>0.51</v>
      </c>
      <c r="X258" s="34">
        <v>1.1000000000000001</v>
      </c>
      <c r="Y258" s="433">
        <f t="shared" si="74"/>
        <v>1.0253164556962024</v>
      </c>
      <c r="Z258" s="433">
        <f t="shared" si="75"/>
        <v>1.2852516926700028</v>
      </c>
      <c r="AA258" s="34"/>
      <c r="AB258" s="539"/>
      <c r="AC258" s="540"/>
      <c r="AD258" s="34"/>
      <c r="AE258" s="34"/>
      <c r="AF258" s="34"/>
      <c r="AG258" s="34"/>
      <c r="AH258" s="34"/>
      <c r="AI258" s="34"/>
      <c r="AJ258" s="34"/>
      <c r="AK258" s="34"/>
      <c r="AL258" s="36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</row>
    <row r="259" spans="1:48" ht="15.75" customHeight="1">
      <c r="A259" s="535" t="s">
        <v>7016</v>
      </c>
      <c r="B259" s="51">
        <v>46040</v>
      </c>
      <c r="C259" s="33" t="s">
        <v>7017</v>
      </c>
      <c r="D259" s="85">
        <v>1483</v>
      </c>
      <c r="E259" s="34">
        <v>17.5</v>
      </c>
      <c r="F259" s="34">
        <v>18</v>
      </c>
      <c r="G259" s="34">
        <v>4.46</v>
      </c>
      <c r="H259" s="34">
        <v>0.13200000000000001</v>
      </c>
      <c r="I259" s="34">
        <v>0.45</v>
      </c>
      <c r="J259" s="31">
        <v>0.06</v>
      </c>
      <c r="K259" s="31">
        <v>7.9000000000000001E-2</v>
      </c>
      <c r="L259" s="31">
        <v>4.8000000000000001E-2</v>
      </c>
      <c r="M259" s="31">
        <v>0.01</v>
      </c>
      <c r="N259" s="420">
        <f t="shared" ref="N259:N262" si="76">100-SUM(G259:M259)</f>
        <v>94.760999999999996</v>
      </c>
      <c r="O259" s="34">
        <v>34.32</v>
      </c>
      <c r="P259" s="34">
        <v>35.159999999999997</v>
      </c>
      <c r="Q259" s="34">
        <v>8.81</v>
      </c>
      <c r="R259" s="34">
        <v>18.88</v>
      </c>
      <c r="S259" s="34">
        <v>0.38</v>
      </c>
      <c r="T259" s="34">
        <v>0.26</v>
      </c>
      <c r="U259" s="34">
        <v>0.49</v>
      </c>
      <c r="V259" s="34">
        <v>0.22</v>
      </c>
      <c r="W259" s="34">
        <v>0.49</v>
      </c>
      <c r="X259" s="34">
        <v>0.91</v>
      </c>
      <c r="Y259" s="433">
        <f t="shared" si="74"/>
        <v>1.0244755244755244</v>
      </c>
      <c r="Z259" s="433">
        <f t="shared" si="75"/>
        <v>1.2811771561771561</v>
      </c>
      <c r="AA259" s="34"/>
      <c r="AB259" s="539"/>
      <c r="AC259" s="540"/>
      <c r="AD259" s="34"/>
      <c r="AE259" s="34"/>
      <c r="AF259" s="34"/>
      <c r="AG259" s="34"/>
      <c r="AH259" s="34"/>
      <c r="AI259" s="34"/>
      <c r="AJ259" s="34"/>
      <c r="AK259" s="34"/>
      <c r="AL259" s="36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</row>
    <row r="260" spans="1:48" ht="15.75" customHeight="1">
      <c r="A260" s="535" t="s">
        <v>7018</v>
      </c>
      <c r="B260" s="51">
        <v>46040</v>
      </c>
      <c r="C260" s="33" t="s">
        <v>7019</v>
      </c>
      <c r="D260" s="85">
        <v>1502</v>
      </c>
      <c r="E260" s="34">
        <v>19.25</v>
      </c>
      <c r="F260" s="34">
        <v>19.350000000000001</v>
      </c>
      <c r="G260" s="34">
        <v>4.42</v>
      </c>
      <c r="H260" s="34">
        <v>0.14199999999999999</v>
      </c>
      <c r="I260" s="34">
        <v>0.57999999999999996</v>
      </c>
      <c r="J260" s="31">
        <v>4.8000000000000001E-2</v>
      </c>
      <c r="K260" s="31">
        <v>8.8999999999999996E-2</v>
      </c>
      <c r="L260" s="31">
        <v>5.9799999999999999E-2</v>
      </c>
      <c r="M260" s="31">
        <v>1.2E-2</v>
      </c>
      <c r="N260" s="420">
        <f t="shared" si="76"/>
        <v>94.649199999999993</v>
      </c>
      <c r="O260" s="34">
        <v>33.36</v>
      </c>
      <c r="P260" s="34">
        <v>36.43</v>
      </c>
      <c r="Q260" s="34">
        <v>8.6999999999999993</v>
      </c>
      <c r="R260" s="34">
        <v>19.059999999999999</v>
      </c>
      <c r="S260" s="34">
        <v>0.27</v>
      </c>
      <c r="T260" s="34">
        <v>0.21</v>
      </c>
      <c r="U260" s="34">
        <v>0.55000000000000004</v>
      </c>
      <c r="V260" s="34">
        <v>0.18</v>
      </c>
      <c r="W260" s="34">
        <v>0.42</v>
      </c>
      <c r="X260" s="34">
        <v>0.71</v>
      </c>
      <c r="Y260" s="433">
        <f t="shared" si="74"/>
        <v>1.0920263788968825</v>
      </c>
      <c r="Z260" s="433">
        <f t="shared" si="75"/>
        <v>1.3528177458033572</v>
      </c>
      <c r="AA260" s="34"/>
      <c r="AB260" s="539"/>
      <c r="AC260" s="540"/>
      <c r="AD260" s="34"/>
      <c r="AE260" s="34"/>
      <c r="AF260" s="34"/>
      <c r="AG260" s="34"/>
      <c r="AH260" s="34"/>
      <c r="AI260" s="34"/>
      <c r="AJ260" s="34"/>
      <c r="AK260" s="34"/>
      <c r="AL260" s="36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</row>
    <row r="261" spans="1:48" ht="15.75" customHeight="1">
      <c r="A261" s="535" t="s">
        <v>7021</v>
      </c>
      <c r="B261" s="51">
        <v>46040</v>
      </c>
      <c r="C261" s="33" t="s">
        <v>7020</v>
      </c>
      <c r="D261" s="85">
        <v>1525</v>
      </c>
      <c r="E261" s="34">
        <v>20.45</v>
      </c>
      <c r="F261" s="34">
        <v>20.55</v>
      </c>
      <c r="G261" s="34">
        <v>4.47</v>
      </c>
      <c r="H261" s="34">
        <v>0.12</v>
      </c>
      <c r="I261" s="34">
        <v>0.41</v>
      </c>
      <c r="J261" s="31">
        <v>6.7000000000000004E-2</v>
      </c>
      <c r="K261" s="31">
        <v>7.6999999999999999E-2</v>
      </c>
      <c r="L261" s="31">
        <v>4.3999999999999997E-2</v>
      </c>
      <c r="M261" s="31">
        <v>0.01</v>
      </c>
      <c r="N261" s="420">
        <f t="shared" si="76"/>
        <v>94.802000000000007</v>
      </c>
      <c r="O261" s="34">
        <v>33.83</v>
      </c>
      <c r="P261" s="34">
        <v>35.74</v>
      </c>
      <c r="Q261" s="34">
        <v>8.76</v>
      </c>
      <c r="R261" s="34">
        <v>19.34</v>
      </c>
      <c r="S261" s="34">
        <v>0.27</v>
      </c>
      <c r="T261" s="34">
        <v>0.19</v>
      </c>
      <c r="U261" s="34">
        <v>0.44</v>
      </c>
      <c r="V261" s="34">
        <v>0.2</v>
      </c>
      <c r="W261" s="34">
        <v>0.41</v>
      </c>
      <c r="X261" s="34">
        <v>0.63</v>
      </c>
      <c r="Y261" s="433">
        <f t="shared" ref="Y261" si="77">P261/O261</f>
        <v>1.0564587644102867</v>
      </c>
      <c r="Z261" s="433">
        <f t="shared" ref="Z261" si="78">(Q261+P261)/O261</f>
        <v>1.3154005320721254</v>
      </c>
      <c r="AA261" s="34"/>
      <c r="AB261" s="539"/>
      <c r="AC261" s="540"/>
      <c r="AD261" s="34"/>
      <c r="AE261" s="34"/>
      <c r="AF261" s="34"/>
      <c r="AG261" s="34"/>
      <c r="AH261" s="34"/>
      <c r="AI261" s="34"/>
      <c r="AJ261" s="34"/>
      <c r="AK261" s="34"/>
      <c r="AL261" s="36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</row>
    <row r="262" spans="1:48" ht="15.75" customHeight="1">
      <c r="A262" s="535" t="s">
        <v>7023</v>
      </c>
      <c r="B262" s="51">
        <v>46040</v>
      </c>
      <c r="C262" s="33" t="s">
        <v>7022</v>
      </c>
      <c r="D262" s="85">
        <v>1495</v>
      </c>
      <c r="E262" s="34">
        <v>22.5</v>
      </c>
      <c r="F262" s="34">
        <v>23</v>
      </c>
      <c r="G262" s="34">
        <v>4.47</v>
      </c>
      <c r="H262" s="34">
        <v>0.13</v>
      </c>
      <c r="I262" s="34">
        <v>0.4</v>
      </c>
      <c r="J262" s="31">
        <v>7.4999999999999997E-2</v>
      </c>
      <c r="K262" s="31">
        <v>8.4000000000000005E-2</v>
      </c>
      <c r="L262" s="31">
        <v>3.7999999999999999E-2</v>
      </c>
      <c r="M262" s="31">
        <v>1.0999999999999999E-2</v>
      </c>
      <c r="N262" s="420">
        <f t="shared" si="76"/>
        <v>94.792000000000002</v>
      </c>
      <c r="O262" s="34">
        <v>34.450000000000003</v>
      </c>
      <c r="P262" s="34">
        <v>34.96</v>
      </c>
      <c r="Q262" s="34">
        <v>8.85</v>
      </c>
      <c r="R262" s="34">
        <v>18.91</v>
      </c>
      <c r="S262" s="34">
        <v>0.25</v>
      </c>
      <c r="T262" s="34">
        <v>0.28000000000000003</v>
      </c>
      <c r="U262" s="34">
        <v>0.47</v>
      </c>
      <c r="V262" s="34">
        <v>0.24</v>
      </c>
      <c r="W262" s="34">
        <v>0.52</v>
      </c>
      <c r="X262" s="34">
        <v>0.97</v>
      </c>
      <c r="Y262" s="433">
        <v>1.0148040638606677</v>
      </c>
      <c r="Z262" s="433">
        <v>1.2716981132075471</v>
      </c>
      <c r="AA262" s="34"/>
      <c r="AB262" s="539"/>
      <c r="AC262" s="540"/>
      <c r="AD262" s="34"/>
      <c r="AE262" s="34"/>
      <c r="AF262" s="34"/>
      <c r="AG262" s="34"/>
      <c r="AH262" s="34"/>
      <c r="AI262" s="34"/>
      <c r="AJ262" s="34"/>
      <c r="AK262" s="34"/>
      <c r="AL262" s="36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</row>
    <row r="263" spans="1:48" ht="15.75" customHeight="1">
      <c r="A263" s="535" t="s">
        <v>7025</v>
      </c>
      <c r="B263" s="51">
        <v>46040</v>
      </c>
      <c r="C263" s="33" t="s">
        <v>7024</v>
      </c>
      <c r="D263" s="85">
        <v>1493</v>
      </c>
      <c r="E263" s="34">
        <v>0.3</v>
      </c>
      <c r="F263" s="34">
        <v>0.4</v>
      </c>
      <c r="G263" s="34">
        <v>4.4800000000000004</v>
      </c>
      <c r="H263" s="34">
        <v>0.13</v>
      </c>
      <c r="I263" s="34">
        <v>0.37</v>
      </c>
      <c r="J263" s="31">
        <v>7.9000000000000001E-2</v>
      </c>
      <c r="K263" s="31">
        <v>8.2000000000000003E-2</v>
      </c>
      <c r="L263" s="31">
        <v>3.6999999999999998E-2</v>
      </c>
      <c r="M263" s="31">
        <v>1.0999999999999999E-2</v>
      </c>
      <c r="N263" s="420">
        <f t="shared" ref="N263:N279" si="79">100-SUM(G263:M263)</f>
        <v>94.811000000000007</v>
      </c>
      <c r="O263" s="34">
        <v>34.299999999999997</v>
      </c>
      <c r="P263" s="34">
        <v>34.909999999999997</v>
      </c>
      <c r="Q263" s="34">
        <v>8.8699999999999992</v>
      </c>
      <c r="R263" s="34">
        <v>18.95</v>
      </c>
      <c r="S263" s="34">
        <v>0.38</v>
      </c>
      <c r="T263" s="34">
        <v>0.28000000000000003</v>
      </c>
      <c r="U263" s="34">
        <v>0.48</v>
      </c>
      <c r="V263" s="34">
        <v>0.21</v>
      </c>
      <c r="W263" s="34">
        <v>0.52</v>
      </c>
      <c r="X263" s="34">
        <v>0.98</v>
      </c>
      <c r="Y263" s="433">
        <v>1.0177842565597668</v>
      </c>
      <c r="Z263" s="433">
        <v>1.2763848396501456</v>
      </c>
      <c r="AA263" s="34"/>
      <c r="AB263" s="539"/>
      <c r="AC263" s="540"/>
      <c r="AD263" s="34"/>
      <c r="AE263" s="34"/>
      <c r="AF263" s="34"/>
      <c r="AG263" s="34"/>
      <c r="AH263" s="34"/>
      <c r="AI263" s="34"/>
      <c r="AJ263" s="34"/>
      <c r="AK263" s="34"/>
      <c r="AL263" s="36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</row>
    <row r="264" spans="1:48" ht="15.75" customHeight="1">
      <c r="A264" s="535"/>
      <c r="B264" s="51"/>
      <c r="C264" s="33"/>
      <c r="D264" s="85"/>
      <c r="E264" s="34"/>
      <c r="F264" s="34"/>
      <c r="G264" s="34"/>
      <c r="H264" s="34"/>
      <c r="I264" s="34"/>
      <c r="J264" s="31"/>
      <c r="K264" s="31"/>
      <c r="L264" s="31"/>
      <c r="M264" s="31"/>
      <c r="N264" s="420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433"/>
      <c r="Z264" s="433"/>
      <c r="AA264" s="34"/>
      <c r="AB264" s="539"/>
      <c r="AC264" s="540"/>
      <c r="AD264" s="34"/>
      <c r="AE264" s="34"/>
      <c r="AF264" s="34"/>
      <c r="AG264" s="34"/>
      <c r="AH264" s="34"/>
      <c r="AI264" s="34"/>
      <c r="AJ264" s="34"/>
      <c r="AK264" s="34"/>
      <c r="AL264" s="36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</row>
    <row r="265" spans="1:48" ht="15.75" customHeight="1">
      <c r="A265" s="535" t="s">
        <v>7027</v>
      </c>
      <c r="B265" s="51">
        <v>46041</v>
      </c>
      <c r="C265" s="33" t="s">
        <v>7026</v>
      </c>
      <c r="D265" s="85">
        <v>1502</v>
      </c>
      <c r="E265" s="34">
        <v>2</v>
      </c>
      <c r="F265" s="34">
        <v>2.1</v>
      </c>
      <c r="G265" s="34">
        <v>4.47</v>
      </c>
      <c r="H265" s="34">
        <v>0.13</v>
      </c>
      <c r="I265" s="34">
        <v>0.4</v>
      </c>
      <c r="J265" s="31">
        <v>8.5000000000000006E-2</v>
      </c>
      <c r="K265" s="31">
        <v>0.08</v>
      </c>
      <c r="L265" s="31">
        <v>0.04</v>
      </c>
      <c r="M265" s="31">
        <v>0.01</v>
      </c>
      <c r="N265" s="420">
        <f t="shared" si="79"/>
        <v>94.784999999999997</v>
      </c>
      <c r="O265" s="34">
        <v>34.22</v>
      </c>
      <c r="P265" s="34">
        <v>34.75</v>
      </c>
      <c r="Q265" s="34">
        <v>8.76</v>
      </c>
      <c r="R265" s="34">
        <v>19.16</v>
      </c>
      <c r="S265" s="34">
        <v>0.43</v>
      </c>
      <c r="T265" s="34">
        <v>0.3</v>
      </c>
      <c r="U265" s="34">
        <v>0.49</v>
      </c>
      <c r="V265" s="34">
        <v>0.24</v>
      </c>
      <c r="W265" s="34">
        <v>0.54</v>
      </c>
      <c r="X265" s="34">
        <v>1.02</v>
      </c>
      <c r="Y265" s="433">
        <v>1.0154880187025133</v>
      </c>
      <c r="Z265" s="433">
        <v>1.271478667445938</v>
      </c>
      <c r="AA265" s="34"/>
      <c r="AB265" s="539" t="s">
        <v>48</v>
      </c>
      <c r="AC265" s="540">
        <v>22.3</v>
      </c>
      <c r="AD265" s="34">
        <v>25.8</v>
      </c>
      <c r="AE265" s="34">
        <v>18.8</v>
      </c>
      <c r="AF265" s="34">
        <v>0.6</v>
      </c>
      <c r="AG265" s="34">
        <v>3.35</v>
      </c>
      <c r="AH265" s="34">
        <v>51.45</v>
      </c>
      <c r="AI265" s="34">
        <v>1.3723404255319149</v>
      </c>
      <c r="AJ265" s="34">
        <v>42.152466367713004</v>
      </c>
      <c r="AK265" s="34">
        <v>889.07499999999993</v>
      </c>
      <c r="AL265" s="36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</row>
    <row r="266" spans="1:48" ht="15.75" customHeight="1">
      <c r="A266" s="535" t="s">
        <v>7029</v>
      </c>
      <c r="B266" s="51">
        <v>46041</v>
      </c>
      <c r="C266" s="33" t="s">
        <v>7028</v>
      </c>
      <c r="D266" s="85">
        <v>1496</v>
      </c>
      <c r="E266" s="34">
        <v>3.45</v>
      </c>
      <c r="F266" s="34">
        <v>3.55</v>
      </c>
      <c r="G266" s="34">
        <v>4.42</v>
      </c>
      <c r="H266" s="34">
        <v>0.13</v>
      </c>
      <c r="I266" s="34">
        <v>0.57999999999999996</v>
      </c>
      <c r="J266" s="31">
        <v>5.5E-2</v>
      </c>
      <c r="K266" s="31">
        <v>8.5999999999999993E-2</v>
      </c>
      <c r="L266" s="31">
        <v>5.6000000000000001E-2</v>
      </c>
      <c r="M266" s="31">
        <v>1.0999999999999999E-2</v>
      </c>
      <c r="N266" s="420">
        <f t="shared" si="79"/>
        <v>94.662000000000006</v>
      </c>
      <c r="O266" s="34">
        <v>33.89</v>
      </c>
      <c r="P266" s="34">
        <v>35.4</v>
      </c>
      <c r="Q266" s="34">
        <v>8.77</v>
      </c>
      <c r="R266" s="34">
        <v>19.47</v>
      </c>
      <c r="S266" s="34">
        <v>0.27</v>
      </c>
      <c r="T266" s="34">
        <v>0.21</v>
      </c>
      <c r="U266" s="34">
        <v>0.53</v>
      </c>
      <c r="V266" s="34">
        <v>0.2</v>
      </c>
      <c r="W266" s="34">
        <v>0.42</v>
      </c>
      <c r="X266" s="34">
        <v>0.74</v>
      </c>
      <c r="Y266" s="433">
        <v>1.0445559161994689</v>
      </c>
      <c r="Z266" s="433">
        <v>1.3033343169076423</v>
      </c>
      <c r="AA266" s="34"/>
      <c r="AB266" s="34" t="s">
        <v>50</v>
      </c>
      <c r="AC266" s="34">
        <v>6.3</v>
      </c>
      <c r="AD266" s="34"/>
      <c r="AE266" s="34"/>
      <c r="AF266" s="34"/>
      <c r="AG266" s="34"/>
      <c r="AH266" s="34"/>
      <c r="AI266" s="34"/>
      <c r="AJ266" s="34"/>
      <c r="AK266" s="34"/>
      <c r="AL266" s="36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</row>
    <row r="267" spans="1:48" ht="15.75" customHeight="1">
      <c r="A267" s="535" t="s">
        <v>7031</v>
      </c>
      <c r="B267" s="51">
        <v>46041</v>
      </c>
      <c r="C267" s="33" t="s">
        <v>7030</v>
      </c>
      <c r="D267" s="85">
        <v>1490</v>
      </c>
      <c r="E267" s="34">
        <v>5.45</v>
      </c>
      <c r="F267" s="34">
        <v>5.55</v>
      </c>
      <c r="G267" s="34">
        <v>4.49</v>
      </c>
      <c r="H267" s="34">
        <v>0.12</v>
      </c>
      <c r="I267" s="34">
        <v>0.33</v>
      </c>
      <c r="J267" s="31">
        <v>8.4000000000000005E-2</v>
      </c>
      <c r="K267" s="31">
        <v>8.2000000000000003E-2</v>
      </c>
      <c r="L267" s="31">
        <v>3.2000000000000001E-2</v>
      </c>
      <c r="M267" s="31">
        <v>0.01</v>
      </c>
      <c r="N267" s="420">
        <f t="shared" si="79"/>
        <v>94.852000000000004</v>
      </c>
      <c r="O267" s="34">
        <v>34.65</v>
      </c>
      <c r="P267" s="34">
        <v>34.46</v>
      </c>
      <c r="Q267" s="34">
        <v>8.93</v>
      </c>
      <c r="R267" s="34">
        <v>18.79</v>
      </c>
      <c r="S267" s="34">
        <v>0.45</v>
      </c>
      <c r="T267" s="34">
        <v>0.31</v>
      </c>
      <c r="U267" s="34">
        <v>0.47</v>
      </c>
      <c r="V267" s="34">
        <v>0.26</v>
      </c>
      <c r="W267" s="34">
        <v>0.56999999999999995</v>
      </c>
      <c r="X267" s="34">
        <v>1.01</v>
      </c>
      <c r="Y267" s="433">
        <v>0.99</v>
      </c>
      <c r="Z267" s="433">
        <v>1.25</v>
      </c>
      <c r="AA267" s="34"/>
      <c r="AB267" s="34" t="s">
        <v>50</v>
      </c>
      <c r="AC267" s="34">
        <v>14.3</v>
      </c>
      <c r="AD267" s="34">
        <v>25</v>
      </c>
      <c r="AE267" s="34">
        <v>18</v>
      </c>
      <c r="AF267" s="34">
        <v>0.6</v>
      </c>
      <c r="AG267" s="34">
        <v>3.08</v>
      </c>
      <c r="AH267" s="34">
        <v>53.32</v>
      </c>
      <c r="AI267" s="34">
        <v>1.3888888888888888</v>
      </c>
      <c r="AJ267" s="34">
        <v>41.860465116279073</v>
      </c>
      <c r="AK267" s="34">
        <v>856.44</v>
      </c>
      <c r="AL267" s="36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</row>
    <row r="268" spans="1:48" ht="15.75" customHeight="1">
      <c r="A268" s="535" t="s">
        <v>7033</v>
      </c>
      <c r="B268" s="51">
        <v>46041</v>
      </c>
      <c r="C268" s="33" t="s">
        <v>7032</v>
      </c>
      <c r="D268" s="85">
        <v>1499</v>
      </c>
      <c r="E268" s="34">
        <v>7.15</v>
      </c>
      <c r="F268" s="34">
        <v>7.25</v>
      </c>
      <c r="G268" s="34">
        <v>4.4400000000000004</v>
      </c>
      <c r="H268" s="34">
        <v>0.14000000000000001</v>
      </c>
      <c r="I268" s="34">
        <v>0.5</v>
      </c>
      <c r="J268" s="31">
        <v>5.7000000000000002E-2</v>
      </c>
      <c r="K268" s="31">
        <v>7.9000000000000001E-2</v>
      </c>
      <c r="L268" s="31">
        <v>0.05</v>
      </c>
      <c r="M268" s="31">
        <v>1.0999999999999999E-2</v>
      </c>
      <c r="N268" s="420">
        <f t="shared" si="79"/>
        <v>94.722999999999999</v>
      </c>
      <c r="O268" s="34">
        <v>34.17</v>
      </c>
      <c r="P268" s="34">
        <v>35.01</v>
      </c>
      <c r="Q268" s="34">
        <v>8.94</v>
      </c>
      <c r="R268" s="34">
        <v>19.010000000000002</v>
      </c>
      <c r="S268" s="34">
        <v>0.34</v>
      </c>
      <c r="T268" s="34">
        <v>0.27</v>
      </c>
      <c r="U268" s="34">
        <v>0.5</v>
      </c>
      <c r="V268" s="34">
        <v>0.24</v>
      </c>
      <c r="W268" s="34">
        <v>0.51</v>
      </c>
      <c r="X268" s="34">
        <v>0.91</v>
      </c>
      <c r="Y268" s="433">
        <f t="shared" ref="Y268" si="80">P268/O268</f>
        <v>1.0245829675153642</v>
      </c>
      <c r="Z268" s="433">
        <f t="shared" ref="Z268" si="81">(Q268+P268)/O268</f>
        <v>1.2862159789288847</v>
      </c>
      <c r="AA268" s="34"/>
      <c r="AB268" s="539"/>
      <c r="AC268" s="540"/>
      <c r="AD268" s="34"/>
      <c r="AE268" s="34"/>
      <c r="AF268" s="34"/>
      <c r="AG268" s="34"/>
      <c r="AH268" s="34"/>
      <c r="AI268" s="34"/>
      <c r="AJ268" s="34"/>
      <c r="AK268" s="34"/>
      <c r="AL268" s="36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</row>
    <row r="269" spans="1:48" ht="15.75" customHeight="1">
      <c r="A269" s="535" t="s">
        <v>7035</v>
      </c>
      <c r="B269" s="51">
        <v>46041</v>
      </c>
      <c r="C269" s="33" t="s">
        <v>7034</v>
      </c>
      <c r="D269" s="85">
        <v>1489</v>
      </c>
      <c r="E269" s="34">
        <v>8.25</v>
      </c>
      <c r="F269" s="34">
        <v>8.35</v>
      </c>
      <c r="G269" s="34">
        <v>4.49</v>
      </c>
      <c r="H269" s="34">
        <v>0.11</v>
      </c>
      <c r="I269" s="34">
        <v>0.34</v>
      </c>
      <c r="J269" s="31">
        <v>9.0999999999999998E-2</v>
      </c>
      <c r="K269" s="31">
        <v>8.1000000000000003E-2</v>
      </c>
      <c r="L269" s="31">
        <v>3.09E-2</v>
      </c>
      <c r="M269" s="31">
        <v>8.9999999999999993E-3</v>
      </c>
      <c r="N269" s="420">
        <f t="shared" si="79"/>
        <v>94.848100000000002</v>
      </c>
      <c r="O269" s="34">
        <v>34.869999999999997</v>
      </c>
      <c r="P269" s="34">
        <v>34.21</v>
      </c>
      <c r="Q269" s="34">
        <v>8.76</v>
      </c>
      <c r="R269" s="34">
        <v>18.829999999999998</v>
      </c>
      <c r="S269" s="34">
        <v>0.63</v>
      </c>
      <c r="T269" s="34">
        <v>0.28000000000000003</v>
      </c>
      <c r="U269" s="34">
        <v>0.47</v>
      </c>
      <c r="V269" s="34">
        <v>0.28000000000000003</v>
      </c>
      <c r="W269" s="34">
        <v>0.64</v>
      </c>
      <c r="X269" s="34">
        <v>0.93</v>
      </c>
      <c r="Y269" s="433">
        <v>0.98107255520504744</v>
      </c>
      <c r="Z269" s="433">
        <v>1.2322913679380556</v>
      </c>
      <c r="AA269" s="34"/>
      <c r="AB269" s="539"/>
      <c r="AC269" s="540"/>
      <c r="AD269" s="34"/>
      <c r="AE269" s="34"/>
      <c r="AF269" s="34"/>
      <c r="AG269" s="34"/>
      <c r="AH269" s="34"/>
      <c r="AI269" s="34"/>
      <c r="AJ269" s="34"/>
      <c r="AK269" s="34"/>
      <c r="AL269" s="36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spans="1:48" ht="15.75" customHeight="1">
      <c r="A270" s="535" t="s">
        <v>7037</v>
      </c>
      <c r="B270" s="51">
        <v>46041</v>
      </c>
      <c r="C270" s="33" t="s">
        <v>7036</v>
      </c>
      <c r="D270" s="85">
        <v>1505</v>
      </c>
      <c r="E270" s="34">
        <v>10</v>
      </c>
      <c r="F270" s="34">
        <v>10.1</v>
      </c>
      <c r="G270" s="34">
        <v>4.45</v>
      </c>
      <c r="H270" s="34">
        <v>0.121</v>
      </c>
      <c r="I270" s="34">
        <v>0.48</v>
      </c>
      <c r="J270" s="31">
        <v>7.0999999999999994E-2</v>
      </c>
      <c r="K270" s="31">
        <v>7.8E-2</v>
      </c>
      <c r="L270" s="31">
        <v>4.7E-2</v>
      </c>
      <c r="M270" s="31">
        <v>0.01</v>
      </c>
      <c r="N270" s="420">
        <f t="shared" si="79"/>
        <v>94.742999999999995</v>
      </c>
      <c r="O270" s="34">
        <v>33.909999999999997</v>
      </c>
      <c r="P270" s="34">
        <v>34.83</v>
      </c>
      <c r="Q270" s="34">
        <v>8.94</v>
      </c>
      <c r="R270" s="34">
        <v>19.36</v>
      </c>
      <c r="S270" s="34">
        <v>0.37</v>
      </c>
      <c r="T270" s="34">
        <v>0.27</v>
      </c>
      <c r="U270" s="34">
        <v>0.52</v>
      </c>
      <c r="V270" s="34">
        <v>0.26</v>
      </c>
      <c r="W270" s="34">
        <v>0.55000000000000004</v>
      </c>
      <c r="X270" s="34">
        <v>0.89</v>
      </c>
      <c r="Y270" s="433">
        <v>1.0271306399292244</v>
      </c>
      <c r="Z270" s="433">
        <v>1.2907696844588616</v>
      </c>
      <c r="AA270" s="34"/>
      <c r="AB270" s="539"/>
      <c r="AC270" s="540"/>
      <c r="AD270" s="34"/>
      <c r="AE270" s="34"/>
      <c r="AF270" s="34"/>
      <c r="AG270" s="34"/>
      <c r="AH270" s="34"/>
      <c r="AI270" s="34"/>
      <c r="AJ270" s="34"/>
      <c r="AK270" s="34"/>
      <c r="AL270" s="36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spans="1:48" ht="15.75" customHeight="1">
      <c r="A271" s="535" t="s">
        <v>7039</v>
      </c>
      <c r="B271" s="51">
        <v>46041</v>
      </c>
      <c r="C271" s="33" t="s">
        <v>7038</v>
      </c>
      <c r="D271" s="85">
        <v>1494</v>
      </c>
      <c r="E271" s="34">
        <v>11.5</v>
      </c>
      <c r="F271" s="34">
        <v>12</v>
      </c>
      <c r="G271" s="34">
        <v>4.43</v>
      </c>
      <c r="H271" s="34">
        <v>0.128</v>
      </c>
      <c r="I271" s="34">
        <v>0.54</v>
      </c>
      <c r="J271" s="31">
        <v>5.2999999999999999E-2</v>
      </c>
      <c r="K271" s="31">
        <v>7.8E-2</v>
      </c>
      <c r="L271" s="31">
        <v>5.2299999999999999E-2</v>
      </c>
      <c r="M271" s="31">
        <v>0.01</v>
      </c>
      <c r="N271" s="420">
        <f t="shared" si="79"/>
        <v>94.708699999999993</v>
      </c>
      <c r="O271" s="34">
        <v>33.32</v>
      </c>
      <c r="P271" s="34">
        <v>35.520000000000003</v>
      </c>
      <c r="Q271" s="34">
        <v>8.98</v>
      </c>
      <c r="R271" s="34">
        <v>19.57</v>
      </c>
      <c r="S271" s="34">
        <v>0.31</v>
      </c>
      <c r="T271" s="34">
        <v>0.21</v>
      </c>
      <c r="U271" s="34">
        <v>0.56000000000000005</v>
      </c>
      <c r="V271" s="34">
        <v>0.23</v>
      </c>
      <c r="W271" s="34">
        <v>0.49</v>
      </c>
      <c r="X271" s="34">
        <v>0.69</v>
      </c>
      <c r="Y271" s="433">
        <v>1.0660264105642259</v>
      </c>
      <c r="Z271" s="433">
        <v>1.3355342136854742</v>
      </c>
      <c r="AA271" s="34"/>
      <c r="AB271" s="539"/>
      <c r="AC271" s="540"/>
      <c r="AD271" s="34"/>
      <c r="AE271" s="34"/>
      <c r="AF271" s="34"/>
      <c r="AG271" s="34"/>
      <c r="AH271" s="34"/>
      <c r="AI271" s="34"/>
      <c r="AJ271" s="34"/>
      <c r="AK271" s="34"/>
      <c r="AL271" s="36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spans="1:48" ht="15.75" customHeight="1">
      <c r="A272" s="535" t="s">
        <v>7041</v>
      </c>
      <c r="B272" s="51">
        <v>46041</v>
      </c>
      <c r="C272" s="33" t="s">
        <v>7040</v>
      </c>
      <c r="D272" s="85">
        <v>1482</v>
      </c>
      <c r="E272" s="34">
        <v>13.45</v>
      </c>
      <c r="F272" s="34">
        <v>13.55</v>
      </c>
      <c r="G272" s="34">
        <v>4.4800000000000004</v>
      </c>
      <c r="H272" s="34">
        <v>0.128</v>
      </c>
      <c r="I272" s="34">
        <v>0.36</v>
      </c>
      <c r="J272" s="31">
        <v>8.3000000000000004E-2</v>
      </c>
      <c r="K272" s="31">
        <v>7.6999999999999999E-2</v>
      </c>
      <c r="L272" s="31">
        <v>3.2000000000000001E-2</v>
      </c>
      <c r="M272" s="31">
        <v>8.0000000000000002E-3</v>
      </c>
      <c r="N272" s="420">
        <f t="shared" si="79"/>
        <v>94.831999999999994</v>
      </c>
      <c r="O272" s="34">
        <v>33.369999999999997</v>
      </c>
      <c r="P272" s="34">
        <v>35.85</v>
      </c>
      <c r="Q272" s="34">
        <v>8.76</v>
      </c>
      <c r="R272" s="34">
        <v>18.89</v>
      </c>
      <c r="S272" s="34">
        <v>0.43</v>
      </c>
      <c r="T272" s="34">
        <v>0.28000000000000003</v>
      </c>
      <c r="U272" s="34">
        <v>0.55000000000000004</v>
      </c>
      <c r="V272" s="34">
        <v>0.25</v>
      </c>
      <c r="W272" s="34">
        <v>0.57999999999999996</v>
      </c>
      <c r="X272" s="34">
        <v>0.92</v>
      </c>
      <c r="Y272" s="433">
        <v>1.0743182499250825</v>
      </c>
      <c r="Z272" s="433">
        <v>1.3368294875636801</v>
      </c>
      <c r="AA272" s="34"/>
      <c r="AB272" s="539"/>
      <c r="AC272" s="540"/>
      <c r="AD272" s="34"/>
      <c r="AE272" s="34"/>
      <c r="AF272" s="34"/>
      <c r="AG272" s="34"/>
      <c r="AH272" s="34"/>
      <c r="AI272" s="34"/>
      <c r="AJ272" s="34"/>
      <c r="AK272" s="34"/>
      <c r="AL272" s="36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spans="1:48" ht="15.75" customHeight="1">
      <c r="A273" s="535" t="s">
        <v>7043</v>
      </c>
      <c r="B273" s="51">
        <v>46041</v>
      </c>
      <c r="C273" s="33" t="s">
        <v>7042</v>
      </c>
      <c r="D273" s="85">
        <v>1479</v>
      </c>
      <c r="E273" s="34">
        <v>15</v>
      </c>
      <c r="F273" s="34">
        <v>15.1</v>
      </c>
      <c r="G273" s="34">
        <v>4.4400000000000004</v>
      </c>
      <c r="H273" s="34">
        <v>0.13</v>
      </c>
      <c r="I273" s="34">
        <v>0.5</v>
      </c>
      <c r="J273" s="31">
        <v>5.1999999999999998E-2</v>
      </c>
      <c r="K273" s="31">
        <v>8.1000000000000003E-2</v>
      </c>
      <c r="L273" s="31">
        <v>5.0999999999999997E-2</v>
      </c>
      <c r="M273" s="31">
        <v>0.01</v>
      </c>
      <c r="N273" s="420">
        <f t="shared" si="79"/>
        <v>94.736000000000004</v>
      </c>
      <c r="O273" s="34">
        <v>33.549999999999997</v>
      </c>
      <c r="P273" s="34">
        <v>35.5</v>
      </c>
      <c r="Q273" s="34">
        <v>8.98</v>
      </c>
      <c r="R273" s="34">
        <v>19.05</v>
      </c>
      <c r="S273" s="34">
        <v>0.34</v>
      </c>
      <c r="T273" s="34">
        <v>0.25</v>
      </c>
      <c r="U273" s="34">
        <v>0.54</v>
      </c>
      <c r="V273" s="34">
        <v>0.25</v>
      </c>
      <c r="W273" s="34">
        <v>0.55000000000000004</v>
      </c>
      <c r="X273" s="34">
        <v>0.84</v>
      </c>
      <c r="Y273" s="433">
        <v>1.0581222056631894</v>
      </c>
      <c r="Z273" s="433">
        <v>1.3257824143070047</v>
      </c>
      <c r="AA273" s="34"/>
      <c r="AB273" s="539"/>
      <c r="AC273" s="540"/>
      <c r="AD273" s="34"/>
      <c r="AE273" s="34"/>
      <c r="AF273" s="34"/>
      <c r="AG273" s="34"/>
      <c r="AH273" s="34"/>
      <c r="AI273" s="34"/>
      <c r="AJ273" s="34"/>
      <c r="AK273" s="34"/>
      <c r="AL273" s="36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spans="1:48" ht="15.75" customHeight="1">
      <c r="A274" s="535" t="s">
        <v>7045</v>
      </c>
      <c r="B274" s="51">
        <v>46041</v>
      </c>
      <c r="C274" s="33" t="s">
        <v>7044</v>
      </c>
      <c r="D274" s="85">
        <v>1514</v>
      </c>
      <c r="E274" s="34">
        <v>16.2</v>
      </c>
      <c r="F274" s="34">
        <v>16.3</v>
      </c>
      <c r="G274" s="34">
        <v>4.4000000000000004</v>
      </c>
      <c r="H274" s="34">
        <v>0.13</v>
      </c>
      <c r="I274" s="34">
        <v>0.65</v>
      </c>
      <c r="J274" s="31">
        <v>4.2999999999999997E-2</v>
      </c>
      <c r="K274" s="31">
        <v>0.08</v>
      </c>
      <c r="L274" s="31">
        <v>6.3E-2</v>
      </c>
      <c r="M274" s="31">
        <v>0.01</v>
      </c>
      <c r="N274" s="420">
        <f t="shared" si="79"/>
        <v>94.623999999999995</v>
      </c>
      <c r="O274" s="34">
        <v>32.83</v>
      </c>
      <c r="P274" s="34">
        <v>35.590000000000003</v>
      </c>
      <c r="Q274" s="34">
        <v>9.24</v>
      </c>
      <c r="R274" s="34">
        <v>19.75</v>
      </c>
      <c r="S274" s="34">
        <v>0.34</v>
      </c>
      <c r="T274" s="34">
        <v>0.2</v>
      </c>
      <c r="U274" s="34">
        <v>0.56999999999999995</v>
      </c>
      <c r="V274" s="34">
        <v>0.23</v>
      </c>
      <c r="W274" s="34">
        <v>0.48</v>
      </c>
      <c r="X274" s="34">
        <v>0.65</v>
      </c>
      <c r="Y274" s="433">
        <v>1.0840694486749924</v>
      </c>
      <c r="Z274" s="433">
        <v>1.3655193420651845</v>
      </c>
      <c r="AA274" s="34"/>
      <c r="AB274" s="539"/>
      <c r="AC274" s="540"/>
      <c r="AD274" s="34"/>
      <c r="AE274" s="34"/>
      <c r="AF274" s="34"/>
      <c r="AG274" s="34"/>
      <c r="AH274" s="34"/>
      <c r="AI274" s="34"/>
      <c r="AJ274" s="34"/>
      <c r="AK274" s="34"/>
      <c r="AL274" s="36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spans="1:48" ht="15.75" customHeight="1">
      <c r="A275" s="535" t="s">
        <v>7047</v>
      </c>
      <c r="B275" s="51">
        <v>46041</v>
      </c>
      <c r="C275" s="33" t="s">
        <v>7046</v>
      </c>
      <c r="D275" s="85">
        <v>1487</v>
      </c>
      <c r="E275" s="34">
        <v>17.25</v>
      </c>
      <c r="F275" s="34">
        <v>17.350000000000001</v>
      </c>
      <c r="G275" s="34">
        <v>4.45</v>
      </c>
      <c r="H275" s="34">
        <v>0.11</v>
      </c>
      <c r="I275" s="34">
        <v>0.47</v>
      </c>
      <c r="J275" s="31">
        <v>6.9000000000000006E-2</v>
      </c>
      <c r="K275" s="31">
        <v>0.08</v>
      </c>
      <c r="L275" s="31">
        <v>4.7E-2</v>
      </c>
      <c r="M275" s="31">
        <v>8.0000000000000002E-3</v>
      </c>
      <c r="N275" s="420">
        <f t="shared" si="79"/>
        <v>94.766000000000005</v>
      </c>
      <c r="O275" s="34">
        <v>32.94</v>
      </c>
      <c r="P275" s="34">
        <v>35.68</v>
      </c>
      <c r="Q275" s="34">
        <v>8.77</v>
      </c>
      <c r="R275" s="34">
        <v>19.75</v>
      </c>
      <c r="S275" s="34">
        <v>0.45</v>
      </c>
      <c r="T275" s="34">
        <v>0.22</v>
      </c>
      <c r="U275" s="34">
        <v>0.6</v>
      </c>
      <c r="V275" s="34">
        <v>0.25</v>
      </c>
      <c r="W275" s="34">
        <v>0.53</v>
      </c>
      <c r="X275" s="34">
        <v>0.7</v>
      </c>
      <c r="Y275" s="433">
        <v>1.0831815421979356</v>
      </c>
      <c r="Z275" s="433">
        <v>1.349423193685489</v>
      </c>
      <c r="AA275" s="34"/>
      <c r="AB275" s="539"/>
      <c r="AC275" s="540"/>
      <c r="AD275" s="34"/>
      <c r="AE275" s="34"/>
      <c r="AF275" s="34"/>
      <c r="AG275" s="34"/>
      <c r="AH275" s="34"/>
      <c r="AI275" s="34"/>
      <c r="AJ275" s="34"/>
      <c r="AK275" s="34"/>
      <c r="AL275" s="36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spans="1:48" ht="15.75" customHeight="1">
      <c r="A276" s="535" t="s">
        <v>7049</v>
      </c>
      <c r="B276" s="51">
        <v>46041</v>
      </c>
      <c r="C276" s="33" t="s">
        <v>7048</v>
      </c>
      <c r="D276" s="85">
        <v>1500</v>
      </c>
      <c r="E276" s="34">
        <v>19</v>
      </c>
      <c r="F276" s="34">
        <v>19.100000000000001</v>
      </c>
      <c r="G276" s="34">
        <v>4.41</v>
      </c>
      <c r="H276" s="34">
        <v>0.12</v>
      </c>
      <c r="I276" s="34">
        <v>0.6</v>
      </c>
      <c r="J276" s="31">
        <v>0.05</v>
      </c>
      <c r="K276" s="31">
        <v>9.7000000000000003E-2</v>
      </c>
      <c r="L276" s="31">
        <v>5.8000000000000003E-2</v>
      </c>
      <c r="M276" s="31">
        <v>8.0000000000000002E-3</v>
      </c>
      <c r="N276" s="420">
        <f t="shared" si="79"/>
        <v>94.656999999999996</v>
      </c>
      <c r="O276" s="34">
        <v>33.06</v>
      </c>
      <c r="P276" s="34">
        <v>36.78</v>
      </c>
      <c r="Q276" s="34">
        <v>8.6999999999999993</v>
      </c>
      <c r="R276" s="34">
        <v>19.25</v>
      </c>
      <c r="S276" s="34">
        <v>0.21</v>
      </c>
      <c r="T276" s="34">
        <v>0.15</v>
      </c>
      <c r="U276" s="34">
        <v>0.55000000000000004</v>
      </c>
      <c r="V276" s="34">
        <v>0.21</v>
      </c>
      <c r="W276" s="34">
        <v>0.42</v>
      </c>
      <c r="X276" s="34">
        <v>0.56999999999999995</v>
      </c>
      <c r="Y276" s="433">
        <v>1.1125226860254083</v>
      </c>
      <c r="Z276" s="433">
        <v>1.3756805807622505</v>
      </c>
      <c r="AA276" s="34"/>
      <c r="AB276" s="539"/>
      <c r="AC276" s="540"/>
      <c r="AD276" s="34"/>
      <c r="AE276" s="34"/>
      <c r="AF276" s="34"/>
      <c r="AG276" s="34"/>
      <c r="AH276" s="34"/>
      <c r="AI276" s="34"/>
      <c r="AJ276" s="34"/>
      <c r="AK276" s="34"/>
      <c r="AL276" s="36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</row>
    <row r="277" spans="1:48" ht="15.75" customHeight="1">
      <c r="A277" s="535" t="s">
        <v>7051</v>
      </c>
      <c r="B277" s="51">
        <v>46041</v>
      </c>
      <c r="C277" s="33" t="s">
        <v>7050</v>
      </c>
      <c r="D277" s="85">
        <v>1498</v>
      </c>
      <c r="E277" s="34">
        <v>20.149999999999999</v>
      </c>
      <c r="F277" s="34">
        <v>20.25</v>
      </c>
      <c r="G277" s="34">
        <v>4.47</v>
      </c>
      <c r="H277" s="34">
        <v>0.1</v>
      </c>
      <c r="I277" s="34">
        <v>0.39</v>
      </c>
      <c r="J277" s="31">
        <v>6.8000000000000005E-2</v>
      </c>
      <c r="K277" s="31">
        <v>8.1000000000000003E-2</v>
      </c>
      <c r="L277" s="31">
        <v>0.04</v>
      </c>
      <c r="M277" s="31">
        <v>8.0000000000000002E-3</v>
      </c>
      <c r="N277" s="420">
        <f t="shared" si="79"/>
        <v>94.843000000000004</v>
      </c>
      <c r="O277" s="34">
        <v>33.729999999999997</v>
      </c>
      <c r="P277" s="34">
        <v>36.32</v>
      </c>
      <c r="Q277" s="34">
        <v>8.52</v>
      </c>
      <c r="R277" s="34">
        <v>18.82</v>
      </c>
      <c r="S277" s="34">
        <v>0.34</v>
      </c>
      <c r="T277" s="34">
        <v>0.2</v>
      </c>
      <c r="U277" s="34">
        <v>0.52</v>
      </c>
      <c r="V277" s="34">
        <v>0.23</v>
      </c>
      <c r="W277" s="34">
        <v>0.49</v>
      </c>
      <c r="X277" s="34">
        <v>0.73</v>
      </c>
      <c r="Y277" s="433">
        <v>1.0767862436999704</v>
      </c>
      <c r="Z277" s="433">
        <v>1.3293803735546994</v>
      </c>
      <c r="AA277" s="34"/>
      <c r="AB277" s="539"/>
      <c r="AC277" s="540"/>
      <c r="AD277" s="34"/>
      <c r="AE277" s="34"/>
      <c r="AF277" s="34"/>
      <c r="AG277" s="34"/>
      <c r="AH277" s="34"/>
      <c r="AI277" s="34"/>
      <c r="AJ277" s="34"/>
      <c r="AK277" s="34"/>
      <c r="AL277" s="36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</row>
    <row r="278" spans="1:48" ht="15.75" customHeight="1">
      <c r="A278" s="535" t="s">
        <v>7053</v>
      </c>
      <c r="B278" s="51">
        <v>46041</v>
      </c>
      <c r="C278" s="33" t="s">
        <v>7052</v>
      </c>
      <c r="D278" s="85">
        <v>1501</v>
      </c>
      <c r="E278" s="34">
        <v>21.45</v>
      </c>
      <c r="F278" s="34">
        <v>21.55</v>
      </c>
      <c r="G278" s="34">
        <v>4.43</v>
      </c>
      <c r="H278" s="34">
        <v>0.12</v>
      </c>
      <c r="I278" s="34">
        <v>0.54</v>
      </c>
      <c r="J278" s="31">
        <v>4.7E-2</v>
      </c>
      <c r="K278" s="31">
        <v>8.3000000000000004E-2</v>
      </c>
      <c r="L278" s="31">
        <v>5.2999999999999999E-2</v>
      </c>
      <c r="M278" s="31">
        <v>8.9999999999999993E-3</v>
      </c>
      <c r="N278" s="420">
        <f t="shared" si="79"/>
        <v>94.718000000000004</v>
      </c>
      <c r="O278" s="34">
        <v>34.06</v>
      </c>
      <c r="P278" s="34">
        <v>36.03</v>
      </c>
      <c r="Q278" s="34">
        <v>8.5399999999999991</v>
      </c>
      <c r="R278" s="34">
        <v>18.850000000000001</v>
      </c>
      <c r="S278" s="34">
        <v>0.3</v>
      </c>
      <c r="T278" s="34">
        <v>0.19</v>
      </c>
      <c r="U278" s="34">
        <v>0.5</v>
      </c>
      <c r="V278" s="34">
        <v>0.21</v>
      </c>
      <c r="W278" s="34">
        <v>0.5</v>
      </c>
      <c r="X278" s="34">
        <v>0.69</v>
      </c>
      <c r="Y278" s="433">
        <f t="shared" ref="Y278" si="82">P278/O278</f>
        <v>1.057839107457428</v>
      </c>
      <c r="Z278" s="433">
        <f t="shared" ref="Z278" si="83">(Q278+P278)/O278</f>
        <v>1.3085731062830299</v>
      </c>
      <c r="AA278" s="34"/>
      <c r="AB278" s="539"/>
      <c r="AC278" s="540"/>
      <c r="AD278" s="34"/>
      <c r="AE278" s="34"/>
      <c r="AF278" s="34"/>
      <c r="AG278" s="34"/>
      <c r="AH278" s="34"/>
      <c r="AI278" s="34"/>
      <c r="AJ278" s="34"/>
      <c r="AK278" s="34"/>
      <c r="AL278" s="36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</row>
    <row r="279" spans="1:48" ht="15.75" customHeight="1">
      <c r="A279" s="535" t="s">
        <v>7055</v>
      </c>
      <c r="B279" s="51">
        <v>46041</v>
      </c>
      <c r="C279" s="33" t="s">
        <v>7054</v>
      </c>
      <c r="D279" s="85">
        <v>1517</v>
      </c>
      <c r="E279" s="34">
        <v>23.1</v>
      </c>
      <c r="F279" s="34">
        <v>23.2</v>
      </c>
      <c r="G279" s="34">
        <v>4.38</v>
      </c>
      <c r="H279" s="34">
        <v>0.14000000000000001</v>
      </c>
      <c r="I279" s="34">
        <v>0.73</v>
      </c>
      <c r="J279" s="31">
        <v>0.04</v>
      </c>
      <c r="K279" s="31">
        <v>0.1</v>
      </c>
      <c r="L279" s="31">
        <v>7.0000000000000007E-2</v>
      </c>
      <c r="M279" s="31">
        <v>0.01</v>
      </c>
      <c r="N279" s="420">
        <f t="shared" si="79"/>
        <v>94.53</v>
      </c>
      <c r="O279" s="34">
        <v>32.68</v>
      </c>
      <c r="P279" s="34">
        <v>36.74</v>
      </c>
      <c r="Q279" s="34">
        <v>8.67</v>
      </c>
      <c r="R279" s="34">
        <v>19.66</v>
      </c>
      <c r="S279" s="34">
        <v>0.2</v>
      </c>
      <c r="T279" s="34">
        <v>0.17</v>
      </c>
      <c r="U279" s="34">
        <v>0.57999999999999996</v>
      </c>
      <c r="V279" s="34">
        <v>0.19</v>
      </c>
      <c r="W279" s="34">
        <v>0.4</v>
      </c>
      <c r="X279" s="34">
        <v>0.61</v>
      </c>
      <c r="Y279" s="433">
        <v>1.1242350061199511</v>
      </c>
      <c r="Z279" s="433">
        <v>1.3895348837209303</v>
      </c>
      <c r="AA279" s="34"/>
      <c r="AB279" s="539"/>
      <c r="AC279" s="540"/>
      <c r="AD279" s="34"/>
      <c r="AE279" s="34"/>
      <c r="AF279" s="34"/>
      <c r="AG279" s="34"/>
      <c r="AH279" s="34"/>
      <c r="AI279" s="34"/>
      <c r="AJ279" s="34"/>
      <c r="AK279" s="34"/>
      <c r="AL279" s="36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</row>
    <row r="280" spans="1:48" ht="15.75" customHeight="1">
      <c r="A280" s="535"/>
      <c r="B280" s="51"/>
      <c r="C280" s="33"/>
      <c r="D280" s="85"/>
      <c r="E280" s="34"/>
      <c r="F280" s="34"/>
      <c r="G280" s="34"/>
      <c r="H280" s="34"/>
      <c r="I280" s="34"/>
      <c r="J280" s="31"/>
      <c r="K280" s="31"/>
      <c r="L280" s="31"/>
      <c r="M280" s="31"/>
      <c r="N280" s="420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433"/>
      <c r="Z280" s="433"/>
      <c r="AA280" s="34"/>
      <c r="AB280" s="539"/>
      <c r="AC280" s="540"/>
      <c r="AD280" s="34"/>
      <c r="AE280" s="34"/>
      <c r="AF280" s="34"/>
      <c r="AG280" s="34"/>
      <c r="AH280" s="34"/>
      <c r="AI280" s="34"/>
      <c r="AJ280" s="34"/>
      <c r="AK280" s="34"/>
      <c r="AL280" s="36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</row>
    <row r="281" spans="1:48" ht="15.75" customHeight="1">
      <c r="A281" s="535" t="s">
        <v>7056</v>
      </c>
      <c r="B281" s="51">
        <v>46042</v>
      </c>
      <c r="C281" s="33" t="s">
        <v>7057</v>
      </c>
      <c r="D281" s="37">
        <v>1506</v>
      </c>
      <c r="E281" s="34">
        <v>0.5</v>
      </c>
      <c r="F281" s="34">
        <v>1</v>
      </c>
      <c r="G281" s="34">
        <v>4.43</v>
      </c>
      <c r="H281" s="34">
        <v>0.123</v>
      </c>
      <c r="I281" s="34">
        <v>0.56000000000000005</v>
      </c>
      <c r="J281" s="31">
        <v>4.2999999999999997E-2</v>
      </c>
      <c r="K281" s="31">
        <v>8.5000000000000006E-2</v>
      </c>
      <c r="L281" s="31">
        <v>5.3800000000000001E-2</v>
      </c>
      <c r="M281" s="31">
        <v>8.9999999999999993E-3</v>
      </c>
      <c r="N281" s="420">
        <f t="shared" ref="N281:N356" si="84">100-SUM(G281:M281)</f>
        <v>94.696200000000005</v>
      </c>
      <c r="O281" s="34">
        <v>33.14</v>
      </c>
      <c r="P281" s="34">
        <v>36.049999999999997</v>
      </c>
      <c r="Q281" s="34">
        <v>8.69</v>
      </c>
      <c r="R281" s="34">
        <v>19.66</v>
      </c>
      <c r="S281" s="34">
        <v>0.26</v>
      </c>
      <c r="T281" s="34">
        <v>0.19</v>
      </c>
      <c r="U281" s="34">
        <v>0.56000000000000005</v>
      </c>
      <c r="V281" s="34">
        <v>0.22</v>
      </c>
      <c r="W281" s="34">
        <v>0.46</v>
      </c>
      <c r="X281" s="34">
        <v>0.67</v>
      </c>
      <c r="Y281" s="433">
        <f t="shared" ref="Y281" si="85">P281/O281</f>
        <v>1.0878092939046469</v>
      </c>
      <c r="Z281" s="433">
        <f t="shared" ref="Z281" si="86">(Q281+P281)/O281</f>
        <v>1.3500301750150874</v>
      </c>
      <c r="AA281" s="34"/>
      <c r="AB281" s="34" t="s">
        <v>48</v>
      </c>
      <c r="AC281" s="34">
        <v>22.3</v>
      </c>
      <c r="AD281" s="34" t="s">
        <v>51</v>
      </c>
      <c r="AE281" s="34"/>
      <c r="AF281" s="34"/>
      <c r="AG281" s="34"/>
      <c r="AH281" s="34"/>
      <c r="AI281" s="34"/>
      <c r="AJ281" s="34"/>
      <c r="AK281" s="34"/>
      <c r="AL281" s="36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</row>
    <row r="282" spans="1:48" ht="15.75" customHeight="1">
      <c r="A282" s="535" t="s">
        <v>7059</v>
      </c>
      <c r="B282" s="51">
        <v>46042</v>
      </c>
      <c r="C282" s="33" t="s">
        <v>7058</v>
      </c>
      <c r="D282" s="37">
        <v>1471</v>
      </c>
      <c r="E282" s="34">
        <v>2.2999999999999998</v>
      </c>
      <c r="F282" s="34">
        <v>2.4</v>
      </c>
      <c r="G282" s="34">
        <v>4.4800000000000004</v>
      </c>
      <c r="H282" s="34">
        <v>0.12</v>
      </c>
      <c r="I282" s="34">
        <v>0.24</v>
      </c>
      <c r="J282" s="31">
        <v>8.4000000000000005E-2</v>
      </c>
      <c r="K282" s="31">
        <v>0.08</v>
      </c>
      <c r="L282" s="31">
        <v>2.3E-2</v>
      </c>
      <c r="M282" s="31">
        <v>8.9999999999999993E-3</v>
      </c>
      <c r="N282" s="420">
        <f t="shared" si="84"/>
        <v>94.963999999999999</v>
      </c>
      <c r="O282" s="34">
        <v>34.03</v>
      </c>
      <c r="P282" s="34">
        <v>34.89</v>
      </c>
      <c r="Q282" s="34">
        <v>8.91</v>
      </c>
      <c r="R282" s="34">
        <v>18.989999999999998</v>
      </c>
      <c r="S282" s="34">
        <v>0.42</v>
      </c>
      <c r="T282" s="34">
        <v>0.31</v>
      </c>
      <c r="U282" s="34">
        <v>0.49</v>
      </c>
      <c r="V282" s="34">
        <v>0.24</v>
      </c>
      <c r="W282" s="34">
        <v>0.53</v>
      </c>
      <c r="X282" s="34">
        <v>1.07</v>
      </c>
      <c r="Y282" s="433">
        <v>1.0252718189832501</v>
      </c>
      <c r="Z282" s="433">
        <v>1.2870996179841314</v>
      </c>
      <c r="AA282" s="34"/>
      <c r="AB282" s="34" t="s">
        <v>50</v>
      </c>
      <c r="AC282" s="34">
        <v>6.3</v>
      </c>
      <c r="AD282" s="34">
        <v>25.4</v>
      </c>
      <c r="AE282" s="34">
        <v>18</v>
      </c>
      <c r="AF282" s="34">
        <v>0.6</v>
      </c>
      <c r="AG282" s="34">
        <v>3.22</v>
      </c>
      <c r="AH282" s="34">
        <v>52.78</v>
      </c>
      <c r="AI282" s="34">
        <v>1.411111111111111</v>
      </c>
      <c r="AJ282" s="34">
        <v>41.474654377880185</v>
      </c>
      <c r="AK282" s="34">
        <v>872.91000000000008</v>
      </c>
      <c r="AL282" s="36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</row>
    <row r="283" spans="1:48" ht="15.75" customHeight="1">
      <c r="A283" s="535" t="s">
        <v>7061</v>
      </c>
      <c r="B283" s="51">
        <v>46042</v>
      </c>
      <c r="C283" s="33" t="s">
        <v>7060</v>
      </c>
      <c r="D283" s="37">
        <v>1497</v>
      </c>
      <c r="E283" s="34">
        <v>4.2</v>
      </c>
      <c r="F283" s="34">
        <v>4.3</v>
      </c>
      <c r="G283" s="34">
        <v>4.45</v>
      </c>
      <c r="H283" s="34">
        <v>0.13</v>
      </c>
      <c r="I283" s="34">
        <v>0.49</v>
      </c>
      <c r="J283" s="31">
        <v>5.1999999999999998E-2</v>
      </c>
      <c r="K283" s="31">
        <v>8.2000000000000003E-2</v>
      </c>
      <c r="L283" s="31">
        <v>4.9000000000000002E-2</v>
      </c>
      <c r="M283" s="31">
        <v>0.01</v>
      </c>
      <c r="N283" s="420">
        <f t="shared" si="84"/>
        <v>94.736999999999995</v>
      </c>
      <c r="O283" s="34">
        <v>32.96</v>
      </c>
      <c r="P283" s="34">
        <v>35.81</v>
      </c>
      <c r="Q283" s="34">
        <v>8.82</v>
      </c>
      <c r="R283" s="34">
        <v>19.690000000000001</v>
      </c>
      <c r="S283" s="34">
        <v>0.28000000000000003</v>
      </c>
      <c r="T283" s="34">
        <v>0.22</v>
      </c>
      <c r="U283" s="34">
        <v>0.56000000000000005</v>
      </c>
      <c r="V283" s="34">
        <v>0.24</v>
      </c>
      <c r="W283" s="34">
        <v>0.53</v>
      </c>
      <c r="X283" s="34">
        <v>0.79</v>
      </c>
      <c r="Y283" s="433">
        <v>1.0864684466019419</v>
      </c>
      <c r="Z283" s="433">
        <v>1.3540655339805825</v>
      </c>
      <c r="AA283" s="34"/>
      <c r="AB283" s="34" t="s">
        <v>53</v>
      </c>
      <c r="AC283" s="34">
        <v>14.3</v>
      </c>
      <c r="AD283" s="34" t="s">
        <v>51</v>
      </c>
      <c r="AE283" s="34"/>
      <c r="AF283" s="34"/>
      <c r="AG283" s="34"/>
      <c r="AH283" s="34"/>
      <c r="AI283" s="34"/>
      <c r="AJ283" s="34"/>
      <c r="AK283" s="34"/>
      <c r="AL283" s="36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</row>
    <row r="284" spans="1:48" ht="15.75" customHeight="1">
      <c r="A284" s="535" t="s">
        <v>7063</v>
      </c>
      <c r="B284" s="51">
        <v>46042</v>
      </c>
      <c r="C284" s="33" t="s">
        <v>7062</v>
      </c>
      <c r="D284" s="37">
        <v>1507</v>
      </c>
      <c r="E284" s="34">
        <v>6.25</v>
      </c>
      <c r="F284" s="34">
        <v>6.35</v>
      </c>
      <c r="G284" s="34">
        <v>4.46</v>
      </c>
      <c r="H284" s="34">
        <v>0.12</v>
      </c>
      <c r="I284" s="34">
        <v>0.42</v>
      </c>
      <c r="J284" s="31">
        <v>5.6000000000000001E-2</v>
      </c>
      <c r="K284" s="31">
        <v>8.3000000000000004E-2</v>
      </c>
      <c r="L284" s="31">
        <v>4.3999999999999997E-2</v>
      </c>
      <c r="M284" s="31">
        <v>0.01</v>
      </c>
      <c r="N284" s="420">
        <f t="shared" si="84"/>
        <v>94.807000000000002</v>
      </c>
      <c r="O284" s="34">
        <v>33.51</v>
      </c>
      <c r="P284" s="34">
        <v>35.31</v>
      </c>
      <c r="Q284" s="34">
        <v>8.86</v>
      </c>
      <c r="R284" s="34">
        <v>19.5</v>
      </c>
      <c r="S284" s="34">
        <v>0.32</v>
      </c>
      <c r="T284" s="34">
        <v>0.24</v>
      </c>
      <c r="U284" s="34">
        <v>0.53</v>
      </c>
      <c r="V284" s="34">
        <v>0.24</v>
      </c>
      <c r="W284" s="34">
        <v>0.53</v>
      </c>
      <c r="X284" s="34">
        <v>0.86</v>
      </c>
      <c r="Y284" s="433">
        <v>1.053715308863026</v>
      </c>
      <c r="Z284" s="433">
        <v>1.3181139958221428</v>
      </c>
      <c r="AA284" s="34"/>
      <c r="AB284" s="539"/>
      <c r="AC284" s="540"/>
      <c r="AD284" s="34"/>
      <c r="AE284" s="34"/>
      <c r="AF284" s="34"/>
      <c r="AG284" s="34"/>
      <c r="AH284" s="34"/>
      <c r="AI284" s="34"/>
      <c r="AJ284" s="34"/>
      <c r="AK284" s="34"/>
      <c r="AL284" s="36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</row>
    <row r="285" spans="1:48" ht="15.75" customHeight="1">
      <c r="A285" s="535" t="s">
        <v>7065</v>
      </c>
      <c r="B285" s="51">
        <v>46042</v>
      </c>
      <c r="C285" s="33" t="s">
        <v>7064</v>
      </c>
      <c r="D285" s="37">
        <v>1492</v>
      </c>
      <c r="E285" s="34">
        <v>8.25</v>
      </c>
      <c r="F285" s="34">
        <v>8.35</v>
      </c>
      <c r="G285" s="34">
        <v>4.45</v>
      </c>
      <c r="H285" s="34">
        <v>0.10199999999999999</v>
      </c>
      <c r="I285" s="34">
        <v>0.46</v>
      </c>
      <c r="J285" s="31">
        <v>0.09</v>
      </c>
      <c r="K285" s="31">
        <v>8.2000000000000003E-2</v>
      </c>
      <c r="L285" s="31">
        <v>4.5100000000000001E-2</v>
      </c>
      <c r="M285" s="31">
        <v>8.0000000000000002E-3</v>
      </c>
      <c r="N285" s="420">
        <f t="shared" si="84"/>
        <v>94.762900000000002</v>
      </c>
      <c r="O285" s="34">
        <v>33.54</v>
      </c>
      <c r="P285" s="34">
        <v>35.33</v>
      </c>
      <c r="Q285" s="34">
        <v>8.66</v>
      </c>
      <c r="R285" s="34">
        <v>19.600000000000001</v>
      </c>
      <c r="S285" s="34">
        <v>0.33</v>
      </c>
      <c r="T285" s="34">
        <v>0.23</v>
      </c>
      <c r="U285" s="34">
        <v>0.52</v>
      </c>
      <c r="V285" s="34">
        <v>0.26</v>
      </c>
      <c r="W285" s="34">
        <v>0.56000000000000005</v>
      </c>
      <c r="X285" s="34">
        <v>0.86</v>
      </c>
      <c r="Y285" s="433">
        <v>1.0533691115086463</v>
      </c>
      <c r="Z285" s="433">
        <v>1.3115682766845556</v>
      </c>
      <c r="AA285" s="34"/>
      <c r="AB285" s="539"/>
      <c r="AC285" s="540"/>
      <c r="AD285" s="34"/>
      <c r="AE285" s="34"/>
      <c r="AF285" s="34"/>
      <c r="AG285" s="34"/>
      <c r="AH285" s="34"/>
      <c r="AI285" s="34"/>
      <c r="AJ285" s="34"/>
      <c r="AK285" s="34"/>
      <c r="AL285" s="36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</row>
    <row r="286" spans="1:48" ht="15.75" customHeight="1">
      <c r="A286" s="535" t="s">
        <v>7067</v>
      </c>
      <c r="B286" s="51">
        <v>46042</v>
      </c>
      <c r="C286" s="33" t="s">
        <v>7066</v>
      </c>
      <c r="D286" s="37">
        <v>1481</v>
      </c>
      <c r="E286" s="34">
        <v>8.57</v>
      </c>
      <c r="F286" s="34">
        <v>9.08</v>
      </c>
      <c r="G286" s="34">
        <v>4.45</v>
      </c>
      <c r="H286" s="34">
        <v>0.121</v>
      </c>
      <c r="I286" s="34">
        <v>0.49</v>
      </c>
      <c r="J286" s="31">
        <v>6.3E-2</v>
      </c>
      <c r="K286" s="31">
        <v>8.4000000000000005E-2</v>
      </c>
      <c r="L286" s="31">
        <v>4.7300000000000002E-2</v>
      </c>
      <c r="M286" s="31">
        <v>8.9999999999999993E-3</v>
      </c>
      <c r="N286" s="420">
        <f t="shared" si="84"/>
        <v>94.735699999999994</v>
      </c>
      <c r="O286" s="34">
        <v>33.53</v>
      </c>
      <c r="P286" s="34">
        <v>35.53</v>
      </c>
      <c r="Q286" s="34">
        <v>8.69</v>
      </c>
      <c r="R286" s="34">
        <v>19.38</v>
      </c>
      <c r="S286" s="34">
        <v>0.28999999999999998</v>
      </c>
      <c r="T286" s="34">
        <v>0.23</v>
      </c>
      <c r="U286" s="34">
        <v>0.51</v>
      </c>
      <c r="V286" s="34">
        <v>0.27</v>
      </c>
      <c r="W286" s="34">
        <v>0.6</v>
      </c>
      <c r="X286" s="34">
        <v>0.87</v>
      </c>
      <c r="Y286" s="433">
        <v>1.0596480763495377</v>
      </c>
      <c r="Z286" s="433">
        <v>1.3188189680882791</v>
      </c>
      <c r="AA286" s="34"/>
      <c r="AB286" s="539"/>
      <c r="AC286" s="540"/>
      <c r="AD286" s="34"/>
      <c r="AE286" s="34"/>
      <c r="AF286" s="34"/>
      <c r="AG286" s="34"/>
      <c r="AH286" s="34"/>
      <c r="AI286" s="34"/>
      <c r="AJ286" s="34"/>
      <c r="AK286" s="34"/>
      <c r="AL286" s="36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</row>
    <row r="287" spans="1:48" ht="15.75" customHeight="1">
      <c r="A287" s="535" t="s">
        <v>7069</v>
      </c>
      <c r="B287" s="51">
        <v>46042</v>
      </c>
      <c r="C287" s="33" t="s">
        <v>7068</v>
      </c>
      <c r="D287" s="37">
        <v>1482</v>
      </c>
      <c r="E287" s="34">
        <v>10.28</v>
      </c>
      <c r="F287" s="34">
        <v>10.38</v>
      </c>
      <c r="G287" s="34">
        <v>4.42</v>
      </c>
      <c r="H287" s="34">
        <v>0.12</v>
      </c>
      <c r="I287" s="34">
        <v>0.57999999999999996</v>
      </c>
      <c r="J287" s="31">
        <v>5.6000000000000001E-2</v>
      </c>
      <c r="K287" s="31">
        <v>0.08</v>
      </c>
      <c r="L287" s="31">
        <v>4.7800000000000002E-2</v>
      </c>
      <c r="M287" s="31">
        <v>8.9999999999999993E-3</v>
      </c>
      <c r="N287" s="420">
        <f t="shared" si="84"/>
        <v>94.687200000000004</v>
      </c>
      <c r="O287" s="65">
        <v>34.04</v>
      </c>
      <c r="P287" s="65">
        <v>35.22</v>
      </c>
      <c r="Q287" s="65">
        <v>8.8000000000000007</v>
      </c>
      <c r="R287" s="65">
        <v>18.920000000000002</v>
      </c>
      <c r="S287" s="65">
        <v>0.3</v>
      </c>
      <c r="T287" s="65">
        <v>0.26</v>
      </c>
      <c r="U287" s="65">
        <v>0.49</v>
      </c>
      <c r="V287" s="65">
        <v>0.28999999999999998</v>
      </c>
      <c r="W287" s="65">
        <v>0.62</v>
      </c>
      <c r="X287" s="65">
        <v>0.96</v>
      </c>
      <c r="Y287" s="554">
        <v>1.0346650998824911</v>
      </c>
      <c r="Z287" s="554">
        <v>1.2931844888366626</v>
      </c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6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</row>
    <row r="288" spans="1:48" ht="15.75" customHeight="1">
      <c r="A288" s="535" t="s">
        <v>7071</v>
      </c>
      <c r="B288" s="51">
        <v>46042</v>
      </c>
      <c r="C288" s="33" t="s">
        <v>7070</v>
      </c>
      <c r="D288" s="37">
        <v>1507</v>
      </c>
      <c r="E288" s="34">
        <v>12</v>
      </c>
      <c r="F288" s="34">
        <v>12.1</v>
      </c>
      <c r="G288" s="34">
        <v>4.42</v>
      </c>
      <c r="H288" s="34">
        <v>0.128</v>
      </c>
      <c r="I288" s="34">
        <v>0.56999999999999995</v>
      </c>
      <c r="J288" s="31">
        <v>5.0999999999999997E-2</v>
      </c>
      <c r="K288" s="31">
        <v>8.3000000000000004E-2</v>
      </c>
      <c r="L288" s="31">
        <v>5.8099999999999999E-2</v>
      </c>
      <c r="M288" s="31">
        <v>8.9999999999999993E-3</v>
      </c>
      <c r="N288" s="420">
        <f t="shared" si="84"/>
        <v>94.680899999999994</v>
      </c>
      <c r="O288" s="34">
        <v>33.43</v>
      </c>
      <c r="P288" s="34">
        <v>35.65</v>
      </c>
      <c r="Q288" s="34">
        <v>8.66</v>
      </c>
      <c r="R288" s="34">
        <v>19.61</v>
      </c>
      <c r="S288" s="34">
        <v>0.33</v>
      </c>
      <c r="T288" s="34">
        <v>0.2</v>
      </c>
      <c r="U288" s="34">
        <v>0.55000000000000004</v>
      </c>
      <c r="V288" s="34">
        <v>0.24</v>
      </c>
      <c r="W288" s="34">
        <v>0.53</v>
      </c>
      <c r="X288" s="34">
        <v>0.71</v>
      </c>
      <c r="Y288" s="433">
        <f>P288/O288</f>
        <v>1.0664074184863894</v>
      </c>
      <c r="Z288" s="433">
        <f>(Q288+P288)/O288</f>
        <v>1.3254561770864495</v>
      </c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6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spans="1:48" ht="15.75" customHeight="1">
      <c r="A289" s="535" t="s">
        <v>7073</v>
      </c>
      <c r="B289" s="51">
        <v>46042</v>
      </c>
      <c r="C289" s="33" t="s">
        <v>7072</v>
      </c>
      <c r="D289" s="37">
        <v>1486</v>
      </c>
      <c r="E289" s="34">
        <v>14.15</v>
      </c>
      <c r="F289" s="34">
        <v>14.25</v>
      </c>
      <c r="G289" s="34">
        <v>4.43</v>
      </c>
      <c r="H289" s="34">
        <v>0.14000000000000001</v>
      </c>
      <c r="I289" s="34">
        <v>0.56000000000000005</v>
      </c>
      <c r="J289" s="31">
        <v>5.5E-2</v>
      </c>
      <c r="K289" s="31">
        <v>0.08</v>
      </c>
      <c r="L289" s="31">
        <v>4.8000000000000001E-2</v>
      </c>
      <c r="M289" s="31">
        <v>0.02</v>
      </c>
      <c r="N289" s="420">
        <f t="shared" si="84"/>
        <v>94.667000000000002</v>
      </c>
      <c r="O289" s="34">
        <v>33.840000000000003</v>
      </c>
      <c r="P289" s="34">
        <v>35.07</v>
      </c>
      <c r="Q289" s="34">
        <v>8.77</v>
      </c>
      <c r="R289" s="34">
        <v>19.37</v>
      </c>
      <c r="S289" s="34">
        <v>0.3</v>
      </c>
      <c r="T289" s="34">
        <v>0.26</v>
      </c>
      <c r="U289" s="34">
        <v>0.5</v>
      </c>
      <c r="V289" s="34">
        <v>0.26</v>
      </c>
      <c r="W289" s="34">
        <v>0.59</v>
      </c>
      <c r="X289" s="34">
        <v>0.96</v>
      </c>
      <c r="Y289" s="433">
        <v>1.0363475177304964</v>
      </c>
      <c r="Z289" s="433">
        <v>1.2955082742316784</v>
      </c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6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spans="1:48" ht="15.75" customHeight="1">
      <c r="A290" s="535" t="s">
        <v>7075</v>
      </c>
      <c r="B290" s="51">
        <v>46042</v>
      </c>
      <c r="C290" s="33" t="s">
        <v>7074</v>
      </c>
      <c r="D290" s="37">
        <v>1480</v>
      </c>
      <c r="E290" s="34">
        <v>15.3</v>
      </c>
      <c r="F290" s="34">
        <v>15.4</v>
      </c>
      <c r="G290" s="34">
        <v>4.46</v>
      </c>
      <c r="H290" s="34">
        <v>0.12</v>
      </c>
      <c r="I290" s="34">
        <v>0.43</v>
      </c>
      <c r="J290" s="31">
        <v>5.1999999999999998E-2</v>
      </c>
      <c r="K290" s="31">
        <v>7.4999999999999997E-2</v>
      </c>
      <c r="L290" s="31">
        <v>4.7E-2</v>
      </c>
      <c r="M290" s="31">
        <v>0.01</v>
      </c>
      <c r="N290" s="420">
        <f t="shared" si="84"/>
        <v>94.805999999999997</v>
      </c>
      <c r="O290" s="34">
        <v>33.380000000000003</v>
      </c>
      <c r="P290" s="34">
        <v>35.659999999999997</v>
      </c>
      <c r="Q290" s="34">
        <v>8.9</v>
      </c>
      <c r="R290" s="34">
        <v>19.36</v>
      </c>
      <c r="S290" s="34">
        <v>0.27</v>
      </c>
      <c r="T290" s="34">
        <v>0.22</v>
      </c>
      <c r="U290" s="34">
        <v>0.52</v>
      </c>
      <c r="V290" s="34">
        <v>0.23</v>
      </c>
      <c r="W290" s="34">
        <v>0.5</v>
      </c>
      <c r="X290" s="34">
        <v>0.85</v>
      </c>
      <c r="Y290" s="433">
        <v>1.0683043738765725</v>
      </c>
      <c r="Z290" s="433">
        <v>1.3349310964649488</v>
      </c>
      <c r="AA290" s="34"/>
      <c r="AB290" s="539"/>
      <c r="AC290" s="540"/>
      <c r="AD290" s="34"/>
      <c r="AE290" s="34"/>
      <c r="AF290" s="34"/>
      <c r="AG290" s="34"/>
      <c r="AH290" s="34"/>
      <c r="AI290" s="34"/>
      <c r="AJ290" s="34"/>
      <c r="AK290" s="34"/>
      <c r="AL290" s="36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spans="1:48" ht="15.75" customHeight="1">
      <c r="A291" s="535" t="s">
        <v>7077</v>
      </c>
      <c r="B291" s="51">
        <v>46042</v>
      </c>
      <c r="C291" s="33" t="s">
        <v>7076</v>
      </c>
      <c r="D291" s="85">
        <v>1501</v>
      </c>
      <c r="E291" s="34">
        <v>17.100000000000001</v>
      </c>
      <c r="F291" s="34">
        <v>17.2</v>
      </c>
      <c r="G291" s="34">
        <v>4.42</v>
      </c>
      <c r="H291" s="34">
        <v>0.12</v>
      </c>
      <c r="I291" s="34">
        <v>0.57999999999999996</v>
      </c>
      <c r="J291" s="31">
        <v>4.3999999999999997E-2</v>
      </c>
      <c r="K291" s="31">
        <v>0.08</v>
      </c>
      <c r="L291" s="31">
        <v>5.2999999999999999E-2</v>
      </c>
      <c r="M291" s="31">
        <v>1.0999999999999999E-2</v>
      </c>
      <c r="N291" s="420">
        <f t="shared" si="84"/>
        <v>94.692000000000007</v>
      </c>
      <c r="O291" s="34">
        <v>33.29</v>
      </c>
      <c r="P291" s="34">
        <v>35.43</v>
      </c>
      <c r="Q291" s="34">
        <v>8.94</v>
      </c>
      <c r="R291" s="34">
        <v>19.45</v>
      </c>
      <c r="S291" s="34">
        <v>0.28999999999999998</v>
      </c>
      <c r="T291" s="34">
        <v>0.23</v>
      </c>
      <c r="U291" s="34">
        <v>0.54</v>
      </c>
      <c r="V291" s="34">
        <v>0.26</v>
      </c>
      <c r="W291" s="34">
        <v>0.55000000000000004</v>
      </c>
      <c r="X291" s="34">
        <v>0.85</v>
      </c>
      <c r="Y291" s="433">
        <v>1.0642835686392311</v>
      </c>
      <c r="Z291" s="433">
        <v>1.3328326824872334</v>
      </c>
      <c r="AA291" s="34"/>
      <c r="AB291" s="539"/>
      <c r="AC291" s="540"/>
      <c r="AD291" s="34"/>
      <c r="AE291" s="34"/>
      <c r="AF291" s="34"/>
      <c r="AG291" s="34"/>
      <c r="AH291" s="34"/>
      <c r="AI291" s="34"/>
      <c r="AJ291" s="34"/>
      <c r="AK291" s="34"/>
      <c r="AL291" s="36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spans="1:48" ht="15.75" customHeight="1">
      <c r="A292" s="535" t="s">
        <v>7079</v>
      </c>
      <c r="B292" s="51">
        <v>46042</v>
      </c>
      <c r="C292" s="33" t="s">
        <v>7078</v>
      </c>
      <c r="D292" s="85">
        <v>1494</v>
      </c>
      <c r="E292" s="34">
        <v>18.5</v>
      </c>
      <c r="F292" s="34">
        <v>19</v>
      </c>
      <c r="G292" s="34">
        <v>4.4000000000000004</v>
      </c>
      <c r="H292" s="34">
        <v>0.13</v>
      </c>
      <c r="I292" s="34">
        <v>0.65</v>
      </c>
      <c r="J292" s="31">
        <v>4.9000000000000002E-2</v>
      </c>
      <c r="K292" s="31">
        <v>0.08</v>
      </c>
      <c r="L292" s="31">
        <v>6.7000000000000004E-2</v>
      </c>
      <c r="M292" s="31">
        <v>8.0000000000000002E-3</v>
      </c>
      <c r="N292" s="420">
        <f t="shared" si="84"/>
        <v>94.616</v>
      </c>
      <c r="O292" s="34">
        <v>33.24</v>
      </c>
      <c r="P292" s="34">
        <v>35.270000000000003</v>
      </c>
      <c r="Q292" s="34">
        <v>8.85</v>
      </c>
      <c r="R292" s="34">
        <v>19.93</v>
      </c>
      <c r="S292" s="34">
        <v>0.28000000000000003</v>
      </c>
      <c r="T292" s="34">
        <v>0.23</v>
      </c>
      <c r="U292" s="34">
        <v>0.54</v>
      </c>
      <c r="V292" s="34">
        <v>0.25</v>
      </c>
      <c r="W292" s="34">
        <v>0.51</v>
      </c>
      <c r="X292" s="34">
        <v>0.8</v>
      </c>
      <c r="Y292" s="433">
        <v>1.0610709987966307</v>
      </c>
      <c r="Z292" s="433">
        <v>1.3273164861612516</v>
      </c>
      <c r="AA292" s="34"/>
      <c r="AB292" s="539"/>
      <c r="AC292" s="540"/>
      <c r="AD292" s="34"/>
      <c r="AE292" s="34"/>
      <c r="AF292" s="34"/>
      <c r="AG292" s="34"/>
      <c r="AH292" s="34"/>
      <c r="AI292" s="34"/>
      <c r="AJ292" s="34"/>
      <c r="AK292" s="34"/>
      <c r="AL292" s="36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spans="1:48" ht="15.75" customHeight="1">
      <c r="A293" s="535" t="s">
        <v>7081</v>
      </c>
      <c r="B293" s="51">
        <v>46042</v>
      </c>
      <c r="C293" s="33" t="s">
        <v>7080</v>
      </c>
      <c r="D293" s="85">
        <v>1492</v>
      </c>
      <c r="E293" s="34">
        <v>20.2</v>
      </c>
      <c r="F293" s="34">
        <v>20.3</v>
      </c>
      <c r="G293" s="34">
        <v>4.42</v>
      </c>
      <c r="H293" s="34">
        <v>0.11</v>
      </c>
      <c r="I293" s="34">
        <v>0.6</v>
      </c>
      <c r="J293" s="31">
        <v>4.3999999999999997E-2</v>
      </c>
      <c r="K293" s="31">
        <v>8.1000000000000003E-2</v>
      </c>
      <c r="L293" s="31">
        <v>4.3999999999999997E-2</v>
      </c>
      <c r="M293" s="31">
        <v>8.0000000000000002E-3</v>
      </c>
      <c r="N293" s="420">
        <f t="shared" si="84"/>
        <v>94.692999999999998</v>
      </c>
      <c r="O293" s="34">
        <v>33.64</v>
      </c>
      <c r="P293" s="34">
        <v>34.94</v>
      </c>
      <c r="Q293" s="34">
        <v>8.91</v>
      </c>
      <c r="R293" s="34">
        <v>19.22</v>
      </c>
      <c r="S293" s="34">
        <v>0.46</v>
      </c>
      <c r="T293" s="34">
        <v>0.28999999999999998</v>
      </c>
      <c r="U293" s="34">
        <v>0.49</v>
      </c>
      <c r="V293" s="34">
        <v>0.24</v>
      </c>
      <c r="W293" s="34">
        <v>0.52</v>
      </c>
      <c r="X293" s="34">
        <v>1.06</v>
      </c>
      <c r="Y293" s="433">
        <v>1.0386444708680143</v>
      </c>
      <c r="Z293" s="433">
        <v>1.3035077288941734</v>
      </c>
      <c r="AA293" s="34"/>
      <c r="AB293" s="539"/>
      <c r="AC293" s="540"/>
      <c r="AD293" s="34"/>
      <c r="AE293" s="34"/>
      <c r="AF293" s="34"/>
      <c r="AG293" s="34"/>
      <c r="AH293" s="34"/>
      <c r="AI293" s="34"/>
      <c r="AJ293" s="34"/>
      <c r="AK293" s="34"/>
      <c r="AL293" s="36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spans="1:48" ht="15.75" customHeight="1">
      <c r="A294" s="535" t="s">
        <v>7083</v>
      </c>
      <c r="B294" s="51">
        <v>46042</v>
      </c>
      <c r="C294" s="33" t="s">
        <v>7082</v>
      </c>
      <c r="D294" s="85">
        <v>1480</v>
      </c>
      <c r="E294" s="34">
        <v>21.4</v>
      </c>
      <c r="F294" s="34">
        <v>21.5</v>
      </c>
      <c r="G294" s="34">
        <v>4.45</v>
      </c>
      <c r="H294" s="34">
        <v>0.12</v>
      </c>
      <c r="I294" s="34">
        <v>0.49</v>
      </c>
      <c r="J294" s="31">
        <v>5.6000000000000001E-2</v>
      </c>
      <c r="K294" s="31">
        <v>7.2999999999999995E-2</v>
      </c>
      <c r="L294" s="31">
        <v>4.4999999999999998E-2</v>
      </c>
      <c r="M294" s="31">
        <v>8.0000000000000002E-3</v>
      </c>
      <c r="N294" s="420">
        <f t="shared" si="84"/>
        <v>94.757999999999996</v>
      </c>
      <c r="O294" s="34">
        <v>34.28</v>
      </c>
      <c r="P294" s="34">
        <v>34.81</v>
      </c>
      <c r="Q294" s="34">
        <v>8.8800000000000008</v>
      </c>
      <c r="R294" s="34">
        <v>19.079999999999998</v>
      </c>
      <c r="S294" s="34">
        <v>0.28999999999999998</v>
      </c>
      <c r="T294" s="34">
        <v>0.26</v>
      </c>
      <c r="U294" s="34">
        <v>0.49</v>
      </c>
      <c r="V294" s="34">
        <v>0.21</v>
      </c>
      <c r="W294" s="34">
        <v>0.5</v>
      </c>
      <c r="X294" s="34">
        <v>0.94</v>
      </c>
      <c r="Y294" s="433">
        <v>1.015460910151692</v>
      </c>
      <c r="Z294" s="433">
        <v>1.2745040840140025</v>
      </c>
      <c r="AA294" s="34"/>
      <c r="AB294" s="539"/>
      <c r="AC294" s="540"/>
      <c r="AD294" s="34"/>
      <c r="AE294" s="34"/>
      <c r="AF294" s="34"/>
      <c r="AG294" s="34"/>
      <c r="AH294" s="34"/>
      <c r="AI294" s="34"/>
      <c r="AJ294" s="34"/>
      <c r="AK294" s="34"/>
      <c r="AL294" s="36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spans="1:48" ht="15.75" customHeight="1">
      <c r="A295" s="535" t="s">
        <v>7085</v>
      </c>
      <c r="B295" s="51">
        <v>46042</v>
      </c>
      <c r="C295" s="33" t="s">
        <v>7084</v>
      </c>
      <c r="D295" s="85">
        <v>1486</v>
      </c>
      <c r="E295" s="34">
        <v>23</v>
      </c>
      <c r="F295" s="34">
        <v>23.1</v>
      </c>
      <c r="G295" s="34">
        <v>4.42</v>
      </c>
      <c r="H295" s="34">
        <v>0.12</v>
      </c>
      <c r="I295" s="34">
        <v>0.56999999999999995</v>
      </c>
      <c r="J295" s="31">
        <v>6.9000000000000006E-2</v>
      </c>
      <c r="K295" s="31">
        <v>7.6999999999999999E-2</v>
      </c>
      <c r="L295" s="31">
        <v>0.05</v>
      </c>
      <c r="M295" s="31">
        <v>8.0000000000000002E-3</v>
      </c>
      <c r="N295" s="420">
        <f t="shared" si="84"/>
        <v>94.686000000000007</v>
      </c>
      <c r="O295" s="34">
        <v>32.549999999999997</v>
      </c>
      <c r="P295" s="34">
        <v>35.26</v>
      </c>
      <c r="Q295" s="34">
        <v>9.09</v>
      </c>
      <c r="R295" s="34">
        <v>20.3</v>
      </c>
      <c r="S295" s="34">
        <v>0.27</v>
      </c>
      <c r="T295" s="34">
        <v>0.21</v>
      </c>
      <c r="U295" s="34">
        <v>0.52</v>
      </c>
      <c r="V295" s="34">
        <v>0.2</v>
      </c>
      <c r="W295" s="34">
        <v>0.38</v>
      </c>
      <c r="X295" s="34">
        <v>1.1000000000000001</v>
      </c>
      <c r="Y295" s="433">
        <v>1.0832565284178188</v>
      </c>
      <c r="Z295" s="433">
        <v>1.3625192012288785</v>
      </c>
      <c r="AA295" s="34"/>
      <c r="AB295" s="539"/>
      <c r="AC295" s="540"/>
      <c r="AD295" s="34"/>
      <c r="AE295" s="34"/>
      <c r="AF295" s="34"/>
      <c r="AG295" s="34"/>
      <c r="AH295" s="34"/>
      <c r="AI295" s="34"/>
      <c r="AJ295" s="34"/>
      <c r="AK295" s="34"/>
      <c r="AL295" s="36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spans="1:48" ht="15.75" customHeight="1">
      <c r="A296" s="535" t="s">
        <v>7087</v>
      </c>
      <c r="B296" s="51">
        <v>46042</v>
      </c>
      <c r="C296" s="33" t="s">
        <v>7086</v>
      </c>
      <c r="D296" s="85">
        <v>1498</v>
      </c>
      <c r="E296" s="34">
        <v>1</v>
      </c>
      <c r="F296" s="34">
        <v>1.1000000000000001</v>
      </c>
      <c r="G296" s="34">
        <v>4.34</v>
      </c>
      <c r="H296" s="34">
        <v>0.12</v>
      </c>
      <c r="I296" s="34">
        <v>0.87</v>
      </c>
      <c r="J296" s="31">
        <v>4.9000000000000002E-2</v>
      </c>
      <c r="K296" s="31">
        <v>7.9000000000000001E-2</v>
      </c>
      <c r="L296" s="31">
        <v>5.3999999999999999E-2</v>
      </c>
      <c r="M296" s="31">
        <v>8.0000000000000002E-3</v>
      </c>
      <c r="N296" s="420">
        <f t="shared" si="84"/>
        <v>94.48</v>
      </c>
      <c r="O296" s="34">
        <v>32.880000000000003</v>
      </c>
      <c r="P296" s="34">
        <v>35.92</v>
      </c>
      <c r="Q296" s="34">
        <v>9.1199999999999992</v>
      </c>
      <c r="R296" s="34">
        <v>19.62</v>
      </c>
      <c r="S296" s="34">
        <v>0.27</v>
      </c>
      <c r="T296" s="34">
        <v>0.19</v>
      </c>
      <c r="U296" s="34">
        <v>0.57999999999999996</v>
      </c>
      <c r="V296" s="34">
        <v>0.22</v>
      </c>
      <c r="W296" s="34">
        <v>0.45</v>
      </c>
      <c r="X296" s="34">
        <v>0.65</v>
      </c>
      <c r="Y296" s="433">
        <v>1.0924574209245741</v>
      </c>
      <c r="Z296" s="433">
        <v>1.3698296836982966</v>
      </c>
      <c r="AA296" s="34"/>
      <c r="AB296" s="539"/>
      <c r="AC296" s="540"/>
      <c r="AD296" s="34"/>
      <c r="AE296" s="34"/>
      <c r="AF296" s="34"/>
      <c r="AG296" s="34"/>
      <c r="AH296" s="34"/>
      <c r="AI296" s="34"/>
      <c r="AJ296" s="34"/>
      <c r="AK296" s="34"/>
      <c r="AL296" s="36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</row>
    <row r="297" spans="1:48" ht="15.75" customHeight="1">
      <c r="A297" s="535"/>
      <c r="B297" s="51"/>
      <c r="C297" s="33"/>
      <c r="D297" s="85"/>
      <c r="E297" s="34"/>
      <c r="F297" s="34"/>
      <c r="G297" s="34"/>
      <c r="H297" s="34"/>
      <c r="I297" s="34"/>
      <c r="J297" s="31"/>
      <c r="K297" s="31"/>
      <c r="L297" s="31"/>
      <c r="M297" s="31"/>
      <c r="N297" s="420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433"/>
      <c r="Z297" s="433"/>
      <c r="AA297" s="34"/>
      <c r="AB297" s="539"/>
      <c r="AC297" s="540"/>
      <c r="AD297" s="34"/>
      <c r="AE297" s="34"/>
      <c r="AF297" s="34"/>
      <c r="AG297" s="34"/>
      <c r="AH297" s="34"/>
      <c r="AI297" s="34"/>
      <c r="AJ297" s="34"/>
      <c r="AK297" s="34"/>
      <c r="AL297" s="36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</row>
    <row r="298" spans="1:48" ht="15.75" customHeight="1">
      <c r="A298" s="535" t="s">
        <v>7089</v>
      </c>
      <c r="B298" s="51">
        <v>46043</v>
      </c>
      <c r="C298" s="33" t="s">
        <v>7088</v>
      </c>
      <c r="D298" s="85">
        <v>1486</v>
      </c>
      <c r="E298" s="34">
        <v>2.25</v>
      </c>
      <c r="F298" s="34">
        <v>2.35</v>
      </c>
      <c r="G298" s="34">
        <v>4.47</v>
      </c>
      <c r="H298" s="34">
        <v>0.12</v>
      </c>
      <c r="I298" s="34">
        <v>0.4</v>
      </c>
      <c r="J298" s="31">
        <v>7.5999999999999998E-2</v>
      </c>
      <c r="K298" s="31">
        <v>0.08</v>
      </c>
      <c r="L298" s="31">
        <v>3.3000000000000002E-2</v>
      </c>
      <c r="M298" s="31">
        <v>8.9999999999999993E-3</v>
      </c>
      <c r="N298" s="420">
        <f t="shared" si="84"/>
        <v>94.811999999999998</v>
      </c>
      <c r="O298" s="34">
        <v>33.1</v>
      </c>
      <c r="P298" s="34">
        <v>35.5</v>
      </c>
      <c r="Q298" s="34">
        <v>9.1300000000000008</v>
      </c>
      <c r="R298" s="34">
        <v>19.440000000000001</v>
      </c>
      <c r="S298" s="34">
        <v>0.28999999999999998</v>
      </c>
      <c r="T298" s="34">
        <v>0.24</v>
      </c>
      <c r="U298" s="34">
        <v>0.55000000000000004</v>
      </c>
      <c r="V298" s="34">
        <v>0.22</v>
      </c>
      <c r="W298" s="34">
        <v>0.53</v>
      </c>
      <c r="X298" s="34">
        <v>0.84</v>
      </c>
      <c r="Y298" s="433">
        <v>1.0725075528700907</v>
      </c>
      <c r="Z298" s="433">
        <v>1.3483383685800605</v>
      </c>
      <c r="AA298" s="34"/>
      <c r="AB298" s="34" t="s">
        <v>48</v>
      </c>
      <c r="AC298" s="34">
        <v>22.3</v>
      </c>
      <c r="AD298" s="34">
        <v>25.8</v>
      </c>
      <c r="AE298" s="34">
        <v>18.600000000000001</v>
      </c>
      <c r="AF298" s="34">
        <v>0.6</v>
      </c>
      <c r="AG298" s="34">
        <v>3.48</v>
      </c>
      <c r="AH298" s="34">
        <v>51.519999999999996</v>
      </c>
      <c r="AI298" s="34">
        <v>1.3870967741935483</v>
      </c>
      <c r="AJ298" s="34">
        <v>41.891891891891895</v>
      </c>
      <c r="AK298" s="34">
        <v>893.04</v>
      </c>
      <c r="AL298" s="36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spans="1:48" ht="15.75" customHeight="1">
      <c r="A299" s="535" t="s">
        <v>7091</v>
      </c>
      <c r="B299" s="51">
        <v>46043</v>
      </c>
      <c r="C299" s="33" t="s">
        <v>7090</v>
      </c>
      <c r="D299" s="85">
        <v>1478</v>
      </c>
      <c r="E299" s="34">
        <v>4</v>
      </c>
      <c r="F299" s="34">
        <v>4.0999999999999996</v>
      </c>
      <c r="G299" s="34">
        <v>4.47</v>
      </c>
      <c r="H299" s="34">
        <v>0.12</v>
      </c>
      <c r="I299" s="34">
        <v>0.4</v>
      </c>
      <c r="J299" s="31">
        <v>8.1000000000000003E-2</v>
      </c>
      <c r="K299" s="31">
        <v>7.5999999999999998E-2</v>
      </c>
      <c r="L299" s="31">
        <v>0.03</v>
      </c>
      <c r="M299" s="31">
        <v>8.9999999999999993E-3</v>
      </c>
      <c r="N299" s="420">
        <f t="shared" si="84"/>
        <v>94.813999999999993</v>
      </c>
      <c r="O299" s="34">
        <v>33.630000000000003</v>
      </c>
      <c r="P299" s="34">
        <v>34.840000000000003</v>
      </c>
      <c r="Q299" s="34">
        <v>9.09</v>
      </c>
      <c r="R299" s="34">
        <v>19.25</v>
      </c>
      <c r="S299" s="34">
        <v>0.4</v>
      </c>
      <c r="T299" s="34">
        <v>0.28999999999999998</v>
      </c>
      <c r="U299" s="34">
        <v>0.51</v>
      </c>
      <c r="V299" s="34">
        <v>0.24</v>
      </c>
      <c r="W299" s="34">
        <v>0.56000000000000005</v>
      </c>
      <c r="X299" s="34">
        <v>1.01</v>
      </c>
      <c r="Y299" s="433">
        <v>1.0359797799583705</v>
      </c>
      <c r="Z299" s="433">
        <v>1.3062741599762118</v>
      </c>
      <c r="AA299" s="34"/>
      <c r="AB299" s="34" t="s">
        <v>50</v>
      </c>
      <c r="AC299" s="34">
        <v>6.3</v>
      </c>
      <c r="AD299" s="34"/>
      <c r="AE299" s="34"/>
      <c r="AF299" s="34"/>
      <c r="AG299" s="34"/>
      <c r="AH299" s="34"/>
      <c r="AI299" s="34"/>
      <c r="AJ299" s="34"/>
      <c r="AK299" s="34"/>
      <c r="AL299" s="36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</row>
    <row r="300" spans="1:48" ht="15.75" customHeight="1">
      <c r="A300" s="535" t="s">
        <v>7093</v>
      </c>
      <c r="B300" s="51">
        <v>46043</v>
      </c>
      <c r="C300" s="33" t="s">
        <v>7092</v>
      </c>
      <c r="D300" s="85">
        <v>1477</v>
      </c>
      <c r="E300" s="34">
        <v>5.25</v>
      </c>
      <c r="F300" s="34">
        <v>5.35</v>
      </c>
      <c r="G300" s="34">
        <v>4.4800000000000004</v>
      </c>
      <c r="H300" s="34">
        <v>0.12</v>
      </c>
      <c r="I300" s="34">
        <v>0.36</v>
      </c>
      <c r="J300" s="31">
        <v>7.0999999999999994E-2</v>
      </c>
      <c r="K300" s="31">
        <v>8.2000000000000003E-2</v>
      </c>
      <c r="L300" s="31">
        <v>2.8000000000000001E-2</v>
      </c>
      <c r="M300" s="31">
        <v>8.9999999999999993E-3</v>
      </c>
      <c r="N300" s="420">
        <f t="shared" si="84"/>
        <v>94.85</v>
      </c>
      <c r="O300" s="34">
        <v>33.46</v>
      </c>
      <c r="P300" s="34">
        <v>35.17</v>
      </c>
      <c r="Q300" s="34">
        <v>9.1999999999999993</v>
      </c>
      <c r="R300" s="34">
        <v>19</v>
      </c>
      <c r="S300" s="34">
        <v>0.36</v>
      </c>
      <c r="T300" s="34">
        <v>0.3</v>
      </c>
      <c r="U300" s="34">
        <v>0.52</v>
      </c>
      <c r="V300" s="34">
        <v>0.25</v>
      </c>
      <c r="W300" s="34">
        <v>0.52</v>
      </c>
      <c r="X300" s="34">
        <v>1.03</v>
      </c>
      <c r="Y300" s="433">
        <v>1.0511057979677227</v>
      </c>
      <c r="Z300" s="433">
        <v>1.3260609683203826</v>
      </c>
      <c r="AA300" s="34"/>
      <c r="AB300" s="34" t="s">
        <v>53</v>
      </c>
      <c r="AC300" s="34">
        <v>14.3</v>
      </c>
      <c r="AD300" s="34">
        <v>24.8</v>
      </c>
      <c r="AE300" s="34">
        <v>18</v>
      </c>
      <c r="AF300" s="34">
        <v>0.6</v>
      </c>
      <c r="AG300" s="34">
        <v>3.08</v>
      </c>
      <c r="AH300" s="34">
        <v>53.519999999999996</v>
      </c>
      <c r="AI300" s="34">
        <v>1.3777777777777778</v>
      </c>
      <c r="AJ300" s="34">
        <v>42.056074766355145</v>
      </c>
      <c r="AK300" s="34">
        <v>850.33999999999992</v>
      </c>
      <c r="AL300" s="36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</row>
    <row r="301" spans="1:48" ht="15.75" customHeight="1">
      <c r="A301" s="535" t="s">
        <v>7095</v>
      </c>
      <c r="B301" s="51">
        <v>46043</v>
      </c>
      <c r="C301" s="33" t="s">
        <v>7094</v>
      </c>
      <c r="D301" s="85">
        <v>1468</v>
      </c>
      <c r="E301" s="34">
        <v>7.35</v>
      </c>
      <c r="F301" s="34">
        <v>7.45</v>
      </c>
      <c r="G301" s="34">
        <v>4.49</v>
      </c>
      <c r="H301" s="34">
        <v>0.1</v>
      </c>
      <c r="I301" s="34">
        <v>0.18</v>
      </c>
      <c r="J301" s="31">
        <v>9.8000000000000004E-2</v>
      </c>
      <c r="K301" s="31">
        <v>8.2000000000000003E-2</v>
      </c>
      <c r="L301" s="31">
        <v>1.7000000000000001E-2</v>
      </c>
      <c r="M301" s="31">
        <v>8.0000000000000002E-3</v>
      </c>
      <c r="N301" s="420">
        <f t="shared" si="84"/>
        <v>95.025000000000006</v>
      </c>
      <c r="O301" s="34">
        <v>33.64</v>
      </c>
      <c r="P301" s="34">
        <v>34.799999999999997</v>
      </c>
      <c r="Q301" s="34">
        <v>9.25</v>
      </c>
      <c r="R301" s="34">
        <v>19.05</v>
      </c>
      <c r="S301" s="34">
        <v>0.38</v>
      </c>
      <c r="T301" s="34">
        <v>0.33</v>
      </c>
      <c r="U301" s="34">
        <v>0.48</v>
      </c>
      <c r="V301" s="34">
        <v>0.25</v>
      </c>
      <c r="W301" s="34">
        <v>0.53</v>
      </c>
      <c r="X301" s="34">
        <v>1.18</v>
      </c>
      <c r="Y301" s="433">
        <v>1.0344827586206895</v>
      </c>
      <c r="Z301" s="433">
        <v>1.3094530321046371</v>
      </c>
      <c r="AA301" s="34"/>
      <c r="AB301" s="539"/>
      <c r="AC301" s="540"/>
      <c r="AD301" s="34"/>
      <c r="AE301" s="34"/>
      <c r="AF301" s="34"/>
      <c r="AG301" s="34"/>
      <c r="AH301" s="34"/>
      <c r="AI301" s="34"/>
      <c r="AJ301" s="34"/>
      <c r="AK301" s="34"/>
      <c r="AL301" s="36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</row>
    <row r="302" spans="1:48" ht="15.75" customHeight="1">
      <c r="A302" s="535" t="s">
        <v>7097</v>
      </c>
      <c r="B302" s="51">
        <v>46043</v>
      </c>
      <c r="C302" s="33" t="s">
        <v>7096</v>
      </c>
      <c r="D302" s="85">
        <v>1481</v>
      </c>
      <c r="E302" s="34">
        <v>9.0500000000000007</v>
      </c>
      <c r="F302" s="34">
        <v>9.15</v>
      </c>
      <c r="G302" s="34">
        <v>4.4400000000000004</v>
      </c>
      <c r="H302" s="34">
        <v>0.11700000000000001</v>
      </c>
      <c r="I302" s="34">
        <v>0.5</v>
      </c>
      <c r="J302" s="31">
        <v>5.1999999999999998E-2</v>
      </c>
      <c r="K302" s="31">
        <v>0.08</v>
      </c>
      <c r="L302" s="31">
        <v>3.2599999999999997E-2</v>
      </c>
      <c r="M302" s="31">
        <v>1.0999999999999999E-2</v>
      </c>
      <c r="N302" s="420">
        <f t="shared" si="84"/>
        <v>94.767399999999995</v>
      </c>
      <c r="O302" s="34">
        <v>33.26</v>
      </c>
      <c r="P302" s="34">
        <v>35.369999999999997</v>
      </c>
      <c r="Q302" s="34">
        <v>9.0299999999999994</v>
      </c>
      <c r="R302" s="34">
        <v>19.510000000000002</v>
      </c>
      <c r="S302" s="34">
        <v>0.3</v>
      </c>
      <c r="T302" s="34">
        <v>0.27</v>
      </c>
      <c r="U302" s="34">
        <v>0.52</v>
      </c>
      <c r="V302" s="34">
        <v>0.2</v>
      </c>
      <c r="W302" s="34">
        <v>0.44</v>
      </c>
      <c r="X302" s="34">
        <v>0.99</v>
      </c>
      <c r="Y302" s="433">
        <v>1.0634395670475045</v>
      </c>
      <c r="Z302" s="433">
        <v>1.3349368610944077</v>
      </c>
      <c r="AA302" s="34"/>
      <c r="AB302" s="539"/>
      <c r="AC302" s="540"/>
      <c r="AD302" s="34"/>
      <c r="AE302" s="34"/>
      <c r="AF302" s="34"/>
      <c r="AG302" s="34"/>
      <c r="AH302" s="34"/>
      <c r="AI302" s="34"/>
      <c r="AJ302" s="34"/>
      <c r="AK302" s="34"/>
      <c r="AL302" s="36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</row>
    <row r="303" spans="1:48" ht="15.75" customHeight="1">
      <c r="A303" s="535" t="s">
        <v>7099</v>
      </c>
      <c r="B303" s="51">
        <v>46043</v>
      </c>
      <c r="C303" s="33" t="s">
        <v>7098</v>
      </c>
      <c r="D303" s="85">
        <v>1479</v>
      </c>
      <c r="E303" s="34">
        <v>10.23</v>
      </c>
      <c r="F303" s="34">
        <v>10.32</v>
      </c>
      <c r="G303" s="34">
        <v>4.4400000000000004</v>
      </c>
      <c r="H303" s="34">
        <v>0.11899999999999999</v>
      </c>
      <c r="I303" s="34">
        <v>0.5</v>
      </c>
      <c r="J303" s="31">
        <v>6.2E-2</v>
      </c>
      <c r="K303" s="31">
        <v>7.9000000000000001E-2</v>
      </c>
      <c r="L303" s="31">
        <v>4.7300000000000002E-2</v>
      </c>
      <c r="M303" s="31">
        <v>8.9999999999999993E-3</v>
      </c>
      <c r="N303" s="420">
        <f t="shared" si="84"/>
        <v>94.743700000000004</v>
      </c>
      <c r="O303" s="34">
        <v>33.200000000000003</v>
      </c>
      <c r="P303" s="34">
        <v>35.78</v>
      </c>
      <c r="Q303" s="34">
        <v>8.98</v>
      </c>
      <c r="R303" s="34">
        <v>19.46</v>
      </c>
      <c r="S303" s="34">
        <v>0.28000000000000003</v>
      </c>
      <c r="T303" s="34">
        <v>0.22</v>
      </c>
      <c r="U303" s="34">
        <v>0.54</v>
      </c>
      <c r="V303" s="34">
        <v>0.19</v>
      </c>
      <c r="W303" s="34">
        <v>0.41</v>
      </c>
      <c r="X303" s="34">
        <v>0.83</v>
      </c>
      <c r="Y303" s="433">
        <v>1.0777108433734939</v>
      </c>
      <c r="Z303" s="433">
        <v>1.3481927710843373</v>
      </c>
      <c r="AA303" s="34"/>
      <c r="AB303" s="539"/>
      <c r="AC303" s="540"/>
      <c r="AD303" s="34"/>
      <c r="AE303" s="34"/>
      <c r="AF303" s="34"/>
      <c r="AG303" s="34"/>
      <c r="AH303" s="34"/>
      <c r="AI303" s="34"/>
      <c r="AJ303" s="34"/>
      <c r="AK303" s="34"/>
      <c r="AL303" s="36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</row>
    <row r="304" spans="1:48" ht="15.75" customHeight="1">
      <c r="A304" s="535" t="s">
        <v>7103</v>
      </c>
      <c r="B304" s="51">
        <v>46043</v>
      </c>
      <c r="C304" s="33" t="s">
        <v>7100</v>
      </c>
      <c r="D304" s="85">
        <v>1493</v>
      </c>
      <c r="E304" s="34">
        <v>11.55</v>
      </c>
      <c r="F304" s="34">
        <v>12.05</v>
      </c>
      <c r="G304" s="34">
        <v>4.5</v>
      </c>
      <c r="H304" s="34">
        <v>0.1</v>
      </c>
      <c r="I304" s="34">
        <v>0.3</v>
      </c>
      <c r="J304" s="31">
        <v>9.8000000000000004E-2</v>
      </c>
      <c r="K304" s="31">
        <v>7.9000000000000001E-2</v>
      </c>
      <c r="L304" s="31">
        <v>2.4799999999999999E-2</v>
      </c>
      <c r="M304" s="31">
        <v>8.9999999999999993E-3</v>
      </c>
      <c r="N304" s="420">
        <f t="shared" si="84"/>
        <v>94.889200000000002</v>
      </c>
      <c r="O304" s="34">
        <v>33.57</v>
      </c>
      <c r="P304" s="34">
        <v>35.5</v>
      </c>
      <c r="Q304" s="34">
        <v>8.91</v>
      </c>
      <c r="R304" s="34">
        <v>19.38</v>
      </c>
      <c r="S304" s="34">
        <v>0.32</v>
      </c>
      <c r="T304" s="34">
        <v>0.23</v>
      </c>
      <c r="U304" s="34">
        <v>0.52</v>
      </c>
      <c r="V304" s="34">
        <v>0.2</v>
      </c>
      <c r="W304" s="34">
        <v>0.42</v>
      </c>
      <c r="X304" s="34">
        <v>0.86</v>
      </c>
      <c r="Y304" s="433">
        <v>1.0574918081620495</v>
      </c>
      <c r="Z304" s="433">
        <v>1.3229073577599046</v>
      </c>
      <c r="AA304" s="34"/>
      <c r="AB304" s="539"/>
      <c r="AC304" s="540"/>
      <c r="AD304" s="34"/>
      <c r="AE304" s="34"/>
      <c r="AF304" s="34"/>
      <c r="AG304" s="34"/>
      <c r="AH304" s="34"/>
      <c r="AI304" s="34"/>
      <c r="AJ304" s="34"/>
      <c r="AK304" s="34"/>
      <c r="AL304" s="36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</row>
    <row r="305" spans="1:48" ht="15.75" customHeight="1">
      <c r="A305" s="535" t="s">
        <v>7102</v>
      </c>
      <c r="B305" s="51">
        <v>46043</v>
      </c>
      <c r="C305" s="33" t="s">
        <v>7101</v>
      </c>
      <c r="D305" s="85">
        <v>1480</v>
      </c>
      <c r="E305" s="34">
        <v>1.1499999999999999</v>
      </c>
      <c r="F305" s="34">
        <v>1.25</v>
      </c>
      <c r="G305" s="34">
        <v>4.34</v>
      </c>
      <c r="H305" s="34">
        <v>0.13400000000000001</v>
      </c>
      <c r="I305" s="34">
        <v>0.88</v>
      </c>
      <c r="J305" s="31">
        <v>3.9E-2</v>
      </c>
      <c r="K305" s="31">
        <v>7.5999999999999998E-2</v>
      </c>
      <c r="L305" s="31">
        <v>5.4199999999999998E-2</v>
      </c>
      <c r="M305" s="31">
        <v>1.2E-2</v>
      </c>
      <c r="N305" s="420">
        <f t="shared" si="84"/>
        <v>94.464799999999997</v>
      </c>
      <c r="O305" s="34">
        <v>33.71</v>
      </c>
      <c r="P305" s="34">
        <v>35.520000000000003</v>
      </c>
      <c r="Q305" s="34">
        <v>8.89</v>
      </c>
      <c r="R305" s="34">
        <v>19.25</v>
      </c>
      <c r="S305" s="34">
        <v>0.27</v>
      </c>
      <c r="T305" s="34">
        <v>0.22</v>
      </c>
      <c r="U305" s="34">
        <v>0.52</v>
      </c>
      <c r="V305" s="34">
        <v>0.21</v>
      </c>
      <c r="W305" s="34">
        <v>0.47</v>
      </c>
      <c r="X305" s="34">
        <v>0.84</v>
      </c>
      <c r="Y305" s="433">
        <v>1.0536932660931475</v>
      </c>
      <c r="Z305" s="433">
        <v>1.317413230495402</v>
      </c>
      <c r="AA305" s="34"/>
      <c r="AB305" s="539"/>
      <c r="AC305" s="540"/>
      <c r="AD305" s="34"/>
      <c r="AE305" s="34"/>
      <c r="AF305" s="34"/>
      <c r="AG305" s="34"/>
      <c r="AH305" s="34"/>
      <c r="AI305" s="34"/>
      <c r="AJ305" s="34"/>
      <c r="AK305" s="34"/>
      <c r="AL305" s="36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</row>
    <row r="306" spans="1:48" ht="15.75" customHeight="1">
      <c r="A306" s="535" t="s">
        <v>7104</v>
      </c>
      <c r="B306" s="51">
        <v>46043</v>
      </c>
      <c r="C306" s="33" t="s">
        <v>7105</v>
      </c>
      <c r="D306" s="37">
        <v>1485</v>
      </c>
      <c r="E306" s="34">
        <v>15.06</v>
      </c>
      <c r="F306" s="34">
        <v>15.16</v>
      </c>
      <c r="G306" s="34">
        <v>4.47</v>
      </c>
      <c r="H306" s="34">
        <v>0.114</v>
      </c>
      <c r="I306" s="34">
        <v>0.41</v>
      </c>
      <c r="J306" s="31">
        <v>7.5999999999999998E-2</v>
      </c>
      <c r="K306" s="31">
        <v>8.1000000000000003E-2</v>
      </c>
      <c r="L306" s="31">
        <v>4.1799999999999997E-2</v>
      </c>
      <c r="M306" s="31">
        <v>8.9999999999999993E-3</v>
      </c>
      <c r="N306" s="420">
        <f t="shared" si="84"/>
        <v>94.798199999999994</v>
      </c>
      <c r="O306" s="34">
        <v>33.78</v>
      </c>
      <c r="P306" s="34">
        <v>35.15</v>
      </c>
      <c r="Q306" s="34">
        <v>9.2799999999999994</v>
      </c>
      <c r="R306" s="34">
        <v>18.760000000000002</v>
      </c>
      <c r="S306" s="34">
        <v>0.38</v>
      </c>
      <c r="T306" s="34">
        <v>0.28000000000000003</v>
      </c>
      <c r="U306" s="34">
        <v>0.5</v>
      </c>
      <c r="V306" s="34">
        <v>0.21</v>
      </c>
      <c r="W306" s="34">
        <v>0.5</v>
      </c>
      <c r="X306" s="34">
        <v>1.01</v>
      </c>
      <c r="Y306" s="433">
        <f t="shared" ref="Y306:Y310" si="87">P306/O306</f>
        <v>1.0405565423327412</v>
      </c>
      <c r="Z306" s="433">
        <f t="shared" ref="Z306:Z310" si="88">(Q306+P306)/O306</f>
        <v>1.3152753108348134</v>
      </c>
      <c r="AA306" s="34"/>
      <c r="AB306" s="539"/>
      <c r="AC306" s="540"/>
      <c r="AD306" s="34"/>
      <c r="AE306" s="34"/>
      <c r="AF306" s="34"/>
      <c r="AG306" s="34"/>
      <c r="AH306" s="34"/>
      <c r="AI306" s="34"/>
      <c r="AJ306" s="34"/>
      <c r="AK306" s="34"/>
      <c r="AL306" s="36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</row>
    <row r="307" spans="1:48" ht="15.75" customHeight="1">
      <c r="A307" s="535" t="s">
        <v>7106</v>
      </c>
      <c r="B307" s="62">
        <v>46043</v>
      </c>
      <c r="C307" s="63" t="s">
        <v>7107</v>
      </c>
      <c r="D307" s="64">
        <v>1496</v>
      </c>
      <c r="E307" s="65">
        <v>16.149999999999999</v>
      </c>
      <c r="F307" s="65">
        <v>16.25</v>
      </c>
      <c r="G307" s="65">
        <v>4.41</v>
      </c>
      <c r="H307" s="65">
        <v>0.11700000000000001</v>
      </c>
      <c r="I307" s="65">
        <v>0.61</v>
      </c>
      <c r="J307" s="66">
        <v>6.4000000000000001E-2</v>
      </c>
      <c r="K307" s="66">
        <v>8.5000000000000006E-2</v>
      </c>
      <c r="L307" s="66">
        <v>4.8500000000000001E-2</v>
      </c>
      <c r="M307" s="66">
        <v>8.9999999999999993E-3</v>
      </c>
      <c r="N307" s="420">
        <f t="shared" si="84"/>
        <v>94.656499999999994</v>
      </c>
      <c r="O307" s="34">
        <v>33.85</v>
      </c>
      <c r="P307" s="34">
        <v>35.369999999999997</v>
      </c>
      <c r="Q307" s="34">
        <v>8.7899999999999991</v>
      </c>
      <c r="R307" s="34">
        <v>18.96</v>
      </c>
      <c r="S307" s="34">
        <v>0.34</v>
      </c>
      <c r="T307" s="34">
        <v>0.2</v>
      </c>
      <c r="U307" s="34">
        <v>0.39</v>
      </c>
      <c r="V307" s="34">
        <v>0.23</v>
      </c>
      <c r="W307" s="34">
        <v>0.48</v>
      </c>
      <c r="X307" s="34">
        <v>1.1299999999999999</v>
      </c>
      <c r="Y307" s="433">
        <f t="shared" si="87"/>
        <v>1.044903988183161</v>
      </c>
      <c r="Z307" s="433">
        <f t="shared" si="88"/>
        <v>1.3045790251107827</v>
      </c>
      <c r="AA307" s="34"/>
      <c r="AB307" s="539"/>
      <c r="AC307" s="540"/>
      <c r="AD307" s="34"/>
      <c r="AE307" s="34"/>
      <c r="AF307" s="34"/>
      <c r="AG307" s="34"/>
      <c r="AH307" s="34"/>
      <c r="AI307" s="34"/>
      <c r="AJ307" s="34"/>
      <c r="AK307" s="34"/>
      <c r="AL307" s="36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</row>
    <row r="308" spans="1:48" ht="15.75" customHeight="1">
      <c r="A308" s="555" t="s">
        <v>7108</v>
      </c>
      <c r="B308" s="94">
        <v>46043</v>
      </c>
      <c r="C308" s="33" t="s">
        <v>7109</v>
      </c>
      <c r="D308" s="421">
        <v>1496</v>
      </c>
      <c r="E308" s="86">
        <v>18.07</v>
      </c>
      <c r="F308" s="77">
        <v>18.170000000000002</v>
      </c>
      <c r="G308" s="34">
        <v>4.42</v>
      </c>
      <c r="H308" s="77">
        <v>0.126</v>
      </c>
      <c r="I308" s="34">
        <v>0.59</v>
      </c>
      <c r="J308" s="31">
        <v>5.0999999999999997E-2</v>
      </c>
      <c r="K308" s="31">
        <v>8.1000000000000003E-2</v>
      </c>
      <c r="L308" s="31">
        <v>5.6899999999999999E-2</v>
      </c>
      <c r="M308" s="31">
        <v>8.9999999999999993E-3</v>
      </c>
      <c r="N308" s="420">
        <f t="shared" si="84"/>
        <v>94.6661</v>
      </c>
      <c r="O308" s="34">
        <v>33.29</v>
      </c>
      <c r="P308" s="34">
        <v>35.35</v>
      </c>
      <c r="Q308" s="34">
        <v>9.23</v>
      </c>
      <c r="R308" s="34">
        <v>19.579999999999998</v>
      </c>
      <c r="S308" s="34">
        <v>0.24</v>
      </c>
      <c r="T308" s="34">
        <v>0.2</v>
      </c>
      <c r="U308" s="34">
        <v>0.53</v>
      </c>
      <c r="V308" s="34">
        <v>0.23</v>
      </c>
      <c r="W308" s="34">
        <v>0.47</v>
      </c>
      <c r="X308" s="34">
        <v>0.78</v>
      </c>
      <c r="Y308" s="433">
        <f t="shared" si="87"/>
        <v>1.0618804445779515</v>
      </c>
      <c r="Z308" s="433">
        <f t="shared" si="88"/>
        <v>1.3391408831480924</v>
      </c>
      <c r="AA308" s="34"/>
      <c r="AB308" s="539"/>
      <c r="AC308" s="540"/>
      <c r="AD308" s="34"/>
      <c r="AE308" s="34"/>
      <c r="AF308" s="34"/>
      <c r="AG308" s="34"/>
      <c r="AH308" s="34"/>
      <c r="AI308" s="34"/>
      <c r="AJ308" s="34"/>
      <c r="AK308" s="34"/>
      <c r="AL308" s="36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</row>
    <row r="309" spans="1:48" ht="15.75" customHeight="1">
      <c r="A309" s="535" t="s">
        <v>7110</v>
      </c>
      <c r="B309" s="68">
        <v>46043</v>
      </c>
      <c r="C309" s="69" t="s">
        <v>7111</v>
      </c>
      <c r="D309" s="70">
        <v>1495</v>
      </c>
      <c r="E309" s="71">
        <v>19.5</v>
      </c>
      <c r="F309" s="71">
        <v>20</v>
      </c>
      <c r="G309" s="71">
        <v>4.47</v>
      </c>
      <c r="H309" s="71">
        <v>0.11899999999999999</v>
      </c>
      <c r="I309" s="71">
        <v>0.42</v>
      </c>
      <c r="J309" s="72">
        <v>7.2999999999999995E-2</v>
      </c>
      <c r="K309" s="72">
        <v>7.6999999999999999E-2</v>
      </c>
      <c r="L309" s="72">
        <v>3.7600000000000001E-2</v>
      </c>
      <c r="M309" s="72">
        <v>0.01</v>
      </c>
      <c r="N309" s="420">
        <f t="shared" si="84"/>
        <v>94.793400000000005</v>
      </c>
      <c r="O309" s="34">
        <v>33.25</v>
      </c>
      <c r="P309" s="34">
        <v>35.33</v>
      </c>
      <c r="Q309" s="34">
        <v>9.23</v>
      </c>
      <c r="R309" s="34">
        <v>19.38</v>
      </c>
      <c r="S309" s="34">
        <v>0.31</v>
      </c>
      <c r="T309" s="34">
        <v>0.23</v>
      </c>
      <c r="U309" s="34">
        <v>0.54</v>
      </c>
      <c r="V309" s="34">
        <v>0.21</v>
      </c>
      <c r="W309" s="34">
        <v>0.5</v>
      </c>
      <c r="X309" s="34">
        <v>0.84</v>
      </c>
      <c r="Y309" s="433">
        <f t="shared" si="87"/>
        <v>1.0625563909774436</v>
      </c>
      <c r="Z309" s="433">
        <f t="shared" si="88"/>
        <v>1.3401503759398496</v>
      </c>
      <c r="AA309" s="34"/>
      <c r="AB309" s="539"/>
      <c r="AC309" s="540"/>
      <c r="AD309" s="34"/>
      <c r="AE309" s="34"/>
      <c r="AF309" s="34"/>
      <c r="AG309" s="34"/>
      <c r="AH309" s="34"/>
      <c r="AI309" s="34"/>
      <c r="AJ309" s="34"/>
      <c r="AK309" s="34"/>
      <c r="AL309" s="36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</row>
    <row r="310" spans="1:48" ht="15.75" customHeight="1">
      <c r="A310" s="535" t="s">
        <v>7112</v>
      </c>
      <c r="B310" s="51">
        <v>46043</v>
      </c>
      <c r="C310" s="33" t="s">
        <v>7113</v>
      </c>
      <c r="D310" s="37">
        <v>1476</v>
      </c>
      <c r="E310" s="34">
        <v>21.29</v>
      </c>
      <c r="F310" s="34">
        <v>21.39</v>
      </c>
      <c r="G310" s="34">
        <v>4.4800000000000004</v>
      </c>
      <c r="H310" s="34">
        <v>0.106</v>
      </c>
      <c r="I310" s="34">
        <v>0.34</v>
      </c>
      <c r="J310" s="31">
        <v>9.0999999999999998E-2</v>
      </c>
      <c r="K310" s="31">
        <v>8.7999999999999995E-2</v>
      </c>
      <c r="L310" s="31">
        <v>0.20699999999999999</v>
      </c>
      <c r="M310" s="31">
        <v>8.9999999999999993E-3</v>
      </c>
      <c r="N310" s="420">
        <f t="shared" si="84"/>
        <v>94.679000000000002</v>
      </c>
      <c r="O310" s="34">
        <v>33.659999999999997</v>
      </c>
      <c r="P310" s="34">
        <v>34.49</v>
      </c>
      <c r="Q310" s="34">
        <v>9.1999999999999993</v>
      </c>
      <c r="R310" s="34">
        <v>19.079999999999998</v>
      </c>
      <c r="S310" s="34">
        <v>0.5</v>
      </c>
      <c r="T310" s="34">
        <v>0.31</v>
      </c>
      <c r="U310" s="34">
        <v>0.48</v>
      </c>
      <c r="V310" s="34">
        <v>0.21</v>
      </c>
      <c r="W310" s="34">
        <v>0.5</v>
      </c>
      <c r="X310" s="34">
        <v>1.1200000000000001</v>
      </c>
      <c r="Y310" s="433">
        <f t="shared" si="87"/>
        <v>1.02465834818776</v>
      </c>
      <c r="Z310" s="433">
        <f t="shared" si="88"/>
        <v>1.297979797979798</v>
      </c>
      <c r="AA310" s="34"/>
      <c r="AB310" s="539"/>
      <c r="AC310" s="540"/>
      <c r="AD310" s="34"/>
      <c r="AE310" s="34"/>
      <c r="AF310" s="34"/>
      <c r="AG310" s="34"/>
      <c r="AH310" s="34"/>
      <c r="AI310" s="34"/>
      <c r="AJ310" s="34"/>
      <c r="AK310" s="34"/>
      <c r="AL310" s="36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</row>
    <row r="311" spans="1:48" ht="15.75" customHeight="1">
      <c r="A311" s="535" t="s">
        <v>7115</v>
      </c>
      <c r="B311" s="51">
        <v>46043</v>
      </c>
      <c r="C311" s="33" t="s">
        <v>7114</v>
      </c>
      <c r="D311" s="37">
        <v>1451</v>
      </c>
      <c r="E311" s="34">
        <v>23</v>
      </c>
      <c r="F311" s="34">
        <v>23.1</v>
      </c>
      <c r="G311" s="34">
        <v>4.47</v>
      </c>
      <c r="H311" s="34">
        <v>0.13</v>
      </c>
      <c r="I311" s="34">
        <v>0.41</v>
      </c>
      <c r="J311" s="31">
        <v>7.8E-2</v>
      </c>
      <c r="K311" s="31">
        <v>8.4000000000000005E-2</v>
      </c>
      <c r="L311" s="31">
        <v>2.1999999999999999E-2</v>
      </c>
      <c r="M311" s="31">
        <v>1.2999999999999999E-2</v>
      </c>
      <c r="N311" s="420">
        <f t="shared" si="84"/>
        <v>94.793000000000006</v>
      </c>
      <c r="O311" s="34">
        <v>34.020000000000003</v>
      </c>
      <c r="P311" s="34">
        <v>34.44</v>
      </c>
      <c r="Q311" s="34">
        <v>9.27</v>
      </c>
      <c r="R311" s="34">
        <v>18.899999999999999</v>
      </c>
      <c r="S311" s="34">
        <v>0.57999999999999996</v>
      </c>
      <c r="T311" s="34">
        <v>0.38</v>
      </c>
      <c r="U311" s="34">
        <v>0.45</v>
      </c>
      <c r="V311" s="34">
        <v>0.23</v>
      </c>
      <c r="W311" s="34">
        <v>0.5</v>
      </c>
      <c r="X311" s="34">
        <v>1.1200000000000001</v>
      </c>
      <c r="Y311" s="433">
        <v>1.0123456790123455</v>
      </c>
      <c r="Z311" s="433">
        <v>1.2848324514991178</v>
      </c>
      <c r="AA311" s="34"/>
      <c r="AB311" s="539"/>
      <c r="AC311" s="540"/>
      <c r="AD311" s="34"/>
      <c r="AE311" s="34"/>
      <c r="AF311" s="34"/>
      <c r="AG311" s="34"/>
      <c r="AH311" s="34"/>
      <c r="AI311" s="34"/>
      <c r="AJ311" s="34"/>
      <c r="AK311" s="34"/>
      <c r="AL311" s="36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</row>
    <row r="312" spans="1:48" ht="15.75" customHeight="1">
      <c r="A312" s="535" t="s">
        <v>7117</v>
      </c>
      <c r="B312" s="51">
        <v>46043</v>
      </c>
      <c r="C312" s="33" t="s">
        <v>7116</v>
      </c>
      <c r="D312" s="37">
        <v>1485</v>
      </c>
      <c r="E312" s="34">
        <v>0.5</v>
      </c>
      <c r="F312" s="34">
        <v>1</v>
      </c>
      <c r="G312" s="34">
        <v>4.41</v>
      </c>
      <c r="H312" s="34">
        <v>0.13</v>
      </c>
      <c r="I312" s="34">
        <v>0.61</v>
      </c>
      <c r="J312" s="31">
        <v>4.9000000000000002E-2</v>
      </c>
      <c r="K312" s="31">
        <v>9.0999999999999998E-2</v>
      </c>
      <c r="L312" s="31">
        <v>6.0999999999999999E-2</v>
      </c>
      <c r="M312" s="31">
        <v>0.01</v>
      </c>
      <c r="N312" s="420">
        <f t="shared" si="84"/>
        <v>94.638999999999996</v>
      </c>
      <c r="O312" s="34">
        <v>33.46</v>
      </c>
      <c r="P312" s="34">
        <v>35.479999999999997</v>
      </c>
      <c r="Q312" s="34">
        <v>9.09</v>
      </c>
      <c r="R312" s="34">
        <v>19.37</v>
      </c>
      <c r="S312" s="34">
        <v>0.26</v>
      </c>
      <c r="T312" s="34">
        <v>0.21</v>
      </c>
      <c r="U312" s="34">
        <v>0.51</v>
      </c>
      <c r="V312" s="34">
        <v>0.23</v>
      </c>
      <c r="W312" s="34">
        <v>0.5</v>
      </c>
      <c r="X312" s="34">
        <v>0.78</v>
      </c>
      <c r="Y312" s="433">
        <v>1.0603705917513448</v>
      </c>
      <c r="Z312" s="433">
        <v>1.3320382546323966</v>
      </c>
      <c r="AA312" s="34"/>
      <c r="AB312" s="539"/>
      <c r="AC312" s="540"/>
      <c r="AD312" s="34"/>
      <c r="AE312" s="34"/>
      <c r="AF312" s="34"/>
      <c r="AG312" s="34"/>
      <c r="AH312" s="34"/>
      <c r="AI312" s="34"/>
      <c r="AJ312" s="34"/>
      <c r="AK312" s="34"/>
      <c r="AL312" s="36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</row>
    <row r="313" spans="1:48" ht="15.75" customHeight="1">
      <c r="A313" s="535"/>
      <c r="B313" s="51"/>
      <c r="C313" s="33"/>
      <c r="D313" s="37"/>
      <c r="E313" s="34"/>
      <c r="F313" s="34"/>
      <c r="G313" s="34"/>
      <c r="H313" s="34"/>
      <c r="I313" s="34"/>
      <c r="J313" s="31"/>
      <c r="K313" s="31"/>
      <c r="L313" s="31"/>
      <c r="M313" s="31"/>
      <c r="N313" s="420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433"/>
      <c r="Z313" s="433"/>
      <c r="AA313" s="34"/>
      <c r="AB313" s="539"/>
      <c r="AC313" s="540"/>
      <c r="AD313" s="34"/>
      <c r="AE313" s="34"/>
      <c r="AF313" s="34"/>
      <c r="AG313" s="34"/>
      <c r="AH313" s="34"/>
      <c r="AI313" s="34"/>
      <c r="AJ313" s="34"/>
      <c r="AK313" s="34"/>
      <c r="AL313" s="36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</row>
    <row r="314" spans="1:48" ht="15.75" customHeight="1">
      <c r="A314" s="535" t="s">
        <v>7119</v>
      </c>
      <c r="B314" s="51">
        <v>46044</v>
      </c>
      <c r="C314" s="33" t="s">
        <v>7118</v>
      </c>
      <c r="D314" s="85">
        <v>1493</v>
      </c>
      <c r="E314" s="34">
        <v>2.2999999999999998</v>
      </c>
      <c r="F314" s="34">
        <v>2.4</v>
      </c>
      <c r="G314" s="34">
        <v>4.47</v>
      </c>
      <c r="H314" s="34">
        <v>0.13</v>
      </c>
      <c r="I314" s="34">
        <v>0.4</v>
      </c>
      <c r="J314" s="31">
        <v>5.8999999999999997E-2</v>
      </c>
      <c r="K314" s="31">
        <v>8.4000000000000005E-2</v>
      </c>
      <c r="L314" s="31">
        <v>3.7999999999999999E-2</v>
      </c>
      <c r="M314" s="31">
        <v>1.2E-2</v>
      </c>
      <c r="N314" s="420">
        <f t="shared" si="84"/>
        <v>94.807000000000002</v>
      </c>
      <c r="O314" s="34">
        <v>33.61</v>
      </c>
      <c r="P314" s="34">
        <v>35.07</v>
      </c>
      <c r="Q314" s="34">
        <v>9.2200000000000006</v>
      </c>
      <c r="R314" s="34">
        <v>19.16</v>
      </c>
      <c r="S314" s="34">
        <v>0.4</v>
      </c>
      <c r="T314" s="34">
        <v>0.26</v>
      </c>
      <c r="U314" s="34">
        <v>0.49</v>
      </c>
      <c r="V314" s="34">
        <v>0.23</v>
      </c>
      <c r="W314" s="34">
        <v>0.5</v>
      </c>
      <c r="X314" s="34">
        <v>0.95</v>
      </c>
      <c r="Y314" s="433">
        <v>1.0434394525438857</v>
      </c>
      <c r="Z314" s="433">
        <v>1.317762570663493</v>
      </c>
      <c r="AA314" s="34"/>
      <c r="AB314" s="34" t="s">
        <v>48</v>
      </c>
      <c r="AC314" s="34">
        <v>22.3</v>
      </c>
      <c r="AD314" s="34" t="s">
        <v>51</v>
      </c>
      <c r="AE314" s="34"/>
      <c r="AF314" s="34"/>
      <c r="AG314" s="34"/>
      <c r="AH314" s="34"/>
      <c r="AI314" s="34"/>
      <c r="AJ314" s="34"/>
      <c r="AK314" s="34"/>
      <c r="AL314" s="36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</row>
    <row r="315" spans="1:48" ht="15.75" customHeight="1">
      <c r="A315" s="535" t="s">
        <v>7121</v>
      </c>
      <c r="B315" s="51">
        <v>46044</v>
      </c>
      <c r="C315" s="33" t="s">
        <v>7120</v>
      </c>
      <c r="D315" s="85">
        <v>1487</v>
      </c>
      <c r="E315" s="34">
        <v>4.4000000000000004</v>
      </c>
      <c r="F315" s="34">
        <v>4.5</v>
      </c>
      <c r="G315" s="34">
        <v>4.45</v>
      </c>
      <c r="H315" s="34">
        <v>0.12</v>
      </c>
      <c r="I315" s="34">
        <v>0.49</v>
      </c>
      <c r="J315" s="31">
        <v>6.2E-2</v>
      </c>
      <c r="K315" s="31">
        <v>8.4000000000000005E-2</v>
      </c>
      <c r="L315" s="31">
        <v>4.9000000000000002E-2</v>
      </c>
      <c r="M315" s="31">
        <v>0.01</v>
      </c>
      <c r="N315" s="420">
        <f t="shared" si="84"/>
        <v>94.734999999999999</v>
      </c>
      <c r="O315" s="34">
        <v>33.64</v>
      </c>
      <c r="P315" s="34">
        <v>35.299999999999997</v>
      </c>
      <c r="Q315" s="34">
        <v>9.2200000000000006</v>
      </c>
      <c r="R315" s="34">
        <v>18.899999999999999</v>
      </c>
      <c r="S315" s="34">
        <v>0.43</v>
      </c>
      <c r="T315" s="34">
        <v>0.24</v>
      </c>
      <c r="U315" s="34">
        <v>0.51</v>
      </c>
      <c r="V315" s="34">
        <v>0.25</v>
      </c>
      <c r="W315" s="34">
        <v>0.53</v>
      </c>
      <c r="X315" s="34">
        <v>0.87</v>
      </c>
      <c r="Y315" s="433">
        <v>1.0493460166468489</v>
      </c>
      <c r="Z315" s="433">
        <v>1.3234244946492271</v>
      </c>
      <c r="AA315" s="34"/>
      <c r="AB315" s="539" t="s">
        <v>50</v>
      </c>
      <c r="AC315" s="540">
        <v>6.3</v>
      </c>
      <c r="AD315" s="34">
        <v>25</v>
      </c>
      <c r="AE315" s="34">
        <v>18.399999999999999</v>
      </c>
      <c r="AF315" s="34">
        <v>0.6</v>
      </c>
      <c r="AG315" s="34">
        <v>3.22</v>
      </c>
      <c r="AH315" s="34">
        <v>52.78</v>
      </c>
      <c r="AI315" s="34">
        <v>1.3586956521739131</v>
      </c>
      <c r="AJ315" s="34">
        <v>42.396313364055302</v>
      </c>
      <c r="AK315" s="34">
        <v>860.71</v>
      </c>
      <c r="AL315" s="36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</row>
    <row r="316" spans="1:48" ht="15.75" customHeight="1">
      <c r="A316" s="535" t="s">
        <v>7123</v>
      </c>
      <c r="B316" s="51">
        <v>46044</v>
      </c>
      <c r="C316" s="33" t="s">
        <v>7122</v>
      </c>
      <c r="D316" s="85">
        <v>1492</v>
      </c>
      <c r="E316" s="34">
        <v>5.3</v>
      </c>
      <c r="F316" s="34">
        <v>5.4</v>
      </c>
      <c r="G316" s="34">
        <v>4.1500000000000004</v>
      </c>
      <c r="H316" s="34">
        <v>0.14000000000000001</v>
      </c>
      <c r="I316" s="34">
        <v>0.34</v>
      </c>
      <c r="J316" s="31">
        <v>9.8000000000000004E-2</v>
      </c>
      <c r="K316" s="31">
        <v>8.6999999999999994E-2</v>
      </c>
      <c r="L316" s="31">
        <v>3.2000000000000001E-2</v>
      </c>
      <c r="M316" s="31">
        <v>1.4E-2</v>
      </c>
      <c r="N316" s="420">
        <f t="shared" si="84"/>
        <v>95.138999999999996</v>
      </c>
      <c r="O316" s="34">
        <v>33.31</v>
      </c>
      <c r="P316" s="34">
        <v>35.369999999999997</v>
      </c>
      <c r="Q316" s="34">
        <v>9.26</v>
      </c>
      <c r="R316" s="34">
        <v>19.04</v>
      </c>
      <c r="S316" s="34">
        <v>0.36</v>
      </c>
      <c r="T316" s="34">
        <v>0.27</v>
      </c>
      <c r="U316" s="34">
        <v>0.54</v>
      </c>
      <c r="V316" s="34">
        <v>0.25</v>
      </c>
      <c r="W316" s="34">
        <v>0.54</v>
      </c>
      <c r="X316" s="34">
        <v>0.96</v>
      </c>
      <c r="Y316" s="433">
        <v>1.061843290303212</v>
      </c>
      <c r="Z316" s="433">
        <v>1.3398378865205642</v>
      </c>
      <c r="AA316" s="34"/>
      <c r="AB316" s="34" t="s">
        <v>53</v>
      </c>
      <c r="AC316" s="540"/>
      <c r="AD316" s="34"/>
      <c r="AE316" s="34"/>
      <c r="AF316" s="34"/>
      <c r="AG316" s="34"/>
      <c r="AH316" s="34"/>
      <c r="AI316" s="34"/>
      <c r="AJ316" s="34"/>
      <c r="AK316" s="34"/>
      <c r="AL316" s="36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</row>
    <row r="317" spans="1:48" ht="15.75" customHeight="1">
      <c r="A317" s="535" t="s">
        <v>7125</v>
      </c>
      <c r="B317" s="51">
        <v>46044</v>
      </c>
      <c r="C317" s="33" t="s">
        <v>7124</v>
      </c>
      <c r="D317" s="85">
        <v>1467</v>
      </c>
      <c r="E317" s="34">
        <v>7.1</v>
      </c>
      <c r="F317" s="34">
        <v>7.2</v>
      </c>
      <c r="G317" s="34">
        <v>4.4400000000000004</v>
      </c>
      <c r="H317" s="34">
        <v>0.09</v>
      </c>
      <c r="I317" s="34">
        <v>0.14000000000000001</v>
      </c>
      <c r="J317" s="31">
        <v>0.105</v>
      </c>
      <c r="K317" s="31">
        <v>7.9000000000000001E-2</v>
      </c>
      <c r="L317" s="31">
        <v>1.4E-2</v>
      </c>
      <c r="M317" s="31">
        <v>8.9999999999999993E-3</v>
      </c>
      <c r="N317" s="420">
        <f t="shared" si="84"/>
        <v>95.123000000000005</v>
      </c>
      <c r="O317" s="34">
        <v>34.380000000000003</v>
      </c>
      <c r="P317" s="34">
        <v>34.61</v>
      </c>
      <c r="Q317" s="34">
        <v>9.43</v>
      </c>
      <c r="R317" s="34">
        <v>18.03</v>
      </c>
      <c r="S317" s="34">
        <v>0.53</v>
      </c>
      <c r="T317" s="34">
        <v>0.35</v>
      </c>
      <c r="U317" s="34">
        <v>0.45</v>
      </c>
      <c r="V317" s="34">
        <v>0.28999999999999998</v>
      </c>
      <c r="W317" s="34">
        <v>0.65</v>
      </c>
      <c r="X317" s="34">
        <v>1.23</v>
      </c>
      <c r="Y317" s="433">
        <v>1.0066899360093076</v>
      </c>
      <c r="Z317" s="433">
        <v>1.2809773123909249</v>
      </c>
      <c r="AA317" s="34"/>
      <c r="AB317" s="539"/>
      <c r="AC317" s="540"/>
      <c r="AD317" s="34"/>
      <c r="AE317" s="34"/>
      <c r="AF317" s="34"/>
      <c r="AG317" s="34"/>
      <c r="AH317" s="34"/>
      <c r="AI317" s="34"/>
      <c r="AJ317" s="34"/>
      <c r="AK317" s="34"/>
      <c r="AL317" s="36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</row>
    <row r="318" spans="1:48" ht="15.75" customHeight="1">
      <c r="A318" s="535" t="s">
        <v>7127</v>
      </c>
      <c r="B318" s="51">
        <v>46044</v>
      </c>
      <c r="C318" s="33" t="s">
        <v>7126</v>
      </c>
      <c r="D318" s="85">
        <v>1487</v>
      </c>
      <c r="E318" s="34">
        <v>8.25</v>
      </c>
      <c r="F318" s="34">
        <v>8.35</v>
      </c>
      <c r="G318" s="34">
        <v>4.45</v>
      </c>
      <c r="H318" s="34">
        <v>0.12</v>
      </c>
      <c r="I318" s="34">
        <v>0.47</v>
      </c>
      <c r="J318" s="31">
        <v>5.8000000000000003E-2</v>
      </c>
      <c r="K318" s="31">
        <v>8.7999999999999995E-2</v>
      </c>
      <c r="L318" s="31">
        <v>4.2000000000000003E-2</v>
      </c>
      <c r="M318" s="31">
        <v>0.01</v>
      </c>
      <c r="N318" s="420">
        <f t="shared" si="84"/>
        <v>94.762</v>
      </c>
      <c r="O318" s="34">
        <v>34.369999999999997</v>
      </c>
      <c r="P318" s="34">
        <v>35.35</v>
      </c>
      <c r="Q318" s="34">
        <v>9.26</v>
      </c>
      <c r="R318" s="34">
        <v>18.07</v>
      </c>
      <c r="S318" s="34">
        <v>0.34</v>
      </c>
      <c r="T318" s="34">
        <v>0.28000000000000003</v>
      </c>
      <c r="U318" s="34">
        <v>0.46</v>
      </c>
      <c r="V318" s="34">
        <v>0.23</v>
      </c>
      <c r="W318" s="34">
        <v>0.5</v>
      </c>
      <c r="X318" s="34">
        <v>1.04</v>
      </c>
      <c r="Y318" s="433">
        <v>1.0285132382892057</v>
      </c>
      <c r="Z318" s="433">
        <v>1.2979342449810882</v>
      </c>
      <c r="AA318" s="34"/>
      <c r="AB318" s="539"/>
      <c r="AC318" s="540"/>
      <c r="AD318" s="34"/>
      <c r="AE318" s="34"/>
      <c r="AF318" s="34"/>
      <c r="AG318" s="34"/>
      <c r="AH318" s="34"/>
      <c r="AI318" s="34"/>
      <c r="AJ318" s="34"/>
      <c r="AK318" s="34"/>
      <c r="AL318" s="36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</row>
    <row r="319" spans="1:48" ht="15.75" customHeight="1">
      <c r="A319" s="535" t="s">
        <v>7128</v>
      </c>
      <c r="B319" s="51">
        <v>46044</v>
      </c>
      <c r="C319" s="33" t="s">
        <v>7129</v>
      </c>
      <c r="D319" s="85">
        <v>1486</v>
      </c>
      <c r="E319" s="34">
        <v>9.4</v>
      </c>
      <c r="F319" s="34">
        <v>9.5</v>
      </c>
      <c r="G319" s="34">
        <v>4.43</v>
      </c>
      <c r="H319" s="34">
        <v>0.11</v>
      </c>
      <c r="I319" s="34">
        <v>0.47</v>
      </c>
      <c r="J319" s="31">
        <v>7.0000000000000007E-2</v>
      </c>
      <c r="K319" s="31">
        <v>8.3000000000000004E-2</v>
      </c>
      <c r="L319" s="31">
        <v>3.5999999999999997E-2</v>
      </c>
      <c r="M319" s="31">
        <v>8.9999999999999993E-3</v>
      </c>
      <c r="N319" s="420">
        <f t="shared" si="84"/>
        <v>94.792000000000002</v>
      </c>
      <c r="O319" s="34">
        <v>34.26</v>
      </c>
      <c r="P319" s="34">
        <v>35.6</v>
      </c>
      <c r="Q319" s="34">
        <v>8.98</v>
      </c>
      <c r="R319" s="34">
        <v>18.399999999999999</v>
      </c>
      <c r="S319" s="34">
        <v>0.33</v>
      </c>
      <c r="T319" s="34">
        <v>0.23</v>
      </c>
      <c r="U319" s="34">
        <v>0.49</v>
      </c>
      <c r="V319" s="34">
        <v>0.2</v>
      </c>
      <c r="W319" s="34">
        <v>0.43</v>
      </c>
      <c r="X319" s="34">
        <v>0.83</v>
      </c>
      <c r="Y319" s="433">
        <v>1.0391126678342091</v>
      </c>
      <c r="Z319" s="433">
        <v>1.3012259194395797</v>
      </c>
      <c r="AA319" s="34"/>
      <c r="AB319" s="539"/>
      <c r="AC319" s="540"/>
      <c r="AD319" s="34"/>
      <c r="AE319" s="34"/>
      <c r="AF319" s="34"/>
      <c r="AG319" s="34"/>
      <c r="AH319" s="34"/>
      <c r="AI319" s="34"/>
      <c r="AJ319" s="34"/>
      <c r="AK319" s="34"/>
      <c r="AL319" s="36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</row>
    <row r="320" spans="1:48" ht="15.75" customHeight="1">
      <c r="A320" s="535" t="s">
        <v>7131</v>
      </c>
      <c r="B320" s="51">
        <v>46044</v>
      </c>
      <c r="C320" s="33" t="s">
        <v>7130</v>
      </c>
      <c r="D320" s="85">
        <v>1486</v>
      </c>
      <c r="E320" s="34">
        <v>11</v>
      </c>
      <c r="F320" s="34">
        <v>1.1000000000000001</v>
      </c>
      <c r="G320" s="34">
        <v>4.4000000000000004</v>
      </c>
      <c r="H320" s="34">
        <v>0.12</v>
      </c>
      <c r="I320" s="34">
        <v>0.36</v>
      </c>
      <c r="J320" s="31">
        <v>8.5999999999999993E-2</v>
      </c>
      <c r="K320" s="31">
        <v>8.7999999999999995E-2</v>
      </c>
      <c r="L320" s="31">
        <v>3.3000000000000002E-2</v>
      </c>
      <c r="M320" s="31">
        <v>1.7999999999999999E-2</v>
      </c>
      <c r="N320" s="420">
        <f t="shared" si="84"/>
        <v>94.894999999999996</v>
      </c>
      <c r="O320" s="34">
        <v>34.36</v>
      </c>
      <c r="P320" s="34">
        <v>35.520000000000003</v>
      </c>
      <c r="Q320" s="34">
        <v>8.8699999999999992</v>
      </c>
      <c r="R320" s="34">
        <v>18.27</v>
      </c>
      <c r="S320" s="34">
        <v>0.36</v>
      </c>
      <c r="T320" s="34">
        <v>0.22</v>
      </c>
      <c r="U320" s="34">
        <v>0.39</v>
      </c>
      <c r="V320" s="34">
        <v>0.2</v>
      </c>
      <c r="W320" s="34">
        <v>0.43</v>
      </c>
      <c r="X320" s="34">
        <v>1.1000000000000001</v>
      </c>
      <c r="Y320" s="433">
        <v>1.0337601862630967</v>
      </c>
      <c r="Z320" s="433">
        <v>1.2919091967403959</v>
      </c>
      <c r="AA320" s="34"/>
      <c r="AB320" s="539"/>
      <c r="AC320" s="540"/>
      <c r="AD320" s="34"/>
      <c r="AE320" s="34"/>
      <c r="AF320" s="34"/>
      <c r="AG320" s="34"/>
      <c r="AH320" s="34"/>
      <c r="AI320" s="34"/>
      <c r="AJ320" s="34"/>
      <c r="AK320" s="34"/>
      <c r="AL320" s="36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</row>
    <row r="321" spans="1:48" ht="15.75" customHeight="1">
      <c r="A321" s="535" t="s">
        <v>7133</v>
      </c>
      <c r="B321" s="51">
        <v>46044</v>
      </c>
      <c r="C321" s="33" t="s">
        <v>7132</v>
      </c>
      <c r="D321" s="85">
        <v>1479</v>
      </c>
      <c r="E321" s="34">
        <v>12.55</v>
      </c>
      <c r="F321" s="34">
        <v>13.05</v>
      </c>
      <c r="G321" s="34">
        <v>4.46</v>
      </c>
      <c r="H321" s="34">
        <v>0.12</v>
      </c>
      <c r="I321" s="34">
        <v>0.43</v>
      </c>
      <c r="J321" s="31">
        <v>7.3999999999999996E-2</v>
      </c>
      <c r="K321" s="31">
        <v>8.1000000000000003E-2</v>
      </c>
      <c r="L321" s="31">
        <v>3.9E-2</v>
      </c>
      <c r="M321" s="31">
        <v>8.9999999999999993E-3</v>
      </c>
      <c r="N321" s="420">
        <f t="shared" si="84"/>
        <v>94.787000000000006</v>
      </c>
      <c r="O321" s="34">
        <v>34.56</v>
      </c>
      <c r="P321" s="34">
        <v>34.58</v>
      </c>
      <c r="Q321" s="34">
        <v>8.7899999999999991</v>
      </c>
      <c r="R321" s="34">
        <v>18.97</v>
      </c>
      <c r="S321" s="34">
        <v>0.42</v>
      </c>
      <c r="T321" s="34">
        <v>0.22</v>
      </c>
      <c r="U321" s="34">
        <v>0.38</v>
      </c>
      <c r="V321" s="34">
        <v>0.21</v>
      </c>
      <c r="W321" s="34">
        <v>0.45</v>
      </c>
      <c r="X321" s="34">
        <v>1.1599999999999999</v>
      </c>
      <c r="Y321" s="433">
        <v>1.0005787037037035</v>
      </c>
      <c r="Z321" s="433">
        <v>1.2549189814814814</v>
      </c>
      <c r="AA321" s="34"/>
      <c r="AB321" s="539"/>
      <c r="AC321" s="540"/>
      <c r="AD321" s="34"/>
      <c r="AE321" s="34"/>
      <c r="AF321" s="34"/>
      <c r="AG321" s="34"/>
      <c r="AH321" s="34"/>
      <c r="AI321" s="34"/>
      <c r="AJ321" s="34"/>
      <c r="AK321" s="34"/>
      <c r="AL321" s="36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</row>
    <row r="322" spans="1:48" ht="15.75" customHeight="1">
      <c r="A322" s="535" t="s">
        <v>7135</v>
      </c>
      <c r="B322" s="51">
        <v>46044</v>
      </c>
      <c r="C322" s="33" t="s">
        <v>7134</v>
      </c>
      <c r="D322" s="85">
        <v>1497</v>
      </c>
      <c r="E322" s="34">
        <v>15</v>
      </c>
      <c r="F322" s="34">
        <v>15.1</v>
      </c>
      <c r="G322" s="34">
        <v>4.22</v>
      </c>
      <c r="H322" s="34">
        <v>0.14000000000000001</v>
      </c>
      <c r="I322" s="34">
        <v>0.63</v>
      </c>
      <c r="J322" s="31">
        <v>6.5000000000000002E-2</v>
      </c>
      <c r="K322" s="31">
        <v>0.09</v>
      </c>
      <c r="L322" s="31">
        <v>4.4999999999999998E-2</v>
      </c>
      <c r="M322" s="31">
        <v>1.0999999999999999E-2</v>
      </c>
      <c r="N322" s="420">
        <f t="shared" si="84"/>
        <v>94.799000000000007</v>
      </c>
      <c r="O322" s="34">
        <v>34.659999999999997</v>
      </c>
      <c r="P322" s="34">
        <v>34.65</v>
      </c>
      <c r="Q322" s="34">
        <v>8.77</v>
      </c>
      <c r="R322" s="34">
        <v>18.78</v>
      </c>
      <c r="S322" s="34">
        <v>0.45</v>
      </c>
      <c r="T322" s="34">
        <v>0.22</v>
      </c>
      <c r="U322" s="34">
        <v>0.38</v>
      </c>
      <c r="V322" s="34">
        <v>0.22</v>
      </c>
      <c r="W322" s="34">
        <v>0.44</v>
      </c>
      <c r="X322" s="34">
        <v>1.1599999999999999</v>
      </c>
      <c r="Y322" s="433">
        <v>0.99971148297749568</v>
      </c>
      <c r="Z322" s="433">
        <v>1.2527409117137913</v>
      </c>
      <c r="AA322" s="34"/>
      <c r="AB322" s="539"/>
      <c r="AC322" s="540"/>
      <c r="AD322" s="34"/>
      <c r="AE322" s="34"/>
      <c r="AF322" s="34"/>
      <c r="AG322" s="34"/>
      <c r="AH322" s="34"/>
      <c r="AI322" s="34"/>
      <c r="AJ322" s="34"/>
      <c r="AK322" s="34"/>
      <c r="AL322" s="36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</row>
    <row r="323" spans="1:48" ht="15.75" customHeight="1">
      <c r="A323" s="535" t="s">
        <v>7137</v>
      </c>
      <c r="B323" s="51">
        <v>46044</v>
      </c>
      <c r="C323" s="33" t="s">
        <v>7136</v>
      </c>
      <c r="D323" s="85">
        <v>1472</v>
      </c>
      <c r="E323" s="34">
        <v>16</v>
      </c>
      <c r="F323" s="34">
        <v>16.100000000000001</v>
      </c>
      <c r="G323" s="34">
        <v>4.13</v>
      </c>
      <c r="H323" s="34">
        <v>0.11</v>
      </c>
      <c r="I323" s="34">
        <v>0.28000000000000003</v>
      </c>
      <c r="J323" s="31">
        <v>9.5000000000000001E-2</v>
      </c>
      <c r="K323" s="31">
        <v>8.1000000000000003E-2</v>
      </c>
      <c r="L323" s="31">
        <v>2.5000000000000001E-2</v>
      </c>
      <c r="M323" s="31">
        <v>0.01</v>
      </c>
      <c r="N323" s="420">
        <f t="shared" si="84"/>
        <v>95.269000000000005</v>
      </c>
      <c r="O323" s="34">
        <v>34.950000000000003</v>
      </c>
      <c r="P323" s="34">
        <v>34.299999999999997</v>
      </c>
      <c r="Q323" s="34">
        <v>8.76</v>
      </c>
      <c r="R323" s="34">
        <v>18.57</v>
      </c>
      <c r="S323" s="34">
        <v>0.54</v>
      </c>
      <c r="T323" s="34">
        <v>0.27</v>
      </c>
      <c r="U323" s="34">
        <v>0.38</v>
      </c>
      <c r="V323" s="34">
        <v>0.22</v>
      </c>
      <c r="W323" s="34">
        <v>0.5</v>
      </c>
      <c r="X323" s="34">
        <v>1.23</v>
      </c>
      <c r="Y323" s="433">
        <v>0.98140200286123014</v>
      </c>
      <c r="Z323" s="433">
        <v>1.2320457796852644</v>
      </c>
      <c r="AA323" s="34"/>
      <c r="AB323" s="539"/>
      <c r="AC323" s="540"/>
      <c r="AD323" s="34"/>
      <c r="AE323" s="34"/>
      <c r="AF323" s="34"/>
      <c r="AG323" s="34"/>
      <c r="AH323" s="34"/>
      <c r="AI323" s="34"/>
      <c r="AJ323" s="34"/>
      <c r="AK323" s="34"/>
      <c r="AL323" s="36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</row>
    <row r="324" spans="1:48" ht="15.75" customHeight="1">
      <c r="A324" s="535" t="s">
        <v>7139</v>
      </c>
      <c r="B324" s="51">
        <v>46044</v>
      </c>
      <c r="C324" s="33" t="s">
        <v>7138</v>
      </c>
      <c r="D324" s="85">
        <v>1469</v>
      </c>
      <c r="E324" s="34">
        <v>5.5</v>
      </c>
      <c r="F324" s="34">
        <v>6</v>
      </c>
      <c r="G324" s="34">
        <v>4.1100000000000003</v>
      </c>
      <c r="H324" s="34">
        <v>0.13</v>
      </c>
      <c r="I324" s="34">
        <v>0.36</v>
      </c>
      <c r="J324" s="31">
        <v>9.8000000000000004E-2</v>
      </c>
      <c r="K324" s="31">
        <v>9.1999999999999998E-2</v>
      </c>
      <c r="L324" s="31">
        <v>3.2000000000000001E-2</v>
      </c>
      <c r="M324" s="31">
        <v>1.0999999999999999E-2</v>
      </c>
      <c r="N324" s="420">
        <f t="shared" si="84"/>
        <v>95.167000000000002</v>
      </c>
      <c r="O324" s="34">
        <v>34.79</v>
      </c>
      <c r="P324" s="34">
        <v>34.79</v>
      </c>
      <c r="Q324" s="34">
        <v>8.86</v>
      </c>
      <c r="R324" s="34">
        <v>18.190000000000001</v>
      </c>
      <c r="S324" s="34">
        <v>0.48</v>
      </c>
      <c r="T324" s="34">
        <v>0.28000000000000003</v>
      </c>
      <c r="U324" s="34">
        <v>0.38</v>
      </c>
      <c r="V324" s="34">
        <v>0.22</v>
      </c>
      <c r="W324" s="34">
        <v>0.51</v>
      </c>
      <c r="X324" s="34">
        <v>1.25</v>
      </c>
      <c r="Y324" s="433">
        <v>1</v>
      </c>
      <c r="Z324" s="433">
        <v>1.2546708824374819</v>
      </c>
      <c r="AA324" s="34"/>
      <c r="AB324" s="539"/>
      <c r="AC324" s="540"/>
      <c r="AD324" s="34"/>
      <c r="AE324" s="34"/>
      <c r="AF324" s="34"/>
      <c r="AG324" s="34"/>
      <c r="AH324" s="34"/>
      <c r="AI324" s="34"/>
      <c r="AJ324" s="34"/>
      <c r="AK324" s="34"/>
      <c r="AL324" s="36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</row>
    <row r="325" spans="1:48" ht="15.75" customHeight="1">
      <c r="A325" s="535" t="s">
        <v>7141</v>
      </c>
      <c r="B325" s="51">
        <v>46044</v>
      </c>
      <c r="C325" s="33" t="s">
        <v>7140</v>
      </c>
      <c r="D325" s="85">
        <v>1487</v>
      </c>
      <c r="E325" s="34">
        <v>18.5</v>
      </c>
      <c r="F325" s="34">
        <v>19</v>
      </c>
      <c r="G325" s="34">
        <v>4.16</v>
      </c>
      <c r="H325" s="34">
        <v>0.13</v>
      </c>
      <c r="I325" s="34">
        <v>0.45</v>
      </c>
      <c r="J325" s="31">
        <v>6.8000000000000005E-2</v>
      </c>
      <c r="K325" s="31">
        <v>9.0999999999999998E-2</v>
      </c>
      <c r="L325" s="31">
        <v>4.7E-2</v>
      </c>
      <c r="M325" s="31">
        <v>1.0999999999999999E-2</v>
      </c>
      <c r="N325" s="420">
        <f t="shared" si="84"/>
        <v>95.043000000000006</v>
      </c>
      <c r="O325" s="34">
        <v>34.630000000000003</v>
      </c>
      <c r="P325" s="34">
        <v>34.979999999999997</v>
      </c>
      <c r="Q325" s="34">
        <v>8.91</v>
      </c>
      <c r="R325" s="34">
        <v>18.53</v>
      </c>
      <c r="S325" s="34">
        <v>0.33</v>
      </c>
      <c r="T325" s="34">
        <v>0.23</v>
      </c>
      <c r="U325" s="34">
        <v>0.37</v>
      </c>
      <c r="V325" s="34">
        <v>0.2</v>
      </c>
      <c r="W325" s="34">
        <v>0.44</v>
      </c>
      <c r="X325" s="34">
        <v>1.1100000000000001</v>
      </c>
      <c r="Y325" s="433">
        <v>1.0101068437770717</v>
      </c>
      <c r="Z325" s="433">
        <v>1.2673982096448166</v>
      </c>
      <c r="AA325" s="34"/>
      <c r="AB325" s="539"/>
      <c r="AC325" s="540"/>
      <c r="AD325" s="34"/>
      <c r="AE325" s="34"/>
      <c r="AF325" s="34"/>
      <c r="AG325" s="34"/>
      <c r="AH325" s="34"/>
      <c r="AI325" s="34"/>
      <c r="AJ325" s="34"/>
      <c r="AK325" s="34"/>
      <c r="AL325" s="36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</row>
    <row r="326" spans="1:48" ht="15.75" customHeight="1">
      <c r="A326" s="535" t="s">
        <v>7141</v>
      </c>
      <c r="B326" s="51">
        <v>46044</v>
      </c>
      <c r="C326" s="33" t="s">
        <v>7142</v>
      </c>
      <c r="D326" s="85">
        <v>1482</v>
      </c>
      <c r="E326" s="34">
        <v>20.100000000000001</v>
      </c>
      <c r="F326" s="34">
        <v>20.2</v>
      </c>
      <c r="G326" s="34">
        <v>4.13</v>
      </c>
      <c r="H326" s="34">
        <v>0.13</v>
      </c>
      <c r="I326" s="34">
        <v>0.33</v>
      </c>
      <c r="J326" s="31">
        <v>8.5999999999999993E-2</v>
      </c>
      <c r="K326" s="31">
        <v>8.8999999999999996E-2</v>
      </c>
      <c r="L326" s="31">
        <v>3.2000000000000001E-2</v>
      </c>
      <c r="M326" s="31">
        <v>1.0999999999999999E-2</v>
      </c>
      <c r="N326" s="420">
        <f t="shared" si="84"/>
        <v>95.191999999999993</v>
      </c>
      <c r="O326" s="34">
        <v>33.85</v>
      </c>
      <c r="P326" s="34">
        <v>35.44</v>
      </c>
      <c r="Q326" s="34">
        <v>8.9499999999999993</v>
      </c>
      <c r="R326" s="34">
        <v>18.39</v>
      </c>
      <c r="S326" s="34">
        <v>0.5</v>
      </c>
      <c r="T326" s="34">
        <v>0.28000000000000003</v>
      </c>
      <c r="U326" s="34">
        <v>0.38</v>
      </c>
      <c r="V326" s="34">
        <v>0.2</v>
      </c>
      <c r="W326" s="34">
        <v>0.45</v>
      </c>
      <c r="X326" s="34">
        <v>1.23</v>
      </c>
      <c r="Y326" s="433">
        <f t="shared" ref="Y326" si="89">P326/O326</f>
        <v>1.0469719350073854</v>
      </c>
      <c r="Z326" s="433">
        <f t="shared" ref="Z326" si="90">(Q326+P326)/O326</f>
        <v>1.3113737075332348</v>
      </c>
      <c r="AA326" s="34"/>
      <c r="AB326" s="539"/>
      <c r="AC326" s="540"/>
      <c r="AD326" s="34"/>
      <c r="AE326" s="34"/>
      <c r="AF326" s="34"/>
      <c r="AG326" s="34"/>
      <c r="AH326" s="34"/>
      <c r="AI326" s="34"/>
      <c r="AJ326" s="34"/>
      <c r="AK326" s="34"/>
      <c r="AL326" s="36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</row>
    <row r="327" spans="1:48" ht="15.75" customHeight="1" thickBot="1">
      <c r="A327" s="535" t="s">
        <v>7143</v>
      </c>
      <c r="B327" s="94">
        <v>46044</v>
      </c>
      <c r="C327" s="200" t="s">
        <v>7144</v>
      </c>
      <c r="D327" s="545">
        <v>1486</v>
      </c>
      <c r="E327" s="546">
        <v>21.22</v>
      </c>
      <c r="F327" s="547">
        <v>21.32</v>
      </c>
      <c r="G327" s="548">
        <v>4.4000000000000004</v>
      </c>
      <c r="H327" s="77">
        <v>0.14000000000000001</v>
      </c>
      <c r="I327" s="81">
        <v>0.81</v>
      </c>
      <c r="J327" s="549">
        <v>5.3999999999999999E-2</v>
      </c>
      <c r="K327" s="549">
        <v>8.5999999999999993E-2</v>
      </c>
      <c r="L327" s="549">
        <v>7.2999999999999995E-2</v>
      </c>
      <c r="M327" s="550">
        <v>1.1900000000000001E-2</v>
      </c>
      <c r="N327" s="420">
        <f t="shared" si="84"/>
        <v>94.4251</v>
      </c>
      <c r="O327" s="34">
        <v>33.65</v>
      </c>
      <c r="P327" s="34">
        <v>35.47</v>
      </c>
      <c r="Q327" s="34">
        <v>8.91</v>
      </c>
      <c r="R327" s="34">
        <v>19.079999999999998</v>
      </c>
      <c r="S327" s="34">
        <v>0.33</v>
      </c>
      <c r="T327" s="34">
        <v>0.2</v>
      </c>
      <c r="U327" s="34">
        <v>0.38</v>
      </c>
      <c r="V327" s="34">
        <v>0.18</v>
      </c>
      <c r="W327" s="34">
        <v>0.38</v>
      </c>
      <c r="X327" s="34">
        <v>1.1399999999999999</v>
      </c>
      <c r="Y327" s="433">
        <v>1.0540861812778604</v>
      </c>
      <c r="Z327" s="433">
        <v>1.3188707280832095</v>
      </c>
      <c r="AA327" s="34"/>
      <c r="AB327" s="539"/>
      <c r="AC327" s="540"/>
      <c r="AD327" s="34"/>
      <c r="AE327" s="34"/>
      <c r="AF327" s="34"/>
      <c r="AG327" s="34"/>
      <c r="AH327" s="34"/>
      <c r="AI327" s="34"/>
      <c r="AJ327" s="34"/>
      <c r="AK327" s="34"/>
      <c r="AL327" s="36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</row>
    <row r="328" spans="1:48" ht="15.75" customHeight="1">
      <c r="A328" s="535" t="s">
        <v>7146</v>
      </c>
      <c r="B328" s="94">
        <v>46044</v>
      </c>
      <c r="C328" s="419" t="s">
        <v>7145</v>
      </c>
      <c r="D328" s="556">
        <v>1481</v>
      </c>
      <c r="E328" s="557">
        <v>23.2</v>
      </c>
      <c r="F328" s="558">
        <v>23.3</v>
      </c>
      <c r="G328" s="103">
        <v>4.13</v>
      </c>
      <c r="H328" s="77">
        <v>0.13</v>
      </c>
      <c r="I328" s="82">
        <v>0.41</v>
      </c>
      <c r="J328" s="559">
        <v>7.0000000000000007E-2</v>
      </c>
      <c r="K328" s="559">
        <v>8.2000000000000003E-2</v>
      </c>
      <c r="L328" s="559">
        <v>3.2000000000000001E-2</v>
      </c>
      <c r="M328" s="560">
        <v>1.0999999999999999E-2</v>
      </c>
      <c r="N328" s="35">
        <f t="shared" si="84"/>
        <v>95.135000000000005</v>
      </c>
      <c r="O328" s="34">
        <v>33.700000000000003</v>
      </c>
      <c r="P328" s="34">
        <v>34.54</v>
      </c>
      <c r="Q328" s="34">
        <v>8.83</v>
      </c>
      <c r="R328" s="34">
        <v>19.32</v>
      </c>
      <c r="S328" s="34">
        <v>0.73</v>
      </c>
      <c r="T328" s="34">
        <v>0.28000000000000003</v>
      </c>
      <c r="U328" s="34">
        <v>0.37</v>
      </c>
      <c r="V328" s="34">
        <v>0.22</v>
      </c>
      <c r="W328" s="34">
        <v>0.49</v>
      </c>
      <c r="X328" s="34">
        <v>1.23</v>
      </c>
      <c r="Y328" s="433">
        <v>1.0249258160237387</v>
      </c>
      <c r="Z328" s="433">
        <v>1.2869436201780413</v>
      </c>
      <c r="AA328" s="34"/>
      <c r="AB328" s="539"/>
      <c r="AC328" s="540"/>
      <c r="AD328" s="34"/>
      <c r="AE328" s="34"/>
      <c r="AF328" s="34"/>
      <c r="AG328" s="34"/>
      <c r="AH328" s="34"/>
      <c r="AI328" s="34"/>
      <c r="AJ328" s="34"/>
      <c r="AK328" s="34"/>
      <c r="AL328" s="36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</row>
    <row r="329" spans="1:48" ht="15.75" customHeight="1">
      <c r="A329" s="535"/>
      <c r="B329" s="94"/>
      <c r="C329" s="419"/>
      <c r="D329" s="556"/>
      <c r="E329" s="557"/>
      <c r="F329" s="558"/>
      <c r="G329" s="103"/>
      <c r="H329" s="77"/>
      <c r="I329" s="82"/>
      <c r="J329" s="559"/>
      <c r="K329" s="559"/>
      <c r="L329" s="559"/>
      <c r="M329" s="560"/>
      <c r="N329" s="35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433"/>
      <c r="Z329" s="433"/>
      <c r="AA329" s="34"/>
      <c r="AB329" s="539"/>
      <c r="AC329" s="540"/>
      <c r="AD329" s="34"/>
      <c r="AE329" s="34"/>
      <c r="AF329" s="34"/>
      <c r="AG329" s="34"/>
      <c r="AH329" s="34"/>
      <c r="AI329" s="34"/>
      <c r="AJ329" s="34"/>
      <c r="AK329" s="34"/>
      <c r="AL329" s="36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</row>
    <row r="330" spans="1:48" ht="15.75" customHeight="1">
      <c r="A330" s="535" t="s">
        <v>7147</v>
      </c>
      <c r="B330" s="94">
        <v>46045</v>
      </c>
      <c r="C330" s="419" t="s">
        <v>7148</v>
      </c>
      <c r="D330" s="556">
        <v>1477</v>
      </c>
      <c r="E330" s="557">
        <v>0.5</v>
      </c>
      <c r="F330" s="558">
        <v>1</v>
      </c>
      <c r="G330" s="103">
        <v>4.13</v>
      </c>
      <c r="H330" s="77">
        <v>0.14000000000000001</v>
      </c>
      <c r="I330" s="82">
        <v>0.52</v>
      </c>
      <c r="J330" s="559">
        <v>6.2E-2</v>
      </c>
      <c r="K330" s="559">
        <v>0.09</v>
      </c>
      <c r="L330" s="559">
        <v>0.05</v>
      </c>
      <c r="M330" s="560">
        <v>1.2E-2</v>
      </c>
      <c r="N330" s="35">
        <f t="shared" si="84"/>
        <v>94.995999999999995</v>
      </c>
      <c r="O330" s="34">
        <v>33.54</v>
      </c>
      <c r="P330" s="34">
        <v>35.19</v>
      </c>
      <c r="Q330" s="34">
        <v>8.83</v>
      </c>
      <c r="R330" s="34">
        <v>19.260000000000002</v>
      </c>
      <c r="S330" s="34">
        <v>0.4</v>
      </c>
      <c r="T330" s="34">
        <v>0.26</v>
      </c>
      <c r="U330" s="34">
        <v>0.37</v>
      </c>
      <c r="V330" s="34">
        <v>0.21</v>
      </c>
      <c r="W330" s="34">
        <v>0.47</v>
      </c>
      <c r="X330" s="34">
        <v>1.2</v>
      </c>
      <c r="Y330" s="433">
        <v>1.0491949910554561</v>
      </c>
      <c r="Z330" s="433">
        <v>1.3124627310673822</v>
      </c>
      <c r="AA330" s="34"/>
      <c r="AB330" s="539" t="s">
        <v>48</v>
      </c>
      <c r="AC330" s="540">
        <v>22.3</v>
      </c>
      <c r="AD330" s="34">
        <v>25</v>
      </c>
      <c r="AE330" s="34">
        <v>18.2</v>
      </c>
      <c r="AF330" s="34">
        <v>0.6</v>
      </c>
      <c r="AG330" s="34">
        <v>3.22</v>
      </c>
      <c r="AH330" s="34">
        <v>52.980000000000004</v>
      </c>
      <c r="AI330" s="34">
        <v>1.3736263736263736</v>
      </c>
      <c r="AJ330" s="34">
        <v>42.129629629629626</v>
      </c>
      <c r="AK330" s="34">
        <v>860.71</v>
      </c>
      <c r="AL330" s="36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</row>
    <row r="331" spans="1:48" ht="15.75" customHeight="1">
      <c r="A331" s="535" t="s">
        <v>7149</v>
      </c>
      <c r="B331" s="94">
        <v>46045</v>
      </c>
      <c r="C331" s="419" t="s">
        <v>7150</v>
      </c>
      <c r="D331" s="556">
        <v>1483</v>
      </c>
      <c r="E331" s="557">
        <v>2.4</v>
      </c>
      <c r="F331" s="558">
        <v>2.5</v>
      </c>
      <c r="G331" s="103">
        <v>4.1500000000000004</v>
      </c>
      <c r="H331" s="77">
        <v>0.14000000000000001</v>
      </c>
      <c r="I331" s="82">
        <v>0.62</v>
      </c>
      <c r="J331" s="559">
        <v>5.8999999999999997E-2</v>
      </c>
      <c r="K331" s="559">
        <v>8.5999999999999993E-2</v>
      </c>
      <c r="L331" s="559">
        <v>5.1999999999999998E-2</v>
      </c>
      <c r="M331" s="560">
        <v>1.2999999999999999E-2</v>
      </c>
      <c r="N331" s="35">
        <f t="shared" si="84"/>
        <v>94.88</v>
      </c>
      <c r="O331" s="34">
        <v>34.1</v>
      </c>
      <c r="P331" s="34">
        <v>34.96</v>
      </c>
      <c r="Q331" s="34">
        <v>8.86</v>
      </c>
      <c r="R331" s="34">
        <v>19.09</v>
      </c>
      <c r="S331" s="34">
        <v>0.33</v>
      </c>
      <c r="T331" s="34">
        <v>0.22</v>
      </c>
      <c r="U331" s="34">
        <v>0.38</v>
      </c>
      <c r="V331" s="34">
        <v>0.2</v>
      </c>
      <c r="W331" s="34">
        <v>0.43</v>
      </c>
      <c r="X331" s="34">
        <v>1.18</v>
      </c>
      <c r="Y331" s="433">
        <v>1.0252199413489735</v>
      </c>
      <c r="Z331" s="433">
        <v>1.2850439882697946</v>
      </c>
      <c r="AA331" s="34"/>
      <c r="AB331" s="539" t="s">
        <v>50</v>
      </c>
      <c r="AC331" s="540">
        <v>6.3</v>
      </c>
      <c r="AD331" s="34"/>
      <c r="AE331" s="34"/>
      <c r="AF331" s="34"/>
      <c r="AG331" s="34"/>
      <c r="AH331" s="34"/>
      <c r="AI331" s="34"/>
      <c r="AJ331" s="34"/>
      <c r="AK331" s="34"/>
      <c r="AL331" s="36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</row>
    <row r="332" spans="1:48" ht="15.75" customHeight="1">
      <c r="A332" s="535" t="s">
        <v>7151</v>
      </c>
      <c r="B332" s="94">
        <v>46045</v>
      </c>
      <c r="C332" s="419" t="s">
        <v>7152</v>
      </c>
      <c r="D332" s="556">
        <v>1471</v>
      </c>
      <c r="E332" s="557">
        <v>4.0999999999999996</v>
      </c>
      <c r="F332" s="558">
        <v>4.2</v>
      </c>
      <c r="G332" s="103">
        <v>4.12</v>
      </c>
      <c r="H332" s="77">
        <v>0.12</v>
      </c>
      <c r="I332" s="82">
        <v>0.15</v>
      </c>
      <c r="J332" s="559">
        <v>8.4000000000000005E-2</v>
      </c>
      <c r="K332" s="559">
        <v>8.2000000000000003E-2</v>
      </c>
      <c r="L332" s="559">
        <v>1.9E-2</v>
      </c>
      <c r="M332" s="560">
        <v>1.2999999999999999E-2</v>
      </c>
      <c r="N332" s="35">
        <f t="shared" si="84"/>
        <v>95.412000000000006</v>
      </c>
      <c r="O332" s="34">
        <v>33.799999999999997</v>
      </c>
      <c r="P332" s="34">
        <v>34.479999999999997</v>
      </c>
      <c r="Q332" s="34">
        <v>8.7899999999999991</v>
      </c>
      <c r="R332" s="34">
        <v>19.350000000000001</v>
      </c>
      <c r="S332" s="34">
        <v>0.63</v>
      </c>
      <c r="T332" s="34">
        <v>0.3</v>
      </c>
      <c r="U332" s="34">
        <v>0.38</v>
      </c>
      <c r="V332" s="34">
        <v>0.21</v>
      </c>
      <c r="W332" s="34">
        <v>0.48</v>
      </c>
      <c r="X332" s="34">
        <v>1.31</v>
      </c>
      <c r="Y332" s="433">
        <v>1.0201183431952663</v>
      </c>
      <c r="Z332" s="433">
        <v>1.2801775147928993</v>
      </c>
      <c r="AA332" s="34"/>
      <c r="AB332" s="539" t="s">
        <v>53</v>
      </c>
      <c r="AC332" s="540">
        <v>14.3</v>
      </c>
      <c r="AD332" s="34">
        <v>25.2</v>
      </c>
      <c r="AE332" s="34">
        <v>18.2</v>
      </c>
      <c r="AF332" s="34">
        <v>0.6</v>
      </c>
      <c r="AG332" s="34">
        <v>3.08</v>
      </c>
      <c r="AH332" s="34">
        <v>52.92</v>
      </c>
      <c r="AI332" s="34">
        <v>1.3846153846153846</v>
      </c>
      <c r="AJ332" s="34">
        <v>41.935483870967744</v>
      </c>
      <c r="AK332" s="34">
        <v>862.54</v>
      </c>
      <c r="AL332" s="36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</row>
    <row r="333" spans="1:48" ht="15.75" customHeight="1">
      <c r="A333" s="535" t="s">
        <v>7153</v>
      </c>
      <c r="B333" s="94">
        <v>46045</v>
      </c>
      <c r="C333" s="419" t="s">
        <v>7154</v>
      </c>
      <c r="D333" s="556">
        <v>1468</v>
      </c>
      <c r="E333" s="557">
        <v>5.35</v>
      </c>
      <c r="F333" s="558">
        <v>5.45</v>
      </c>
      <c r="G333" s="103">
        <v>4.12</v>
      </c>
      <c r="H333" s="77">
        <v>0.13</v>
      </c>
      <c r="I333" s="82">
        <v>0.28999999999999998</v>
      </c>
      <c r="J333" s="559">
        <v>8.7999999999999995E-2</v>
      </c>
      <c r="K333" s="559">
        <v>8.3000000000000004E-2</v>
      </c>
      <c r="L333" s="559">
        <v>2.5999999999999999E-2</v>
      </c>
      <c r="M333" s="560">
        <v>1.4999999999999999E-2</v>
      </c>
      <c r="N333" s="35">
        <f t="shared" si="84"/>
        <v>95.248000000000005</v>
      </c>
      <c r="O333" s="34">
        <v>33.6</v>
      </c>
      <c r="P333" s="34">
        <v>34.36</v>
      </c>
      <c r="Q333" s="34">
        <v>8.83</v>
      </c>
      <c r="R333" s="34">
        <v>19.510000000000002</v>
      </c>
      <c r="S333" s="34">
        <v>0.65</v>
      </c>
      <c r="T333" s="34">
        <v>0.32</v>
      </c>
      <c r="U333" s="34">
        <v>0.36</v>
      </c>
      <c r="V333" s="34">
        <v>0.2</v>
      </c>
      <c r="W333" s="34">
        <v>0.46</v>
      </c>
      <c r="X333" s="34">
        <v>1.31</v>
      </c>
      <c r="Y333" s="433">
        <f t="shared" ref="Y333" si="91">P333/O333</f>
        <v>1.0226190476190475</v>
      </c>
      <c r="Z333" s="433">
        <f t="shared" ref="Z333" si="92">(Q333+P333)/O333</f>
        <v>1.2854166666666667</v>
      </c>
      <c r="AA333" s="34"/>
      <c r="AB333" s="539"/>
      <c r="AC333" s="540"/>
      <c r="AD333" s="34"/>
      <c r="AE333" s="34"/>
      <c r="AF333" s="34"/>
      <c r="AG333" s="34"/>
      <c r="AH333" s="34"/>
      <c r="AI333" s="34"/>
      <c r="AJ333" s="34"/>
      <c r="AK333" s="34"/>
      <c r="AL333" s="36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</row>
    <row r="334" spans="1:48" ht="15.75" customHeight="1">
      <c r="A334" s="535" t="s">
        <v>7157</v>
      </c>
      <c r="B334" s="94">
        <v>46045</v>
      </c>
      <c r="C334" s="419" t="s">
        <v>7156</v>
      </c>
      <c r="D334" s="556"/>
      <c r="E334" s="557"/>
      <c r="F334" s="558"/>
      <c r="G334" s="103">
        <v>4.1100000000000003</v>
      </c>
      <c r="H334" s="77">
        <v>0.1</v>
      </c>
      <c r="I334" s="82">
        <v>0.1</v>
      </c>
      <c r="J334" s="559">
        <v>0.157</v>
      </c>
      <c r="K334" s="559">
        <v>7.9000000000000001E-2</v>
      </c>
      <c r="L334" s="559">
        <v>1.4999999999999999E-2</v>
      </c>
      <c r="M334" s="560">
        <v>0.01</v>
      </c>
      <c r="N334" s="35">
        <f t="shared" si="84"/>
        <v>95.429000000000002</v>
      </c>
      <c r="O334" s="34">
        <v>34.64</v>
      </c>
      <c r="P334" s="34">
        <v>34.119999999999997</v>
      </c>
      <c r="Q334" s="34">
        <v>8.83</v>
      </c>
      <c r="R334" s="34">
        <v>18.850000000000001</v>
      </c>
      <c r="S334" s="34">
        <v>0.56000000000000005</v>
      </c>
      <c r="T334" s="34">
        <v>0.31</v>
      </c>
      <c r="U334" s="34">
        <v>0.36699999999999999</v>
      </c>
      <c r="V334" s="34">
        <v>0.19</v>
      </c>
      <c r="W334" s="34">
        <v>0.47</v>
      </c>
      <c r="X334" s="34">
        <v>1.38</v>
      </c>
      <c r="Y334" s="433">
        <f t="shared" ref="Y334" si="93">P334/O334</f>
        <v>0.98498845265588908</v>
      </c>
      <c r="Z334" s="433">
        <f t="shared" ref="Z334" si="94">(Q334+P334)/O334</f>
        <v>1.2398960739030023</v>
      </c>
      <c r="AA334" s="34"/>
      <c r="AB334" s="539"/>
      <c r="AC334" s="540"/>
      <c r="AD334" s="34"/>
      <c r="AE334" s="34"/>
      <c r="AF334" s="34"/>
      <c r="AG334" s="34"/>
      <c r="AH334" s="34"/>
      <c r="AI334" s="34"/>
      <c r="AJ334" s="34"/>
      <c r="AK334" s="34"/>
      <c r="AL334" s="36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</row>
    <row r="335" spans="1:48" ht="15.75" customHeight="1">
      <c r="A335" s="535" t="s">
        <v>7155</v>
      </c>
      <c r="B335" s="94">
        <v>46045</v>
      </c>
      <c r="C335" s="419" t="s">
        <v>7158</v>
      </c>
      <c r="D335" s="556"/>
      <c r="E335" s="557"/>
      <c r="F335" s="558"/>
      <c r="G335" s="103">
        <v>4.1100000000000003</v>
      </c>
      <c r="H335" s="77">
        <v>0.08</v>
      </c>
      <c r="I335" s="82">
        <v>0.09</v>
      </c>
      <c r="J335" s="559">
        <v>0.18</v>
      </c>
      <c r="K335" s="559">
        <v>7.0999999999999994E-2</v>
      </c>
      <c r="L335" s="559">
        <v>1.2E-2</v>
      </c>
      <c r="M335" s="560">
        <v>8.9999999999999993E-3</v>
      </c>
      <c r="N335" s="35">
        <f t="shared" si="84"/>
        <v>95.448000000000008</v>
      </c>
      <c r="O335" s="34">
        <v>34.770000000000003</v>
      </c>
      <c r="P335" s="34">
        <v>34.06</v>
      </c>
      <c r="Q335" s="34">
        <v>8.8699999999999992</v>
      </c>
      <c r="R335" s="34">
        <v>18.75</v>
      </c>
      <c r="S335" s="34">
        <v>0.56000000000000005</v>
      </c>
      <c r="T335" s="34">
        <v>0.31</v>
      </c>
      <c r="U335" s="34">
        <v>0.37</v>
      </c>
      <c r="V335" s="34">
        <v>0.19</v>
      </c>
      <c r="W335" s="34">
        <v>0.47</v>
      </c>
      <c r="X335" s="34">
        <v>1.38</v>
      </c>
      <c r="Y335" s="433">
        <f t="shared" ref="Y335:Y338" si="95">P335/O335</f>
        <v>0.97958009778544719</v>
      </c>
      <c r="Z335" s="433">
        <f t="shared" ref="Z335:Z338" si="96">(Q335+P335)/O335</f>
        <v>1.2346850733390853</v>
      </c>
      <c r="AA335" s="34"/>
      <c r="AB335" s="539"/>
      <c r="AC335" s="540"/>
      <c r="AD335" s="34"/>
      <c r="AE335" s="34"/>
      <c r="AF335" s="34"/>
      <c r="AG335" s="34"/>
      <c r="AH335" s="34"/>
      <c r="AI335" s="34"/>
      <c r="AJ335" s="34"/>
      <c r="AK335" s="34"/>
      <c r="AL335" s="36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</row>
    <row r="336" spans="1:48" ht="15.75" customHeight="1">
      <c r="A336" s="535" t="s">
        <v>7160</v>
      </c>
      <c r="B336" s="94">
        <v>46045</v>
      </c>
      <c r="C336" s="419" t="s">
        <v>7159</v>
      </c>
      <c r="D336" s="556">
        <v>1443</v>
      </c>
      <c r="E336" s="557">
        <v>9.5</v>
      </c>
      <c r="F336" s="558">
        <v>10</v>
      </c>
      <c r="G336" s="103">
        <v>4.3099999999999996</v>
      </c>
      <c r="H336" s="77">
        <v>0.11</v>
      </c>
      <c r="I336" s="82">
        <v>0.22</v>
      </c>
      <c r="J336" s="559">
        <v>0.13</v>
      </c>
      <c r="K336" s="559">
        <v>8.5000000000000006E-2</v>
      </c>
      <c r="L336" s="559">
        <v>0.02</v>
      </c>
      <c r="M336" s="560">
        <v>8.9999999999999993E-3</v>
      </c>
      <c r="N336" s="35">
        <f t="shared" si="84"/>
        <v>95.116</v>
      </c>
      <c r="O336" s="34">
        <v>34.76</v>
      </c>
      <c r="P336" s="34">
        <v>34.35</v>
      </c>
      <c r="Q336" s="34">
        <v>8.9</v>
      </c>
      <c r="R336" s="34">
        <v>18.25</v>
      </c>
      <c r="S336" s="34">
        <v>0.6</v>
      </c>
      <c r="T336" s="34">
        <v>0.37</v>
      </c>
      <c r="U336" s="34">
        <v>0.34</v>
      </c>
      <c r="V336" s="34">
        <v>0.25</v>
      </c>
      <c r="W336" s="34">
        <v>0.47</v>
      </c>
      <c r="X336" s="34">
        <v>1.38</v>
      </c>
      <c r="Y336" s="433">
        <f t="shared" si="95"/>
        <v>0.98820483314154206</v>
      </c>
      <c r="Z336" s="433">
        <f t="shared" si="96"/>
        <v>1.2442462600690449</v>
      </c>
      <c r="AA336" s="34"/>
      <c r="AB336" s="539"/>
      <c r="AC336" s="540"/>
      <c r="AD336" s="34"/>
      <c r="AE336" s="34"/>
      <c r="AF336" s="34"/>
      <c r="AG336" s="34"/>
      <c r="AH336" s="34"/>
      <c r="AI336" s="34"/>
      <c r="AJ336" s="34"/>
      <c r="AK336" s="34"/>
      <c r="AL336" s="36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</row>
    <row r="337" spans="1:48" ht="15.75" customHeight="1">
      <c r="A337" s="535" t="s">
        <v>7161</v>
      </c>
      <c r="B337" s="94">
        <v>46045</v>
      </c>
      <c r="C337" s="419" t="s">
        <v>7162</v>
      </c>
      <c r="D337" s="556">
        <v>1458</v>
      </c>
      <c r="E337" s="557">
        <v>11.16</v>
      </c>
      <c r="F337" s="558">
        <v>11.26</v>
      </c>
      <c r="G337" s="103">
        <v>4.1100000000000003</v>
      </c>
      <c r="H337" s="77">
        <v>0.14000000000000001</v>
      </c>
      <c r="I337" s="82">
        <v>0.37</v>
      </c>
      <c r="J337" s="559">
        <v>0.08</v>
      </c>
      <c r="K337" s="559">
        <v>9.2999999999999999E-2</v>
      </c>
      <c r="L337" s="559">
        <v>3.5999999999999997E-2</v>
      </c>
      <c r="M337" s="560">
        <v>1.35E-2</v>
      </c>
      <c r="N337" s="35">
        <f t="shared" si="84"/>
        <v>95.157499999999999</v>
      </c>
      <c r="O337" s="34">
        <v>34.229999999999997</v>
      </c>
      <c r="P337" s="34">
        <v>34.92</v>
      </c>
      <c r="Q337" s="34">
        <v>8.9700000000000006</v>
      </c>
      <c r="R337" s="34">
        <v>18.600000000000001</v>
      </c>
      <c r="S337" s="34">
        <v>0.43</v>
      </c>
      <c r="T337" s="34">
        <v>0.28999999999999998</v>
      </c>
      <c r="U337" s="34">
        <v>0.38</v>
      </c>
      <c r="V337" s="34">
        <v>0.17</v>
      </c>
      <c r="W337" s="34">
        <v>0.39</v>
      </c>
      <c r="X337" s="34">
        <v>1.35</v>
      </c>
      <c r="Y337" s="433">
        <f t="shared" si="95"/>
        <v>1.0201577563540756</v>
      </c>
      <c r="Z337" s="433">
        <f t="shared" si="96"/>
        <v>1.2822085889570554</v>
      </c>
      <c r="AA337" s="34"/>
      <c r="AB337" s="539"/>
      <c r="AC337" s="540"/>
      <c r="AD337" s="34"/>
      <c r="AE337" s="34"/>
      <c r="AF337" s="34"/>
      <c r="AG337" s="34"/>
      <c r="AH337" s="34"/>
      <c r="AI337" s="34"/>
      <c r="AJ337" s="34"/>
      <c r="AK337" s="34"/>
      <c r="AL337" s="36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</row>
    <row r="338" spans="1:48" ht="15.75" customHeight="1">
      <c r="A338" s="535" t="s">
        <v>7164</v>
      </c>
      <c r="B338" s="94">
        <v>46045</v>
      </c>
      <c r="C338" s="419" t="s">
        <v>7163</v>
      </c>
      <c r="D338" s="556">
        <v>1471</v>
      </c>
      <c r="E338" s="557">
        <v>13.27</v>
      </c>
      <c r="F338" s="558">
        <v>13.37</v>
      </c>
      <c r="G338" s="103">
        <v>4.1500000000000004</v>
      </c>
      <c r="H338" s="77">
        <v>0.13</v>
      </c>
      <c r="I338" s="82">
        <v>0.49</v>
      </c>
      <c r="J338" s="559">
        <v>7.0999999999999994E-2</v>
      </c>
      <c r="K338" s="559">
        <v>8.6999999999999994E-2</v>
      </c>
      <c r="L338" s="559">
        <v>5.1999999999999998E-2</v>
      </c>
      <c r="M338" s="560">
        <v>1.2999999999999999E-2</v>
      </c>
      <c r="N338" s="35">
        <f t="shared" si="84"/>
        <v>95.007000000000005</v>
      </c>
      <c r="O338" s="34">
        <v>33.82</v>
      </c>
      <c r="P338" s="34">
        <v>35.21</v>
      </c>
      <c r="Q338" s="34">
        <v>8.9499999999999993</v>
      </c>
      <c r="R338" s="34">
        <v>19.190000000000001</v>
      </c>
      <c r="S338" s="34">
        <v>0.3</v>
      </c>
      <c r="T338" s="34">
        <v>0.21</v>
      </c>
      <c r="U338" s="34">
        <v>0.39</v>
      </c>
      <c r="V338" s="34">
        <v>0.16</v>
      </c>
      <c r="W338" s="34">
        <v>0.34</v>
      </c>
      <c r="X338" s="34">
        <v>1.19</v>
      </c>
      <c r="Y338" s="433">
        <f t="shared" si="95"/>
        <v>1.0410999408633945</v>
      </c>
      <c r="Z338" s="433">
        <f t="shared" si="96"/>
        <v>1.3057362507392074</v>
      </c>
      <c r="AA338" s="34"/>
      <c r="AB338" s="539"/>
      <c r="AC338" s="540"/>
      <c r="AD338" s="34"/>
      <c r="AE338" s="34"/>
      <c r="AF338" s="34"/>
      <c r="AG338" s="34"/>
      <c r="AH338" s="34"/>
      <c r="AI338" s="34"/>
      <c r="AJ338" s="34"/>
      <c r="AK338" s="34"/>
      <c r="AL338" s="36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</row>
    <row r="339" spans="1:48" ht="15.75" customHeight="1">
      <c r="A339" s="535" t="s">
        <v>7165</v>
      </c>
      <c r="B339" s="94">
        <v>46045</v>
      </c>
      <c r="C339" s="419" t="s">
        <v>7166</v>
      </c>
      <c r="D339" s="556">
        <v>1484</v>
      </c>
      <c r="E339" s="557">
        <v>15.05</v>
      </c>
      <c r="F339" s="558">
        <v>15.15</v>
      </c>
      <c r="G339" s="103">
        <v>4.05</v>
      </c>
      <c r="H339" s="77">
        <v>0.12</v>
      </c>
      <c r="I339" s="82">
        <v>0.28000000000000003</v>
      </c>
      <c r="J339" s="559">
        <v>9.5000000000000001E-2</v>
      </c>
      <c r="K339" s="559">
        <v>0.09</v>
      </c>
      <c r="L339" s="559">
        <v>3.3000000000000002E-2</v>
      </c>
      <c r="M339" s="560">
        <v>1.2E-2</v>
      </c>
      <c r="N339" s="35">
        <f t="shared" si="84"/>
        <v>95.32</v>
      </c>
      <c r="O339" s="34">
        <v>33.61</v>
      </c>
      <c r="P339" s="34">
        <v>35.19</v>
      </c>
      <c r="Q339" s="34">
        <v>9.01</v>
      </c>
      <c r="R339" s="34">
        <v>19.22</v>
      </c>
      <c r="S339" s="34">
        <v>0.33</v>
      </c>
      <c r="T339" s="34">
        <v>0.22</v>
      </c>
      <c r="U339" s="34">
        <v>0.4</v>
      </c>
      <c r="V339" s="34">
        <v>0.17</v>
      </c>
      <c r="W339" s="34">
        <v>0.37</v>
      </c>
      <c r="X339" s="34">
        <v>1.21</v>
      </c>
      <c r="Y339" s="433">
        <v>1.047009818506397</v>
      </c>
      <c r="Z339" s="433">
        <v>1.3150847961916095</v>
      </c>
      <c r="AA339" s="34"/>
      <c r="AB339" s="539"/>
      <c r="AC339" s="540"/>
      <c r="AD339" s="34"/>
      <c r="AE339" s="34"/>
      <c r="AF339" s="34"/>
      <c r="AG339" s="34"/>
      <c r="AH339" s="34"/>
      <c r="AI339" s="34"/>
      <c r="AJ339" s="34"/>
      <c r="AK339" s="34"/>
      <c r="AL339" s="36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</row>
    <row r="340" spans="1:48" ht="15.75" customHeight="1">
      <c r="A340" s="535" t="s">
        <v>7168</v>
      </c>
      <c r="B340" s="94">
        <v>46045</v>
      </c>
      <c r="C340" s="419" t="s">
        <v>7167</v>
      </c>
      <c r="D340" s="556">
        <v>1455</v>
      </c>
      <c r="E340" s="557">
        <v>16.2</v>
      </c>
      <c r="F340" s="558">
        <v>16.3</v>
      </c>
      <c r="G340" s="103">
        <v>4.34</v>
      </c>
      <c r="H340" s="77">
        <v>0.15</v>
      </c>
      <c r="I340" s="82">
        <v>0.78</v>
      </c>
      <c r="J340" s="559">
        <v>7.4999999999999997E-2</v>
      </c>
      <c r="K340" s="559">
        <v>8.5999999999999993E-2</v>
      </c>
      <c r="L340" s="559">
        <v>5.7000000000000002E-2</v>
      </c>
      <c r="M340" s="560">
        <v>1.6E-2</v>
      </c>
      <c r="N340" s="35">
        <f t="shared" si="84"/>
        <v>94.495999999999995</v>
      </c>
      <c r="O340" s="34">
        <v>34.94</v>
      </c>
      <c r="P340" s="34">
        <v>34.72</v>
      </c>
      <c r="Q340" s="34">
        <v>8.83</v>
      </c>
      <c r="R340" s="34">
        <v>18.45</v>
      </c>
      <c r="S340" s="34">
        <v>0.39</v>
      </c>
      <c r="T340" s="34">
        <v>0.23</v>
      </c>
      <c r="U340" s="34">
        <v>0.39</v>
      </c>
      <c r="V340" s="34">
        <v>0.18</v>
      </c>
      <c r="W340" s="34">
        <v>0.4</v>
      </c>
      <c r="X340" s="34">
        <v>1.21</v>
      </c>
      <c r="Y340" s="433">
        <v>0.99370349170005723</v>
      </c>
      <c r="Z340" s="433">
        <v>1.2464224384659417</v>
      </c>
      <c r="AA340" s="34"/>
      <c r="AB340" s="539"/>
      <c r="AC340" s="540"/>
      <c r="AD340" s="34"/>
      <c r="AE340" s="34"/>
      <c r="AF340" s="34"/>
      <c r="AG340" s="34"/>
      <c r="AH340" s="34"/>
      <c r="AI340" s="34"/>
      <c r="AJ340" s="34"/>
      <c r="AK340" s="34"/>
      <c r="AL340" s="36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</row>
    <row r="341" spans="1:48" ht="15.75" customHeight="1">
      <c r="A341" s="535" t="s">
        <v>7170</v>
      </c>
      <c r="B341" s="94">
        <v>46045</v>
      </c>
      <c r="C341" s="419" t="s">
        <v>7169</v>
      </c>
      <c r="D341" s="556">
        <v>1488</v>
      </c>
      <c r="E341" s="557">
        <v>17.399999999999999</v>
      </c>
      <c r="F341" s="558">
        <v>17.5</v>
      </c>
      <c r="G341" s="103">
        <v>4.1900000000000004</v>
      </c>
      <c r="H341" s="77">
        <v>0.15</v>
      </c>
      <c r="I341" s="82">
        <v>0.54</v>
      </c>
      <c r="J341" s="559">
        <v>5.6000000000000001E-2</v>
      </c>
      <c r="K341" s="559">
        <v>9.1999999999999998E-2</v>
      </c>
      <c r="L341" s="559">
        <v>6.2E-2</v>
      </c>
      <c r="M341" s="560">
        <v>1.4E-2</v>
      </c>
      <c r="N341" s="35">
        <f t="shared" si="84"/>
        <v>94.896000000000001</v>
      </c>
      <c r="O341" s="34">
        <v>32.619999999999997</v>
      </c>
      <c r="P341" s="34">
        <v>36.299999999999997</v>
      </c>
      <c r="Q341" s="34">
        <v>9.1999999999999993</v>
      </c>
      <c r="R341" s="34">
        <v>18.88</v>
      </c>
      <c r="S341" s="34">
        <v>0.33</v>
      </c>
      <c r="T341" s="34">
        <v>0.21</v>
      </c>
      <c r="U341" s="34">
        <v>0.41</v>
      </c>
      <c r="V341" s="34">
        <v>0.17</v>
      </c>
      <c r="W341" s="34">
        <v>0.42</v>
      </c>
      <c r="X341" s="34">
        <v>1.17</v>
      </c>
      <c r="Y341" s="433">
        <v>1.1128142244022072</v>
      </c>
      <c r="Z341" s="433">
        <v>1.3948497854077255</v>
      </c>
      <c r="AA341" s="34"/>
      <c r="AB341" s="539"/>
      <c r="AC341" s="540"/>
      <c r="AD341" s="34"/>
      <c r="AE341" s="34"/>
      <c r="AF341" s="34"/>
      <c r="AG341" s="34"/>
      <c r="AH341" s="34"/>
      <c r="AI341" s="34"/>
      <c r="AJ341" s="34"/>
      <c r="AK341" s="34"/>
      <c r="AL341" s="36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</row>
    <row r="342" spans="1:48" ht="15.75" customHeight="1">
      <c r="A342" s="535" t="s">
        <v>7171</v>
      </c>
      <c r="B342" s="94">
        <v>46045</v>
      </c>
      <c r="C342" s="419" t="s">
        <v>7172</v>
      </c>
      <c r="D342" s="556">
        <v>1481</v>
      </c>
      <c r="E342" s="557">
        <v>19.45</v>
      </c>
      <c r="F342" s="558">
        <v>19.55</v>
      </c>
      <c r="G342" s="103">
        <v>4.0999999999999996</v>
      </c>
      <c r="H342" s="77">
        <v>0.14000000000000001</v>
      </c>
      <c r="I342" s="82">
        <v>0.42</v>
      </c>
      <c r="J342" s="559">
        <v>8.4000000000000005E-2</v>
      </c>
      <c r="K342" s="559">
        <v>8.7999999999999995E-2</v>
      </c>
      <c r="L342" s="559">
        <v>3.9E-2</v>
      </c>
      <c r="M342" s="560">
        <v>1.4999999999999999E-2</v>
      </c>
      <c r="N342" s="35">
        <f t="shared" si="84"/>
        <v>95.114000000000004</v>
      </c>
      <c r="O342" s="34">
        <v>33.29</v>
      </c>
      <c r="P342" s="34">
        <v>35.76</v>
      </c>
      <c r="Q342" s="34">
        <v>9.0399999999999991</v>
      </c>
      <c r="R342" s="34">
        <v>18.64</v>
      </c>
      <c r="S342" s="34">
        <v>0.42</v>
      </c>
      <c r="T342" s="34">
        <v>0.25</v>
      </c>
      <c r="U342" s="34">
        <v>0.41</v>
      </c>
      <c r="V342" s="34">
        <v>0.2</v>
      </c>
      <c r="W342" s="34">
        <v>0.48</v>
      </c>
      <c r="X342" s="34">
        <v>1.24</v>
      </c>
      <c r="Y342" s="433">
        <v>1.0741964553920096</v>
      </c>
      <c r="Z342" s="433">
        <v>1.3457494743166116</v>
      </c>
      <c r="AA342" s="34"/>
      <c r="AB342" s="539"/>
      <c r="AC342" s="540"/>
      <c r="AD342" s="34"/>
      <c r="AE342" s="34"/>
      <c r="AF342" s="34"/>
      <c r="AG342" s="34"/>
      <c r="AH342" s="34"/>
      <c r="AI342" s="34"/>
      <c r="AJ342" s="34"/>
      <c r="AK342" s="34"/>
      <c r="AL342" s="36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</row>
    <row r="343" spans="1:48" ht="15.75" customHeight="1">
      <c r="A343" s="535" t="s">
        <v>7174</v>
      </c>
      <c r="B343" s="94">
        <v>46045</v>
      </c>
      <c r="C343" s="419" t="s">
        <v>7173</v>
      </c>
      <c r="D343" s="556">
        <v>1490</v>
      </c>
      <c r="E343" s="557">
        <v>20.5</v>
      </c>
      <c r="F343" s="558">
        <v>21</v>
      </c>
      <c r="G343" s="103">
        <v>4.24</v>
      </c>
      <c r="H343" s="77">
        <v>0.15</v>
      </c>
      <c r="I343" s="82">
        <v>0.57999999999999996</v>
      </c>
      <c r="J343" s="559">
        <v>4.4999999999999998E-2</v>
      </c>
      <c r="K343" s="559">
        <v>0.09</v>
      </c>
      <c r="L343" s="559">
        <v>6.3E-2</v>
      </c>
      <c r="M343" s="560">
        <v>1.2999999999999999E-2</v>
      </c>
      <c r="N343" s="35">
        <f t="shared" si="84"/>
        <v>94.819000000000003</v>
      </c>
      <c r="O343" s="34">
        <v>33.409999999999997</v>
      </c>
      <c r="P343" s="34">
        <v>35.869999999999997</v>
      </c>
      <c r="Q343" s="34">
        <v>9.25</v>
      </c>
      <c r="R343" s="34">
        <v>18.649999999999999</v>
      </c>
      <c r="S343" s="34">
        <v>0.25</v>
      </c>
      <c r="T343" s="34">
        <v>0.19</v>
      </c>
      <c r="U343" s="34">
        <v>0.38</v>
      </c>
      <c r="V343" s="34">
        <v>0.2</v>
      </c>
      <c r="W343" s="34">
        <v>0.44</v>
      </c>
      <c r="X343" s="34">
        <v>1.1100000000000001</v>
      </c>
      <c r="Y343" s="433">
        <v>1.0736306495061358</v>
      </c>
      <c r="Z343" s="433">
        <v>1.3504938641125412</v>
      </c>
      <c r="AA343" s="34"/>
      <c r="AB343" s="539"/>
      <c r="AC343" s="540"/>
      <c r="AD343" s="34"/>
      <c r="AE343" s="34"/>
      <c r="AF343" s="34"/>
      <c r="AG343" s="34"/>
      <c r="AH343" s="34"/>
      <c r="AI343" s="34"/>
      <c r="AJ343" s="34"/>
      <c r="AK343" s="34"/>
      <c r="AL343" s="36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</row>
    <row r="344" spans="1:48" ht="15.75" customHeight="1">
      <c r="A344" s="535" t="s">
        <v>7176</v>
      </c>
      <c r="B344" s="94">
        <v>46045</v>
      </c>
      <c r="C344" s="419" t="s">
        <v>7175</v>
      </c>
      <c r="D344" s="556">
        <v>1492</v>
      </c>
      <c r="E344" s="557">
        <v>22.3</v>
      </c>
      <c r="F344" s="558">
        <v>22.4</v>
      </c>
      <c r="G344" s="103">
        <v>4.1500000000000004</v>
      </c>
      <c r="H344" s="77">
        <v>0.16</v>
      </c>
      <c r="I344" s="82">
        <v>0.73</v>
      </c>
      <c r="J344" s="559">
        <v>7.3999999999999996E-2</v>
      </c>
      <c r="K344" s="559">
        <v>8.5000000000000006E-2</v>
      </c>
      <c r="L344" s="559">
        <v>5.8000000000000003E-2</v>
      </c>
      <c r="M344" s="560">
        <v>1.4E-2</v>
      </c>
      <c r="N344" s="35">
        <f t="shared" si="84"/>
        <v>94.728999999999999</v>
      </c>
      <c r="O344" s="34">
        <v>33.28</v>
      </c>
      <c r="P344" s="34">
        <v>35.96</v>
      </c>
      <c r="Q344" s="34">
        <v>9.0299999999999994</v>
      </c>
      <c r="R344" s="34">
        <v>18.62</v>
      </c>
      <c r="S344" s="34">
        <v>0.35</v>
      </c>
      <c r="T344" s="34">
        <v>0.21</v>
      </c>
      <c r="U344" s="34">
        <v>0.42</v>
      </c>
      <c r="V344" s="34">
        <v>0.2</v>
      </c>
      <c r="W344" s="34">
        <v>0.46</v>
      </c>
      <c r="X344" s="34">
        <v>1.2</v>
      </c>
      <c r="Y344" s="433">
        <v>1.080528846153846</v>
      </c>
      <c r="Z344" s="433">
        <v>1.3518629807692308</v>
      </c>
      <c r="AA344" s="34"/>
      <c r="AB344" s="539"/>
      <c r="AC344" s="540"/>
      <c r="AD344" s="34"/>
      <c r="AE344" s="34"/>
      <c r="AF344" s="34"/>
      <c r="AG344" s="34"/>
      <c r="AH344" s="34"/>
      <c r="AI344" s="34"/>
      <c r="AJ344" s="34"/>
      <c r="AK344" s="34"/>
      <c r="AL344" s="36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</row>
    <row r="345" spans="1:48" ht="15.75" customHeight="1">
      <c r="A345" s="535" t="s">
        <v>7178</v>
      </c>
      <c r="B345" s="94">
        <v>46045</v>
      </c>
      <c r="C345" s="419" t="s">
        <v>7177</v>
      </c>
      <c r="D345" s="556">
        <v>1491</v>
      </c>
      <c r="E345" s="557">
        <v>0</v>
      </c>
      <c r="F345" s="558">
        <v>0.1</v>
      </c>
      <c r="G345" s="103">
        <v>4.25</v>
      </c>
      <c r="H345" s="77">
        <v>0.15</v>
      </c>
      <c r="I345" s="82">
        <v>0.46</v>
      </c>
      <c r="J345" s="559">
        <v>0.06</v>
      </c>
      <c r="K345" s="559">
        <v>0.09</v>
      </c>
      <c r="L345" s="559">
        <v>5.0999999999999997E-2</v>
      </c>
      <c r="M345" s="560">
        <v>1.4E-2</v>
      </c>
      <c r="N345" s="35">
        <f t="shared" si="84"/>
        <v>94.924999999999997</v>
      </c>
      <c r="O345" s="34">
        <v>33.950000000000003</v>
      </c>
      <c r="P345" s="34">
        <v>35.51</v>
      </c>
      <c r="Q345" s="34">
        <v>8.8699999999999992</v>
      </c>
      <c r="R345" s="34">
        <v>18.68</v>
      </c>
      <c r="S345" s="34">
        <v>0.34</v>
      </c>
      <c r="T345" s="34">
        <v>0.21</v>
      </c>
      <c r="U345" s="34">
        <v>0.38</v>
      </c>
      <c r="V345" s="34">
        <v>0.2</v>
      </c>
      <c r="W345" s="34">
        <v>0.45</v>
      </c>
      <c r="X345" s="34">
        <v>1.1599999999999999</v>
      </c>
      <c r="Y345" s="433">
        <v>1.0459499263622973</v>
      </c>
      <c r="Z345" s="433">
        <v>1.3072164948453606</v>
      </c>
      <c r="AA345" s="34"/>
      <c r="AB345" s="539"/>
      <c r="AC345" s="540"/>
      <c r="AD345" s="34"/>
      <c r="AE345" s="34"/>
      <c r="AF345" s="34"/>
      <c r="AG345" s="34"/>
      <c r="AH345" s="34"/>
      <c r="AI345" s="34"/>
      <c r="AJ345" s="34"/>
      <c r="AK345" s="34"/>
      <c r="AL345" s="36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</row>
    <row r="346" spans="1:48" ht="15.75" customHeight="1">
      <c r="A346" s="535"/>
      <c r="B346" s="94"/>
      <c r="C346" s="419"/>
      <c r="D346" s="556"/>
      <c r="E346" s="557"/>
      <c r="F346" s="558"/>
      <c r="G346" s="103"/>
      <c r="H346" s="77"/>
      <c r="I346" s="82"/>
      <c r="J346" s="559"/>
      <c r="K346" s="559"/>
      <c r="L346" s="559"/>
      <c r="M346" s="560"/>
      <c r="N346" s="35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433"/>
      <c r="Z346" s="433"/>
      <c r="AA346" s="34"/>
      <c r="AB346" s="539"/>
      <c r="AC346" s="540"/>
      <c r="AD346" s="34"/>
      <c r="AE346" s="34"/>
      <c r="AF346" s="34"/>
      <c r="AG346" s="34"/>
      <c r="AH346" s="34"/>
      <c r="AI346" s="34"/>
      <c r="AJ346" s="34"/>
      <c r="AK346" s="34"/>
      <c r="AL346" s="36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</row>
    <row r="347" spans="1:48" ht="15.75" customHeight="1">
      <c r="A347" s="535" t="s">
        <v>7180</v>
      </c>
      <c r="B347" s="94">
        <v>46046</v>
      </c>
      <c r="C347" s="419" t="s">
        <v>7179</v>
      </c>
      <c r="D347" s="556">
        <v>1486</v>
      </c>
      <c r="E347" s="557">
        <v>1.3</v>
      </c>
      <c r="F347" s="558">
        <v>1.4</v>
      </c>
      <c r="G347" s="103">
        <v>4.18</v>
      </c>
      <c r="H347" s="77">
        <v>0.13</v>
      </c>
      <c r="I347" s="82">
        <v>0.31</v>
      </c>
      <c r="J347" s="559">
        <v>8.5999999999999993E-2</v>
      </c>
      <c r="K347" s="559">
        <v>8.1000000000000003E-2</v>
      </c>
      <c r="L347" s="559">
        <v>2.8000000000000001E-2</v>
      </c>
      <c r="M347" s="560">
        <v>1.2E-2</v>
      </c>
      <c r="N347" s="35">
        <f t="shared" si="84"/>
        <v>95.173000000000002</v>
      </c>
      <c r="O347" s="34">
        <v>33.479999999999997</v>
      </c>
      <c r="P347" s="34">
        <v>35.33</v>
      </c>
      <c r="Q347" s="34">
        <v>8.8800000000000008</v>
      </c>
      <c r="R347" s="34">
        <v>19.04</v>
      </c>
      <c r="S347" s="34">
        <v>0.42</v>
      </c>
      <c r="T347" s="34">
        <v>0.25</v>
      </c>
      <c r="U347" s="34">
        <v>0.4</v>
      </c>
      <c r="V347" s="34">
        <v>0.21</v>
      </c>
      <c r="W347" s="34">
        <v>0.48</v>
      </c>
      <c r="X347" s="34">
        <v>1.24</v>
      </c>
      <c r="Y347" s="433">
        <f t="shared" ref="Y347:Y355" si="97">P347/O347</f>
        <v>1.0552568697729989</v>
      </c>
      <c r="Z347" s="433">
        <f t="shared" ref="Z347:Z355" si="98">(Q347+P347)/O347</f>
        <v>1.3204898446833933</v>
      </c>
      <c r="AA347" s="34"/>
      <c r="AB347" s="539" t="s">
        <v>50</v>
      </c>
      <c r="AC347" s="540">
        <v>6.3</v>
      </c>
      <c r="AD347" s="34">
        <v>25</v>
      </c>
      <c r="AE347" s="34">
        <v>17.600000000000001</v>
      </c>
      <c r="AF347" s="34">
        <v>0.6</v>
      </c>
      <c r="AG347" s="34">
        <v>3.22</v>
      </c>
      <c r="AH347" s="34">
        <v>53.58</v>
      </c>
      <c r="AI347" s="34">
        <v>1.4204545454545454</v>
      </c>
      <c r="AJ347" s="34">
        <v>41.314553990610328</v>
      </c>
      <c r="AK347" s="34">
        <v>860.71</v>
      </c>
      <c r="AL347" s="36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</row>
    <row r="348" spans="1:48" ht="15.75" customHeight="1">
      <c r="A348" s="535" t="s">
        <v>7182</v>
      </c>
      <c r="B348" s="94">
        <v>46046</v>
      </c>
      <c r="C348" s="419" t="s">
        <v>7181</v>
      </c>
      <c r="D348" s="556">
        <v>1455</v>
      </c>
      <c r="E348" s="557">
        <v>3.1</v>
      </c>
      <c r="F348" s="558">
        <v>3.2</v>
      </c>
      <c r="G348" s="103">
        <v>4.3</v>
      </c>
      <c r="H348" s="77">
        <v>0.13</v>
      </c>
      <c r="I348" s="82">
        <v>0.32</v>
      </c>
      <c r="J348" s="559">
        <v>9.2999999999999999E-2</v>
      </c>
      <c r="K348" s="559">
        <v>7.6999999999999999E-2</v>
      </c>
      <c r="L348" s="559">
        <v>2.1000000000000001E-2</v>
      </c>
      <c r="M348" s="560">
        <v>1.6E-2</v>
      </c>
      <c r="N348" s="35">
        <f t="shared" si="84"/>
        <v>95.043000000000006</v>
      </c>
      <c r="O348" s="34">
        <v>33.53</v>
      </c>
      <c r="P348" s="34">
        <v>34.869999999999997</v>
      </c>
      <c r="Q348" s="34">
        <v>8.74</v>
      </c>
      <c r="R348" s="34">
        <v>19.04</v>
      </c>
      <c r="S348" s="34">
        <v>0.56000000000000005</v>
      </c>
      <c r="T348" s="34">
        <v>0.31</v>
      </c>
      <c r="U348" s="34">
        <v>0.37</v>
      </c>
      <c r="V348" s="34">
        <v>0.2</v>
      </c>
      <c r="W348" s="34">
        <v>0.54</v>
      </c>
      <c r="X348" s="34">
        <v>1.31</v>
      </c>
      <c r="Y348" s="433">
        <f t="shared" si="97"/>
        <v>1.0399642111541902</v>
      </c>
      <c r="Z348" s="433">
        <f t="shared" si="98"/>
        <v>1.3006263048016702</v>
      </c>
      <c r="AA348" s="34"/>
      <c r="AB348" s="539"/>
      <c r="AC348" s="540"/>
      <c r="AD348" s="34"/>
      <c r="AE348" s="34"/>
      <c r="AF348" s="34"/>
      <c r="AG348" s="34"/>
      <c r="AH348" s="34"/>
      <c r="AI348" s="34"/>
      <c r="AJ348" s="34"/>
      <c r="AK348" s="34"/>
      <c r="AL348" s="36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</row>
    <row r="349" spans="1:48" ht="15.75" customHeight="1">
      <c r="A349" s="535" t="s">
        <v>7184</v>
      </c>
      <c r="B349" s="94">
        <v>46046</v>
      </c>
      <c r="C349" s="419" t="s">
        <v>7183</v>
      </c>
      <c r="D349" s="556">
        <v>1451</v>
      </c>
      <c r="E349" s="557">
        <v>4.5</v>
      </c>
      <c r="F349" s="558">
        <v>5</v>
      </c>
      <c r="G349" s="103">
        <v>4.2</v>
      </c>
      <c r="H349" s="77">
        <v>0.11</v>
      </c>
      <c r="I349" s="82">
        <v>0.25</v>
      </c>
      <c r="J349" s="559">
        <v>0.108</v>
      </c>
      <c r="K349" s="559">
        <v>0.08</v>
      </c>
      <c r="L349" s="559">
        <v>0.02</v>
      </c>
      <c r="M349" s="560">
        <v>1.2E-2</v>
      </c>
      <c r="N349" s="35">
        <f t="shared" si="84"/>
        <v>95.22</v>
      </c>
      <c r="O349" s="34">
        <v>34.79</v>
      </c>
      <c r="P349" s="34">
        <v>34.53</v>
      </c>
      <c r="Q349" s="34">
        <v>8.7100000000000009</v>
      </c>
      <c r="R349" s="34">
        <v>18.46</v>
      </c>
      <c r="S349" s="34">
        <v>0.51</v>
      </c>
      <c r="T349" s="34">
        <v>0.3</v>
      </c>
      <c r="U349" s="34">
        <v>0.39</v>
      </c>
      <c r="V349" s="34">
        <v>0.21</v>
      </c>
      <c r="W349" s="34">
        <v>0.49</v>
      </c>
      <c r="X349" s="34">
        <v>1.36</v>
      </c>
      <c r="Y349" s="433">
        <f t="shared" si="97"/>
        <v>0.99252658810002881</v>
      </c>
      <c r="Z349" s="433">
        <f t="shared" si="98"/>
        <v>1.242885886749066</v>
      </c>
      <c r="AA349" s="34"/>
      <c r="AB349" s="539"/>
      <c r="AC349" s="540"/>
      <c r="AD349" s="34"/>
      <c r="AE349" s="34"/>
      <c r="AF349" s="34"/>
      <c r="AG349" s="34"/>
      <c r="AH349" s="34"/>
      <c r="AI349" s="34"/>
      <c r="AJ349" s="34"/>
      <c r="AK349" s="34"/>
      <c r="AL349" s="36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</row>
    <row r="350" spans="1:48" ht="15.75" customHeight="1">
      <c r="A350" s="535" t="s">
        <v>7186</v>
      </c>
      <c r="B350" s="94">
        <v>46046</v>
      </c>
      <c r="C350" s="419" t="s">
        <v>7185</v>
      </c>
      <c r="D350" s="556">
        <v>1468</v>
      </c>
      <c r="E350" s="557">
        <v>6.08</v>
      </c>
      <c r="F350" s="558">
        <v>6.18</v>
      </c>
      <c r="G350" s="103">
        <v>4.08</v>
      </c>
      <c r="H350" s="77">
        <v>0.14000000000000001</v>
      </c>
      <c r="I350" s="82">
        <v>0.45</v>
      </c>
      <c r="J350" s="559">
        <v>0.11600000000000001</v>
      </c>
      <c r="K350" s="559">
        <v>8.5999999999999993E-2</v>
      </c>
      <c r="L350" s="559">
        <v>3.9E-2</v>
      </c>
      <c r="M350" s="560">
        <v>1.6E-2</v>
      </c>
      <c r="N350" s="35">
        <f t="shared" si="84"/>
        <v>95.073000000000008</v>
      </c>
      <c r="O350" s="34">
        <v>34.479999999999997</v>
      </c>
      <c r="P350" s="34">
        <v>34.67</v>
      </c>
      <c r="Q350" s="34">
        <v>8.65</v>
      </c>
      <c r="R350" s="34">
        <v>19.02</v>
      </c>
      <c r="S350" s="34">
        <v>0.37</v>
      </c>
      <c r="T350" s="34">
        <v>0.26</v>
      </c>
      <c r="U350" s="34">
        <v>0.4</v>
      </c>
      <c r="V350" s="34">
        <v>0.19</v>
      </c>
      <c r="W350" s="34">
        <v>0.44</v>
      </c>
      <c r="X350" s="34">
        <v>1.27</v>
      </c>
      <c r="Y350" s="433">
        <f t="shared" si="97"/>
        <v>1.0055104408352669</v>
      </c>
      <c r="Z350" s="433">
        <f t="shared" si="98"/>
        <v>1.2563805104408354</v>
      </c>
      <c r="AA350" s="34"/>
      <c r="AB350" s="539"/>
      <c r="AC350" s="540"/>
      <c r="AD350" s="34"/>
      <c r="AE350" s="34"/>
      <c r="AF350" s="34"/>
      <c r="AG350" s="34"/>
      <c r="AH350" s="34"/>
      <c r="AI350" s="34"/>
      <c r="AJ350" s="34"/>
      <c r="AK350" s="34"/>
      <c r="AL350" s="36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</row>
    <row r="351" spans="1:48" ht="15.75" customHeight="1">
      <c r="A351" s="535" t="s">
        <v>7188</v>
      </c>
      <c r="B351" s="94">
        <v>46046</v>
      </c>
      <c r="C351" s="419" t="s">
        <v>7187</v>
      </c>
      <c r="D351" s="556">
        <v>1482</v>
      </c>
      <c r="E351" s="557">
        <v>7.2</v>
      </c>
      <c r="F351" s="558">
        <v>7.3</v>
      </c>
      <c r="G351" s="103">
        <v>4.12</v>
      </c>
      <c r="H351" s="77">
        <v>0.13</v>
      </c>
      <c r="I351" s="82">
        <v>0.49</v>
      </c>
      <c r="J351" s="559">
        <v>6.9000000000000006E-2</v>
      </c>
      <c r="K351" s="559">
        <v>8.6999999999999994E-2</v>
      </c>
      <c r="L351" s="559">
        <v>5.2999999999999999E-2</v>
      </c>
      <c r="M351" s="560">
        <v>1.2E-2</v>
      </c>
      <c r="N351" s="35">
        <f t="shared" si="84"/>
        <v>95.039000000000001</v>
      </c>
      <c r="O351" s="34">
        <v>34.15</v>
      </c>
      <c r="P351" s="34">
        <v>35.15</v>
      </c>
      <c r="Q351" s="34">
        <v>8.7200000000000006</v>
      </c>
      <c r="R351" s="34">
        <v>19.07</v>
      </c>
      <c r="S351" s="34">
        <v>0.37</v>
      </c>
      <c r="T351" s="34">
        <v>0.2</v>
      </c>
      <c r="U351" s="34">
        <v>0.38</v>
      </c>
      <c r="V351" s="34">
        <v>0.18</v>
      </c>
      <c r="W351" s="34">
        <v>0.4</v>
      </c>
      <c r="X351" s="34">
        <v>1.1100000000000001</v>
      </c>
      <c r="Y351" s="433">
        <f t="shared" si="97"/>
        <v>1.0292825768667644</v>
      </c>
      <c r="Z351" s="433">
        <f t="shared" si="98"/>
        <v>1.2846266471449488</v>
      </c>
      <c r="AA351" s="34"/>
      <c r="AB351" s="539"/>
      <c r="AC351" s="540"/>
      <c r="AD351" s="34"/>
      <c r="AE351" s="34"/>
      <c r="AF351" s="34"/>
      <c r="AG351" s="34"/>
      <c r="AH351" s="34"/>
      <c r="AI351" s="34"/>
      <c r="AJ351" s="34"/>
      <c r="AK351" s="34"/>
      <c r="AL351" s="36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</row>
    <row r="352" spans="1:48" ht="15.75" customHeight="1">
      <c r="A352" s="535" t="s">
        <v>7190</v>
      </c>
      <c r="B352" s="94">
        <v>46046</v>
      </c>
      <c r="C352" s="419" t="s">
        <v>7189</v>
      </c>
      <c r="D352" s="556">
        <v>1482</v>
      </c>
      <c r="E352" s="557">
        <v>8.5</v>
      </c>
      <c r="F352" s="558">
        <v>9</v>
      </c>
      <c r="G352" s="103">
        <v>4.4400000000000004</v>
      </c>
      <c r="H352" s="77">
        <v>0.14000000000000001</v>
      </c>
      <c r="I352" s="82">
        <v>0.48</v>
      </c>
      <c r="J352" s="559">
        <v>9.1999999999999998E-2</v>
      </c>
      <c r="K352" s="559">
        <v>8.8999999999999996E-2</v>
      </c>
      <c r="L352" s="559">
        <v>4.3999999999999997E-2</v>
      </c>
      <c r="M352" s="560">
        <v>1.2999999999999999E-2</v>
      </c>
      <c r="N352" s="35">
        <f t="shared" si="84"/>
        <v>94.701999999999998</v>
      </c>
      <c r="O352" s="34">
        <v>33.6</v>
      </c>
      <c r="P352" s="34">
        <v>35.36</v>
      </c>
      <c r="Q352" s="34">
        <v>8.89</v>
      </c>
      <c r="R352" s="34">
        <v>18.850000000000001</v>
      </c>
      <c r="S352" s="34">
        <v>0.54</v>
      </c>
      <c r="T352" s="34">
        <v>0.22</v>
      </c>
      <c r="U352" s="34">
        <v>0.41</v>
      </c>
      <c r="V352" s="34">
        <v>0.2</v>
      </c>
      <c r="W352" s="34">
        <v>0.45</v>
      </c>
      <c r="X352" s="34">
        <v>1.2</v>
      </c>
      <c r="Y352" s="433">
        <f t="shared" si="97"/>
        <v>1.0523809523809524</v>
      </c>
      <c r="Z352" s="433">
        <f t="shared" si="98"/>
        <v>1.3169642857142856</v>
      </c>
      <c r="AA352" s="34"/>
      <c r="AB352" s="539"/>
      <c r="AC352" s="540"/>
      <c r="AD352" s="34"/>
      <c r="AE352" s="34"/>
      <c r="AF352" s="34"/>
      <c r="AG352" s="34"/>
      <c r="AH352" s="34"/>
      <c r="AI352" s="34"/>
      <c r="AJ352" s="34"/>
      <c r="AK352" s="34"/>
      <c r="AL352" s="36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</row>
    <row r="353" spans="1:48" ht="15.75" customHeight="1">
      <c r="A353" s="535" t="s">
        <v>7192</v>
      </c>
      <c r="B353" s="94">
        <v>46046</v>
      </c>
      <c r="C353" s="419" t="s">
        <v>7191</v>
      </c>
      <c r="D353" s="556">
        <v>1486</v>
      </c>
      <c r="E353" s="557">
        <v>10.119999999999999</v>
      </c>
      <c r="F353" s="558">
        <v>10.32</v>
      </c>
      <c r="G353" s="103">
        <v>4.43</v>
      </c>
      <c r="H353" s="77">
        <v>0.13</v>
      </c>
      <c r="I353" s="82">
        <v>0.52</v>
      </c>
      <c r="J353" s="559">
        <v>6.6000000000000003E-2</v>
      </c>
      <c r="K353" s="559">
        <v>8.5000000000000006E-2</v>
      </c>
      <c r="L353" s="559">
        <v>5.5E-2</v>
      </c>
      <c r="M353" s="560">
        <v>1.2E-2</v>
      </c>
      <c r="N353" s="35">
        <f t="shared" si="84"/>
        <v>94.701999999999998</v>
      </c>
      <c r="O353" s="34">
        <v>33.619999999999997</v>
      </c>
      <c r="P353" s="34">
        <v>35.26</v>
      </c>
      <c r="Q353" s="34">
        <v>8.81</v>
      </c>
      <c r="R353" s="34">
        <v>19.329999999999998</v>
      </c>
      <c r="S353" s="34">
        <v>0.31</v>
      </c>
      <c r="T353" s="34">
        <v>0.2</v>
      </c>
      <c r="U353" s="34">
        <v>0.41</v>
      </c>
      <c r="V353" s="34">
        <v>0.2</v>
      </c>
      <c r="W353" s="34">
        <v>0.43</v>
      </c>
      <c r="X353" s="34">
        <v>1.17</v>
      </c>
      <c r="Y353" s="433">
        <f t="shared" si="97"/>
        <v>1.0487804878048781</v>
      </c>
      <c r="Z353" s="433">
        <f t="shared" si="98"/>
        <v>1.3108268887566925</v>
      </c>
      <c r="AA353" s="34"/>
      <c r="AB353" s="539"/>
      <c r="AC353" s="540"/>
      <c r="AD353" s="34"/>
      <c r="AE353" s="34"/>
      <c r="AF353" s="34"/>
      <c r="AG353" s="34"/>
      <c r="AH353" s="34"/>
      <c r="AI353" s="34"/>
      <c r="AJ353" s="34"/>
      <c r="AK353" s="34"/>
      <c r="AL353" s="36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</row>
    <row r="354" spans="1:48" ht="15.75" customHeight="1">
      <c r="A354" s="535" t="s">
        <v>7194</v>
      </c>
      <c r="B354" s="51">
        <v>46046</v>
      </c>
      <c r="C354" s="33" t="s">
        <v>7193</v>
      </c>
      <c r="D354" s="85">
        <v>1492</v>
      </c>
      <c r="E354" s="34">
        <v>11.5</v>
      </c>
      <c r="F354" s="34">
        <v>12</v>
      </c>
      <c r="G354" s="34">
        <v>4.4400000000000004</v>
      </c>
      <c r="H354" s="34">
        <v>0.14000000000000001</v>
      </c>
      <c r="I354" s="34">
        <v>0.48</v>
      </c>
      <c r="J354" s="31">
        <v>8.2000000000000003E-2</v>
      </c>
      <c r="K354" s="31">
        <v>8.5999999999999993E-2</v>
      </c>
      <c r="L354" s="31">
        <v>4.2000000000000003E-2</v>
      </c>
      <c r="M354" s="559">
        <v>1.4E-2</v>
      </c>
      <c r="N354" s="35">
        <f t="shared" si="84"/>
        <v>94.715999999999994</v>
      </c>
      <c r="O354" s="34">
        <v>33.119999999999997</v>
      </c>
      <c r="P354" s="34">
        <v>35.380000000000003</v>
      </c>
      <c r="Q354" s="34">
        <v>8.85</v>
      </c>
      <c r="R354" s="34">
        <v>19.47</v>
      </c>
      <c r="S354" s="34">
        <v>0.48</v>
      </c>
      <c r="T354" s="34">
        <v>0.21</v>
      </c>
      <c r="U354" s="34">
        <v>0.4</v>
      </c>
      <c r="V354" s="34">
        <v>0.2</v>
      </c>
      <c r="W354" s="34">
        <v>0.42</v>
      </c>
      <c r="X354" s="34">
        <v>1.21</v>
      </c>
      <c r="Y354" s="433">
        <f t="shared" si="97"/>
        <v>1.0682367149758456</v>
      </c>
      <c r="Z354" s="433">
        <f t="shared" si="98"/>
        <v>1.335446859903382</v>
      </c>
      <c r="AA354" s="34"/>
      <c r="AB354" s="539"/>
      <c r="AC354" s="540"/>
      <c r="AD354" s="34"/>
      <c r="AE354" s="34"/>
      <c r="AF354" s="34"/>
      <c r="AG354" s="34"/>
      <c r="AH354" s="34"/>
      <c r="AI354" s="34"/>
      <c r="AJ354" s="34"/>
      <c r="AK354" s="34"/>
      <c r="AL354" s="36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</row>
    <row r="355" spans="1:48" ht="15.75" customHeight="1">
      <c r="A355" s="535" t="s">
        <v>7196</v>
      </c>
      <c r="B355" s="51">
        <v>46046</v>
      </c>
      <c r="C355" s="33" t="s">
        <v>7195</v>
      </c>
      <c r="D355" s="85">
        <v>1469</v>
      </c>
      <c r="E355" s="34">
        <v>13</v>
      </c>
      <c r="F355" s="34">
        <v>13.1</v>
      </c>
      <c r="G355" s="34">
        <v>4.5</v>
      </c>
      <c r="H355" s="34">
        <v>0.12</v>
      </c>
      <c r="I355" s="34">
        <v>0.25</v>
      </c>
      <c r="J355" s="31">
        <v>9.5000000000000001E-2</v>
      </c>
      <c r="K355" s="31">
        <v>8.7999999999999995E-2</v>
      </c>
      <c r="L355" s="31">
        <v>3.1E-2</v>
      </c>
      <c r="M355" s="31">
        <v>1.2999999999999999E-2</v>
      </c>
      <c r="N355" s="35">
        <f t="shared" si="84"/>
        <v>94.903000000000006</v>
      </c>
      <c r="O355" s="34">
        <v>33.159999999999997</v>
      </c>
      <c r="P355" s="34">
        <v>34.950000000000003</v>
      </c>
      <c r="Q355" s="34">
        <v>8.73</v>
      </c>
      <c r="R355" s="34">
        <v>19.559999999999999</v>
      </c>
      <c r="S355" s="34">
        <v>0.62</v>
      </c>
      <c r="T355" s="34">
        <v>0.24</v>
      </c>
      <c r="U355" s="34">
        <v>0.43</v>
      </c>
      <c r="V355" s="34">
        <v>0.23</v>
      </c>
      <c r="W355" s="34">
        <v>0.5</v>
      </c>
      <c r="X355" s="34">
        <v>1.3</v>
      </c>
      <c r="Y355" s="433">
        <f t="shared" si="97"/>
        <v>1.0539806996381185</v>
      </c>
      <c r="Z355" s="433">
        <f t="shared" si="98"/>
        <v>1.317249698431846</v>
      </c>
      <c r="AA355" s="34"/>
      <c r="AB355" s="539"/>
      <c r="AC355" s="540"/>
      <c r="AD355" s="34"/>
      <c r="AE355" s="34"/>
      <c r="AF355" s="34"/>
      <c r="AG355" s="34"/>
      <c r="AH355" s="34"/>
      <c r="AI355" s="34"/>
      <c r="AJ355" s="34"/>
      <c r="AK355" s="34"/>
      <c r="AL355" s="36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</row>
    <row r="356" spans="1:48" ht="15.75" customHeight="1">
      <c r="A356" s="535" t="s">
        <v>7197</v>
      </c>
      <c r="B356" s="51">
        <v>46046</v>
      </c>
      <c r="C356" s="33" t="s">
        <v>7198</v>
      </c>
      <c r="D356" s="85">
        <v>1485</v>
      </c>
      <c r="E356" s="34">
        <v>15.2</v>
      </c>
      <c r="F356" s="34">
        <v>15.3</v>
      </c>
      <c r="G356" s="34">
        <v>4.34</v>
      </c>
      <c r="H356" s="34">
        <v>0.13</v>
      </c>
      <c r="I356" s="34">
        <v>0.42</v>
      </c>
      <c r="J356" s="31">
        <v>8.3000000000000004E-2</v>
      </c>
      <c r="K356" s="31">
        <v>0.09</v>
      </c>
      <c r="L356" s="31">
        <v>4.3999999999999997E-2</v>
      </c>
      <c r="M356" s="31">
        <v>1.2E-2</v>
      </c>
      <c r="N356" s="35">
        <f t="shared" si="84"/>
        <v>94.881</v>
      </c>
      <c r="O356" s="34">
        <v>33.270000000000003</v>
      </c>
      <c r="P356" s="34">
        <v>35.39</v>
      </c>
      <c r="Q356" s="34">
        <v>8.8000000000000007</v>
      </c>
      <c r="R356" s="34">
        <v>19.260000000000002</v>
      </c>
      <c r="S356" s="34">
        <v>0.44</v>
      </c>
      <c r="T356" s="34">
        <v>0.23</v>
      </c>
      <c r="U356" s="34">
        <v>0.4</v>
      </c>
      <c r="V356" s="34">
        <v>0.22</v>
      </c>
      <c r="W356" s="34">
        <v>0.47</v>
      </c>
      <c r="X356" s="34">
        <v>1.24</v>
      </c>
      <c r="Y356" s="433">
        <v>1.0637210700330628</v>
      </c>
      <c r="Z356" s="433">
        <v>1.3282236248872856</v>
      </c>
      <c r="AA356" s="34"/>
      <c r="AB356" s="539"/>
      <c r="AC356" s="540"/>
      <c r="AD356" s="34"/>
      <c r="AE356" s="34"/>
      <c r="AF356" s="34"/>
      <c r="AG356" s="34"/>
      <c r="AH356" s="34"/>
      <c r="AI356" s="34"/>
      <c r="AJ356" s="34"/>
      <c r="AK356" s="34"/>
      <c r="AL356" s="36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</row>
    <row r="357" spans="1:48" ht="15.75" customHeight="1">
      <c r="A357" s="535" t="s">
        <v>7200</v>
      </c>
      <c r="B357" s="51">
        <v>46046</v>
      </c>
      <c r="C357" s="33" t="s">
        <v>7199</v>
      </c>
      <c r="D357" s="85">
        <v>1478</v>
      </c>
      <c r="E357" s="34">
        <v>17</v>
      </c>
      <c r="F357" s="34">
        <v>17.100000000000001</v>
      </c>
      <c r="G357" s="34">
        <v>4.43</v>
      </c>
      <c r="H357" s="34">
        <v>0.15</v>
      </c>
      <c r="I357" s="34">
        <v>0.67</v>
      </c>
      <c r="J357" s="31">
        <v>5.6000000000000001E-2</v>
      </c>
      <c r="K357" s="31">
        <v>8.6999999999999994E-2</v>
      </c>
      <c r="L357" s="31">
        <v>0.05</v>
      </c>
      <c r="M357" s="31">
        <v>1.4999999999999999E-2</v>
      </c>
      <c r="N357" s="35">
        <f t="shared" ref="N357:N377" si="99">100-SUM(G357:M357)</f>
        <v>94.542000000000002</v>
      </c>
      <c r="O357" s="34">
        <v>33.24</v>
      </c>
      <c r="P357" s="34">
        <v>35.67</v>
      </c>
      <c r="Q357" s="34">
        <v>8.91</v>
      </c>
      <c r="R357" s="34">
        <v>19.16</v>
      </c>
      <c r="S357" s="34">
        <v>0.35</v>
      </c>
      <c r="T357" s="34">
        <v>0.19</v>
      </c>
      <c r="U357" s="34">
        <v>0.39</v>
      </c>
      <c r="V357" s="34">
        <v>0.22</v>
      </c>
      <c r="W357" s="34">
        <v>0.47</v>
      </c>
      <c r="X357" s="34">
        <v>1.1499999999999999</v>
      </c>
      <c r="Y357" s="433">
        <v>1.0731046931407942</v>
      </c>
      <c r="Z357" s="433">
        <v>1.3411552346570397</v>
      </c>
      <c r="AA357" s="34"/>
      <c r="AB357" s="539"/>
      <c r="AC357" s="540"/>
      <c r="AD357" s="34"/>
      <c r="AE357" s="34"/>
      <c r="AF357" s="34"/>
      <c r="AG357" s="34"/>
      <c r="AH357" s="34"/>
      <c r="AI357" s="34"/>
      <c r="AJ357" s="34"/>
      <c r="AK357" s="34"/>
      <c r="AL357" s="36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</row>
    <row r="358" spans="1:48" ht="15.75" customHeight="1">
      <c r="A358" s="535" t="s">
        <v>7201</v>
      </c>
      <c r="B358" s="51">
        <v>46046</v>
      </c>
      <c r="C358" s="33" t="s">
        <v>7202</v>
      </c>
      <c r="D358" s="85">
        <v>1478</v>
      </c>
      <c r="E358" s="34">
        <v>19.100000000000001</v>
      </c>
      <c r="F358" s="34">
        <v>19.2</v>
      </c>
      <c r="G358" s="34">
        <v>4.2</v>
      </c>
      <c r="H358" s="34">
        <v>0.14000000000000001</v>
      </c>
      <c r="I358" s="34">
        <v>0.32</v>
      </c>
      <c r="J358" s="31">
        <v>9.7000000000000003E-2</v>
      </c>
      <c r="K358" s="31">
        <v>8.4000000000000005E-2</v>
      </c>
      <c r="L358" s="31">
        <v>2.4E-2</v>
      </c>
      <c r="M358" s="31">
        <v>1.4999999999999999E-2</v>
      </c>
      <c r="N358" s="35">
        <f t="shared" si="99"/>
        <v>95.12</v>
      </c>
      <c r="O358" s="34">
        <v>33.61</v>
      </c>
      <c r="P358" s="34">
        <v>35.25</v>
      </c>
      <c r="Q358" s="34">
        <v>8.83</v>
      </c>
      <c r="R358" s="34">
        <v>18.63</v>
      </c>
      <c r="S358" s="34">
        <v>0.6</v>
      </c>
      <c r="T358" s="34">
        <v>0.3</v>
      </c>
      <c r="U358" s="34">
        <v>0.4</v>
      </c>
      <c r="V358" s="34">
        <v>0.23</v>
      </c>
      <c r="W358" s="34">
        <v>0.54</v>
      </c>
      <c r="X358" s="34">
        <v>1.32</v>
      </c>
      <c r="Y358" s="433">
        <v>1.0487950014876526</v>
      </c>
      <c r="Z358" s="433">
        <v>1.3115144302290984</v>
      </c>
      <c r="AA358" s="34"/>
      <c r="AB358" s="539"/>
      <c r="AC358" s="540"/>
      <c r="AD358" s="34"/>
      <c r="AE358" s="34"/>
      <c r="AF358" s="34"/>
      <c r="AG358" s="34"/>
      <c r="AH358" s="34"/>
      <c r="AI358" s="34"/>
      <c r="AJ358" s="34"/>
      <c r="AK358" s="34"/>
      <c r="AL358" s="36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</row>
    <row r="359" spans="1:48" ht="15.75" customHeight="1">
      <c r="A359" s="535" t="s">
        <v>7203</v>
      </c>
      <c r="B359" s="51">
        <v>46046</v>
      </c>
      <c r="C359" s="33" t="s">
        <v>7204</v>
      </c>
      <c r="D359" s="85">
        <v>1473</v>
      </c>
      <c r="E359" s="34">
        <v>20.100000000000001</v>
      </c>
      <c r="F359" s="34">
        <v>20.2</v>
      </c>
      <c r="G359" s="34">
        <v>4.24</v>
      </c>
      <c r="H359" s="34">
        <v>0.14000000000000001</v>
      </c>
      <c r="I359" s="34">
        <v>0.3</v>
      </c>
      <c r="J359" s="31">
        <v>9.8000000000000004E-2</v>
      </c>
      <c r="K359" s="31">
        <v>0.09</v>
      </c>
      <c r="L359" s="31">
        <v>3.1E-2</v>
      </c>
      <c r="M359" s="31">
        <v>1.6E-2</v>
      </c>
      <c r="N359" s="35">
        <f t="shared" si="99"/>
        <v>95.085000000000008</v>
      </c>
      <c r="O359" s="34">
        <v>33.29</v>
      </c>
      <c r="P359" s="34">
        <v>35.5</v>
      </c>
      <c r="Q359" s="34">
        <v>9.2799999999999994</v>
      </c>
      <c r="R359" s="34">
        <v>18.5</v>
      </c>
      <c r="S359" s="34">
        <v>0.46</v>
      </c>
      <c r="T359" s="34">
        <v>0.28000000000000003</v>
      </c>
      <c r="U359" s="34">
        <v>0.41</v>
      </c>
      <c r="V359" s="34">
        <v>0.21</v>
      </c>
      <c r="W359" s="34">
        <v>0.49</v>
      </c>
      <c r="X359" s="34">
        <v>1.32</v>
      </c>
      <c r="Y359" s="433">
        <v>1.0663863021928508</v>
      </c>
      <c r="Z359" s="433">
        <v>1.3451486933012917</v>
      </c>
      <c r="AA359" s="34"/>
      <c r="AB359" s="539"/>
      <c r="AC359" s="540"/>
      <c r="AD359" s="34"/>
      <c r="AE359" s="34"/>
      <c r="AF359" s="34"/>
      <c r="AG359" s="34"/>
      <c r="AH359" s="34"/>
      <c r="AI359" s="34"/>
      <c r="AJ359" s="34"/>
      <c r="AK359" s="34"/>
      <c r="AL359" s="36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</row>
    <row r="360" spans="1:48" ht="15.75" customHeight="1">
      <c r="A360" s="535" t="s">
        <v>7206</v>
      </c>
      <c r="B360" s="51">
        <v>46046</v>
      </c>
      <c r="C360" s="33" t="s">
        <v>7205</v>
      </c>
      <c r="D360" s="85">
        <v>1473</v>
      </c>
      <c r="E360" s="34">
        <v>21.27</v>
      </c>
      <c r="F360" s="34">
        <v>21.37</v>
      </c>
      <c r="G360" s="34">
        <v>4.3</v>
      </c>
      <c r="H360" s="34">
        <v>0.16</v>
      </c>
      <c r="I360" s="34">
        <v>0.48</v>
      </c>
      <c r="J360" s="31">
        <v>7.0999999999999994E-2</v>
      </c>
      <c r="K360" s="31">
        <v>9.0999999999999998E-2</v>
      </c>
      <c r="L360" s="31">
        <v>0.05</v>
      </c>
      <c r="M360" s="31">
        <v>1.4999999999999999E-2</v>
      </c>
      <c r="N360" s="35">
        <f t="shared" si="99"/>
        <v>94.832999999999998</v>
      </c>
      <c r="O360" s="34">
        <v>33.659999999999997</v>
      </c>
      <c r="P360" s="34">
        <v>35.15</v>
      </c>
      <c r="Q360" s="34">
        <v>8.85</v>
      </c>
      <c r="R360" s="34">
        <v>19.22</v>
      </c>
      <c r="S360" s="34">
        <v>0.31</v>
      </c>
      <c r="T360" s="34">
        <v>0.25</v>
      </c>
      <c r="U360" s="34">
        <v>0.38</v>
      </c>
      <c r="V360" s="34">
        <v>0.19</v>
      </c>
      <c r="W360" s="34">
        <v>0.45</v>
      </c>
      <c r="X360" s="34">
        <v>1.27</v>
      </c>
      <c r="Y360" s="433">
        <f t="shared" ref="Y360" si="100">P360/O360</f>
        <v>1.0442661913250149</v>
      </c>
      <c r="Z360" s="433">
        <f t="shared" ref="Z360" si="101">(Q360+P360)/O360</f>
        <v>1.3071895424836604</v>
      </c>
      <c r="AA360" s="34"/>
      <c r="AB360" s="539"/>
      <c r="AC360" s="540"/>
      <c r="AD360" s="34"/>
      <c r="AE360" s="34"/>
      <c r="AF360" s="34"/>
      <c r="AG360" s="34"/>
      <c r="AH360" s="34"/>
      <c r="AI360" s="34"/>
      <c r="AJ360" s="34"/>
      <c r="AK360" s="34"/>
      <c r="AL360" s="36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</row>
    <row r="361" spans="1:48" ht="15.75" customHeight="1">
      <c r="A361" s="535" t="s">
        <v>7208</v>
      </c>
      <c r="B361" s="51">
        <v>46046</v>
      </c>
      <c r="C361" s="33" t="s">
        <v>7207</v>
      </c>
      <c r="D361" s="85">
        <v>1483</v>
      </c>
      <c r="E361" s="34">
        <v>23.2</v>
      </c>
      <c r="F361" s="34">
        <v>23.3</v>
      </c>
      <c r="G361" s="34">
        <v>4.34</v>
      </c>
      <c r="H361" s="34">
        <v>0.14000000000000001</v>
      </c>
      <c r="I361" s="34">
        <v>0.41</v>
      </c>
      <c r="J361" s="31">
        <v>0.108</v>
      </c>
      <c r="K361" s="31">
        <v>8.8999999999999996E-2</v>
      </c>
      <c r="L361" s="31">
        <v>3.4000000000000002E-2</v>
      </c>
      <c r="M361" s="31">
        <v>1.7000000000000001E-2</v>
      </c>
      <c r="N361" s="35">
        <f t="shared" si="99"/>
        <v>94.861999999999995</v>
      </c>
      <c r="O361" s="34">
        <v>34.020000000000003</v>
      </c>
      <c r="P361" s="34">
        <v>34.85</v>
      </c>
      <c r="Q361" s="34">
        <v>8.84</v>
      </c>
      <c r="R361" s="34">
        <v>19.13</v>
      </c>
      <c r="S361" s="34">
        <v>0.35</v>
      </c>
      <c r="T361" s="34">
        <v>0.25</v>
      </c>
      <c r="U361" s="34">
        <v>0.4</v>
      </c>
      <c r="V361" s="34">
        <v>0.2</v>
      </c>
      <c r="W361" s="34">
        <v>0.47</v>
      </c>
      <c r="X361" s="34">
        <v>1.23</v>
      </c>
      <c r="Y361" s="433">
        <v>1.0243974132863021</v>
      </c>
      <c r="Z361" s="433">
        <v>1.2842445620223397</v>
      </c>
      <c r="AA361" s="34"/>
      <c r="AB361" s="539"/>
      <c r="AC361" s="540"/>
      <c r="AD361" s="34"/>
      <c r="AE361" s="34"/>
      <c r="AF361" s="34"/>
      <c r="AG361" s="34"/>
      <c r="AH361" s="34"/>
      <c r="AI361" s="34"/>
      <c r="AJ361" s="34"/>
      <c r="AK361" s="34"/>
      <c r="AL361" s="36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</row>
    <row r="362" spans="1:48" ht="15.75" customHeight="1">
      <c r="A362" s="535"/>
      <c r="B362" s="51"/>
      <c r="C362" s="33"/>
      <c r="D362" s="85"/>
      <c r="E362" s="34"/>
      <c r="F362" s="34"/>
      <c r="G362" s="34"/>
      <c r="H362" s="34"/>
      <c r="I362" s="34"/>
      <c r="J362" s="31"/>
      <c r="K362" s="31"/>
      <c r="L362" s="31"/>
      <c r="M362" s="31"/>
      <c r="N362" s="35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433"/>
      <c r="Z362" s="433"/>
      <c r="AA362" s="34"/>
      <c r="AB362" s="539"/>
      <c r="AC362" s="540"/>
      <c r="AD362" s="34"/>
      <c r="AE362" s="34"/>
      <c r="AF362" s="34"/>
      <c r="AG362" s="34"/>
      <c r="AH362" s="34"/>
      <c r="AI362" s="34"/>
      <c r="AJ362" s="34"/>
      <c r="AK362" s="34"/>
      <c r="AL362" s="36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</row>
    <row r="363" spans="1:48" ht="15.75" customHeight="1">
      <c r="A363" s="535" t="s">
        <v>7210</v>
      </c>
      <c r="B363" s="51">
        <v>46047</v>
      </c>
      <c r="C363" s="33" t="s">
        <v>7209</v>
      </c>
      <c r="D363" s="85">
        <v>1495</v>
      </c>
      <c r="E363" s="34">
        <v>1.3</v>
      </c>
      <c r="F363" s="34">
        <v>1.4</v>
      </c>
      <c r="G363" s="34">
        <v>4.1399999999999997</v>
      </c>
      <c r="H363" s="34">
        <v>0.18</v>
      </c>
      <c r="I363" s="34">
        <v>0.99</v>
      </c>
      <c r="J363" s="31">
        <v>4.1000000000000002E-2</v>
      </c>
      <c r="K363" s="31">
        <v>0.10299999999999999</v>
      </c>
      <c r="L363" s="31">
        <v>0.1</v>
      </c>
      <c r="M363" s="31">
        <v>1.4E-2</v>
      </c>
      <c r="N363" s="35">
        <f t="shared" si="99"/>
        <v>94.432000000000002</v>
      </c>
      <c r="O363" s="34">
        <v>33.31</v>
      </c>
      <c r="P363" s="34">
        <v>35.71</v>
      </c>
      <c r="Q363" s="34">
        <v>8.9700000000000006</v>
      </c>
      <c r="R363" s="34">
        <v>19.39</v>
      </c>
      <c r="S363" s="34">
        <v>0.24</v>
      </c>
      <c r="T363" s="34">
        <v>0.2</v>
      </c>
      <c r="U363" s="34">
        <v>0.35</v>
      </c>
      <c r="V363" s="34">
        <v>0.17</v>
      </c>
      <c r="W363" s="34">
        <v>0.35</v>
      </c>
      <c r="X363" s="34">
        <v>1.07</v>
      </c>
      <c r="Y363" s="433">
        <v>1.0720504353047133</v>
      </c>
      <c r="Z363" s="433">
        <v>1.3413389372560791</v>
      </c>
      <c r="AA363" s="34"/>
      <c r="AB363" s="539" t="s">
        <v>48</v>
      </c>
      <c r="AC363" s="540">
        <v>22.3</v>
      </c>
      <c r="AD363" s="34">
        <v>25.4</v>
      </c>
      <c r="AE363" s="34">
        <v>18.2</v>
      </c>
      <c r="AF363" s="34">
        <v>0.6</v>
      </c>
      <c r="AG363" s="34">
        <v>3.22</v>
      </c>
      <c r="AH363" s="34">
        <v>52.58</v>
      </c>
      <c r="AI363" s="34">
        <v>1.3956043956043955</v>
      </c>
      <c r="AJ363" s="34">
        <v>41.743119266055054</v>
      </c>
      <c r="AK363" s="34">
        <v>872.91000000000008</v>
      </c>
      <c r="AL363" s="36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</row>
    <row r="364" spans="1:48" ht="15.75" customHeight="1">
      <c r="A364" s="535" t="s">
        <v>7212</v>
      </c>
      <c r="B364" s="51">
        <v>46047</v>
      </c>
      <c r="C364" s="33" t="s">
        <v>7211</v>
      </c>
      <c r="D364" s="85">
        <v>1506</v>
      </c>
      <c r="E364" s="34">
        <v>3.25</v>
      </c>
      <c r="F364" s="34">
        <v>3.35</v>
      </c>
      <c r="G364" s="34">
        <v>4.04</v>
      </c>
      <c r="H364" s="34">
        <v>0.17</v>
      </c>
      <c r="I364" s="34">
        <v>0.77</v>
      </c>
      <c r="J364" s="31">
        <v>5.5E-2</v>
      </c>
      <c r="K364" s="31">
        <v>9.7000000000000003E-2</v>
      </c>
      <c r="L364" s="31">
        <v>8.1000000000000003E-2</v>
      </c>
      <c r="M364" s="31">
        <v>1.4E-2</v>
      </c>
      <c r="N364" s="35">
        <f t="shared" si="99"/>
        <v>94.772999999999996</v>
      </c>
      <c r="O364" s="34">
        <v>33.409999999999997</v>
      </c>
      <c r="P364" s="34">
        <v>35.47</v>
      </c>
      <c r="Q364" s="34">
        <v>9.0299999999999994</v>
      </c>
      <c r="R364" s="34">
        <v>19.37</v>
      </c>
      <c r="S364" s="34">
        <v>0.26</v>
      </c>
      <c r="T364" s="34">
        <v>0.19</v>
      </c>
      <c r="U364" s="34">
        <v>0.35</v>
      </c>
      <c r="V364" s="34">
        <v>0.18</v>
      </c>
      <c r="W364" s="34">
        <v>0.38</v>
      </c>
      <c r="X364" s="34">
        <v>1.0900000000000001</v>
      </c>
      <c r="Y364" s="433">
        <v>1.0616581861718049</v>
      </c>
      <c r="Z364" s="433">
        <v>1.3319365459443282</v>
      </c>
      <c r="AA364" s="34"/>
      <c r="AB364" s="539" t="s">
        <v>50</v>
      </c>
      <c r="AC364" s="540">
        <v>6.3</v>
      </c>
      <c r="AD364" s="34"/>
      <c r="AE364" s="34"/>
      <c r="AF364" s="34"/>
      <c r="AG364" s="34"/>
      <c r="AH364" s="34"/>
      <c r="AI364" s="34"/>
      <c r="AJ364" s="34"/>
      <c r="AK364" s="34"/>
      <c r="AL364" s="36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</row>
    <row r="365" spans="1:48" ht="15.75" customHeight="1">
      <c r="A365" s="535" t="s">
        <v>7214</v>
      </c>
      <c r="B365" s="51">
        <v>46047</v>
      </c>
      <c r="C365" s="33" t="s">
        <v>7213</v>
      </c>
      <c r="D365" s="85">
        <v>1487</v>
      </c>
      <c r="E365" s="34">
        <v>4.5</v>
      </c>
      <c r="F365" s="34">
        <v>5</v>
      </c>
      <c r="G365" s="34">
        <v>4.3099999999999996</v>
      </c>
      <c r="H365" s="34">
        <v>0.15</v>
      </c>
      <c r="I365" s="34">
        <v>0.57999999999999996</v>
      </c>
      <c r="J365" s="31">
        <v>5.3999999999999999E-2</v>
      </c>
      <c r="K365" s="31">
        <v>9.1999999999999998E-2</v>
      </c>
      <c r="L365" s="31">
        <v>0.06</v>
      </c>
      <c r="M365" s="31">
        <v>1.2999999999999999E-2</v>
      </c>
      <c r="N365" s="35">
        <f t="shared" si="99"/>
        <v>94.741</v>
      </c>
      <c r="O365" s="34">
        <v>33.1</v>
      </c>
      <c r="P365" s="34">
        <v>35.76</v>
      </c>
      <c r="Q365" s="34">
        <v>9.01</v>
      </c>
      <c r="R365" s="34">
        <v>19.34</v>
      </c>
      <c r="S365" s="34">
        <v>0.28000000000000003</v>
      </c>
      <c r="T365" s="34">
        <v>0.19</v>
      </c>
      <c r="U365" s="34">
        <v>0.39</v>
      </c>
      <c r="V365" s="34">
        <v>0.2</v>
      </c>
      <c r="W365" s="34">
        <v>0.42</v>
      </c>
      <c r="X365" s="34">
        <v>1.05</v>
      </c>
      <c r="Y365" s="433">
        <v>1.0803625377643504</v>
      </c>
      <c r="Z365" s="433">
        <v>1.3525679758308156</v>
      </c>
      <c r="AA365" s="34"/>
      <c r="AB365" s="539" t="s">
        <v>53</v>
      </c>
      <c r="AC365" s="540">
        <v>14.3</v>
      </c>
      <c r="AD365" s="34">
        <v>25.2</v>
      </c>
      <c r="AE365" s="34">
        <v>18.8</v>
      </c>
      <c r="AF365" s="34">
        <v>0.6</v>
      </c>
      <c r="AG365" s="34">
        <v>3.08</v>
      </c>
      <c r="AH365" s="34">
        <v>52.32</v>
      </c>
      <c r="AI365" s="34">
        <v>1.3404255319148934</v>
      </c>
      <c r="AJ365" s="34">
        <v>42.727272727272734</v>
      </c>
      <c r="AK365" s="34">
        <v>862.54</v>
      </c>
      <c r="AL365" s="36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</row>
    <row r="366" spans="1:48" ht="15.75" customHeight="1">
      <c r="A366" s="535" t="s">
        <v>7216</v>
      </c>
      <c r="B366" s="51">
        <v>46047</v>
      </c>
      <c r="C366" s="33" t="s">
        <v>7215</v>
      </c>
      <c r="D366" s="85">
        <v>1490</v>
      </c>
      <c r="E366" s="34">
        <v>6.45</v>
      </c>
      <c r="F366" s="34">
        <v>6.55</v>
      </c>
      <c r="G366" s="34">
        <v>4.46</v>
      </c>
      <c r="H366" s="34">
        <v>0.14000000000000001</v>
      </c>
      <c r="I366" s="34">
        <v>0.38</v>
      </c>
      <c r="J366" s="31">
        <v>8.1000000000000003E-2</v>
      </c>
      <c r="K366" s="31">
        <v>0.09</v>
      </c>
      <c r="L366" s="31">
        <v>4.1000000000000002E-2</v>
      </c>
      <c r="M366" s="31">
        <v>1.2E-2</v>
      </c>
      <c r="N366" s="35">
        <f t="shared" si="99"/>
        <v>94.796000000000006</v>
      </c>
      <c r="O366" s="34">
        <v>33.78</v>
      </c>
      <c r="P366" s="34">
        <v>35.380000000000003</v>
      </c>
      <c r="Q366" s="34">
        <v>8.91</v>
      </c>
      <c r="R366" s="34">
        <v>18.68</v>
      </c>
      <c r="S366" s="34">
        <v>0.42</v>
      </c>
      <c r="T366" s="34">
        <v>0.23</v>
      </c>
      <c r="U366" s="34">
        <v>0.42</v>
      </c>
      <c r="V366" s="34">
        <v>0.22</v>
      </c>
      <c r="W366" s="34">
        <v>0.5</v>
      </c>
      <c r="X366" s="34">
        <v>1.2</v>
      </c>
      <c r="Y366" s="433">
        <v>1.0473653049141505</v>
      </c>
      <c r="Z366" s="433">
        <v>1.3111308466548255</v>
      </c>
      <c r="AA366" s="34"/>
      <c r="AB366" s="539"/>
      <c r="AC366" s="540"/>
      <c r="AD366" s="34"/>
      <c r="AE366" s="34"/>
      <c r="AF366" s="34"/>
      <c r="AG366" s="34"/>
      <c r="AH366" s="34"/>
      <c r="AI366" s="34"/>
      <c r="AJ366" s="34"/>
      <c r="AK366" s="34"/>
      <c r="AL366" s="36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</row>
    <row r="367" spans="1:48" ht="15.75" customHeight="1">
      <c r="A367" s="535" t="s">
        <v>7218</v>
      </c>
      <c r="B367" s="51">
        <v>46047</v>
      </c>
      <c r="C367" s="33" t="s">
        <v>7217</v>
      </c>
      <c r="D367" s="85">
        <v>1479</v>
      </c>
      <c r="E367" s="34">
        <v>8</v>
      </c>
      <c r="F367" s="34">
        <v>8.1</v>
      </c>
      <c r="G367" s="34">
        <v>4.43</v>
      </c>
      <c r="H367" s="34">
        <v>0.16</v>
      </c>
      <c r="I367" s="34">
        <v>0.51</v>
      </c>
      <c r="J367" s="31">
        <v>7.2999999999999995E-2</v>
      </c>
      <c r="K367" s="31">
        <v>8.7999999999999995E-2</v>
      </c>
      <c r="L367" s="31">
        <v>4.2999999999999997E-2</v>
      </c>
      <c r="M367" s="31">
        <v>1.6E-2</v>
      </c>
      <c r="N367" s="35">
        <f t="shared" si="99"/>
        <v>94.68</v>
      </c>
      <c r="O367" s="34">
        <v>34.14</v>
      </c>
      <c r="P367" s="34">
        <v>35.1</v>
      </c>
      <c r="Q367" s="34">
        <v>8.89</v>
      </c>
      <c r="R367" s="34">
        <v>18.63</v>
      </c>
      <c r="S367" s="34">
        <v>0.36</v>
      </c>
      <c r="T367" s="34">
        <v>0.24</v>
      </c>
      <c r="U367" s="34">
        <v>0.41</v>
      </c>
      <c r="V367" s="34">
        <v>0.23</v>
      </c>
      <c r="W367" s="34">
        <v>0.48</v>
      </c>
      <c r="X367" s="34">
        <v>1.22</v>
      </c>
      <c r="Y367" s="433">
        <v>1.0281195079086116</v>
      </c>
      <c r="Z367" s="433">
        <v>1.2885178676039837</v>
      </c>
      <c r="AA367" s="34"/>
      <c r="AB367" s="539"/>
      <c r="AC367" s="540"/>
      <c r="AD367" s="34"/>
      <c r="AE367" s="34"/>
      <c r="AF367" s="34"/>
      <c r="AG367" s="34"/>
      <c r="AH367" s="34"/>
      <c r="AI367" s="34"/>
      <c r="AJ367" s="34"/>
      <c r="AK367" s="34"/>
      <c r="AL367" s="36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</row>
    <row r="368" spans="1:48" ht="15.75" customHeight="1">
      <c r="A368" s="535" t="s">
        <v>7220</v>
      </c>
      <c r="B368" s="51">
        <v>46047</v>
      </c>
      <c r="C368" s="33" t="s">
        <v>7219</v>
      </c>
      <c r="D368" s="85">
        <v>1482</v>
      </c>
      <c r="E368" s="34">
        <v>9.4</v>
      </c>
      <c r="F368" s="34">
        <v>9.5</v>
      </c>
      <c r="G368" s="34">
        <v>4.32</v>
      </c>
      <c r="H368" s="34">
        <v>0.18</v>
      </c>
      <c r="I368" s="34">
        <v>0.91</v>
      </c>
      <c r="J368" s="31">
        <v>5.5E-2</v>
      </c>
      <c r="K368" s="31">
        <v>8.7999999999999995E-2</v>
      </c>
      <c r="L368" s="31">
        <v>7.0999999999999994E-2</v>
      </c>
      <c r="M368" s="31">
        <v>1.6E-2</v>
      </c>
      <c r="N368" s="35">
        <f t="shared" si="99"/>
        <v>94.36</v>
      </c>
      <c r="O368" s="34">
        <v>33.619999999999997</v>
      </c>
      <c r="P368" s="34">
        <v>35.54</v>
      </c>
      <c r="Q368" s="34">
        <v>8.8699999999999992</v>
      </c>
      <c r="R368" s="34">
        <v>18.920000000000002</v>
      </c>
      <c r="S368" s="34">
        <v>0.3</v>
      </c>
      <c r="T368" s="34">
        <v>0.21</v>
      </c>
      <c r="U368" s="34">
        <v>0.39</v>
      </c>
      <c r="V368" s="34">
        <v>0.22</v>
      </c>
      <c r="W368" s="34">
        <v>0.49</v>
      </c>
      <c r="X368" s="34">
        <v>1.18</v>
      </c>
      <c r="Y368" s="433">
        <v>1.0571088637715647</v>
      </c>
      <c r="Z368" s="433">
        <v>1.3209399167162403</v>
      </c>
      <c r="AA368" s="34"/>
      <c r="AB368" s="539"/>
      <c r="AC368" s="540"/>
      <c r="AD368" s="34"/>
      <c r="AE368" s="34"/>
      <c r="AF368" s="34"/>
      <c r="AG368" s="34"/>
      <c r="AH368" s="34"/>
      <c r="AI368" s="34"/>
      <c r="AJ368" s="34"/>
      <c r="AK368" s="34"/>
      <c r="AL368" s="36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</row>
    <row r="369" spans="1:48" ht="15.75" customHeight="1">
      <c r="A369" s="535" t="s">
        <v>7222</v>
      </c>
      <c r="B369" s="51">
        <v>46047</v>
      </c>
      <c r="C369" s="33" t="s">
        <v>7221</v>
      </c>
      <c r="D369" s="85">
        <v>1502</v>
      </c>
      <c r="E369" s="34">
        <v>11.1</v>
      </c>
      <c r="F369" s="34">
        <v>11.2</v>
      </c>
      <c r="G369" s="34">
        <v>4.2699999999999996</v>
      </c>
      <c r="H369" s="34">
        <v>0.17</v>
      </c>
      <c r="I369" s="34">
        <v>0.99</v>
      </c>
      <c r="J369" s="31">
        <v>5.0999999999999997E-2</v>
      </c>
      <c r="K369" s="31">
        <v>8.6999999999999994E-2</v>
      </c>
      <c r="L369" s="31">
        <v>7.8E-2</v>
      </c>
      <c r="M369" s="31">
        <v>1.4999999999999999E-2</v>
      </c>
      <c r="N369" s="35">
        <f t="shared" si="99"/>
        <v>94.338999999999999</v>
      </c>
      <c r="O369" s="34">
        <v>33.270000000000003</v>
      </c>
      <c r="P369" s="34">
        <v>36</v>
      </c>
      <c r="Q369" s="34">
        <v>8.8699999999999992</v>
      </c>
      <c r="R369" s="34">
        <v>19.04</v>
      </c>
      <c r="S369" s="34">
        <v>0.27</v>
      </c>
      <c r="T369" s="34">
        <v>0.18</v>
      </c>
      <c r="U369" s="34">
        <v>0.38</v>
      </c>
      <c r="V369" s="34">
        <v>0.2</v>
      </c>
      <c r="W369" s="34">
        <v>0.45</v>
      </c>
      <c r="X369" s="34">
        <v>1.08</v>
      </c>
      <c r="Y369" s="433">
        <v>1.0820559062218214</v>
      </c>
      <c r="Z369" s="433">
        <v>1.3486624586714755</v>
      </c>
      <c r="AA369" s="34"/>
      <c r="AB369" s="539"/>
      <c r="AC369" s="540"/>
      <c r="AD369" s="34"/>
      <c r="AE369" s="34"/>
      <c r="AF369" s="34"/>
      <c r="AG369" s="34"/>
      <c r="AH369" s="34"/>
      <c r="AI369" s="34"/>
      <c r="AJ369" s="34"/>
      <c r="AK369" s="34"/>
      <c r="AL369" s="36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</row>
    <row r="370" spans="1:48" ht="15.75" customHeight="1">
      <c r="A370" s="535" t="s">
        <v>7223</v>
      </c>
      <c r="B370" s="51">
        <v>46047</v>
      </c>
      <c r="C370" s="33" t="s">
        <v>7224</v>
      </c>
      <c r="D370" s="85">
        <v>1500</v>
      </c>
      <c r="E370" s="34">
        <v>12.2</v>
      </c>
      <c r="F370" s="34">
        <v>12.3</v>
      </c>
      <c r="G370" s="34">
        <v>4.12</v>
      </c>
      <c r="H370" s="34">
        <v>0.16</v>
      </c>
      <c r="I370" s="34">
        <v>0.73</v>
      </c>
      <c r="J370" s="31">
        <v>6.9000000000000006E-2</v>
      </c>
      <c r="K370" s="31">
        <v>8.5000000000000006E-2</v>
      </c>
      <c r="L370" s="31">
        <v>5.8999999999999997E-2</v>
      </c>
      <c r="M370" s="31">
        <v>1.4E-2</v>
      </c>
      <c r="N370" s="35">
        <f t="shared" si="99"/>
        <v>94.763000000000005</v>
      </c>
      <c r="O370" s="34">
        <v>33.159999999999997</v>
      </c>
      <c r="P370" s="34">
        <v>35.92</v>
      </c>
      <c r="Q370" s="34">
        <v>8.84</v>
      </c>
      <c r="R370" s="34">
        <v>19.11</v>
      </c>
      <c r="S370" s="34">
        <v>0.3</v>
      </c>
      <c r="T370" s="34">
        <v>0.19</v>
      </c>
      <c r="U370" s="34">
        <v>0.4</v>
      </c>
      <c r="V370" s="34">
        <v>0.2</v>
      </c>
      <c r="W370" s="34">
        <v>0.46</v>
      </c>
      <c r="X370" s="34">
        <v>1.1499999999999999</v>
      </c>
      <c r="Y370" s="433">
        <v>1.0832328106151992</v>
      </c>
      <c r="Z370" s="433">
        <v>1.3498190591073587</v>
      </c>
      <c r="AA370" s="34"/>
      <c r="AB370" s="539"/>
      <c r="AC370" s="540"/>
      <c r="AD370" s="34"/>
      <c r="AE370" s="34"/>
      <c r="AF370" s="34"/>
      <c r="AG370" s="34"/>
      <c r="AH370" s="34"/>
      <c r="AI370" s="34"/>
      <c r="AJ370" s="34"/>
      <c r="AK370" s="34"/>
      <c r="AL370" s="36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</row>
    <row r="371" spans="1:48" ht="15.75" customHeight="1">
      <c r="A371" s="535" t="s">
        <v>7226</v>
      </c>
      <c r="B371" s="51">
        <v>46047</v>
      </c>
      <c r="C371" s="33" t="s">
        <v>7225</v>
      </c>
      <c r="D371" s="85">
        <v>1489</v>
      </c>
      <c r="E371" s="34">
        <v>14.3</v>
      </c>
      <c r="F371" s="34">
        <v>14.4</v>
      </c>
      <c r="G371" s="34">
        <v>4.13</v>
      </c>
      <c r="H371" s="34">
        <v>0.14000000000000001</v>
      </c>
      <c r="I371" s="34">
        <v>0.55000000000000004</v>
      </c>
      <c r="J371" s="31">
        <v>7.2999999999999995E-2</v>
      </c>
      <c r="K371" s="31">
        <v>8.5999999999999993E-2</v>
      </c>
      <c r="L371" s="31">
        <v>0.05</v>
      </c>
      <c r="M371" s="31">
        <v>1.2E-2</v>
      </c>
      <c r="N371" s="35">
        <f t="shared" si="99"/>
        <v>94.959000000000003</v>
      </c>
      <c r="O371" s="34">
        <v>33.21</v>
      </c>
      <c r="P371" s="34">
        <v>35.51</v>
      </c>
      <c r="Q371" s="34">
        <v>8.91</v>
      </c>
      <c r="R371" s="34">
        <v>19.13</v>
      </c>
      <c r="S371" s="34">
        <v>0.38</v>
      </c>
      <c r="T371" s="34">
        <v>0.22</v>
      </c>
      <c r="U371" s="34">
        <v>0.39</v>
      </c>
      <c r="V371" s="34">
        <v>0.23</v>
      </c>
      <c r="W371" s="34">
        <v>0.45</v>
      </c>
      <c r="X371" s="34">
        <v>1.22</v>
      </c>
      <c r="Y371" s="433">
        <v>1.0692562481180365</v>
      </c>
      <c r="Z371" s="433">
        <v>1.3375489310448661</v>
      </c>
      <c r="AA371" s="34"/>
      <c r="AB371" s="539"/>
      <c r="AC371" s="540"/>
      <c r="AD371" s="34"/>
      <c r="AE371" s="34"/>
      <c r="AF371" s="34"/>
      <c r="AG371" s="34"/>
      <c r="AH371" s="34"/>
      <c r="AI371" s="34"/>
      <c r="AJ371" s="34"/>
      <c r="AK371" s="34"/>
      <c r="AL371" s="36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</row>
    <row r="372" spans="1:48" ht="15.75" customHeight="1">
      <c r="A372" s="535" t="s">
        <v>7227</v>
      </c>
      <c r="B372" s="51">
        <v>46047</v>
      </c>
      <c r="C372" s="33" t="s">
        <v>7228</v>
      </c>
      <c r="D372" s="85">
        <v>1477</v>
      </c>
      <c r="E372" s="34">
        <v>15.15</v>
      </c>
      <c r="F372" s="34">
        <v>15.25</v>
      </c>
      <c r="G372" s="34">
        <v>4.0999999999999996</v>
      </c>
      <c r="H372" s="34">
        <v>0.16</v>
      </c>
      <c r="I372" s="34">
        <v>0.64</v>
      </c>
      <c r="J372" s="31">
        <v>6.9000000000000006E-2</v>
      </c>
      <c r="K372" s="31">
        <v>8.6999999999999994E-2</v>
      </c>
      <c r="L372" s="31">
        <v>5.0999999999999997E-2</v>
      </c>
      <c r="M372" s="31">
        <v>1.7000000000000001E-2</v>
      </c>
      <c r="N372" s="35">
        <f t="shared" si="99"/>
        <v>94.876000000000005</v>
      </c>
      <c r="O372" s="34">
        <v>33.78</v>
      </c>
      <c r="P372" s="34">
        <v>34.700000000000003</v>
      </c>
      <c r="Q372" s="34">
        <v>8.82</v>
      </c>
      <c r="R372" s="34">
        <v>19.190000000000001</v>
      </c>
      <c r="S372" s="34">
        <v>0.43</v>
      </c>
      <c r="T372" s="34">
        <v>0.25</v>
      </c>
      <c r="U372" s="34">
        <v>0.41</v>
      </c>
      <c r="V372" s="34">
        <v>0.24</v>
      </c>
      <c r="W372" s="34">
        <v>0.53</v>
      </c>
      <c r="X372" s="34">
        <v>1.3</v>
      </c>
      <c r="Y372" s="433">
        <v>1.0272350503256364</v>
      </c>
      <c r="Z372" s="433">
        <v>1.2883362936648906</v>
      </c>
      <c r="AA372" s="34"/>
      <c r="AB372" s="539"/>
      <c r="AC372" s="540"/>
      <c r="AD372" s="34"/>
      <c r="AE372" s="34"/>
      <c r="AF372" s="34"/>
      <c r="AG372" s="34"/>
      <c r="AH372" s="34"/>
      <c r="AI372" s="34"/>
      <c r="AJ372" s="34"/>
      <c r="AK372" s="34"/>
      <c r="AL372" s="36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</row>
    <row r="373" spans="1:48" ht="15.75" customHeight="1">
      <c r="A373" s="535" t="s">
        <v>7230</v>
      </c>
      <c r="B373" s="51">
        <v>46047</v>
      </c>
      <c r="C373" s="33" t="s">
        <v>7229</v>
      </c>
      <c r="D373" s="85">
        <v>1469</v>
      </c>
      <c r="E373" s="34">
        <v>17</v>
      </c>
      <c r="F373" s="34">
        <v>17.100000000000001</v>
      </c>
      <c r="G373" s="34">
        <v>4.04</v>
      </c>
      <c r="H373" s="34">
        <v>0.12</v>
      </c>
      <c r="I373" s="34">
        <v>0.22</v>
      </c>
      <c r="J373" s="31">
        <v>0.10199999999999999</v>
      </c>
      <c r="K373" s="31">
        <v>0.09</v>
      </c>
      <c r="L373" s="31">
        <v>2.5999999999999999E-2</v>
      </c>
      <c r="M373" s="31">
        <v>1.0999999999999999E-2</v>
      </c>
      <c r="N373" s="35">
        <f t="shared" si="99"/>
        <v>95.391000000000005</v>
      </c>
      <c r="O373" s="34">
        <v>34.520000000000003</v>
      </c>
      <c r="P373" s="34">
        <v>34.43</v>
      </c>
      <c r="Q373" s="34">
        <v>8.5</v>
      </c>
      <c r="R373" s="34">
        <v>18.61</v>
      </c>
      <c r="S373" s="34">
        <v>0.72</v>
      </c>
      <c r="T373" s="34">
        <v>0.28999999999999998</v>
      </c>
      <c r="U373" s="34">
        <v>0.39</v>
      </c>
      <c r="V373" s="34">
        <v>0.23</v>
      </c>
      <c r="W373" s="34">
        <v>0.5</v>
      </c>
      <c r="X373" s="34">
        <v>1.42</v>
      </c>
      <c r="Y373" s="433">
        <v>0.9973928157589802</v>
      </c>
      <c r="Z373" s="433">
        <v>1.2436268829663961</v>
      </c>
      <c r="AA373" s="34"/>
      <c r="AB373" s="539"/>
      <c r="AC373" s="540"/>
      <c r="AD373" s="34"/>
      <c r="AE373" s="34"/>
      <c r="AF373" s="34"/>
      <c r="AG373" s="34"/>
      <c r="AH373" s="34"/>
      <c r="AI373" s="34"/>
      <c r="AJ373" s="34"/>
      <c r="AK373" s="34"/>
      <c r="AL373" s="36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</row>
    <row r="374" spans="1:48" ht="15.75" customHeight="1">
      <c r="A374" s="535" t="s">
        <v>7232</v>
      </c>
      <c r="B374" s="51">
        <v>46047</v>
      </c>
      <c r="C374" s="33" t="s">
        <v>7231</v>
      </c>
      <c r="D374" s="85">
        <v>1472</v>
      </c>
      <c r="E374" s="34">
        <v>18.399999999999999</v>
      </c>
      <c r="F374" s="34">
        <v>18.5</v>
      </c>
      <c r="G374" s="34">
        <v>4.1100000000000003</v>
      </c>
      <c r="H374" s="34">
        <v>0.12</v>
      </c>
      <c r="I374" s="34">
        <v>0.34</v>
      </c>
      <c r="J374" s="31">
        <v>9.4E-2</v>
      </c>
      <c r="K374" s="31">
        <v>8.3000000000000004E-2</v>
      </c>
      <c r="L374" s="31">
        <v>2.7E-2</v>
      </c>
      <c r="M374" s="31">
        <v>1.2999999999999999E-2</v>
      </c>
      <c r="N374" s="35">
        <f t="shared" si="99"/>
        <v>95.212999999999994</v>
      </c>
      <c r="O374" s="34">
        <v>34.520000000000003</v>
      </c>
      <c r="P374" s="34">
        <v>34.82</v>
      </c>
      <c r="Q374" s="34">
        <v>8.4</v>
      </c>
      <c r="R374" s="34">
        <v>18.53</v>
      </c>
      <c r="S374" s="34">
        <v>0.68</v>
      </c>
      <c r="T374" s="34">
        <v>0.28999999999999998</v>
      </c>
      <c r="U374" s="34">
        <v>0.39</v>
      </c>
      <c r="V374" s="34">
        <v>0.22</v>
      </c>
      <c r="W374" s="34">
        <v>0.59</v>
      </c>
      <c r="X374" s="34">
        <v>1.3</v>
      </c>
      <c r="Y374" s="433">
        <v>1.0086906141367322</v>
      </c>
      <c r="Z374" s="433">
        <v>1.2520278099652373</v>
      </c>
      <c r="AA374" s="34"/>
      <c r="AB374" s="539"/>
      <c r="AC374" s="540"/>
      <c r="AD374" s="34"/>
      <c r="AE374" s="34"/>
      <c r="AF374" s="34"/>
      <c r="AG374" s="34"/>
      <c r="AH374" s="34"/>
      <c r="AI374" s="34"/>
      <c r="AJ374" s="34"/>
      <c r="AK374" s="34"/>
      <c r="AL374" s="36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</row>
    <row r="375" spans="1:48" ht="15.75" customHeight="1">
      <c r="A375" s="535" t="s">
        <v>7234</v>
      </c>
      <c r="B375" s="51">
        <v>46047</v>
      </c>
      <c r="C375" s="33" t="s">
        <v>7233</v>
      </c>
      <c r="D375" s="85">
        <v>1465</v>
      </c>
      <c r="E375" s="34">
        <v>20.100000000000001</v>
      </c>
      <c r="F375" s="34">
        <v>20.2</v>
      </c>
      <c r="G375" s="34">
        <v>4.13</v>
      </c>
      <c r="H375" s="34">
        <v>0.12</v>
      </c>
      <c r="I375" s="34">
        <v>0.26</v>
      </c>
      <c r="J375" s="31">
        <v>8.3000000000000004E-2</v>
      </c>
      <c r="K375" s="31">
        <v>9.0999999999999998E-2</v>
      </c>
      <c r="L375" s="31">
        <v>0.03</v>
      </c>
      <c r="M375" s="31">
        <v>1.0999999999999999E-2</v>
      </c>
      <c r="N375" s="35">
        <f t="shared" si="99"/>
        <v>95.275000000000006</v>
      </c>
      <c r="O375" s="34">
        <v>34.17</v>
      </c>
      <c r="P375" s="34">
        <v>34.56</v>
      </c>
      <c r="Q375" s="34">
        <v>8.6300000000000008</v>
      </c>
      <c r="R375" s="34">
        <v>18.940000000000001</v>
      </c>
      <c r="S375" s="34">
        <v>0.6</v>
      </c>
      <c r="T375" s="34">
        <v>0.32</v>
      </c>
      <c r="U375" s="34">
        <v>0.37</v>
      </c>
      <c r="V375" s="34">
        <v>0.21</v>
      </c>
      <c r="W375" s="34">
        <v>0.5</v>
      </c>
      <c r="X375" s="34">
        <v>1.35</v>
      </c>
      <c r="Y375" s="433">
        <v>1.0114135206321335</v>
      </c>
      <c r="Z375" s="433">
        <v>1.2639742464149839</v>
      </c>
      <c r="AA375" s="34"/>
      <c r="AB375" s="539"/>
      <c r="AC375" s="540"/>
      <c r="AD375" s="34"/>
      <c r="AE375" s="34"/>
      <c r="AF375" s="34"/>
      <c r="AG375" s="34"/>
      <c r="AH375" s="34"/>
      <c r="AI375" s="34"/>
      <c r="AJ375" s="34"/>
      <c r="AK375" s="34"/>
      <c r="AL375" s="36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</row>
    <row r="376" spans="1:48" ht="15.75" customHeight="1">
      <c r="A376" s="535" t="s">
        <v>7235</v>
      </c>
      <c r="B376" s="51">
        <v>46047</v>
      </c>
      <c r="C376" s="33" t="s">
        <v>7236</v>
      </c>
      <c r="D376" s="85">
        <v>1463</v>
      </c>
      <c r="E376" s="34">
        <v>22.24</v>
      </c>
      <c r="F376" s="34">
        <v>22.34</v>
      </c>
      <c r="G376" s="34">
        <v>4.12</v>
      </c>
      <c r="H376" s="34">
        <v>0.16</v>
      </c>
      <c r="I376" s="34">
        <v>0.34</v>
      </c>
      <c r="J376" s="31">
        <v>9.8000000000000004E-2</v>
      </c>
      <c r="K376" s="31">
        <v>9.0999999999999998E-2</v>
      </c>
      <c r="L376" s="31">
        <v>2.7E-2</v>
      </c>
      <c r="M376" s="31">
        <v>1.4E-2</v>
      </c>
      <c r="N376" s="35">
        <f t="shared" si="99"/>
        <v>95.15</v>
      </c>
      <c r="O376" s="34">
        <v>34.340000000000003</v>
      </c>
      <c r="P376" s="34">
        <v>33.85</v>
      </c>
      <c r="Q376" s="34">
        <v>8.59</v>
      </c>
      <c r="R376" s="34">
        <v>19.22</v>
      </c>
      <c r="S376" s="34">
        <v>0.73</v>
      </c>
      <c r="T376" s="34">
        <v>0.34</v>
      </c>
      <c r="U376" s="34">
        <v>0.34</v>
      </c>
      <c r="V376" s="34">
        <v>0.2</v>
      </c>
      <c r="W376" s="34">
        <v>0.51</v>
      </c>
      <c r="X376" s="34">
        <v>1.38</v>
      </c>
      <c r="Y376" s="433">
        <f t="shared" ref="Y376:Y377" si="102">P376/O376</f>
        <v>0.98573092603377976</v>
      </c>
      <c r="Z376" s="433">
        <f t="shared" ref="Z376:Z377" si="103">(Q376+P376)/O376</f>
        <v>1.2358765288293534</v>
      </c>
      <c r="AA376" s="34"/>
      <c r="AB376" s="539"/>
      <c r="AC376" s="540"/>
      <c r="AD376" s="34"/>
      <c r="AE376" s="34"/>
      <c r="AF376" s="34"/>
      <c r="AG376" s="34"/>
      <c r="AH376" s="34"/>
      <c r="AI376" s="34"/>
      <c r="AJ376" s="34"/>
      <c r="AK376" s="34"/>
      <c r="AL376" s="36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</row>
    <row r="377" spans="1:48" ht="15.75" customHeight="1">
      <c r="A377" s="535" t="s">
        <v>7237</v>
      </c>
      <c r="B377" s="51">
        <v>46047</v>
      </c>
      <c r="C377" s="33" t="s">
        <v>7238</v>
      </c>
      <c r="D377" s="85">
        <v>1451</v>
      </c>
      <c r="E377" s="34">
        <v>23.59</v>
      </c>
      <c r="F377" s="34">
        <v>0.09</v>
      </c>
      <c r="G377" s="34">
        <v>4.0199999999999996</v>
      </c>
      <c r="H377" s="34">
        <v>0.11</v>
      </c>
      <c r="I377" s="34">
        <v>0.11</v>
      </c>
      <c r="J377" s="31">
        <v>0.11</v>
      </c>
      <c r="K377" s="31">
        <v>8.2000000000000003E-2</v>
      </c>
      <c r="L377" s="31">
        <v>1.7000000000000001E-2</v>
      </c>
      <c r="M377" s="31">
        <v>0.108</v>
      </c>
      <c r="N377" s="35">
        <f t="shared" si="99"/>
        <v>95.442999999999998</v>
      </c>
      <c r="O377" s="34">
        <v>34.08</v>
      </c>
      <c r="P377" s="34">
        <v>34</v>
      </c>
      <c r="Q377" s="34">
        <v>8.64</v>
      </c>
      <c r="R377" s="34">
        <v>19.45</v>
      </c>
      <c r="S377" s="34">
        <v>0.81</v>
      </c>
      <c r="T377" s="34">
        <v>0.35</v>
      </c>
      <c r="U377" s="34">
        <v>0.34499999999999997</v>
      </c>
      <c r="V377" s="34">
        <v>0.19</v>
      </c>
      <c r="W377" s="34">
        <v>0.47</v>
      </c>
      <c r="X377" s="34">
        <v>1.37</v>
      </c>
      <c r="Y377" s="433">
        <f t="shared" si="102"/>
        <v>0.99765258215962449</v>
      </c>
      <c r="Z377" s="433">
        <f t="shared" si="103"/>
        <v>1.251173708920188</v>
      </c>
      <c r="AA377" s="34"/>
      <c r="AB377" s="539"/>
      <c r="AC377" s="540"/>
      <c r="AD377" s="34"/>
      <c r="AE377" s="34"/>
      <c r="AF377" s="34"/>
      <c r="AG377" s="34"/>
      <c r="AH377" s="34"/>
      <c r="AI377" s="34"/>
      <c r="AJ377" s="34"/>
      <c r="AK377" s="34"/>
      <c r="AL377" s="36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</row>
    <row r="378" spans="1:48" ht="15.75" customHeight="1">
      <c r="A378" s="535"/>
      <c r="B378" s="51"/>
      <c r="C378" s="33"/>
      <c r="D378" s="85"/>
      <c r="E378" s="34"/>
      <c r="F378" s="34"/>
      <c r="G378" s="34"/>
      <c r="H378" s="34"/>
      <c r="I378" s="34"/>
      <c r="J378" s="31"/>
      <c r="K378" s="31"/>
      <c r="L378" s="31"/>
      <c r="M378" s="31"/>
      <c r="N378" s="35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433"/>
      <c r="Z378" s="433"/>
      <c r="AA378" s="34"/>
      <c r="AB378" s="539"/>
      <c r="AC378" s="540"/>
      <c r="AD378" s="34"/>
      <c r="AE378" s="34"/>
      <c r="AF378" s="34"/>
      <c r="AG378" s="34"/>
      <c r="AH378" s="34"/>
      <c r="AI378" s="34"/>
      <c r="AJ378" s="34"/>
      <c r="AK378" s="34"/>
      <c r="AL378" s="36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</row>
    <row r="379" spans="1:48" ht="15.75" customHeight="1">
      <c r="A379" s="535" t="s">
        <v>7240</v>
      </c>
      <c r="B379" s="51">
        <v>46048</v>
      </c>
      <c r="C379" s="33" t="s">
        <v>7239</v>
      </c>
      <c r="D379" s="85">
        <v>1478</v>
      </c>
      <c r="E379" s="34">
        <v>2.0499999999999998</v>
      </c>
      <c r="F379" s="34">
        <v>5.15</v>
      </c>
      <c r="G379" s="34">
        <v>4.24</v>
      </c>
      <c r="H379" s="34">
        <v>0.13</v>
      </c>
      <c r="I379" s="34">
        <v>0.37</v>
      </c>
      <c r="J379" s="31">
        <v>9.5000000000000001E-2</v>
      </c>
      <c r="K379" s="31">
        <v>8.7999999999999995E-2</v>
      </c>
      <c r="L379" s="31">
        <v>3.4000000000000002E-2</v>
      </c>
      <c r="M379" s="31">
        <v>1.0999999999999999E-2</v>
      </c>
      <c r="N379" s="35">
        <f t="shared" ref="N379:N452" si="104">100-SUM(G379:M379)</f>
        <v>95.031999999999996</v>
      </c>
      <c r="O379" s="34">
        <v>34</v>
      </c>
      <c r="P379" s="34">
        <v>34.83</v>
      </c>
      <c r="Q379" s="34">
        <v>8.8000000000000007</v>
      </c>
      <c r="R379" s="34">
        <v>19.260000000000002</v>
      </c>
      <c r="S379" s="34">
        <v>0.37</v>
      </c>
      <c r="T379" s="34">
        <v>0.25</v>
      </c>
      <c r="U379" s="34">
        <v>0.39</v>
      </c>
      <c r="V379" s="34">
        <v>0.18</v>
      </c>
      <c r="W379" s="34">
        <v>0.4</v>
      </c>
      <c r="X379" s="34">
        <v>1.27</v>
      </c>
      <c r="Y379" s="433">
        <v>1.0244117647058824</v>
      </c>
      <c r="Z379" s="433">
        <v>1.283235294117647</v>
      </c>
      <c r="AA379" s="34"/>
      <c r="AB379" s="539" t="s">
        <v>48</v>
      </c>
      <c r="AC379" s="540">
        <v>22.3</v>
      </c>
      <c r="AD379" s="34" t="s">
        <v>51</v>
      </c>
      <c r="AE379" s="34"/>
      <c r="AF379" s="34"/>
      <c r="AG379" s="34"/>
      <c r="AH379" s="34"/>
      <c r="AI379" s="34"/>
      <c r="AJ379" s="34"/>
      <c r="AK379" s="34"/>
      <c r="AL379" s="36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</row>
    <row r="380" spans="1:48" ht="15.75" customHeight="1">
      <c r="A380" s="535" t="s">
        <v>7242</v>
      </c>
      <c r="B380" s="51">
        <v>46048</v>
      </c>
      <c r="C380" s="33" t="s">
        <v>7241</v>
      </c>
      <c r="D380" s="85">
        <v>1471</v>
      </c>
      <c r="E380" s="34">
        <v>4.1500000000000004</v>
      </c>
      <c r="F380" s="34">
        <v>4.25</v>
      </c>
      <c r="G380" s="34">
        <v>4.04</v>
      </c>
      <c r="H380" s="34">
        <v>0.13</v>
      </c>
      <c r="I380" s="34">
        <v>0.3</v>
      </c>
      <c r="J380" s="31">
        <v>8.8999999999999996E-2</v>
      </c>
      <c r="K380" s="31">
        <v>9.0999999999999998E-2</v>
      </c>
      <c r="L380" s="31">
        <v>3.5000000000000003E-2</v>
      </c>
      <c r="M380" s="31">
        <v>1.0999999999999999E-2</v>
      </c>
      <c r="N380" s="35">
        <f t="shared" si="104"/>
        <v>95.304000000000002</v>
      </c>
      <c r="O380" s="34">
        <v>33.4</v>
      </c>
      <c r="P380" s="34">
        <v>34.700000000000003</v>
      </c>
      <c r="Q380" s="34">
        <v>8.73</v>
      </c>
      <c r="R380" s="34">
        <v>19.71</v>
      </c>
      <c r="S380" s="34">
        <v>0.56000000000000005</v>
      </c>
      <c r="T380" s="34">
        <v>0.28999999999999998</v>
      </c>
      <c r="U380" s="34">
        <v>0.37</v>
      </c>
      <c r="V380" s="34">
        <v>0.19</v>
      </c>
      <c r="W380" s="34">
        <v>0.45</v>
      </c>
      <c r="X380" s="34">
        <v>1.33</v>
      </c>
      <c r="Y380" s="433">
        <v>1.0389221556886228</v>
      </c>
      <c r="Z380" s="433">
        <v>1.300299401197605</v>
      </c>
      <c r="AA380" s="34"/>
      <c r="AB380" s="539" t="s">
        <v>50</v>
      </c>
      <c r="AC380" s="540">
        <v>6.3</v>
      </c>
      <c r="AD380" s="34">
        <v>25</v>
      </c>
      <c r="AE380" s="34">
        <v>18.399999999999999</v>
      </c>
      <c r="AF380" s="34">
        <v>0.6</v>
      </c>
      <c r="AG380" s="34">
        <v>3.08</v>
      </c>
      <c r="AH380" s="34">
        <v>52.92</v>
      </c>
      <c r="AI380" s="34">
        <v>1.3586956521739131</v>
      </c>
      <c r="AJ380" s="34">
        <v>42.396313364055302</v>
      </c>
      <c r="AK380" s="34">
        <v>856.44</v>
      </c>
      <c r="AL380" s="36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</row>
    <row r="381" spans="1:48" ht="15.75" customHeight="1">
      <c r="A381" s="535" t="s">
        <v>7244</v>
      </c>
      <c r="B381" s="51">
        <v>46048</v>
      </c>
      <c r="C381" s="33" t="s">
        <v>7243</v>
      </c>
      <c r="D381" s="85">
        <v>1484</v>
      </c>
      <c r="E381" s="34">
        <v>5.35</v>
      </c>
      <c r="F381" s="34">
        <v>5.45</v>
      </c>
      <c r="G381" s="34">
        <v>4.05</v>
      </c>
      <c r="H381" s="34">
        <v>0.15</v>
      </c>
      <c r="I381" s="34">
        <v>0.51</v>
      </c>
      <c r="J381" s="31">
        <v>6.0999999999999999E-2</v>
      </c>
      <c r="K381" s="31">
        <v>9.7000000000000003E-2</v>
      </c>
      <c r="L381" s="31">
        <v>5.8999999999999997E-2</v>
      </c>
      <c r="M381" s="31">
        <v>1.2E-2</v>
      </c>
      <c r="N381" s="35">
        <f t="shared" si="104"/>
        <v>95.061000000000007</v>
      </c>
      <c r="O381" s="34">
        <v>33.54</v>
      </c>
      <c r="P381" s="34">
        <v>35.22</v>
      </c>
      <c r="Q381" s="34">
        <v>8.7799999999999994</v>
      </c>
      <c r="R381" s="34">
        <v>19.48</v>
      </c>
      <c r="S381" s="34">
        <v>0.25</v>
      </c>
      <c r="T381" s="34">
        <v>0.22</v>
      </c>
      <c r="U381" s="34">
        <v>0.38</v>
      </c>
      <c r="V381" s="34">
        <v>0.18</v>
      </c>
      <c r="W381" s="34">
        <v>0.38</v>
      </c>
      <c r="X381" s="34">
        <v>1.22</v>
      </c>
      <c r="Y381" s="433">
        <v>1.04696789536266</v>
      </c>
      <c r="Z381" s="433">
        <v>1.3079667063020213</v>
      </c>
      <c r="AA381" s="34"/>
      <c r="AB381" s="539" t="s">
        <v>53</v>
      </c>
      <c r="AC381" s="540">
        <v>14.3</v>
      </c>
      <c r="AD381" s="34"/>
      <c r="AE381" s="34"/>
      <c r="AF381" s="34"/>
      <c r="AG381" s="34"/>
      <c r="AH381" s="34"/>
      <c r="AI381" s="34"/>
      <c r="AJ381" s="34"/>
      <c r="AK381" s="34"/>
      <c r="AL381" s="36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</row>
    <row r="382" spans="1:48" ht="15.75" customHeight="1">
      <c r="A382" s="535" t="s">
        <v>7246</v>
      </c>
      <c r="B382" s="51">
        <v>46048</v>
      </c>
      <c r="C382" s="33" t="s">
        <v>7245</v>
      </c>
      <c r="D382" s="85">
        <v>1474</v>
      </c>
      <c r="E382" s="34">
        <v>7.3</v>
      </c>
      <c r="F382" s="34">
        <v>7.4</v>
      </c>
      <c r="G382" s="34">
        <v>4.4800000000000004</v>
      </c>
      <c r="H382" s="34">
        <v>0.12</v>
      </c>
      <c r="I382" s="34">
        <v>0.31</v>
      </c>
      <c r="J382" s="31">
        <v>0.09</v>
      </c>
      <c r="K382" s="31">
        <v>8.7999999999999995E-2</v>
      </c>
      <c r="L382" s="31">
        <v>3.3000000000000002E-2</v>
      </c>
      <c r="M382" s="31">
        <v>1.2E-2</v>
      </c>
      <c r="N382" s="35">
        <f t="shared" si="104"/>
        <v>94.867000000000004</v>
      </c>
      <c r="O382" s="34">
        <v>34.43</v>
      </c>
      <c r="P382" s="34">
        <v>33.979999999999997</v>
      </c>
      <c r="Q382" s="34">
        <v>8.6</v>
      </c>
      <c r="R382" s="34">
        <v>19.59</v>
      </c>
      <c r="S382" s="34">
        <v>0.52</v>
      </c>
      <c r="T382" s="34">
        <v>0.26</v>
      </c>
      <c r="U382" s="34">
        <v>0.38</v>
      </c>
      <c r="V382" s="34">
        <v>0.21</v>
      </c>
      <c r="W382" s="34">
        <v>0.48</v>
      </c>
      <c r="X382" s="34">
        <v>1.28</v>
      </c>
      <c r="Y382" s="433">
        <f t="shared" ref="Y382" si="105">P382/O382</f>
        <v>0.98693000290444377</v>
      </c>
      <c r="Z382" s="433">
        <f t="shared" ref="Z382" si="106">(Q382+P382)/O382</f>
        <v>1.2367121696195178</v>
      </c>
      <c r="AA382" s="34"/>
      <c r="AB382" s="539"/>
      <c r="AC382" s="540"/>
      <c r="AD382" s="34"/>
      <c r="AE382" s="34"/>
      <c r="AF382" s="34"/>
      <c r="AG382" s="34"/>
      <c r="AH382" s="34"/>
      <c r="AI382" s="34"/>
      <c r="AJ382" s="34"/>
      <c r="AK382" s="34"/>
      <c r="AL382" s="36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</row>
    <row r="383" spans="1:48" ht="15.75" customHeight="1">
      <c r="A383" s="535" t="s">
        <v>7248</v>
      </c>
      <c r="B383" s="51">
        <v>46048</v>
      </c>
      <c r="C383" s="33" t="s">
        <v>7247</v>
      </c>
      <c r="D383" s="85">
        <v>1438</v>
      </c>
      <c r="E383" s="34">
        <v>9.4</v>
      </c>
      <c r="F383" s="34">
        <v>9.5</v>
      </c>
      <c r="G383" s="34">
        <v>4.46</v>
      </c>
      <c r="H383" s="34">
        <v>0.11</v>
      </c>
      <c r="I383" s="34">
        <v>0.2</v>
      </c>
      <c r="J383" s="31">
        <v>0.125</v>
      </c>
      <c r="K383" s="31">
        <v>8.3000000000000004E-2</v>
      </c>
      <c r="L383" s="31">
        <v>3.3000000000000002E-2</v>
      </c>
      <c r="M383" s="31">
        <v>1.2E-2</v>
      </c>
      <c r="N383" s="35">
        <f t="shared" si="104"/>
        <v>94.977000000000004</v>
      </c>
      <c r="O383" s="34">
        <v>33.630000000000003</v>
      </c>
      <c r="P383" s="34">
        <v>34.78</v>
      </c>
      <c r="Q383" s="34">
        <v>8.4700000000000006</v>
      </c>
      <c r="R383" s="34">
        <v>19.29</v>
      </c>
      <c r="S383" s="34">
        <v>0.68</v>
      </c>
      <c r="T383" s="34">
        <v>0.32</v>
      </c>
      <c r="U383" s="34">
        <v>0.37</v>
      </c>
      <c r="V383" s="34">
        <v>0.23</v>
      </c>
      <c r="W383" s="34">
        <v>0.5</v>
      </c>
      <c r="X383" s="34">
        <v>1.35</v>
      </c>
      <c r="Y383" s="433">
        <v>1.0341956586381207</v>
      </c>
      <c r="Z383" s="433">
        <v>1.2860541183467142</v>
      </c>
      <c r="AA383" s="34"/>
      <c r="AB383" s="539"/>
      <c r="AC383" s="540"/>
      <c r="AD383" s="34"/>
      <c r="AE383" s="34"/>
      <c r="AF383" s="34"/>
      <c r="AG383" s="34"/>
      <c r="AH383" s="34"/>
      <c r="AI383" s="34"/>
      <c r="AJ383" s="34"/>
      <c r="AK383" s="34"/>
      <c r="AL383" s="36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spans="1:48" ht="15.75" customHeight="1">
      <c r="A384" s="535" t="s">
        <v>7250</v>
      </c>
      <c r="B384" s="51">
        <v>46048</v>
      </c>
      <c r="C384" s="33" t="s">
        <v>7249</v>
      </c>
      <c r="D384" s="85">
        <v>1497</v>
      </c>
      <c r="E384" s="34">
        <v>11.1</v>
      </c>
      <c r="F384" s="34">
        <v>11.2</v>
      </c>
      <c r="G384" s="34">
        <v>4.1900000000000004</v>
      </c>
      <c r="H384" s="34">
        <v>0.15</v>
      </c>
      <c r="I384" s="34">
        <v>0.46</v>
      </c>
      <c r="J384" s="31">
        <v>5.7000000000000002E-2</v>
      </c>
      <c r="K384" s="31">
        <v>9.4E-2</v>
      </c>
      <c r="L384" s="31">
        <v>5.7000000000000002E-2</v>
      </c>
      <c r="M384" s="31">
        <v>1.2E-2</v>
      </c>
      <c r="N384" s="35">
        <f t="shared" si="104"/>
        <v>94.98</v>
      </c>
      <c r="O384" s="34">
        <v>33.06</v>
      </c>
      <c r="P384" s="34">
        <v>35.97</v>
      </c>
      <c r="Q384" s="34">
        <v>8.7200000000000006</v>
      </c>
      <c r="R384" s="34">
        <v>19.48</v>
      </c>
      <c r="S384" s="34">
        <v>0.31</v>
      </c>
      <c r="T384" s="34">
        <v>0.19</v>
      </c>
      <c r="U384" s="34">
        <v>0.35</v>
      </c>
      <c r="V384" s="34">
        <v>0.18</v>
      </c>
      <c r="W384" s="34">
        <v>0.42</v>
      </c>
      <c r="X384" s="34">
        <v>1.05</v>
      </c>
      <c r="Y384" s="433">
        <v>1.088021778584392</v>
      </c>
      <c r="Z384" s="433">
        <v>1.35178463399879</v>
      </c>
      <c r="AA384" s="34"/>
      <c r="AB384" s="539"/>
      <c r="AC384" s="540"/>
      <c r="AD384" s="34"/>
      <c r="AE384" s="34"/>
      <c r="AF384" s="34"/>
      <c r="AG384" s="34"/>
      <c r="AH384" s="34"/>
      <c r="AI384" s="34"/>
      <c r="AJ384" s="34"/>
      <c r="AK384" s="34"/>
      <c r="AL384" s="36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spans="1:48" ht="15.75" customHeight="1">
      <c r="A385" s="535" t="s">
        <v>7252</v>
      </c>
      <c r="B385" s="51">
        <v>46048</v>
      </c>
      <c r="C385" s="33" t="s">
        <v>7251</v>
      </c>
      <c r="D385" s="85">
        <v>1494</v>
      </c>
      <c r="E385" s="34">
        <v>13.3</v>
      </c>
      <c r="F385" s="34">
        <v>13.4</v>
      </c>
      <c r="G385" s="34">
        <v>4.2300000000000004</v>
      </c>
      <c r="H385" s="34">
        <v>0.15</v>
      </c>
      <c r="I385" s="34">
        <v>0.84</v>
      </c>
      <c r="J385" s="31">
        <v>4.2000000000000003E-2</v>
      </c>
      <c r="K385" s="31">
        <v>8.7999999999999995E-2</v>
      </c>
      <c r="L385" s="31">
        <v>8.8999999999999996E-2</v>
      </c>
      <c r="M385" s="31">
        <v>1.0999999999999999E-2</v>
      </c>
      <c r="N385" s="35">
        <f t="shared" si="104"/>
        <v>94.55</v>
      </c>
      <c r="O385" s="34">
        <v>32.200000000000003</v>
      </c>
      <c r="P385" s="34">
        <v>36.46</v>
      </c>
      <c r="Q385" s="34">
        <v>8.83</v>
      </c>
      <c r="R385" s="34">
        <v>19.55</v>
      </c>
      <c r="S385" s="34">
        <v>0.35</v>
      </c>
      <c r="T385" s="34">
        <v>0.19</v>
      </c>
      <c r="U385" s="34">
        <v>0.37</v>
      </c>
      <c r="V385" s="34">
        <v>0.21</v>
      </c>
      <c r="W385" s="34">
        <v>0.48</v>
      </c>
      <c r="X385" s="34">
        <v>1.0900000000000001</v>
      </c>
      <c r="Y385" s="433">
        <v>1.1322981366459626</v>
      </c>
      <c r="Z385" s="433">
        <v>1.4065217391304345</v>
      </c>
      <c r="AA385" s="34"/>
      <c r="AB385" s="539"/>
      <c r="AC385" s="540"/>
      <c r="AD385" s="34"/>
      <c r="AE385" s="34"/>
      <c r="AF385" s="34"/>
      <c r="AG385" s="34"/>
      <c r="AH385" s="34"/>
      <c r="AI385" s="34"/>
      <c r="AJ385" s="34"/>
      <c r="AK385" s="34"/>
      <c r="AL385" s="36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spans="1:48" ht="15.75" customHeight="1">
      <c r="A386" s="535" t="s">
        <v>7254</v>
      </c>
      <c r="B386" s="51">
        <v>46048</v>
      </c>
      <c r="C386" s="33" t="s">
        <v>7253</v>
      </c>
      <c r="D386" s="85">
        <v>1500</v>
      </c>
      <c r="E386" s="34">
        <v>14.55</v>
      </c>
      <c r="F386" s="34">
        <v>15.05</v>
      </c>
      <c r="G386" s="34">
        <v>4.25</v>
      </c>
      <c r="H386" s="34">
        <v>0.16</v>
      </c>
      <c r="I386" s="34">
        <v>0.42</v>
      </c>
      <c r="J386" s="31">
        <v>6.9000000000000006E-2</v>
      </c>
      <c r="K386" s="31">
        <v>8.7999999999999995E-2</v>
      </c>
      <c r="L386" s="31">
        <v>0.05</v>
      </c>
      <c r="M386" s="31">
        <v>1.2E-2</v>
      </c>
      <c r="N386" s="35">
        <f t="shared" si="104"/>
        <v>94.950999999999993</v>
      </c>
      <c r="O386" s="34">
        <v>32.28</v>
      </c>
      <c r="P386" s="34">
        <v>35.83</v>
      </c>
      <c r="Q386" s="34">
        <v>8.89</v>
      </c>
      <c r="R386" s="34">
        <v>19.760000000000002</v>
      </c>
      <c r="S386" s="34">
        <v>0.52</v>
      </c>
      <c r="T386" s="34">
        <v>0.23</v>
      </c>
      <c r="U386" s="34">
        <v>0.55000000000000004</v>
      </c>
      <c r="V386" s="34">
        <v>0.23</v>
      </c>
      <c r="W386" s="34">
        <v>0.52</v>
      </c>
      <c r="X386" s="34">
        <v>0.94</v>
      </c>
      <c r="Y386" s="433">
        <v>1.1099752168525401</v>
      </c>
      <c r="Z386" s="433">
        <v>1.3853779429987607</v>
      </c>
      <c r="AA386" s="34"/>
      <c r="AB386" s="539"/>
      <c r="AC386" s="540"/>
      <c r="AD386" s="34"/>
      <c r="AE386" s="34"/>
      <c r="AF386" s="34"/>
      <c r="AG386" s="34"/>
      <c r="AH386" s="34"/>
      <c r="AI386" s="34"/>
      <c r="AJ386" s="34"/>
      <c r="AK386" s="34"/>
      <c r="AL386" s="36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spans="1:48" ht="15.75" customHeight="1">
      <c r="A387" s="535" t="s">
        <v>7256</v>
      </c>
      <c r="B387" s="51">
        <v>46048</v>
      </c>
      <c r="C387" s="33" t="s">
        <v>7255</v>
      </c>
      <c r="D387" s="85">
        <v>1483</v>
      </c>
      <c r="E387" s="34">
        <v>16.5</v>
      </c>
      <c r="F387" s="34">
        <v>17</v>
      </c>
      <c r="G387" s="34">
        <v>4.17</v>
      </c>
      <c r="H387" s="34">
        <v>0.14000000000000001</v>
      </c>
      <c r="I387" s="34">
        <v>0.56000000000000005</v>
      </c>
      <c r="J387" s="31">
        <v>4.9000000000000002E-2</v>
      </c>
      <c r="K387" s="31">
        <v>9.1999999999999998E-2</v>
      </c>
      <c r="L387" s="31">
        <v>6.3E-2</v>
      </c>
      <c r="M387" s="31">
        <v>1.11E-2</v>
      </c>
      <c r="N387" s="35">
        <f t="shared" si="104"/>
        <v>94.914900000000003</v>
      </c>
      <c r="O387" s="34">
        <v>32.24</v>
      </c>
      <c r="P387" s="34">
        <v>36.43</v>
      </c>
      <c r="Q387" s="34">
        <v>8.91</v>
      </c>
      <c r="R387" s="34">
        <v>19.420000000000002</v>
      </c>
      <c r="S387" s="34">
        <v>0.3</v>
      </c>
      <c r="T387" s="34">
        <v>0.2</v>
      </c>
      <c r="U387" s="34">
        <v>0.39</v>
      </c>
      <c r="V387" s="34">
        <v>0.2</v>
      </c>
      <c r="W387" s="34">
        <v>0.47</v>
      </c>
      <c r="X387" s="34">
        <v>1.18</v>
      </c>
      <c r="Y387" s="433">
        <v>1.1299627791563274</v>
      </c>
      <c r="Z387" s="433">
        <v>1.4063275434243176</v>
      </c>
      <c r="AA387" s="34"/>
      <c r="AB387" s="539"/>
      <c r="AC387" s="540"/>
      <c r="AD387" s="34"/>
      <c r="AE387" s="34"/>
      <c r="AF387" s="34"/>
      <c r="AG387" s="34"/>
      <c r="AH387" s="34"/>
      <c r="AI387" s="34"/>
      <c r="AJ387" s="34"/>
      <c r="AK387" s="34"/>
      <c r="AL387" s="36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spans="1:48" ht="15.75" customHeight="1">
      <c r="A388" s="535" t="s">
        <v>7257</v>
      </c>
      <c r="B388" s="51">
        <v>46048</v>
      </c>
      <c r="C388" s="33" t="s">
        <v>7258</v>
      </c>
      <c r="D388" s="85">
        <v>1505</v>
      </c>
      <c r="E388" s="34">
        <v>17.350000000000001</v>
      </c>
      <c r="F388" s="34">
        <v>17.45</v>
      </c>
      <c r="G388" s="34">
        <v>4.32</v>
      </c>
      <c r="H388" s="34">
        <v>0.14000000000000001</v>
      </c>
      <c r="I388" s="34">
        <v>0.62</v>
      </c>
      <c r="J388" s="31">
        <v>4.5999999999999999E-2</v>
      </c>
      <c r="K388" s="31">
        <v>9.6000000000000002E-2</v>
      </c>
      <c r="L388" s="31">
        <v>7.0000000000000007E-2</v>
      </c>
      <c r="M388" s="31">
        <v>8.9999999999999993E-3</v>
      </c>
      <c r="N388" s="35">
        <f t="shared" si="104"/>
        <v>94.698999999999998</v>
      </c>
      <c r="O388" s="34">
        <v>31.81</v>
      </c>
      <c r="P388" s="34">
        <v>36.729999999999997</v>
      </c>
      <c r="Q388" s="34">
        <v>8.85</v>
      </c>
      <c r="R388" s="34">
        <v>19.899999999999999</v>
      </c>
      <c r="S388" s="34">
        <v>0.26</v>
      </c>
      <c r="T388" s="34">
        <v>0.14000000000000001</v>
      </c>
      <c r="U388" s="34">
        <v>0.36</v>
      </c>
      <c r="V388" s="34">
        <v>0.19</v>
      </c>
      <c r="W388" s="34">
        <v>0.4</v>
      </c>
      <c r="X388" s="34">
        <v>0.99</v>
      </c>
      <c r="Y388" s="433">
        <v>1.1546683432882741</v>
      </c>
      <c r="Z388" s="433">
        <v>1.4328827412763283</v>
      </c>
      <c r="AA388" s="34"/>
      <c r="AB388" s="539"/>
      <c r="AC388" s="540"/>
      <c r="AD388" s="34"/>
      <c r="AE388" s="34"/>
      <c r="AF388" s="34"/>
      <c r="AG388" s="34"/>
      <c r="AH388" s="34"/>
      <c r="AI388" s="34"/>
      <c r="AJ388" s="34"/>
      <c r="AK388" s="34"/>
      <c r="AL388" s="36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spans="1:48" ht="15.75" customHeight="1">
      <c r="A389" s="535" t="s">
        <v>7259</v>
      </c>
      <c r="B389" s="51">
        <v>46048</v>
      </c>
      <c r="C389" s="33" t="s">
        <v>7260</v>
      </c>
      <c r="D389" s="85">
        <v>1497</v>
      </c>
      <c r="E389" s="34">
        <v>19.45</v>
      </c>
      <c r="F389" s="34">
        <v>19.350000000000001</v>
      </c>
      <c r="G389" s="34">
        <v>4.3499999999999996</v>
      </c>
      <c r="H389" s="34">
        <v>0.14000000000000001</v>
      </c>
      <c r="I389" s="34">
        <v>0.33</v>
      </c>
      <c r="J389" s="31">
        <v>7.3999999999999996E-2</v>
      </c>
      <c r="K389" s="31">
        <v>0.09</v>
      </c>
      <c r="L389" s="31">
        <v>3.9E-2</v>
      </c>
      <c r="M389" s="31">
        <v>1.0999999999999999E-2</v>
      </c>
      <c r="N389" s="35">
        <f t="shared" si="104"/>
        <v>94.966000000000008</v>
      </c>
      <c r="O389" s="34">
        <v>32.08</v>
      </c>
      <c r="P389" s="34">
        <v>36.229999999999997</v>
      </c>
      <c r="Q389" s="34">
        <v>9.0500000000000007</v>
      </c>
      <c r="R389" s="34">
        <v>19.02</v>
      </c>
      <c r="S389" s="34">
        <v>0.44</v>
      </c>
      <c r="T389" s="34">
        <v>0.23</v>
      </c>
      <c r="U389" s="34">
        <v>0.43</v>
      </c>
      <c r="V389" s="34">
        <v>0.22</v>
      </c>
      <c r="W389" s="34">
        <v>0.54</v>
      </c>
      <c r="X389" s="34">
        <v>1.29</v>
      </c>
      <c r="Y389" s="433">
        <v>1.129364089775561</v>
      </c>
      <c r="Z389" s="433">
        <v>1.4114713216957606</v>
      </c>
      <c r="AA389" s="34"/>
      <c r="AB389" s="539"/>
      <c r="AC389" s="540"/>
      <c r="AD389" s="34"/>
      <c r="AE389" s="34"/>
      <c r="AF389" s="34"/>
      <c r="AG389" s="34"/>
      <c r="AH389" s="34"/>
      <c r="AI389" s="34"/>
      <c r="AJ389" s="34"/>
      <c r="AK389" s="34"/>
      <c r="AL389" s="36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spans="1:48" ht="15.75" customHeight="1">
      <c r="A390" s="535" t="s">
        <v>7262</v>
      </c>
      <c r="B390" s="51">
        <v>46048</v>
      </c>
      <c r="C390" s="33" t="s">
        <v>7261</v>
      </c>
      <c r="D390" s="85">
        <v>1480</v>
      </c>
      <c r="E390" s="34">
        <v>20.55</v>
      </c>
      <c r="F390" s="34">
        <v>21.05</v>
      </c>
      <c r="G390" s="34">
        <v>4.21</v>
      </c>
      <c r="H390" s="34">
        <v>0.15</v>
      </c>
      <c r="I390" s="34">
        <v>0.63</v>
      </c>
      <c r="J390" s="31">
        <v>5.6000000000000001E-2</v>
      </c>
      <c r="K390" s="31">
        <v>9.0999999999999998E-2</v>
      </c>
      <c r="L390" s="31">
        <v>6.2E-2</v>
      </c>
      <c r="M390" s="31">
        <v>1.2999999999999999E-2</v>
      </c>
      <c r="N390" s="35">
        <f t="shared" si="104"/>
        <v>94.787999999999997</v>
      </c>
      <c r="O390" s="34">
        <v>32.29</v>
      </c>
      <c r="P390" s="34">
        <v>36.090000000000003</v>
      </c>
      <c r="Q390" s="34">
        <v>8.84</v>
      </c>
      <c r="R390" s="34">
        <v>19.420000000000002</v>
      </c>
      <c r="S390" s="34">
        <v>0.41</v>
      </c>
      <c r="T390" s="34">
        <v>0.23</v>
      </c>
      <c r="U390" s="34">
        <v>0.42</v>
      </c>
      <c r="V390" s="34">
        <v>0.23</v>
      </c>
      <c r="W390" s="34">
        <v>0.54</v>
      </c>
      <c r="X390" s="34">
        <v>1.27</v>
      </c>
      <c r="Y390" s="433">
        <f t="shared" ref="Y390:Y392" si="107">P390/O390</f>
        <v>1.117683493341592</v>
      </c>
      <c r="Z390" s="433">
        <f t="shared" ref="Z390:Z392" si="108">(Q390+P390)/O390</f>
        <v>1.3914524620625583</v>
      </c>
      <c r="AA390" s="34"/>
      <c r="AB390" s="539"/>
      <c r="AC390" s="540"/>
      <c r="AD390" s="34"/>
      <c r="AE390" s="34"/>
      <c r="AF390" s="34"/>
      <c r="AG390" s="34"/>
      <c r="AH390" s="34"/>
      <c r="AI390" s="34"/>
      <c r="AJ390" s="34"/>
      <c r="AK390" s="34"/>
      <c r="AL390" s="36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spans="1:48" ht="15.75" customHeight="1">
      <c r="A391" s="535" t="s">
        <v>7263</v>
      </c>
      <c r="B391" s="51">
        <v>46048</v>
      </c>
      <c r="C391" s="33" t="s">
        <v>7264</v>
      </c>
      <c r="D391" s="85">
        <v>1467</v>
      </c>
      <c r="E391" s="34">
        <v>22.28</v>
      </c>
      <c r="F391" s="34">
        <v>22.38</v>
      </c>
      <c r="G391" s="34">
        <v>4.16</v>
      </c>
      <c r="H391" s="34">
        <v>0.14000000000000001</v>
      </c>
      <c r="I391" s="34">
        <v>0.41</v>
      </c>
      <c r="J391" s="31">
        <v>5.8999999999999997E-2</v>
      </c>
      <c r="K391" s="31">
        <v>9.1999999999999998E-2</v>
      </c>
      <c r="L391" s="31">
        <v>4.7E-2</v>
      </c>
      <c r="M391" s="31">
        <v>0.01</v>
      </c>
      <c r="N391" s="35">
        <f t="shared" si="104"/>
        <v>95.081999999999994</v>
      </c>
      <c r="O391" s="34">
        <v>33.119999999999997</v>
      </c>
      <c r="P391" s="34">
        <v>36.04</v>
      </c>
      <c r="Q391" s="34">
        <v>8.82</v>
      </c>
      <c r="R391" s="34">
        <v>18.8</v>
      </c>
      <c r="S391" s="34">
        <v>0.4</v>
      </c>
      <c r="T391" s="34">
        <v>0.23</v>
      </c>
      <c r="U391" s="34">
        <v>0.4</v>
      </c>
      <c r="V391" s="34">
        <v>0.21</v>
      </c>
      <c r="W391" s="34">
        <v>0.49</v>
      </c>
      <c r="X391" s="34">
        <v>1.23</v>
      </c>
      <c r="Y391" s="433">
        <f t="shared" si="107"/>
        <v>1.0881642512077294</v>
      </c>
      <c r="Z391" s="433">
        <f t="shared" si="108"/>
        <v>1.3544685990338166</v>
      </c>
      <c r="AA391" s="34"/>
      <c r="AB391" s="539"/>
      <c r="AC391" s="540"/>
      <c r="AD391" s="34"/>
      <c r="AE391" s="34"/>
      <c r="AF391" s="34"/>
      <c r="AG391" s="34"/>
      <c r="AH391" s="34"/>
      <c r="AI391" s="34"/>
      <c r="AJ391" s="34"/>
      <c r="AK391" s="34"/>
      <c r="AL391" s="36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spans="1:48" ht="15.75" customHeight="1">
      <c r="A392" s="535" t="s">
        <v>7266</v>
      </c>
      <c r="B392" s="51">
        <v>46048</v>
      </c>
      <c r="C392" s="33" t="s">
        <v>7265</v>
      </c>
      <c r="D392" s="85">
        <v>1489</v>
      </c>
      <c r="E392" s="34">
        <v>0.56000000000000005</v>
      </c>
      <c r="F392" s="34">
        <v>1.06</v>
      </c>
      <c r="G392" s="34">
        <v>4.13</v>
      </c>
      <c r="H392" s="34">
        <v>0.12</v>
      </c>
      <c r="I392" s="34">
        <v>0.35</v>
      </c>
      <c r="J392" s="31">
        <v>0.08</v>
      </c>
      <c r="K392" s="31">
        <v>8.5999999999999993E-2</v>
      </c>
      <c r="L392" s="31">
        <v>3.5999999999999997E-2</v>
      </c>
      <c r="M392" s="31">
        <v>8.9999999999999993E-3</v>
      </c>
      <c r="N392" s="35">
        <f t="shared" ref="N392" si="109">100-SUM(G392:M392)</f>
        <v>95.188999999999993</v>
      </c>
      <c r="O392" s="34">
        <v>32.75</v>
      </c>
      <c r="P392" s="34">
        <v>36.94</v>
      </c>
      <c r="Q392" s="34">
        <v>8.6300000000000008</v>
      </c>
      <c r="R392" s="34">
        <v>18.45</v>
      </c>
      <c r="S392" s="34">
        <v>0.4</v>
      </c>
      <c r="T392" s="34">
        <v>0.23</v>
      </c>
      <c r="U392" s="34">
        <v>0.41499999999999998</v>
      </c>
      <c r="V392" s="34">
        <v>0.2</v>
      </c>
      <c r="W392" s="34">
        <v>0.5</v>
      </c>
      <c r="X392" s="34">
        <v>1.21</v>
      </c>
      <c r="Y392" s="433">
        <f t="shared" si="107"/>
        <v>1.1279389312977099</v>
      </c>
      <c r="Z392" s="433">
        <f t="shared" si="108"/>
        <v>1.3914503816793893</v>
      </c>
      <c r="AA392" s="34"/>
      <c r="AB392" s="539"/>
      <c r="AC392" s="540"/>
      <c r="AD392" s="34"/>
      <c r="AE392" s="34"/>
      <c r="AF392" s="34"/>
      <c r="AG392" s="34"/>
      <c r="AH392" s="34"/>
      <c r="AI392" s="34"/>
      <c r="AJ392" s="34"/>
      <c r="AK392" s="34"/>
      <c r="AL392" s="36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spans="1:48" ht="15.75" customHeight="1">
      <c r="A393" s="535"/>
      <c r="B393" s="51"/>
      <c r="C393" s="33"/>
      <c r="D393" s="85"/>
      <c r="E393" s="34"/>
      <c r="F393" s="34"/>
      <c r="G393" s="34"/>
      <c r="H393" s="34"/>
      <c r="I393" s="34"/>
      <c r="J393" s="31"/>
      <c r="K393" s="31"/>
      <c r="L393" s="31"/>
      <c r="M393" s="31"/>
      <c r="N393" s="35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433"/>
      <c r="Z393" s="433"/>
      <c r="AA393" s="34"/>
      <c r="AB393" s="539"/>
      <c r="AC393" s="540"/>
      <c r="AD393" s="34"/>
      <c r="AE393" s="34"/>
      <c r="AF393" s="34"/>
      <c r="AG393" s="34"/>
      <c r="AH393" s="34"/>
      <c r="AI393" s="34"/>
      <c r="AJ393" s="34"/>
      <c r="AK393" s="34"/>
      <c r="AL393" s="36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spans="1:48" ht="15.75" customHeight="1">
      <c r="A394" s="535" t="s">
        <v>7268</v>
      </c>
      <c r="B394" s="51">
        <v>46049</v>
      </c>
      <c r="C394" s="33" t="s">
        <v>7267</v>
      </c>
      <c r="D394" s="85">
        <v>1465</v>
      </c>
      <c r="E394" s="34">
        <v>1.1599999999999999</v>
      </c>
      <c r="F394" s="34">
        <v>1.26</v>
      </c>
      <c r="G394" s="34">
        <v>4.4800000000000004</v>
      </c>
      <c r="H394" s="34">
        <v>0.1</v>
      </c>
      <c r="I394" s="34">
        <v>0.12</v>
      </c>
      <c r="J394" s="31">
        <v>0.10100000000000001</v>
      </c>
      <c r="K394" s="31">
        <v>0.08</v>
      </c>
      <c r="L394" s="31">
        <v>1.4E-2</v>
      </c>
      <c r="M394" s="31">
        <v>7.0000000000000001E-3</v>
      </c>
      <c r="N394" s="35">
        <f t="shared" si="104"/>
        <v>95.097999999999999</v>
      </c>
      <c r="O394" s="34">
        <v>33.4</v>
      </c>
      <c r="P394" s="34">
        <v>35.01</v>
      </c>
      <c r="Q394" s="34">
        <v>8.65</v>
      </c>
      <c r="R394" s="34">
        <v>19.29</v>
      </c>
      <c r="S394" s="34">
        <v>0.57999999999999996</v>
      </c>
      <c r="T394" s="34">
        <v>0.27</v>
      </c>
      <c r="U394" s="34">
        <v>0.38600000000000001</v>
      </c>
      <c r="V394" s="34">
        <v>0.21</v>
      </c>
      <c r="W394" s="34">
        <v>0.5</v>
      </c>
      <c r="X394" s="34">
        <v>1.34</v>
      </c>
      <c r="Y394" s="433">
        <f t="shared" ref="Y394" si="110">P394/O394</f>
        <v>1.0482035928143711</v>
      </c>
      <c r="Z394" s="433">
        <f t="shared" ref="Z394" si="111">(Q394+P394)/O394</f>
        <v>1.307185628742515</v>
      </c>
      <c r="AA394" s="34"/>
      <c r="AB394" s="539" t="s">
        <v>48</v>
      </c>
      <c r="AC394" s="540">
        <v>22.3</v>
      </c>
      <c r="AD394" s="34">
        <v>24.8</v>
      </c>
      <c r="AE394" s="34">
        <v>18.399999999999999</v>
      </c>
      <c r="AF394" s="34">
        <v>0.6</v>
      </c>
      <c r="AG394" s="34">
        <v>3.22</v>
      </c>
      <c r="AH394" s="34">
        <v>52.980000000000004</v>
      </c>
      <c r="AI394" s="34">
        <v>1.347826086956522</v>
      </c>
      <c r="AJ394" s="34">
        <v>42.592592592592588</v>
      </c>
      <c r="AK394" s="34">
        <v>854.61</v>
      </c>
      <c r="AL394" s="36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spans="1:48" ht="15.75" customHeight="1">
      <c r="A395" s="535" t="s">
        <v>7269</v>
      </c>
      <c r="B395" s="51">
        <v>46049</v>
      </c>
      <c r="C395" s="33" t="s">
        <v>7270</v>
      </c>
      <c r="D395" s="85">
        <v>1498</v>
      </c>
      <c r="E395" s="34">
        <v>2.27</v>
      </c>
      <c r="F395" s="34">
        <v>2.37</v>
      </c>
      <c r="G395" s="34">
        <v>4.1500000000000004</v>
      </c>
      <c r="H395" s="34">
        <v>0.13</v>
      </c>
      <c r="I395" s="34">
        <v>0.5</v>
      </c>
      <c r="J395" s="31">
        <v>6.2E-2</v>
      </c>
      <c r="K395" s="31">
        <v>0.09</v>
      </c>
      <c r="L395" s="31">
        <v>5.5E-2</v>
      </c>
      <c r="M395" s="31">
        <v>0.01</v>
      </c>
      <c r="N395" s="35">
        <f t="shared" si="104"/>
        <v>95.003</v>
      </c>
      <c r="O395" s="34">
        <v>32.92</v>
      </c>
      <c r="P395" s="34">
        <v>35.590000000000003</v>
      </c>
      <c r="Q395" s="34">
        <v>8.64</v>
      </c>
      <c r="R395" s="34">
        <v>19.68</v>
      </c>
      <c r="S395" s="34">
        <v>0.38</v>
      </c>
      <c r="T395" s="34">
        <v>0.22</v>
      </c>
      <c r="U395" s="34">
        <v>0.4</v>
      </c>
      <c r="V395" s="34">
        <v>0.2</v>
      </c>
      <c r="W395" s="34">
        <v>0.48</v>
      </c>
      <c r="X395" s="34">
        <v>1.24</v>
      </c>
      <c r="Y395" s="433">
        <v>1.0811057108140949</v>
      </c>
      <c r="Z395" s="433">
        <v>1.3435601458080195</v>
      </c>
      <c r="AA395" s="34"/>
      <c r="AB395" s="539" t="s">
        <v>50</v>
      </c>
      <c r="AC395" s="540">
        <v>6.3</v>
      </c>
      <c r="AD395" s="34"/>
      <c r="AE395" s="34"/>
      <c r="AF395" s="34"/>
      <c r="AG395" s="34"/>
      <c r="AH395" s="34"/>
      <c r="AI395" s="34"/>
      <c r="AJ395" s="34"/>
      <c r="AK395" s="34"/>
      <c r="AL395" s="36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spans="1:48" ht="15.75" customHeight="1">
      <c r="A396" s="535" t="s">
        <v>7272</v>
      </c>
      <c r="B396" s="51">
        <v>46049</v>
      </c>
      <c r="C396" s="33" t="s">
        <v>7271</v>
      </c>
      <c r="D396" s="85">
        <v>1506</v>
      </c>
      <c r="E396" s="34">
        <v>4.0999999999999996</v>
      </c>
      <c r="F396" s="34">
        <v>4.2</v>
      </c>
      <c r="G396" s="34">
        <v>4.21</v>
      </c>
      <c r="H396" s="34">
        <v>0.14000000000000001</v>
      </c>
      <c r="I396" s="34">
        <v>0.59</v>
      </c>
      <c r="J396" s="31">
        <v>4.9000000000000002E-2</v>
      </c>
      <c r="K396" s="31">
        <v>0.10199999999999999</v>
      </c>
      <c r="L396" s="31">
        <v>7.0000000000000007E-2</v>
      </c>
      <c r="M396" s="31">
        <v>0.01</v>
      </c>
      <c r="N396" s="35">
        <f t="shared" si="104"/>
        <v>94.828999999999994</v>
      </c>
      <c r="O396" s="34">
        <v>32.729999999999997</v>
      </c>
      <c r="P396" s="34">
        <v>36.19</v>
      </c>
      <c r="Q396" s="34">
        <v>8.75</v>
      </c>
      <c r="R396" s="34">
        <v>19.579999999999998</v>
      </c>
      <c r="S396" s="34">
        <v>0.25</v>
      </c>
      <c r="T396" s="34">
        <v>0.17</v>
      </c>
      <c r="U396" s="34">
        <v>0.39</v>
      </c>
      <c r="V396" s="34">
        <v>0.19</v>
      </c>
      <c r="W396" s="34">
        <v>0.43</v>
      </c>
      <c r="X396" s="34">
        <v>1.07</v>
      </c>
      <c r="Y396" s="433">
        <v>1.1057134127711581</v>
      </c>
      <c r="Z396" s="433">
        <v>1.3730522456461962</v>
      </c>
      <c r="AA396" s="34"/>
      <c r="AB396" s="539" t="s">
        <v>53</v>
      </c>
      <c r="AC396" s="540">
        <v>14.3</v>
      </c>
      <c r="AD396" s="34">
        <v>24.8</v>
      </c>
      <c r="AE396" s="34">
        <v>18</v>
      </c>
      <c r="AF396" s="34">
        <v>0.6</v>
      </c>
      <c r="AG396" s="34">
        <v>3.08</v>
      </c>
      <c r="AH396" s="34">
        <v>53.519999999999996</v>
      </c>
      <c r="AI396" s="34">
        <v>1.3777777777777778</v>
      </c>
      <c r="AJ396" s="34">
        <v>42.056074766355145</v>
      </c>
      <c r="AK396" s="34">
        <v>850.33999999999992</v>
      </c>
      <c r="AL396" s="36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spans="1:48" ht="15.75" customHeight="1">
      <c r="A397" s="535" t="s">
        <v>7274</v>
      </c>
      <c r="B397" s="51">
        <v>46049</v>
      </c>
      <c r="C397" s="33" t="s">
        <v>7273</v>
      </c>
      <c r="D397" s="85">
        <v>1483</v>
      </c>
      <c r="E397" s="34">
        <v>5.25</v>
      </c>
      <c r="F397" s="34">
        <v>5.35</v>
      </c>
      <c r="G397" s="34">
        <v>4.17</v>
      </c>
      <c r="H397" s="34">
        <v>0.13</v>
      </c>
      <c r="I397" s="34">
        <v>0.36</v>
      </c>
      <c r="J397" s="31">
        <v>7.2999999999999995E-2</v>
      </c>
      <c r="K397" s="31">
        <v>8.8999999999999996E-2</v>
      </c>
      <c r="L397" s="31">
        <v>4.2000000000000003E-2</v>
      </c>
      <c r="M397" s="31">
        <v>8.9999999999999993E-3</v>
      </c>
      <c r="N397" s="35">
        <f t="shared" si="104"/>
        <v>95.126999999999995</v>
      </c>
      <c r="O397" s="34">
        <v>33.28</v>
      </c>
      <c r="P397" s="34">
        <v>35.28</v>
      </c>
      <c r="Q397" s="34">
        <v>8.64</v>
      </c>
      <c r="R397" s="34">
        <v>19.55</v>
      </c>
      <c r="S397" s="34">
        <v>0.48</v>
      </c>
      <c r="T397" s="34">
        <v>0.23</v>
      </c>
      <c r="U397" s="34">
        <v>0.39</v>
      </c>
      <c r="V397" s="34">
        <v>0.2</v>
      </c>
      <c r="W397" s="34">
        <v>0.46</v>
      </c>
      <c r="X397" s="34">
        <v>1.2</v>
      </c>
      <c r="Y397" s="433">
        <v>1.0600961538461537</v>
      </c>
      <c r="Z397" s="433">
        <v>1.3197115384615385</v>
      </c>
      <c r="AA397" s="34"/>
      <c r="AB397" s="539"/>
      <c r="AC397" s="540"/>
      <c r="AD397" s="34"/>
      <c r="AE397" s="34"/>
      <c r="AF397" s="34"/>
      <c r="AG397" s="34"/>
      <c r="AH397" s="34"/>
      <c r="AI397" s="34"/>
      <c r="AJ397" s="34"/>
      <c r="AK397" s="34"/>
      <c r="AL397" s="36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spans="1:48" ht="15.75" customHeight="1">
      <c r="A398" s="535" t="s">
        <v>7276</v>
      </c>
      <c r="B398" s="51">
        <v>46049</v>
      </c>
      <c r="C398" s="33" t="s">
        <v>7275</v>
      </c>
      <c r="D398" s="85">
        <v>1477</v>
      </c>
      <c r="E398" s="34">
        <v>7.2</v>
      </c>
      <c r="F398" s="34">
        <v>7.3</v>
      </c>
      <c r="G398" s="34">
        <v>4.1399999999999997</v>
      </c>
      <c r="H398" s="34">
        <v>0.12</v>
      </c>
      <c r="I398" s="34">
        <v>0.4</v>
      </c>
      <c r="J398" s="31">
        <v>7.3999999999999996E-2</v>
      </c>
      <c r="K398" s="31">
        <v>8.8999999999999996E-2</v>
      </c>
      <c r="L398" s="31">
        <v>4.1000000000000002E-2</v>
      </c>
      <c r="M398" s="31">
        <v>8.9999999999999993E-3</v>
      </c>
      <c r="N398" s="35">
        <f t="shared" si="104"/>
        <v>95.126999999999995</v>
      </c>
      <c r="O398" s="34">
        <v>33.57</v>
      </c>
      <c r="P398" s="34">
        <v>35.28</v>
      </c>
      <c r="Q398" s="34">
        <v>8.6</v>
      </c>
      <c r="R398" s="34">
        <v>19.03</v>
      </c>
      <c r="S398" s="34">
        <v>0.53</v>
      </c>
      <c r="T398" s="34">
        <v>0.27</v>
      </c>
      <c r="U398" s="34">
        <v>0.4</v>
      </c>
      <c r="V398" s="34">
        <v>0.22</v>
      </c>
      <c r="W398" s="34">
        <v>0.56999999999999995</v>
      </c>
      <c r="X398" s="34">
        <v>1.27</v>
      </c>
      <c r="Y398" s="433">
        <v>1.0509383378016086</v>
      </c>
      <c r="Z398" s="433">
        <v>1.3071194518915699</v>
      </c>
      <c r="AA398" s="34"/>
      <c r="AB398" s="539"/>
      <c r="AC398" s="540"/>
      <c r="AD398" s="34"/>
      <c r="AE398" s="34"/>
      <c r="AF398" s="34"/>
      <c r="AG398" s="34"/>
      <c r="AH398" s="34"/>
      <c r="AI398" s="34"/>
      <c r="AJ398" s="34"/>
      <c r="AK398" s="34"/>
      <c r="AL398" s="36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</row>
    <row r="399" spans="1:48" ht="15.75" customHeight="1">
      <c r="A399" s="535" t="s">
        <v>7278</v>
      </c>
      <c r="B399" s="51">
        <v>46049</v>
      </c>
      <c r="C399" s="33" t="s">
        <v>7277</v>
      </c>
      <c r="D399" s="85">
        <v>1487</v>
      </c>
      <c r="E399" s="34">
        <v>7.2</v>
      </c>
      <c r="F399" s="34">
        <v>7.3</v>
      </c>
      <c r="G399" s="34">
        <v>4.18</v>
      </c>
      <c r="H399" s="34">
        <v>0.14000000000000001</v>
      </c>
      <c r="I399" s="34">
        <v>0.5</v>
      </c>
      <c r="J399" s="31">
        <v>5.5E-2</v>
      </c>
      <c r="K399" s="31">
        <v>9.4E-2</v>
      </c>
      <c r="L399" s="31">
        <v>5.7000000000000002E-2</v>
      </c>
      <c r="M399" s="31">
        <v>0.01</v>
      </c>
      <c r="N399" s="35">
        <f t="shared" si="104"/>
        <v>94.963999999999999</v>
      </c>
      <c r="O399" s="34">
        <v>33.700000000000003</v>
      </c>
      <c r="P399" s="34">
        <v>35.479999999999997</v>
      </c>
      <c r="Q399" s="34">
        <v>8.6199999999999992</v>
      </c>
      <c r="R399" s="34">
        <v>19.170000000000002</v>
      </c>
      <c r="S399" s="34">
        <v>0.31</v>
      </c>
      <c r="T399" s="34">
        <v>0.21</v>
      </c>
      <c r="U399" s="34">
        <v>0.38</v>
      </c>
      <c r="V399" s="34">
        <v>0.19</v>
      </c>
      <c r="W399" s="34">
        <v>0.46</v>
      </c>
      <c r="X399" s="34">
        <v>1.22</v>
      </c>
      <c r="Y399" s="433">
        <v>1.0528189910979227</v>
      </c>
      <c r="Z399" s="433">
        <v>1.3086053412462906</v>
      </c>
      <c r="AA399" s="34"/>
      <c r="AB399" s="539"/>
      <c r="AC399" s="540"/>
      <c r="AD399" s="34"/>
      <c r="AE399" s="34"/>
      <c r="AF399" s="34"/>
      <c r="AG399" s="34"/>
      <c r="AH399" s="34"/>
      <c r="AI399" s="34"/>
      <c r="AJ399" s="34"/>
      <c r="AK399" s="34"/>
      <c r="AL399" s="36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</row>
    <row r="400" spans="1:48" ht="15.75" customHeight="1">
      <c r="A400" s="535" t="s">
        <v>7280</v>
      </c>
      <c r="B400" s="51">
        <v>46049</v>
      </c>
      <c r="C400" s="33" t="s">
        <v>7279</v>
      </c>
      <c r="D400" s="85">
        <v>1491</v>
      </c>
      <c r="E400" s="34">
        <v>11.2</v>
      </c>
      <c r="F400" s="34">
        <v>11.3</v>
      </c>
      <c r="G400" s="34">
        <v>4.21</v>
      </c>
      <c r="H400" s="34">
        <v>0.15</v>
      </c>
      <c r="I400" s="34">
        <v>0.72</v>
      </c>
      <c r="J400" s="31">
        <v>4.3999999999999997E-2</v>
      </c>
      <c r="K400" s="31">
        <v>0.1</v>
      </c>
      <c r="L400" s="31">
        <v>7.5999999999999998E-2</v>
      </c>
      <c r="M400" s="31">
        <v>0.01</v>
      </c>
      <c r="N400" s="35">
        <f t="shared" si="104"/>
        <v>94.69</v>
      </c>
      <c r="O400" s="34">
        <v>32.49</v>
      </c>
      <c r="P400" s="34">
        <v>35.93</v>
      </c>
      <c r="Q400" s="34">
        <v>8.9499999999999993</v>
      </c>
      <c r="R400" s="34">
        <v>19.809999999999999</v>
      </c>
      <c r="S400" s="34">
        <v>0.35</v>
      </c>
      <c r="T400" s="34">
        <v>0.18</v>
      </c>
      <c r="U400" s="34">
        <v>0.35</v>
      </c>
      <c r="V400" s="34">
        <v>0.18</v>
      </c>
      <c r="W400" s="34">
        <v>0.4</v>
      </c>
      <c r="X400" s="34">
        <v>1.1100000000000001</v>
      </c>
      <c r="Y400" s="433">
        <v>1.105878731917513</v>
      </c>
      <c r="Z400" s="433">
        <v>1.3813481071098797</v>
      </c>
      <c r="AA400" s="34"/>
      <c r="AB400" s="539"/>
      <c r="AC400" s="540"/>
      <c r="AD400" s="34"/>
      <c r="AE400" s="34"/>
      <c r="AF400" s="34"/>
      <c r="AG400" s="34"/>
      <c r="AH400" s="34"/>
      <c r="AI400" s="34"/>
      <c r="AJ400" s="34"/>
      <c r="AK400" s="34"/>
      <c r="AL400" s="36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</row>
    <row r="401" spans="1:48" ht="15.75" customHeight="1">
      <c r="A401" s="535" t="s">
        <v>7282</v>
      </c>
      <c r="B401" s="51">
        <v>46049</v>
      </c>
      <c r="C401" s="33" t="s">
        <v>7281</v>
      </c>
      <c r="D401" s="85">
        <v>1492</v>
      </c>
      <c r="E401" s="34">
        <v>12.45</v>
      </c>
      <c r="F401" s="34">
        <v>12.55</v>
      </c>
      <c r="G401" s="34">
        <v>4.2</v>
      </c>
      <c r="H401" s="34">
        <v>0.14000000000000001</v>
      </c>
      <c r="I401" s="34">
        <v>0.6</v>
      </c>
      <c r="J401" s="31">
        <v>5.8999999999999997E-2</v>
      </c>
      <c r="K401" s="31">
        <v>9.4E-2</v>
      </c>
      <c r="L401" s="31">
        <v>6.4000000000000001E-2</v>
      </c>
      <c r="M401" s="31">
        <v>0.01</v>
      </c>
      <c r="N401" s="35">
        <f t="shared" si="104"/>
        <v>94.832999999999998</v>
      </c>
      <c r="O401" s="34">
        <v>33.18</v>
      </c>
      <c r="P401" s="34">
        <v>35.590000000000003</v>
      </c>
      <c r="Q401" s="34">
        <v>8.73</v>
      </c>
      <c r="R401" s="34">
        <v>19.64</v>
      </c>
      <c r="S401" s="34">
        <v>0.28999999999999998</v>
      </c>
      <c r="T401" s="34">
        <v>0.19</v>
      </c>
      <c r="U401" s="34">
        <v>0.38</v>
      </c>
      <c r="V401" s="34">
        <v>0.19</v>
      </c>
      <c r="W401" s="34">
        <v>0.43</v>
      </c>
      <c r="X401" s="34">
        <v>1.1100000000000001</v>
      </c>
      <c r="Y401" s="433">
        <v>1.0726341169379146</v>
      </c>
      <c r="Z401" s="433">
        <v>1.3357444243520196</v>
      </c>
      <c r="AA401" s="34"/>
      <c r="AB401" s="539"/>
      <c r="AC401" s="540"/>
      <c r="AD401" s="34"/>
      <c r="AE401" s="34"/>
      <c r="AF401" s="34"/>
      <c r="AG401" s="34"/>
      <c r="AH401" s="34"/>
      <c r="AI401" s="34"/>
      <c r="AJ401" s="34"/>
      <c r="AK401" s="34"/>
      <c r="AL401" s="36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</row>
    <row r="402" spans="1:48" ht="15.75" customHeight="1">
      <c r="A402" s="535" t="s">
        <v>7284</v>
      </c>
      <c r="B402" s="51">
        <v>46049</v>
      </c>
      <c r="C402" s="33" t="s">
        <v>7283</v>
      </c>
      <c r="D402" s="85">
        <v>1510</v>
      </c>
      <c r="E402" s="34">
        <v>14</v>
      </c>
      <c r="F402" s="34">
        <v>14.1</v>
      </c>
      <c r="G402" s="34">
        <v>4.2</v>
      </c>
      <c r="H402" s="34">
        <v>0.13</v>
      </c>
      <c r="I402" s="34">
        <v>0.53</v>
      </c>
      <c r="J402" s="31">
        <v>7.0000000000000007E-2</v>
      </c>
      <c r="K402" s="31">
        <v>8.7999999999999995E-2</v>
      </c>
      <c r="L402" s="31">
        <v>5.5E-2</v>
      </c>
      <c r="M402" s="31">
        <v>8.9999999999999993E-3</v>
      </c>
      <c r="N402" s="35">
        <f t="shared" si="104"/>
        <v>94.918000000000006</v>
      </c>
      <c r="O402" s="34">
        <v>33.51</v>
      </c>
      <c r="P402" s="34">
        <v>35.29</v>
      </c>
      <c r="Q402" s="34">
        <v>8.67</v>
      </c>
      <c r="R402" s="34">
        <v>19.7</v>
      </c>
      <c r="S402" s="34">
        <v>0.3</v>
      </c>
      <c r="T402" s="34">
        <v>0.17</v>
      </c>
      <c r="U402" s="34">
        <v>0.37</v>
      </c>
      <c r="V402" s="34">
        <v>0.2</v>
      </c>
      <c r="W402" s="34">
        <v>0.45</v>
      </c>
      <c r="X402" s="34">
        <v>1.08</v>
      </c>
      <c r="Y402" s="433">
        <v>1.0531184720978812</v>
      </c>
      <c r="Z402" s="433">
        <v>1.3118472097881231</v>
      </c>
      <c r="AA402" s="34"/>
      <c r="AB402" s="539"/>
      <c r="AC402" s="540"/>
      <c r="AD402" s="34"/>
      <c r="AE402" s="34"/>
      <c r="AF402" s="34"/>
      <c r="AG402" s="34"/>
      <c r="AH402" s="34"/>
      <c r="AI402" s="34"/>
      <c r="AJ402" s="34"/>
      <c r="AK402" s="34"/>
      <c r="AL402" s="36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</row>
    <row r="403" spans="1:48" ht="15.75" customHeight="1">
      <c r="A403" s="535" t="s">
        <v>7286</v>
      </c>
      <c r="B403" s="51">
        <v>46049</v>
      </c>
      <c r="C403" s="33" t="s">
        <v>7285</v>
      </c>
      <c r="D403" s="85">
        <v>1490</v>
      </c>
      <c r="E403" s="34">
        <v>15.4</v>
      </c>
      <c r="F403" s="34">
        <v>15.5</v>
      </c>
      <c r="G403" s="34">
        <v>4.1500000000000004</v>
      </c>
      <c r="H403" s="34">
        <v>0.14000000000000001</v>
      </c>
      <c r="I403" s="34">
        <v>0.57999999999999996</v>
      </c>
      <c r="J403" s="31">
        <v>6.0999999999999999E-2</v>
      </c>
      <c r="K403" s="31">
        <v>8.8999999999999996E-2</v>
      </c>
      <c r="L403" s="31">
        <v>5.7000000000000002E-2</v>
      </c>
      <c r="M403" s="31">
        <v>8.9999999999999993E-3</v>
      </c>
      <c r="N403" s="35">
        <f t="shared" si="104"/>
        <v>94.914000000000001</v>
      </c>
      <c r="O403" s="34">
        <v>34.06</v>
      </c>
      <c r="P403" s="34">
        <v>35.020000000000003</v>
      </c>
      <c r="Q403" s="34">
        <v>8.65</v>
      </c>
      <c r="R403" s="34">
        <v>19.21</v>
      </c>
      <c r="S403" s="34">
        <v>0.31</v>
      </c>
      <c r="T403" s="34">
        <v>0.2</v>
      </c>
      <c r="U403" s="34">
        <v>0.38</v>
      </c>
      <c r="V403" s="34">
        <v>0.21</v>
      </c>
      <c r="W403" s="34">
        <v>0.5</v>
      </c>
      <c r="X403" s="34">
        <v>1.2</v>
      </c>
      <c r="Y403" s="433">
        <v>1.0281855549031123</v>
      </c>
      <c r="Z403" s="433">
        <v>1.2821491485613623</v>
      </c>
      <c r="AA403" s="34"/>
      <c r="AB403" s="539"/>
      <c r="AC403" s="540"/>
      <c r="AD403" s="34"/>
      <c r="AE403" s="34"/>
      <c r="AF403" s="34"/>
      <c r="AG403" s="34"/>
      <c r="AH403" s="34"/>
      <c r="AI403" s="34"/>
      <c r="AJ403" s="34"/>
      <c r="AK403" s="34"/>
      <c r="AL403" s="36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spans="1:48" ht="15.75" customHeight="1">
      <c r="A404" s="535" t="s">
        <v>7288</v>
      </c>
      <c r="B404" s="51">
        <v>46049</v>
      </c>
      <c r="C404" s="33" t="s">
        <v>7287</v>
      </c>
      <c r="D404" s="85">
        <v>1495</v>
      </c>
      <c r="E404" s="34">
        <v>17.100000000000001</v>
      </c>
      <c r="F404" s="34">
        <v>17.2</v>
      </c>
      <c r="G404" s="34">
        <v>4.1500000000000004</v>
      </c>
      <c r="H404" s="34">
        <v>0.15</v>
      </c>
      <c r="I404" s="34">
        <v>0.56999999999999995</v>
      </c>
      <c r="J404" s="31">
        <v>7.1999999999999995E-2</v>
      </c>
      <c r="K404" s="31">
        <v>8.4000000000000005E-2</v>
      </c>
      <c r="L404" s="31">
        <v>5.2999999999999999E-2</v>
      </c>
      <c r="M404" s="31">
        <v>8.0000000000000002E-3</v>
      </c>
      <c r="N404" s="35">
        <f t="shared" si="104"/>
        <v>94.912999999999997</v>
      </c>
      <c r="O404" s="34">
        <v>34.06</v>
      </c>
      <c r="P404" s="34">
        <v>34.82</v>
      </c>
      <c r="Q404" s="34">
        <v>8.65</v>
      </c>
      <c r="R404" s="34">
        <v>19.28</v>
      </c>
      <c r="S404" s="34">
        <v>0.36</v>
      </c>
      <c r="T404" s="34">
        <v>0.22</v>
      </c>
      <c r="U404" s="34">
        <v>0.39</v>
      </c>
      <c r="V404" s="34">
        <v>0.22</v>
      </c>
      <c r="W404" s="34">
        <v>0.5</v>
      </c>
      <c r="X404" s="34">
        <v>1.22</v>
      </c>
      <c r="Y404" s="433">
        <v>1.022313564298297</v>
      </c>
      <c r="Z404" s="433">
        <v>1.2762771579565471</v>
      </c>
      <c r="AA404" s="34"/>
      <c r="AB404" s="539"/>
      <c r="AC404" s="540"/>
      <c r="AD404" s="34"/>
      <c r="AE404" s="34"/>
      <c r="AF404" s="34"/>
      <c r="AG404" s="34"/>
      <c r="AH404" s="34"/>
      <c r="AI404" s="34"/>
      <c r="AJ404" s="34"/>
      <c r="AK404" s="34"/>
      <c r="AL404" s="36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spans="1:48" ht="15.75" customHeight="1">
      <c r="A405" s="535" t="s">
        <v>7290</v>
      </c>
      <c r="B405" s="51">
        <v>46049</v>
      </c>
      <c r="C405" s="33" t="s">
        <v>7289</v>
      </c>
      <c r="D405" s="85">
        <v>1501</v>
      </c>
      <c r="E405" s="34">
        <v>18.399999999999999</v>
      </c>
      <c r="F405" s="34">
        <v>18.5</v>
      </c>
      <c r="G405" s="34">
        <v>4.13</v>
      </c>
      <c r="H405" s="34">
        <v>0.14000000000000001</v>
      </c>
      <c r="I405" s="34">
        <v>0.67</v>
      </c>
      <c r="J405" s="31">
        <v>6.8000000000000005E-2</v>
      </c>
      <c r="K405" s="31">
        <v>8.5999999999999993E-2</v>
      </c>
      <c r="L405" s="31">
        <v>5.8000000000000003E-2</v>
      </c>
      <c r="M405" s="31">
        <v>0.01</v>
      </c>
      <c r="N405" s="35">
        <f t="shared" si="104"/>
        <v>94.837999999999994</v>
      </c>
      <c r="O405" s="34">
        <v>33.82</v>
      </c>
      <c r="P405" s="34">
        <v>35.11</v>
      </c>
      <c r="Q405" s="34">
        <v>8.65</v>
      </c>
      <c r="R405" s="34">
        <v>19.25</v>
      </c>
      <c r="S405" s="34">
        <v>0.31</v>
      </c>
      <c r="T405" s="34">
        <v>0.21</v>
      </c>
      <c r="U405" s="34">
        <v>0.4</v>
      </c>
      <c r="V405" s="34">
        <v>0.21</v>
      </c>
      <c r="W405" s="34">
        <v>0.51</v>
      </c>
      <c r="X405" s="34">
        <v>1.2</v>
      </c>
      <c r="Y405" s="433">
        <v>1.0381431105854524</v>
      </c>
      <c r="Z405" s="433">
        <v>1.2939089296274393</v>
      </c>
      <c r="AA405" s="34"/>
      <c r="AB405" s="539"/>
      <c r="AC405" s="540"/>
      <c r="AD405" s="34"/>
      <c r="AE405" s="34"/>
      <c r="AF405" s="34"/>
      <c r="AG405" s="34"/>
      <c r="AH405" s="34"/>
      <c r="AI405" s="34"/>
      <c r="AJ405" s="34"/>
      <c r="AK405" s="34"/>
      <c r="AL405" s="36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spans="1:48" ht="15.75" customHeight="1">
      <c r="A406" s="535" t="s">
        <v>7292</v>
      </c>
      <c r="B406" s="51">
        <v>46049</v>
      </c>
      <c r="C406" s="33" t="s">
        <v>7291</v>
      </c>
      <c r="D406" s="85">
        <v>1476</v>
      </c>
      <c r="E406" s="34">
        <v>20.3</v>
      </c>
      <c r="F406" s="34">
        <v>20.399999999999999</v>
      </c>
      <c r="G406" s="34">
        <v>4.16</v>
      </c>
      <c r="H406" s="34">
        <v>0.13</v>
      </c>
      <c r="I406" s="34">
        <v>0.5</v>
      </c>
      <c r="J406" s="31">
        <v>7.1999999999999995E-2</v>
      </c>
      <c r="K406" s="31">
        <v>8.6999999999999994E-2</v>
      </c>
      <c r="L406" s="31">
        <v>4.9000000000000002E-2</v>
      </c>
      <c r="M406" s="31">
        <v>8.9999999999999993E-3</v>
      </c>
      <c r="N406" s="35">
        <f t="shared" si="104"/>
        <v>94.992999999999995</v>
      </c>
      <c r="O406" s="34">
        <v>33.82</v>
      </c>
      <c r="P406" s="34">
        <v>35.29</v>
      </c>
      <c r="Q406" s="34">
        <v>8.74</v>
      </c>
      <c r="R406" s="34">
        <v>19.09</v>
      </c>
      <c r="S406" s="34">
        <v>0.3</v>
      </c>
      <c r="T406" s="34">
        <v>0.2</v>
      </c>
      <c r="U406" s="34">
        <v>0.41</v>
      </c>
      <c r="V406" s="34">
        <v>0.21</v>
      </c>
      <c r="W406" s="34">
        <v>0.49</v>
      </c>
      <c r="X406" s="34">
        <v>1.19</v>
      </c>
      <c r="Y406" s="433">
        <v>1.0434654050857481</v>
      </c>
      <c r="Z406" s="433">
        <v>1.3018923713778829</v>
      </c>
      <c r="AA406" s="34"/>
      <c r="AB406" s="539"/>
      <c r="AC406" s="540"/>
      <c r="AD406" s="34"/>
      <c r="AE406" s="34"/>
      <c r="AF406" s="34"/>
      <c r="AG406" s="34"/>
      <c r="AH406" s="34"/>
      <c r="AI406" s="34"/>
      <c r="AJ406" s="34"/>
      <c r="AK406" s="34"/>
      <c r="AL406" s="36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spans="1:48" ht="15.75" customHeight="1">
      <c r="A407" s="535" t="s">
        <v>7293</v>
      </c>
      <c r="B407" s="51">
        <v>46049</v>
      </c>
      <c r="C407" s="33" t="s">
        <v>7294</v>
      </c>
      <c r="D407" s="85">
        <v>1452</v>
      </c>
      <c r="E407" s="34">
        <v>22.4</v>
      </c>
      <c r="F407" s="34">
        <v>22.5</v>
      </c>
      <c r="G407" s="34">
        <v>4.07</v>
      </c>
      <c r="H407" s="34">
        <v>0.15</v>
      </c>
      <c r="I407" s="34">
        <v>0.26</v>
      </c>
      <c r="J407" s="31">
        <v>0.107</v>
      </c>
      <c r="K407" s="31">
        <v>7.8E-2</v>
      </c>
      <c r="L407" s="31">
        <v>2.8000000000000001E-2</v>
      </c>
      <c r="M407" s="31">
        <v>8.0000000000000002E-3</v>
      </c>
      <c r="N407" s="35">
        <f t="shared" si="104"/>
        <v>95.299000000000007</v>
      </c>
      <c r="O407" s="34">
        <v>34.35</v>
      </c>
      <c r="P407" s="34">
        <v>33.86</v>
      </c>
      <c r="Q407" s="34">
        <v>8.4700000000000006</v>
      </c>
      <c r="R407" s="34">
        <v>19.37</v>
      </c>
      <c r="S407" s="34">
        <v>0.69</v>
      </c>
      <c r="T407" s="34">
        <v>0.32</v>
      </c>
      <c r="U407" s="34">
        <v>0.36</v>
      </c>
      <c r="V407" s="34">
        <v>0.25</v>
      </c>
      <c r="W407" s="34">
        <v>0.53</v>
      </c>
      <c r="X407" s="34">
        <v>1.41</v>
      </c>
      <c r="Y407" s="433">
        <v>0.98573508005822408</v>
      </c>
      <c r="Z407" s="433">
        <v>1.2323144104803492</v>
      </c>
      <c r="AA407" s="34"/>
      <c r="AB407" s="539"/>
      <c r="AC407" s="540"/>
      <c r="AD407" s="34"/>
      <c r="AE407" s="34"/>
      <c r="AF407" s="34"/>
      <c r="AG407" s="34"/>
      <c r="AH407" s="34"/>
      <c r="AI407" s="34"/>
      <c r="AJ407" s="34"/>
      <c r="AK407" s="34"/>
      <c r="AL407" s="36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spans="1:48" ht="15.75" customHeight="1">
      <c r="A408" s="535"/>
      <c r="B408" s="51"/>
      <c r="C408" s="33"/>
      <c r="D408" s="85"/>
      <c r="E408" s="34"/>
      <c r="F408" s="34"/>
      <c r="G408" s="34"/>
      <c r="H408" s="34"/>
      <c r="I408" s="34"/>
      <c r="J408" s="31"/>
      <c r="K408" s="31"/>
      <c r="L408" s="31"/>
      <c r="M408" s="31"/>
      <c r="N408" s="420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433"/>
      <c r="Z408" s="433"/>
      <c r="AA408" s="34"/>
      <c r="AB408" s="539"/>
      <c r="AC408" s="540"/>
      <c r="AD408" s="34"/>
      <c r="AE408" s="34"/>
      <c r="AF408" s="34"/>
      <c r="AG408" s="34"/>
      <c r="AH408" s="34"/>
      <c r="AI408" s="34"/>
      <c r="AJ408" s="34"/>
      <c r="AK408" s="34"/>
      <c r="AL408" s="36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spans="1:48" ht="15.75" customHeight="1">
      <c r="A409" s="535" t="s">
        <v>7295</v>
      </c>
      <c r="B409" s="51">
        <v>46050</v>
      </c>
      <c r="C409" s="33" t="s">
        <v>7296</v>
      </c>
      <c r="D409" s="85">
        <v>1483</v>
      </c>
      <c r="E409" s="34">
        <v>0.4</v>
      </c>
      <c r="F409" s="34">
        <v>0.5</v>
      </c>
      <c r="G409" s="34">
        <v>4.29</v>
      </c>
      <c r="H409" s="34">
        <v>0.15</v>
      </c>
      <c r="I409" s="34">
        <v>0.98</v>
      </c>
      <c r="J409" s="31">
        <v>5.2999999999999999E-2</v>
      </c>
      <c r="K409" s="31">
        <v>0.10199999999999999</v>
      </c>
      <c r="L409" s="31">
        <v>8.6999999999999994E-2</v>
      </c>
      <c r="M409" s="31">
        <v>8.9999999999999993E-3</v>
      </c>
      <c r="N409" s="35">
        <f t="shared" si="104"/>
        <v>94.328999999999994</v>
      </c>
      <c r="O409" s="34">
        <v>33.29</v>
      </c>
      <c r="P409" s="34">
        <v>35.450000000000003</v>
      </c>
      <c r="Q409" s="34">
        <v>8.7200000000000006</v>
      </c>
      <c r="R409" s="34">
        <v>19.690000000000001</v>
      </c>
      <c r="S409" s="34">
        <v>0.28000000000000003</v>
      </c>
      <c r="T409" s="34">
        <v>0.21</v>
      </c>
      <c r="U409" s="34">
        <v>0.35</v>
      </c>
      <c r="V409" s="34">
        <v>0.19</v>
      </c>
      <c r="W409" s="34">
        <v>0.43</v>
      </c>
      <c r="X409" s="34">
        <v>1.1200000000000001</v>
      </c>
      <c r="Y409" s="433">
        <v>1.064884349654551</v>
      </c>
      <c r="Z409" s="433">
        <v>1.3268248723340343</v>
      </c>
      <c r="AA409" s="34"/>
      <c r="AB409" s="539" t="s">
        <v>48</v>
      </c>
      <c r="AC409" s="540">
        <v>22.3</v>
      </c>
      <c r="AD409" s="34" t="s">
        <v>51</v>
      </c>
      <c r="AE409" s="34"/>
      <c r="AF409" s="34"/>
      <c r="AG409" s="34"/>
      <c r="AH409" s="34"/>
      <c r="AI409" s="34"/>
      <c r="AJ409" s="34"/>
      <c r="AK409" s="34"/>
      <c r="AL409" s="36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spans="1:48" ht="15.75" customHeight="1">
      <c r="A410" s="535" t="s">
        <v>7297</v>
      </c>
      <c r="B410" s="51">
        <v>46050</v>
      </c>
      <c r="C410" s="33" t="s">
        <v>7298</v>
      </c>
      <c r="D410" s="85">
        <v>1496</v>
      </c>
      <c r="E410" s="34">
        <v>2.1</v>
      </c>
      <c r="F410" s="34">
        <v>2.2000000000000002</v>
      </c>
      <c r="G410" s="34">
        <v>4.18</v>
      </c>
      <c r="H410" s="34">
        <v>0.14000000000000001</v>
      </c>
      <c r="I410" s="34">
        <v>0.72</v>
      </c>
      <c r="J410" s="31">
        <v>6.7000000000000004E-2</v>
      </c>
      <c r="K410" s="31">
        <v>0.1</v>
      </c>
      <c r="L410" s="31">
        <v>7.2999999999999995E-2</v>
      </c>
      <c r="M410" s="31">
        <v>0.01</v>
      </c>
      <c r="N410" s="35">
        <f t="shared" si="104"/>
        <v>94.710000000000008</v>
      </c>
      <c r="O410" s="34">
        <v>33.57</v>
      </c>
      <c r="P410" s="34">
        <v>35.21</v>
      </c>
      <c r="Q410" s="34">
        <v>8.4600000000000009</v>
      </c>
      <c r="R410" s="34">
        <v>19.88</v>
      </c>
      <c r="S410" s="34">
        <v>0.36</v>
      </c>
      <c r="T410" s="34">
        <v>0.17</v>
      </c>
      <c r="U410" s="34">
        <v>0.35</v>
      </c>
      <c r="V410" s="34">
        <v>0.2</v>
      </c>
      <c r="W410" s="34">
        <v>0.47</v>
      </c>
      <c r="X410" s="34">
        <v>1.06</v>
      </c>
      <c r="Y410" s="433">
        <v>1.0488531426869228</v>
      </c>
      <c r="Z410" s="433">
        <v>1.3008638665475127</v>
      </c>
      <c r="AA410" s="34"/>
      <c r="AB410" s="539" t="s">
        <v>50</v>
      </c>
      <c r="AC410" s="540">
        <v>6.3</v>
      </c>
      <c r="AD410" s="34">
        <v>24.8</v>
      </c>
      <c r="AE410" s="34">
        <v>18.2</v>
      </c>
      <c r="AF410" s="34">
        <v>0.6</v>
      </c>
      <c r="AG410" s="34">
        <v>3.22</v>
      </c>
      <c r="AH410" s="34">
        <v>53.18</v>
      </c>
      <c r="AI410" s="34">
        <v>1.3626373626373627</v>
      </c>
      <c r="AJ410" s="34">
        <v>42.325581395348841</v>
      </c>
      <c r="AK410" s="34">
        <v>854.61</v>
      </c>
      <c r="AL410" s="36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spans="1:48" ht="15.75" customHeight="1">
      <c r="A411" s="535" t="s">
        <v>7299</v>
      </c>
      <c r="B411" s="51">
        <v>46050</v>
      </c>
      <c r="C411" s="33" t="s">
        <v>7300</v>
      </c>
      <c r="D411" s="85">
        <v>1492</v>
      </c>
      <c r="E411" s="34">
        <v>3.5</v>
      </c>
      <c r="F411" s="34">
        <v>4</v>
      </c>
      <c r="G411" s="34">
        <v>4.16</v>
      </c>
      <c r="H411" s="34">
        <v>0.13</v>
      </c>
      <c r="I411" s="34">
        <v>0.48</v>
      </c>
      <c r="J411" s="31">
        <v>0.06</v>
      </c>
      <c r="K411" s="31">
        <v>9.1999999999999998E-2</v>
      </c>
      <c r="L411" s="31">
        <v>5.6000000000000001E-2</v>
      </c>
      <c r="M411" s="31">
        <v>0.01</v>
      </c>
      <c r="N411" s="35">
        <f t="shared" si="104"/>
        <v>95.012</v>
      </c>
      <c r="O411" s="34">
        <v>33.049999999999997</v>
      </c>
      <c r="P411" s="34">
        <v>35.56</v>
      </c>
      <c r="Q411" s="34">
        <v>8.52</v>
      </c>
      <c r="R411" s="34">
        <v>20.059999999999999</v>
      </c>
      <c r="S411" s="34">
        <v>0.26</v>
      </c>
      <c r="T411" s="34">
        <v>0.17</v>
      </c>
      <c r="U411" s="34">
        <v>0.36</v>
      </c>
      <c r="V411" s="34">
        <v>0.21</v>
      </c>
      <c r="W411" s="34">
        <v>0.46</v>
      </c>
      <c r="X411" s="34">
        <v>1.1000000000000001</v>
      </c>
      <c r="Y411" s="433">
        <v>1.075945537065053</v>
      </c>
      <c r="Z411" s="433">
        <v>1.3337367624810894</v>
      </c>
      <c r="AA411" s="34"/>
      <c r="AB411" s="539" t="s">
        <v>53</v>
      </c>
      <c r="AC411" s="540">
        <v>14.3</v>
      </c>
      <c r="AD411" s="34"/>
      <c r="AE411" s="34"/>
      <c r="AF411" s="34"/>
      <c r="AG411" s="34"/>
      <c r="AH411" s="34"/>
      <c r="AI411" s="34"/>
      <c r="AJ411" s="34"/>
      <c r="AK411" s="34"/>
      <c r="AL411" s="36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spans="1:48" ht="15.75" customHeight="1">
      <c r="A412" s="535" t="s">
        <v>7302</v>
      </c>
      <c r="B412" s="51">
        <v>46050</v>
      </c>
      <c r="C412" s="33" t="s">
        <v>7301</v>
      </c>
      <c r="D412" s="85">
        <v>1461</v>
      </c>
      <c r="E412" s="34">
        <v>5.45</v>
      </c>
      <c r="F412" s="34">
        <v>5.55</v>
      </c>
      <c r="G412" s="34">
        <v>4.0999999999999996</v>
      </c>
      <c r="H412" s="34">
        <v>0.13</v>
      </c>
      <c r="I412" s="34">
        <v>0.36</v>
      </c>
      <c r="J412" s="31">
        <v>8.5999999999999993E-2</v>
      </c>
      <c r="K412" s="31">
        <v>0.09</v>
      </c>
      <c r="L412" s="31">
        <v>3.3000000000000002E-2</v>
      </c>
      <c r="M412" s="31">
        <v>8.9999999999999993E-3</v>
      </c>
      <c r="N412" s="35">
        <f t="shared" si="104"/>
        <v>95.191999999999993</v>
      </c>
      <c r="O412" s="34">
        <v>33.880000000000003</v>
      </c>
      <c r="P412" s="34">
        <v>34.979999999999997</v>
      </c>
      <c r="Q412" s="34">
        <v>8.51</v>
      </c>
      <c r="R412" s="34">
        <v>19.37</v>
      </c>
      <c r="S412" s="34">
        <v>0.35</v>
      </c>
      <c r="T412" s="34">
        <v>0.23</v>
      </c>
      <c r="U412" s="34">
        <v>0.38</v>
      </c>
      <c r="V412" s="34">
        <v>0.23</v>
      </c>
      <c r="W412" s="34">
        <v>0.53</v>
      </c>
      <c r="X412" s="34">
        <v>1.25</v>
      </c>
      <c r="Y412" s="433">
        <v>1.03</v>
      </c>
      <c r="Z412" s="433">
        <v>1.28</v>
      </c>
      <c r="AA412" s="34"/>
      <c r="AB412" s="539"/>
      <c r="AC412" s="540"/>
      <c r="AD412" s="34"/>
      <c r="AE412" s="34"/>
      <c r="AF412" s="34"/>
      <c r="AG412" s="34"/>
      <c r="AH412" s="34"/>
      <c r="AI412" s="34"/>
      <c r="AJ412" s="34"/>
      <c r="AK412" s="34"/>
      <c r="AL412" s="36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spans="1:48" ht="15.75" customHeight="1">
      <c r="A413" s="535" t="s">
        <v>7304</v>
      </c>
      <c r="B413" s="51">
        <v>46050</v>
      </c>
      <c r="C413" s="33" t="s">
        <v>7303</v>
      </c>
      <c r="D413" s="85">
        <v>1460</v>
      </c>
      <c r="E413" s="34">
        <v>8.0500000000000007</v>
      </c>
      <c r="F413" s="34">
        <v>8.15</v>
      </c>
      <c r="G413" s="34">
        <v>4.3099999999999996</v>
      </c>
      <c r="H413" s="34">
        <v>0.11</v>
      </c>
      <c r="I413" s="34">
        <v>0.28999999999999998</v>
      </c>
      <c r="J413" s="31">
        <v>9.9000000000000005E-2</v>
      </c>
      <c r="K413" s="31">
        <v>8.3000000000000004E-2</v>
      </c>
      <c r="L413" s="31">
        <v>0.03</v>
      </c>
      <c r="M413" s="31">
        <v>8.0000000000000002E-3</v>
      </c>
      <c r="N413" s="35">
        <f t="shared" si="104"/>
        <v>95.07</v>
      </c>
      <c r="O413" s="34">
        <v>33.630000000000003</v>
      </c>
      <c r="P413" s="34">
        <v>34.619999999999997</v>
      </c>
      <c r="Q413" s="34">
        <v>8.5500000000000007</v>
      </c>
      <c r="R413" s="34">
        <v>19.47</v>
      </c>
      <c r="S413" s="34">
        <v>0.53</v>
      </c>
      <c r="T413" s="34">
        <v>0.28999999999999998</v>
      </c>
      <c r="U413" s="34">
        <v>0.37</v>
      </c>
      <c r="V413" s="34">
        <v>0.23</v>
      </c>
      <c r="W413" s="34">
        <v>0.59</v>
      </c>
      <c r="X413" s="34">
        <v>1.34</v>
      </c>
      <c r="Y413" s="433">
        <v>1.0294380017841211</v>
      </c>
      <c r="Z413" s="433">
        <v>1.2836752899197146</v>
      </c>
      <c r="AA413" s="34"/>
      <c r="AB413" s="539"/>
      <c r="AC413" s="540"/>
      <c r="AD413" s="34"/>
      <c r="AE413" s="34"/>
      <c r="AF413" s="34"/>
      <c r="AG413" s="34"/>
      <c r="AH413" s="34"/>
      <c r="AI413" s="34"/>
      <c r="AJ413" s="34"/>
      <c r="AK413" s="34"/>
      <c r="AL413" s="36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spans="1:48" ht="15.75" customHeight="1">
      <c r="A414" s="535" t="s">
        <v>7306</v>
      </c>
      <c r="B414" s="51">
        <v>46050</v>
      </c>
      <c r="C414" s="33" t="s">
        <v>7305</v>
      </c>
      <c r="D414" s="85">
        <v>1472</v>
      </c>
      <c r="E414" s="34">
        <v>9.35</v>
      </c>
      <c r="F414" s="34">
        <v>9.4499999999999993</v>
      </c>
      <c r="G414" s="34">
        <v>4.24</v>
      </c>
      <c r="H414" s="34">
        <v>0.12</v>
      </c>
      <c r="I414" s="34">
        <v>0.27</v>
      </c>
      <c r="J414" s="31">
        <v>0.10299999999999999</v>
      </c>
      <c r="K414" s="31">
        <v>8.7999999999999995E-2</v>
      </c>
      <c r="L414" s="31">
        <v>3.3000000000000002E-2</v>
      </c>
      <c r="M414" s="31">
        <v>8.9999999999999993E-3</v>
      </c>
      <c r="N414" s="35">
        <f t="shared" si="104"/>
        <v>95.137</v>
      </c>
      <c r="O414" s="34">
        <v>33.79</v>
      </c>
      <c r="P414" s="34">
        <v>35.36</v>
      </c>
      <c r="Q414" s="34">
        <v>8.5399999999999991</v>
      </c>
      <c r="R414" s="34">
        <v>19.27</v>
      </c>
      <c r="S414" s="34">
        <v>0.3</v>
      </c>
      <c r="T414" s="34">
        <v>0.19</v>
      </c>
      <c r="U414" s="34">
        <v>0.41</v>
      </c>
      <c r="V414" s="34">
        <v>0.21</v>
      </c>
      <c r="W414" s="34">
        <v>0.5</v>
      </c>
      <c r="X414" s="34">
        <v>1.17</v>
      </c>
      <c r="Y414" s="433">
        <v>1.0464634507250665</v>
      </c>
      <c r="Z414" s="433">
        <v>1.2992009470257473</v>
      </c>
      <c r="AA414" s="34"/>
      <c r="AB414" s="539"/>
      <c r="AC414" s="540"/>
      <c r="AD414" s="34"/>
      <c r="AE414" s="34"/>
      <c r="AF414" s="34"/>
      <c r="AG414" s="34"/>
      <c r="AH414" s="34"/>
      <c r="AI414" s="34"/>
      <c r="AJ414" s="34"/>
      <c r="AK414" s="34"/>
      <c r="AL414" s="36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spans="1:48" ht="15.75" customHeight="1">
      <c r="A415" s="535" t="s">
        <v>7309</v>
      </c>
      <c r="B415" s="51">
        <v>46050</v>
      </c>
      <c r="C415" s="33" t="s">
        <v>7307</v>
      </c>
      <c r="D415" s="85">
        <v>1416</v>
      </c>
      <c r="E415" s="34">
        <v>13.05</v>
      </c>
      <c r="F415" s="34">
        <v>13.15</v>
      </c>
      <c r="G415" s="34">
        <v>4.0999999999999996</v>
      </c>
      <c r="H415" s="34">
        <v>0.08</v>
      </c>
      <c r="I415" s="34">
        <v>0.08</v>
      </c>
      <c r="J415" s="31">
        <v>0.18</v>
      </c>
      <c r="K415" s="31">
        <v>6.8000000000000005E-2</v>
      </c>
      <c r="L415" s="31" t="s">
        <v>7308</v>
      </c>
      <c r="M415" s="31">
        <v>5.0000000000000001E-3</v>
      </c>
      <c r="N415" s="35">
        <f t="shared" si="104"/>
        <v>95.486999999999995</v>
      </c>
      <c r="O415" s="34">
        <v>32.14</v>
      </c>
      <c r="P415" s="34">
        <v>33.799999999999997</v>
      </c>
      <c r="Q415" s="34">
        <v>8.17</v>
      </c>
      <c r="R415" s="34">
        <v>20.61</v>
      </c>
      <c r="S415" s="34">
        <v>1.95</v>
      </c>
      <c r="T415" s="34">
        <v>0.4</v>
      </c>
      <c r="U415" s="34">
        <v>0.3</v>
      </c>
      <c r="V415" s="34">
        <v>0.22</v>
      </c>
      <c r="W415" s="34">
        <v>0.62</v>
      </c>
      <c r="X415" s="34">
        <v>1.41</v>
      </c>
      <c r="Y415" s="433">
        <v>1.0516490354698194</v>
      </c>
      <c r="Z415" s="433">
        <v>1.305849408836341</v>
      </c>
      <c r="AA415" s="34"/>
      <c r="AB415" s="539"/>
      <c r="AC415" s="540"/>
      <c r="AD415" s="34"/>
      <c r="AE415" s="34"/>
      <c r="AF415" s="34"/>
      <c r="AG415" s="34"/>
      <c r="AH415" s="34"/>
      <c r="AI415" s="34"/>
      <c r="AJ415" s="34"/>
      <c r="AK415" s="34"/>
      <c r="AL415" s="36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spans="1:48" ht="15.75" customHeight="1">
      <c r="A416" s="535" t="s">
        <v>7311</v>
      </c>
      <c r="B416" s="51">
        <v>46050</v>
      </c>
      <c r="C416" s="33" t="s">
        <v>7310</v>
      </c>
      <c r="D416" s="85">
        <v>1442</v>
      </c>
      <c r="E416" s="34">
        <v>17.2</v>
      </c>
      <c r="F416" s="34">
        <v>14.3</v>
      </c>
      <c r="G416" s="34">
        <v>4.09</v>
      </c>
      <c r="H416" s="34">
        <v>0.14000000000000001</v>
      </c>
      <c r="I416" s="34">
        <v>0.46</v>
      </c>
      <c r="J416" s="31">
        <v>0.108</v>
      </c>
      <c r="K416" s="31">
        <v>8.3000000000000004E-2</v>
      </c>
      <c r="L416" s="31">
        <v>0.03</v>
      </c>
      <c r="M416" s="31">
        <v>1.2999999999999999E-2</v>
      </c>
      <c r="N416" s="35">
        <f t="shared" si="104"/>
        <v>95.075999999999993</v>
      </c>
      <c r="O416" s="34">
        <v>33.94</v>
      </c>
      <c r="P416" s="34">
        <v>34.93</v>
      </c>
      <c r="Q416" s="34">
        <v>8.66</v>
      </c>
      <c r="R416" s="34">
        <v>18.809999999999999</v>
      </c>
      <c r="S416" s="34">
        <v>0.56999999999999995</v>
      </c>
      <c r="T416" s="34">
        <v>0.36</v>
      </c>
      <c r="U416" s="34">
        <v>0.36</v>
      </c>
      <c r="V416" s="34">
        <v>0.2</v>
      </c>
      <c r="W416" s="34">
        <v>0.5</v>
      </c>
      <c r="X416" s="34">
        <v>1.39</v>
      </c>
      <c r="Y416" s="433">
        <v>1.0291691219799648</v>
      </c>
      <c r="Z416" s="433">
        <v>1.2843252799057161</v>
      </c>
      <c r="AA416" s="34"/>
      <c r="AB416" s="539"/>
      <c r="AC416" s="540"/>
      <c r="AD416" s="34"/>
      <c r="AE416" s="34"/>
      <c r="AF416" s="34"/>
      <c r="AG416" s="34"/>
      <c r="AH416" s="34"/>
      <c r="AI416" s="34"/>
      <c r="AJ416" s="34"/>
      <c r="AK416" s="34"/>
      <c r="AL416" s="36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spans="1:48" ht="15.75" customHeight="1">
      <c r="A417" s="535" t="s">
        <v>7313</v>
      </c>
      <c r="B417" s="51">
        <v>46050</v>
      </c>
      <c r="C417" s="33" t="s">
        <v>7312</v>
      </c>
      <c r="D417" s="85">
        <v>1475</v>
      </c>
      <c r="E417" s="34">
        <v>16.2</v>
      </c>
      <c r="F417" s="34">
        <v>16.3</v>
      </c>
      <c r="G417" s="34">
        <v>4.2300000000000004</v>
      </c>
      <c r="H417" s="34">
        <v>0.13</v>
      </c>
      <c r="I417" s="34">
        <v>0.56000000000000005</v>
      </c>
      <c r="J417" s="31">
        <v>5.1999999999999998E-2</v>
      </c>
      <c r="K417" s="31">
        <v>9.7000000000000003E-2</v>
      </c>
      <c r="L417" s="31">
        <v>5.7000000000000002E-2</v>
      </c>
      <c r="M417" s="31">
        <v>0.01</v>
      </c>
      <c r="N417" s="35">
        <f t="shared" si="104"/>
        <v>94.864000000000004</v>
      </c>
      <c r="O417" s="34">
        <v>34.549999999999997</v>
      </c>
      <c r="P417" s="34">
        <v>36.79</v>
      </c>
      <c r="Q417" s="34">
        <v>8.43</v>
      </c>
      <c r="R417" s="34">
        <v>17.53</v>
      </c>
      <c r="S417" s="34">
        <v>0.25</v>
      </c>
      <c r="T417" s="34">
        <v>0.2</v>
      </c>
      <c r="U417" s="34">
        <v>0.39</v>
      </c>
      <c r="V417" s="34">
        <v>0.17</v>
      </c>
      <c r="W417" s="34">
        <v>0.39</v>
      </c>
      <c r="X417" s="34">
        <v>1.04</v>
      </c>
      <c r="Y417" s="433">
        <v>1.0648335745296673</v>
      </c>
      <c r="Z417" s="433">
        <v>1.3088277858176556</v>
      </c>
      <c r="AA417" s="34"/>
      <c r="AB417" s="539"/>
      <c r="AC417" s="540"/>
      <c r="AD417" s="34"/>
      <c r="AE417" s="34"/>
      <c r="AF417" s="34"/>
      <c r="AG417" s="34"/>
      <c r="AH417" s="34"/>
      <c r="AI417" s="34"/>
      <c r="AJ417" s="34"/>
      <c r="AK417" s="34"/>
      <c r="AL417" s="36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spans="1:48" ht="15.75" customHeight="1">
      <c r="A418" s="535" t="s">
        <v>7315</v>
      </c>
      <c r="B418" s="51">
        <v>46050</v>
      </c>
      <c r="C418" s="33" t="s">
        <v>7314</v>
      </c>
      <c r="D418" s="85">
        <v>1491</v>
      </c>
      <c r="E418" s="34">
        <v>17.5</v>
      </c>
      <c r="F418" s="34">
        <v>18</v>
      </c>
      <c r="G418" s="34">
        <v>4.1900000000000004</v>
      </c>
      <c r="H418" s="34">
        <v>0.14000000000000001</v>
      </c>
      <c r="I418" s="34">
        <v>0.42</v>
      </c>
      <c r="J418" s="31">
        <v>5.8000000000000003E-2</v>
      </c>
      <c r="K418" s="31">
        <v>9.7000000000000003E-2</v>
      </c>
      <c r="L418" s="31">
        <v>4.5999999999999999E-2</v>
      </c>
      <c r="M418" s="31">
        <v>1.0999999999999999E-2</v>
      </c>
      <c r="N418" s="35">
        <f t="shared" si="104"/>
        <v>95.037999999999997</v>
      </c>
      <c r="O418" s="34">
        <v>34.69</v>
      </c>
      <c r="P418" s="34">
        <v>35.9</v>
      </c>
      <c r="Q418" s="34">
        <v>8.2200000000000006</v>
      </c>
      <c r="R418" s="34">
        <v>18.21</v>
      </c>
      <c r="S418" s="34">
        <v>0.39</v>
      </c>
      <c r="T418" s="34">
        <v>0.23</v>
      </c>
      <c r="U418" s="34">
        <v>0.37</v>
      </c>
      <c r="V418" s="34">
        <v>0.18</v>
      </c>
      <c r="W418" s="34">
        <v>0.42</v>
      </c>
      <c r="X418" s="34">
        <v>1.1200000000000001</v>
      </c>
      <c r="Y418" s="433">
        <v>1.0348803689824158</v>
      </c>
      <c r="Z418" s="433">
        <v>1.2718362640530412</v>
      </c>
      <c r="AA418" s="34"/>
      <c r="AB418" s="539"/>
      <c r="AC418" s="540"/>
      <c r="AD418" s="34"/>
      <c r="AE418" s="34"/>
      <c r="AF418" s="34"/>
      <c r="AG418" s="34"/>
      <c r="AH418" s="34"/>
      <c r="AI418" s="34"/>
      <c r="AJ418" s="34"/>
      <c r="AK418" s="34"/>
      <c r="AL418" s="36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spans="1:48" ht="15.75" customHeight="1">
      <c r="A419" s="535" t="s">
        <v>7316</v>
      </c>
      <c r="B419" s="51">
        <v>46050</v>
      </c>
      <c r="C419" s="33" t="s">
        <v>7317</v>
      </c>
      <c r="D419" s="85">
        <v>1494</v>
      </c>
      <c r="E419" s="34">
        <v>20.100000000000001</v>
      </c>
      <c r="F419" s="34">
        <v>20.2</v>
      </c>
      <c r="G419" s="34">
        <v>4.17</v>
      </c>
      <c r="H419" s="34">
        <v>0.15</v>
      </c>
      <c r="I419" s="34">
        <v>0.5</v>
      </c>
      <c r="J419" s="31">
        <v>5.0999999999999997E-2</v>
      </c>
      <c r="K419" s="31">
        <v>9.7000000000000003E-2</v>
      </c>
      <c r="L419" s="31">
        <v>5.6000000000000001E-2</v>
      </c>
      <c r="M419" s="31">
        <v>1.0999999999999999E-2</v>
      </c>
      <c r="N419" s="35">
        <f t="shared" si="104"/>
        <v>94.965000000000003</v>
      </c>
      <c r="O419" s="34">
        <v>33.35</v>
      </c>
      <c r="P419" s="34">
        <v>35.89</v>
      </c>
      <c r="Q419" s="34">
        <v>8.52</v>
      </c>
      <c r="R419" s="34">
        <v>19.079999999999998</v>
      </c>
      <c r="S419" s="34">
        <v>0.56499999999999995</v>
      </c>
      <c r="T419" s="34">
        <v>0.21</v>
      </c>
      <c r="U419" s="34">
        <v>0.38</v>
      </c>
      <c r="V419" s="34">
        <v>0.18</v>
      </c>
      <c r="W419" s="34">
        <v>0.42</v>
      </c>
      <c r="X419" s="34">
        <v>1.1599999999999999</v>
      </c>
      <c r="Y419" s="433">
        <v>1.0761619190404796</v>
      </c>
      <c r="Z419" s="433">
        <v>1.3316341829085456</v>
      </c>
      <c r="AA419" s="34"/>
      <c r="AB419" s="539"/>
      <c r="AC419" s="540"/>
      <c r="AD419" s="34"/>
      <c r="AE419" s="34"/>
      <c r="AF419" s="34"/>
      <c r="AG419" s="34"/>
      <c r="AH419" s="34"/>
      <c r="AI419" s="34"/>
      <c r="AJ419" s="34"/>
      <c r="AK419" s="34"/>
      <c r="AL419" s="36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spans="1:48" ht="15.75" customHeight="1">
      <c r="A420" s="535" t="s">
        <v>7318</v>
      </c>
      <c r="B420" s="51">
        <v>46050</v>
      </c>
      <c r="C420" s="33" t="s">
        <v>7319</v>
      </c>
      <c r="D420" s="85">
        <v>1495</v>
      </c>
      <c r="E420" s="34">
        <v>21.45</v>
      </c>
      <c r="F420" s="34">
        <v>21.55</v>
      </c>
      <c r="G420" s="34">
        <v>4.29</v>
      </c>
      <c r="H420" s="34">
        <v>0.13</v>
      </c>
      <c r="I420" s="34">
        <v>0.6</v>
      </c>
      <c r="J420" s="31">
        <v>5.1999999999999998E-2</v>
      </c>
      <c r="K420" s="31">
        <v>0.1</v>
      </c>
      <c r="L420" s="31">
        <v>6.5000000000000002E-2</v>
      </c>
      <c r="M420" s="31">
        <v>1.2E-2</v>
      </c>
      <c r="N420" s="35">
        <f t="shared" si="104"/>
        <v>94.751000000000005</v>
      </c>
      <c r="O420" s="34">
        <v>33.07</v>
      </c>
      <c r="P420" s="34">
        <v>36.28</v>
      </c>
      <c r="Q420" s="34">
        <v>8.51</v>
      </c>
      <c r="R420" s="34">
        <v>19.37</v>
      </c>
      <c r="S420" s="34">
        <v>0.26</v>
      </c>
      <c r="T420" s="34">
        <v>0.19</v>
      </c>
      <c r="U420" s="34">
        <v>0.37</v>
      </c>
      <c r="V420" s="34">
        <v>0.19</v>
      </c>
      <c r="W420" s="34">
        <v>0.41</v>
      </c>
      <c r="X420" s="34">
        <v>1.1000000000000001</v>
      </c>
      <c r="Y420" s="433">
        <v>1.0970668279407318</v>
      </c>
      <c r="Z420" s="433">
        <v>1.3543997580889022</v>
      </c>
      <c r="AA420" s="34"/>
      <c r="AB420" s="539"/>
      <c r="AC420" s="540"/>
      <c r="AD420" s="34"/>
      <c r="AE420" s="34"/>
      <c r="AF420" s="34"/>
      <c r="AG420" s="34"/>
      <c r="AH420" s="34"/>
      <c r="AI420" s="34"/>
      <c r="AJ420" s="34"/>
      <c r="AK420" s="34"/>
      <c r="AL420" s="36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spans="1:48" ht="15.75" customHeight="1">
      <c r="A421" s="535" t="s">
        <v>7321</v>
      </c>
      <c r="B421" s="51">
        <v>46050</v>
      </c>
      <c r="C421" s="33" t="s">
        <v>7320</v>
      </c>
      <c r="D421" s="85">
        <v>1488</v>
      </c>
      <c r="E421" s="34">
        <v>23.25</v>
      </c>
      <c r="F421" s="34">
        <v>23.35</v>
      </c>
      <c r="G421" s="34">
        <v>4.1500000000000004</v>
      </c>
      <c r="H421" s="34">
        <v>0.14000000000000001</v>
      </c>
      <c r="I421" s="34">
        <v>0.52</v>
      </c>
      <c r="J421" s="31">
        <v>4.3999999999999997E-2</v>
      </c>
      <c r="K421" s="31">
        <v>9.5000000000000001E-2</v>
      </c>
      <c r="L421" s="31">
        <v>6.2E-2</v>
      </c>
      <c r="M421" s="31">
        <v>1.2E-2</v>
      </c>
      <c r="N421" s="35">
        <f t="shared" si="104"/>
        <v>94.977000000000004</v>
      </c>
      <c r="O421" s="34">
        <v>32.64</v>
      </c>
      <c r="P421" s="34">
        <v>36.28</v>
      </c>
      <c r="Q421" s="34">
        <v>8.5500000000000007</v>
      </c>
      <c r="R421" s="34">
        <v>19.82</v>
      </c>
      <c r="S421" s="34">
        <v>0.28999999999999998</v>
      </c>
      <c r="T421" s="34">
        <v>0.18</v>
      </c>
      <c r="U421" s="34">
        <v>0.34</v>
      </c>
      <c r="V421" s="34">
        <v>0.2</v>
      </c>
      <c r="W421" s="34">
        <v>0.4</v>
      </c>
      <c r="X421" s="34">
        <v>1.05</v>
      </c>
      <c r="Y421" s="433">
        <v>1.1115196078431373</v>
      </c>
      <c r="Z421" s="433">
        <v>1.3734681372549018</v>
      </c>
      <c r="AA421" s="34"/>
      <c r="AB421" s="539"/>
      <c r="AC421" s="540"/>
      <c r="AD421" s="34"/>
      <c r="AE421" s="34"/>
      <c r="AF421" s="34"/>
      <c r="AG421" s="34"/>
      <c r="AH421" s="34"/>
      <c r="AI421" s="34"/>
      <c r="AJ421" s="34"/>
      <c r="AK421" s="34"/>
      <c r="AL421" s="36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spans="1:48" ht="15.75" customHeight="1">
      <c r="A422" s="535"/>
      <c r="B422" s="51"/>
      <c r="C422" s="33"/>
      <c r="D422" s="85"/>
      <c r="E422" s="34"/>
      <c r="F422" s="34"/>
      <c r="G422" s="34"/>
      <c r="H422" s="34"/>
      <c r="I422" s="34"/>
      <c r="J422" s="31"/>
      <c r="K422" s="31"/>
      <c r="L422" s="31"/>
      <c r="M422" s="31"/>
      <c r="N422" s="420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433"/>
      <c r="Z422" s="433"/>
      <c r="AA422" s="34"/>
      <c r="AB422" s="539"/>
      <c r="AC422" s="540"/>
      <c r="AD422" s="34"/>
      <c r="AE422" s="34"/>
      <c r="AF422" s="34"/>
      <c r="AG422" s="34"/>
      <c r="AH422" s="34"/>
      <c r="AI422" s="34"/>
      <c r="AJ422" s="34"/>
      <c r="AK422" s="34"/>
      <c r="AL422" s="36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spans="1:48" ht="15.75" customHeight="1">
      <c r="A423" s="535" t="s">
        <v>7323</v>
      </c>
      <c r="B423" s="51">
        <v>46051</v>
      </c>
      <c r="C423" s="33" t="s">
        <v>7322</v>
      </c>
      <c r="D423" s="85">
        <v>1478</v>
      </c>
      <c r="E423" s="34">
        <v>1.05</v>
      </c>
      <c r="F423" s="34">
        <v>1.1499999999999999</v>
      </c>
      <c r="G423" s="34">
        <v>4.1500000000000004</v>
      </c>
      <c r="H423" s="34">
        <v>0.14000000000000001</v>
      </c>
      <c r="I423" s="34">
        <v>0.44</v>
      </c>
      <c r="J423" s="31">
        <v>6.0999999999999999E-2</v>
      </c>
      <c r="K423" s="31">
        <v>9.6000000000000002E-2</v>
      </c>
      <c r="L423" s="31">
        <v>4.9000000000000002E-2</v>
      </c>
      <c r="M423" s="31">
        <v>1.2999999999999999E-2</v>
      </c>
      <c r="N423" s="35">
        <f t="shared" si="104"/>
        <v>95.051000000000002</v>
      </c>
      <c r="O423" s="34">
        <v>33.29</v>
      </c>
      <c r="P423" s="34">
        <v>35.630000000000003</v>
      </c>
      <c r="Q423" s="34">
        <v>8.43</v>
      </c>
      <c r="R423" s="34">
        <v>19.489999999999998</v>
      </c>
      <c r="S423" s="34">
        <v>0.36</v>
      </c>
      <c r="T423" s="34">
        <v>0.21</v>
      </c>
      <c r="U423" s="34">
        <v>0.35</v>
      </c>
      <c r="V423" s="34">
        <v>0.21</v>
      </c>
      <c r="W423" s="34">
        <v>0.51</v>
      </c>
      <c r="X423" s="34">
        <v>1.18</v>
      </c>
      <c r="Y423" s="433">
        <v>1.0702913787924302</v>
      </c>
      <c r="Z423" s="433">
        <v>1.3235205767497749</v>
      </c>
      <c r="AA423" s="34"/>
      <c r="AB423" s="539" t="s">
        <v>48</v>
      </c>
      <c r="AC423" s="540">
        <v>22.3</v>
      </c>
      <c r="AD423" s="34">
        <v>25.2</v>
      </c>
      <c r="AE423" s="34">
        <v>18.399999999999999</v>
      </c>
      <c r="AF423" s="34">
        <v>0.6</v>
      </c>
      <c r="AG423" s="34">
        <v>3.35</v>
      </c>
      <c r="AH423" s="34">
        <v>52.45</v>
      </c>
      <c r="AI423" s="34">
        <v>1.3695652173913044</v>
      </c>
      <c r="AJ423" s="34">
        <v>42.201834862385326</v>
      </c>
      <c r="AK423" s="34">
        <v>870.77499999999998</v>
      </c>
      <c r="AL423" s="36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spans="1:48" ht="15.75" customHeight="1">
      <c r="A424" s="535" t="s">
        <v>7325</v>
      </c>
      <c r="B424" s="51">
        <v>46051</v>
      </c>
      <c r="C424" s="33" t="s">
        <v>7324</v>
      </c>
      <c r="D424" s="85">
        <v>1515</v>
      </c>
      <c r="E424" s="34">
        <v>3.05</v>
      </c>
      <c r="F424" s="34">
        <v>3.15</v>
      </c>
      <c r="G424" s="34">
        <v>4.37</v>
      </c>
      <c r="H424" s="34">
        <v>0.15</v>
      </c>
      <c r="I424" s="34">
        <v>0.97</v>
      </c>
      <c r="J424" s="31">
        <v>3.1E-2</v>
      </c>
      <c r="K424" s="31">
        <v>0.104</v>
      </c>
      <c r="L424" s="31">
        <v>9.0999999999999998E-2</v>
      </c>
      <c r="M424" s="31">
        <v>1.2E-2</v>
      </c>
      <c r="N424" s="35">
        <f t="shared" si="104"/>
        <v>94.272000000000006</v>
      </c>
      <c r="O424" s="34">
        <v>31.82</v>
      </c>
      <c r="P424" s="34">
        <v>37.01</v>
      </c>
      <c r="Q424" s="34">
        <v>8.67</v>
      </c>
      <c r="R424" s="34">
        <v>20.12</v>
      </c>
      <c r="S424" s="34">
        <v>0.23</v>
      </c>
      <c r="T424" s="34">
        <v>0.14000000000000001</v>
      </c>
      <c r="U424" s="34">
        <v>0.27</v>
      </c>
      <c r="V424" s="34">
        <v>0.2</v>
      </c>
      <c r="W424" s="34">
        <v>0.41</v>
      </c>
      <c r="X424" s="34">
        <v>0.87</v>
      </c>
      <c r="Y424" s="433">
        <v>1.1631049654305468</v>
      </c>
      <c r="Z424" s="433">
        <v>1.4355751099937146</v>
      </c>
      <c r="AA424" s="34"/>
      <c r="AB424" s="539" t="s">
        <v>50</v>
      </c>
      <c r="AC424" s="540">
        <v>6.3</v>
      </c>
      <c r="AD424" s="34"/>
      <c r="AE424" s="34"/>
      <c r="AF424" s="34"/>
      <c r="AG424" s="34"/>
      <c r="AH424" s="34"/>
      <c r="AI424" s="34"/>
      <c r="AJ424" s="34"/>
      <c r="AK424" s="34"/>
      <c r="AL424" s="36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spans="1:48" ht="15.75" customHeight="1">
      <c r="A425" s="535" t="s">
        <v>7327</v>
      </c>
      <c r="B425" s="51">
        <v>46051</v>
      </c>
      <c r="C425" s="33" t="s">
        <v>7326</v>
      </c>
      <c r="D425" s="85">
        <v>1506</v>
      </c>
      <c r="E425" s="34">
        <v>4.45</v>
      </c>
      <c r="F425" s="34">
        <v>4.55</v>
      </c>
      <c r="G425" s="34">
        <v>4.3899999999999997</v>
      </c>
      <c r="H425" s="34">
        <v>0.16</v>
      </c>
      <c r="I425" s="34">
        <v>0.89</v>
      </c>
      <c r="J425" s="31">
        <v>3.2000000000000001E-2</v>
      </c>
      <c r="K425" s="31">
        <v>0.113</v>
      </c>
      <c r="L425" s="31">
        <v>0.09</v>
      </c>
      <c r="M425" s="31">
        <v>1.2E-2</v>
      </c>
      <c r="N425" s="35">
        <f t="shared" si="104"/>
        <v>94.313000000000002</v>
      </c>
      <c r="O425" s="34">
        <v>31.87</v>
      </c>
      <c r="P425" s="34">
        <v>36.83</v>
      </c>
      <c r="Q425" s="34">
        <v>8.64</v>
      </c>
      <c r="R425" s="34">
        <v>20.12</v>
      </c>
      <c r="S425" s="34">
        <v>0.23</v>
      </c>
      <c r="T425" s="34">
        <v>0.16</v>
      </c>
      <c r="U425" s="34">
        <v>0.28000000000000003</v>
      </c>
      <c r="V425" s="34">
        <v>0.22</v>
      </c>
      <c r="W425" s="34">
        <v>0.46</v>
      </c>
      <c r="X425" s="34">
        <v>0.93</v>
      </c>
      <c r="Y425" s="433">
        <v>1.1556322560401631</v>
      </c>
      <c r="Z425" s="433">
        <v>1.426733605271415</v>
      </c>
      <c r="AA425" s="34"/>
      <c r="AB425" s="539" t="s">
        <v>53</v>
      </c>
      <c r="AC425" s="540">
        <v>14.3</v>
      </c>
      <c r="AD425" s="34">
        <v>24.8</v>
      </c>
      <c r="AE425" s="34">
        <v>18.600000000000001</v>
      </c>
      <c r="AF425" s="34">
        <v>0.6</v>
      </c>
      <c r="AG425" s="34">
        <v>3.48</v>
      </c>
      <c r="AH425" s="34">
        <v>52.519999999999996</v>
      </c>
      <c r="AI425" s="34">
        <v>1.3333333333333333</v>
      </c>
      <c r="AJ425" s="34">
        <v>42.857142857142854</v>
      </c>
      <c r="AK425" s="34">
        <v>862.54</v>
      </c>
      <c r="AL425" s="36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spans="1:48" ht="15.75" customHeight="1">
      <c r="A426" s="535" t="s">
        <v>7329</v>
      </c>
      <c r="B426" s="51">
        <v>46051</v>
      </c>
      <c r="C426" s="33" t="s">
        <v>7328</v>
      </c>
      <c r="D426" s="85">
        <v>1514</v>
      </c>
      <c r="E426" s="34">
        <v>6.45</v>
      </c>
      <c r="F426" s="34">
        <v>6.55</v>
      </c>
      <c r="G426" s="34">
        <v>4.16</v>
      </c>
      <c r="H426" s="34">
        <v>0.14000000000000001</v>
      </c>
      <c r="I426" s="34">
        <v>0.41</v>
      </c>
      <c r="J426" s="31">
        <v>5.2999999999999999E-2</v>
      </c>
      <c r="K426" s="31">
        <v>9.5000000000000001E-2</v>
      </c>
      <c r="L426" s="31">
        <v>4.7E-2</v>
      </c>
      <c r="M426" s="31">
        <v>1.2999999999999999E-2</v>
      </c>
      <c r="N426" s="35">
        <f t="shared" si="104"/>
        <v>95.081999999999994</v>
      </c>
      <c r="O426" s="34">
        <v>32.35</v>
      </c>
      <c r="P426" s="34">
        <v>36.03</v>
      </c>
      <c r="Q426" s="34">
        <v>8.5299999999999994</v>
      </c>
      <c r="R426" s="34">
        <v>19.8</v>
      </c>
      <c r="S426" s="34">
        <v>0.43</v>
      </c>
      <c r="T426" s="34">
        <v>0.22</v>
      </c>
      <c r="U426" s="34">
        <v>0.34</v>
      </c>
      <c r="V426" s="34">
        <v>0.23</v>
      </c>
      <c r="W426" s="34">
        <v>0.54</v>
      </c>
      <c r="X426" s="34">
        <v>1.1599999999999999</v>
      </c>
      <c r="Y426" s="433">
        <v>1.1137557959814528</v>
      </c>
      <c r="Z426" s="433">
        <v>1.3774343122102009</v>
      </c>
      <c r="AA426" s="34"/>
      <c r="AB426" s="539"/>
      <c r="AC426" s="540"/>
      <c r="AD426" s="34"/>
      <c r="AE426" s="34"/>
      <c r="AF426" s="34"/>
      <c r="AG426" s="34"/>
      <c r="AH426" s="34"/>
      <c r="AI426" s="34"/>
      <c r="AJ426" s="34"/>
      <c r="AK426" s="34"/>
      <c r="AL426" s="36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spans="1:48" ht="15.75" customHeight="1">
      <c r="A427" s="535" t="s">
        <v>7331</v>
      </c>
      <c r="B427" s="51">
        <v>46051</v>
      </c>
      <c r="C427" s="33" t="s">
        <v>7330</v>
      </c>
      <c r="D427" s="85">
        <v>1501</v>
      </c>
      <c r="E427" s="34">
        <v>8.4499999999999993</v>
      </c>
      <c r="F427" s="34">
        <v>8.5500000000000007</v>
      </c>
      <c r="G427" s="34">
        <v>4.34</v>
      </c>
      <c r="H427" s="34">
        <v>0.15</v>
      </c>
      <c r="I427" s="34">
        <v>0.82</v>
      </c>
      <c r="J427" s="31">
        <v>4.1000000000000002E-2</v>
      </c>
      <c r="K427" s="31">
        <v>0.115</v>
      </c>
      <c r="L427" s="31">
        <v>8.3000000000000004E-2</v>
      </c>
      <c r="M427" s="31">
        <v>1.2E-2</v>
      </c>
      <c r="N427" s="35">
        <f t="shared" si="104"/>
        <v>94.438999999999993</v>
      </c>
      <c r="O427" s="34">
        <v>32.28</v>
      </c>
      <c r="P427" s="34">
        <v>35.92</v>
      </c>
      <c r="Q427" s="34">
        <v>8.5399999999999991</v>
      </c>
      <c r="R427" s="34">
        <v>20.010000000000002</v>
      </c>
      <c r="S427" s="34">
        <v>0.41</v>
      </c>
      <c r="T427" s="34">
        <v>0.22</v>
      </c>
      <c r="U427" s="34">
        <v>0.34</v>
      </c>
      <c r="V427" s="34">
        <v>0.26</v>
      </c>
      <c r="W427" s="34">
        <v>0.59</v>
      </c>
      <c r="X427" s="34">
        <v>1.18</v>
      </c>
      <c r="Y427" s="433">
        <v>1.1127633209417596</v>
      </c>
      <c r="Z427" s="433">
        <v>1.3773234200743494</v>
      </c>
      <c r="AA427" s="34"/>
      <c r="AB427" s="539"/>
      <c r="AC427" s="540"/>
      <c r="AD427" s="34"/>
      <c r="AE427" s="34"/>
      <c r="AF427" s="34"/>
      <c r="AG427" s="34"/>
      <c r="AH427" s="34"/>
      <c r="AI427" s="34"/>
      <c r="AJ427" s="34"/>
      <c r="AK427" s="34"/>
      <c r="AL427" s="36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spans="1:48" ht="15.75" customHeight="1">
      <c r="A428" s="535" t="s">
        <v>7333</v>
      </c>
      <c r="B428" s="51">
        <v>46051</v>
      </c>
      <c r="C428" s="33" t="s">
        <v>7332</v>
      </c>
      <c r="D428" s="85">
        <v>1496</v>
      </c>
      <c r="E428" s="34">
        <v>10.1</v>
      </c>
      <c r="F428" s="34">
        <v>10.199999999999999</v>
      </c>
      <c r="G428" s="34">
        <v>4.22</v>
      </c>
      <c r="H428" s="34">
        <v>0.15</v>
      </c>
      <c r="I428" s="34">
        <v>0.56000000000000005</v>
      </c>
      <c r="J428" s="31">
        <v>4.2999999999999997E-2</v>
      </c>
      <c r="K428" s="31">
        <v>9.4E-2</v>
      </c>
      <c r="L428" s="31">
        <v>6.2E-2</v>
      </c>
      <c r="M428" s="31">
        <v>1.6E-2</v>
      </c>
      <c r="N428" s="35">
        <f t="shared" si="104"/>
        <v>94.855000000000004</v>
      </c>
      <c r="O428" s="34">
        <v>32.07</v>
      </c>
      <c r="P428" s="34">
        <v>36.46</v>
      </c>
      <c r="Q428" s="34">
        <v>9.0500000000000007</v>
      </c>
      <c r="R428" s="34">
        <v>19.39</v>
      </c>
      <c r="S428" s="34">
        <v>0.24</v>
      </c>
      <c r="T428" s="34">
        <v>0.16</v>
      </c>
      <c r="U428" s="34">
        <v>0.34</v>
      </c>
      <c r="V428" s="34">
        <v>0.22</v>
      </c>
      <c r="W428" s="34">
        <v>0.49</v>
      </c>
      <c r="X428" s="34">
        <v>1.01</v>
      </c>
      <c r="Y428" s="433">
        <v>1.1368880573744933</v>
      </c>
      <c r="Z428" s="433">
        <v>1.4190832553788588</v>
      </c>
      <c r="AA428" s="34"/>
      <c r="AB428" s="539"/>
      <c r="AC428" s="540"/>
      <c r="AD428" s="34"/>
      <c r="AE428" s="34"/>
      <c r="AF428" s="34"/>
      <c r="AG428" s="34"/>
      <c r="AH428" s="34"/>
      <c r="AI428" s="34"/>
      <c r="AJ428" s="34"/>
      <c r="AK428" s="34"/>
      <c r="AL428" s="36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spans="1:48" ht="15.75" customHeight="1">
      <c r="A429" s="535" t="s">
        <v>7335</v>
      </c>
      <c r="B429" s="51">
        <v>46051</v>
      </c>
      <c r="C429" s="33" t="s">
        <v>7334</v>
      </c>
      <c r="D429" s="85">
        <v>1477</v>
      </c>
      <c r="E429" s="34">
        <v>12.15</v>
      </c>
      <c r="F429" s="34">
        <v>12.25</v>
      </c>
      <c r="G429" s="34">
        <v>4.24</v>
      </c>
      <c r="H429" s="34">
        <v>0.14000000000000001</v>
      </c>
      <c r="I429" s="34">
        <v>0.39</v>
      </c>
      <c r="J429" s="31">
        <v>0.05</v>
      </c>
      <c r="K429" s="31">
        <v>9.6000000000000002E-2</v>
      </c>
      <c r="L429" s="31">
        <v>4.7E-2</v>
      </c>
      <c r="M429" s="31">
        <v>1.4999999999999999E-2</v>
      </c>
      <c r="N429" s="35">
        <f t="shared" si="104"/>
        <v>95.022000000000006</v>
      </c>
      <c r="O429" s="34">
        <v>32.619999999999997</v>
      </c>
      <c r="P429" s="34">
        <v>35.909999999999997</v>
      </c>
      <c r="Q429" s="34">
        <v>8.5399999999999991</v>
      </c>
      <c r="R429" s="34">
        <v>19.72</v>
      </c>
      <c r="S429" s="34">
        <v>0.4</v>
      </c>
      <c r="T429" s="34">
        <v>0.23</v>
      </c>
      <c r="U429" s="34">
        <v>0.34</v>
      </c>
      <c r="V429" s="34">
        <v>0.23</v>
      </c>
      <c r="W429" s="34">
        <v>0.54</v>
      </c>
      <c r="X429" s="34">
        <v>1.21</v>
      </c>
      <c r="Y429" s="433">
        <v>1.1008583690987124</v>
      </c>
      <c r="Z429" s="433">
        <v>1.3626609442060085</v>
      </c>
      <c r="AA429" s="34"/>
      <c r="AB429" s="539"/>
      <c r="AC429" s="540"/>
      <c r="AD429" s="34"/>
      <c r="AE429" s="34"/>
      <c r="AF429" s="34"/>
      <c r="AG429" s="34"/>
      <c r="AH429" s="34"/>
      <c r="AI429" s="34"/>
      <c r="AJ429" s="34"/>
      <c r="AK429" s="34"/>
      <c r="AL429" s="36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spans="1:48" ht="15.75" customHeight="1">
      <c r="A430" s="535" t="s">
        <v>7337</v>
      </c>
      <c r="B430" s="51">
        <v>46051</v>
      </c>
      <c r="C430" s="33" t="s">
        <v>7336</v>
      </c>
      <c r="D430" s="85">
        <v>1480</v>
      </c>
      <c r="E430" s="34">
        <v>14.1</v>
      </c>
      <c r="F430" s="34">
        <v>14.2</v>
      </c>
      <c r="G430" s="34">
        <v>4.13</v>
      </c>
      <c r="H430" s="34">
        <v>0.13</v>
      </c>
      <c r="I430" s="34">
        <v>0.34</v>
      </c>
      <c r="J430" s="31">
        <v>7.0000000000000007E-2</v>
      </c>
      <c r="K430" s="31">
        <v>9.1999999999999998E-2</v>
      </c>
      <c r="L430" s="31">
        <v>0.04</v>
      </c>
      <c r="M430" s="31">
        <v>1.7999999999999999E-2</v>
      </c>
      <c r="N430" s="35">
        <f t="shared" si="104"/>
        <v>95.18</v>
      </c>
      <c r="O430" s="34">
        <v>32.869999999999997</v>
      </c>
      <c r="P430" s="34">
        <v>34.4</v>
      </c>
      <c r="Q430" s="34">
        <v>8.57</v>
      </c>
      <c r="R430" s="34">
        <v>20.03</v>
      </c>
      <c r="S430" s="34">
        <v>0.67</v>
      </c>
      <c r="T430" s="34">
        <v>0.31</v>
      </c>
      <c r="U430" s="34">
        <v>0.41</v>
      </c>
      <c r="V430" s="34">
        <v>0.22</v>
      </c>
      <c r="W430" s="34">
        <v>0.54</v>
      </c>
      <c r="X430" s="34">
        <v>1.76</v>
      </c>
      <c r="Y430" s="433">
        <f t="shared" ref="Y430" si="112">P430/O430</f>
        <v>1.0465470033465165</v>
      </c>
      <c r="Z430" s="433">
        <f t="shared" ref="Z430" si="113">(Q430+P430)/O430</f>
        <v>1.3072710678430179</v>
      </c>
      <c r="AA430" s="34"/>
      <c r="AB430" s="539"/>
      <c r="AC430" s="540"/>
      <c r="AD430" s="34"/>
      <c r="AE430" s="34"/>
      <c r="AF430" s="34"/>
      <c r="AG430" s="34"/>
      <c r="AH430" s="34"/>
      <c r="AI430" s="34"/>
      <c r="AJ430" s="34"/>
      <c r="AK430" s="34"/>
      <c r="AL430" s="36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spans="1:48" ht="15.75" customHeight="1">
      <c r="A431" s="535" t="s">
        <v>7339</v>
      </c>
      <c r="B431" s="51">
        <v>46051</v>
      </c>
      <c r="C431" s="33" t="s">
        <v>7338</v>
      </c>
      <c r="D431" s="85">
        <v>1493</v>
      </c>
      <c r="E431" s="34">
        <v>16.3</v>
      </c>
      <c r="F431" s="34">
        <v>16.399999999999999</v>
      </c>
      <c r="G431" s="34">
        <v>4.1100000000000003</v>
      </c>
      <c r="H431" s="34">
        <v>0.15</v>
      </c>
      <c r="I431" s="34">
        <v>0.43</v>
      </c>
      <c r="J431" s="31">
        <v>7.4999999999999997E-2</v>
      </c>
      <c r="K431" s="31">
        <v>9.4E-2</v>
      </c>
      <c r="L431" s="31">
        <v>3.5999999999999997E-2</v>
      </c>
      <c r="M431" s="31">
        <v>1.2999999999999999E-2</v>
      </c>
      <c r="N431" s="35">
        <f t="shared" si="104"/>
        <v>95.091999999999999</v>
      </c>
      <c r="O431" s="34">
        <v>33.51</v>
      </c>
      <c r="P431" s="34">
        <v>35.47</v>
      </c>
      <c r="Q431" s="34">
        <v>8.1</v>
      </c>
      <c r="R431" s="34">
        <v>19.670000000000002</v>
      </c>
      <c r="S431" s="34">
        <v>0.39</v>
      </c>
      <c r="T431" s="34">
        <v>0.24</v>
      </c>
      <c r="U431" s="34">
        <v>0.34</v>
      </c>
      <c r="V431" s="34">
        <v>0.21</v>
      </c>
      <c r="W431" s="34">
        <v>0.52</v>
      </c>
      <c r="X431" s="34">
        <v>1.23</v>
      </c>
      <c r="Y431" s="433">
        <v>1.0584900029841839</v>
      </c>
      <c r="Z431" s="433">
        <v>1.3002088928678008</v>
      </c>
      <c r="AA431" s="34"/>
      <c r="AB431" s="539"/>
      <c r="AC431" s="540"/>
      <c r="AD431" s="34"/>
      <c r="AE431" s="34"/>
      <c r="AF431" s="34"/>
      <c r="AG431" s="34"/>
      <c r="AH431" s="34"/>
      <c r="AI431" s="34"/>
      <c r="AJ431" s="34"/>
      <c r="AK431" s="34"/>
      <c r="AL431" s="36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spans="1:48" ht="15.75" customHeight="1">
      <c r="A432" s="535" t="s">
        <v>7341</v>
      </c>
      <c r="B432" s="51">
        <v>46051</v>
      </c>
      <c r="C432" s="33" t="s">
        <v>7340</v>
      </c>
      <c r="D432" s="85">
        <v>1479</v>
      </c>
      <c r="E432" s="34">
        <v>17.399999999999999</v>
      </c>
      <c r="F432" s="34">
        <v>17.5</v>
      </c>
      <c r="G432" s="34">
        <v>4.0999999999999996</v>
      </c>
      <c r="H432" s="34">
        <v>0.13</v>
      </c>
      <c r="I432" s="34">
        <v>0.37</v>
      </c>
      <c r="J432" s="31">
        <v>7.3999999999999996E-2</v>
      </c>
      <c r="K432" s="31">
        <v>9.1999999999999998E-2</v>
      </c>
      <c r="L432" s="31">
        <v>3.7999999999999999E-2</v>
      </c>
      <c r="M432" s="31">
        <v>1.2E-2</v>
      </c>
      <c r="N432" s="35">
        <f t="shared" si="104"/>
        <v>95.183999999999997</v>
      </c>
      <c r="O432" s="34">
        <v>33.380000000000003</v>
      </c>
      <c r="P432" s="34">
        <v>35.450000000000003</v>
      </c>
      <c r="Q432" s="34">
        <v>8.27</v>
      </c>
      <c r="R432" s="34">
        <v>19.77</v>
      </c>
      <c r="S432" s="34">
        <v>0.34</v>
      </c>
      <c r="T432" s="34">
        <v>0.23</v>
      </c>
      <c r="U432" s="34">
        <v>0.35</v>
      </c>
      <c r="V432" s="34">
        <v>0.22</v>
      </c>
      <c r="W432" s="34">
        <v>0.5</v>
      </c>
      <c r="X432" s="34">
        <v>1.21</v>
      </c>
      <c r="Y432" s="433">
        <f t="shared" ref="Y432" si="114">P432/O432</f>
        <v>1.0620131815458358</v>
      </c>
      <c r="Z432" s="433">
        <f t="shared" ref="Z432" si="115">(Q432+P432)/O432</f>
        <v>1.309766327142001</v>
      </c>
      <c r="AA432" s="34"/>
      <c r="AB432" s="539"/>
      <c r="AC432" s="540"/>
      <c r="AD432" s="34"/>
      <c r="AE432" s="34"/>
      <c r="AF432" s="34"/>
      <c r="AG432" s="34"/>
      <c r="AH432" s="34"/>
      <c r="AI432" s="34"/>
      <c r="AJ432" s="34"/>
      <c r="AK432" s="34"/>
      <c r="AL432" s="36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spans="1:48" ht="15.75" customHeight="1">
      <c r="A433" s="535" t="s">
        <v>7343</v>
      </c>
      <c r="B433" s="51">
        <v>46051</v>
      </c>
      <c r="C433" s="33" t="s">
        <v>7342</v>
      </c>
      <c r="D433" s="85">
        <v>1479</v>
      </c>
      <c r="E433" s="34">
        <v>20.100000000000001</v>
      </c>
      <c r="F433" s="34">
        <v>20.2</v>
      </c>
      <c r="G433" s="34">
        <v>4.13</v>
      </c>
      <c r="H433" s="34">
        <v>0.15</v>
      </c>
      <c r="I433" s="34">
        <v>0.6</v>
      </c>
      <c r="J433" s="31">
        <v>6.6000000000000003E-2</v>
      </c>
      <c r="K433" s="31">
        <v>0.09</v>
      </c>
      <c r="L433" s="31">
        <v>5.0999999999999997E-2</v>
      </c>
      <c r="M433" s="31">
        <v>1.2999999999999999E-2</v>
      </c>
      <c r="N433" s="35">
        <f t="shared" si="104"/>
        <v>94.9</v>
      </c>
      <c r="O433" s="34">
        <v>32.950000000000003</v>
      </c>
      <c r="P433" s="34">
        <v>35.56</v>
      </c>
      <c r="Q433" s="34">
        <v>8.3800000000000008</v>
      </c>
      <c r="R433" s="34">
        <v>19.899999999999999</v>
      </c>
      <c r="S433" s="34">
        <v>0.46</v>
      </c>
      <c r="T433" s="34">
        <v>0.25</v>
      </c>
      <c r="U433" s="34">
        <v>0.33</v>
      </c>
      <c r="V433" s="34">
        <v>0.21</v>
      </c>
      <c r="W433" s="34">
        <v>0.5</v>
      </c>
      <c r="X433" s="34">
        <v>1.19</v>
      </c>
      <c r="Y433" s="433">
        <v>1.0792109256449165</v>
      </c>
      <c r="Z433" s="433">
        <v>1.3335356600910471</v>
      </c>
      <c r="AA433" s="34"/>
      <c r="AB433" s="539"/>
      <c r="AC433" s="540"/>
      <c r="AD433" s="34"/>
      <c r="AE433" s="34"/>
      <c r="AF433" s="34"/>
      <c r="AG433" s="34"/>
      <c r="AH433" s="34"/>
      <c r="AI433" s="34"/>
      <c r="AJ433" s="34"/>
      <c r="AK433" s="34"/>
      <c r="AL433" s="36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spans="1:48" ht="15.75" customHeight="1">
      <c r="A434" s="535" t="s">
        <v>7345</v>
      </c>
      <c r="B434" s="51">
        <v>46051</v>
      </c>
      <c r="C434" s="33" t="s">
        <v>7344</v>
      </c>
      <c r="D434" s="85">
        <v>1482</v>
      </c>
      <c r="E434" s="34">
        <v>21.4</v>
      </c>
      <c r="F434" s="34">
        <v>21.5</v>
      </c>
      <c r="G434" s="34">
        <v>4.1900000000000004</v>
      </c>
      <c r="H434" s="34">
        <v>0.13</v>
      </c>
      <c r="I434" s="34">
        <v>0.38</v>
      </c>
      <c r="J434" s="31">
        <v>6.4000000000000001E-2</v>
      </c>
      <c r="K434" s="31">
        <v>9.4E-2</v>
      </c>
      <c r="L434" s="31">
        <v>4.2999999999999997E-2</v>
      </c>
      <c r="M434" s="31">
        <v>1.4E-2</v>
      </c>
      <c r="N434" s="35">
        <f t="shared" si="104"/>
        <v>95.084999999999994</v>
      </c>
      <c r="O434" s="34">
        <v>32.86</v>
      </c>
      <c r="P434" s="34">
        <v>35.64</v>
      </c>
      <c r="Q434" s="34">
        <v>8.39</v>
      </c>
      <c r="R434" s="34">
        <v>20.13</v>
      </c>
      <c r="S434" s="34">
        <v>0.3</v>
      </c>
      <c r="T434" s="34">
        <v>0.21</v>
      </c>
      <c r="U434" s="34">
        <v>0.34</v>
      </c>
      <c r="V434" s="34">
        <v>0.2</v>
      </c>
      <c r="W434" s="34">
        <v>0.47</v>
      </c>
      <c r="X434" s="34">
        <v>1.19</v>
      </c>
      <c r="Y434" s="433">
        <v>1.0846013390139988</v>
      </c>
      <c r="Z434" s="433">
        <v>1.3399269628727937</v>
      </c>
      <c r="AA434" s="34"/>
      <c r="AB434" s="539"/>
      <c r="AC434" s="540"/>
      <c r="AD434" s="34"/>
      <c r="AE434" s="34"/>
      <c r="AF434" s="34"/>
      <c r="AG434" s="34"/>
      <c r="AH434" s="34"/>
      <c r="AI434" s="34"/>
      <c r="AJ434" s="34"/>
      <c r="AK434" s="34"/>
      <c r="AL434" s="36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spans="1:48" ht="15.75" customHeight="1">
      <c r="A435" s="535" t="s">
        <v>7346</v>
      </c>
      <c r="B435" s="51">
        <v>46051</v>
      </c>
      <c r="C435" s="33" t="s">
        <v>7347</v>
      </c>
      <c r="D435" s="85">
        <v>1479</v>
      </c>
      <c r="E435" s="34">
        <v>23.35</v>
      </c>
      <c r="F435" s="34">
        <v>23.45</v>
      </c>
      <c r="G435" s="34">
        <v>4.1500000000000004</v>
      </c>
      <c r="H435" s="34">
        <v>0.14000000000000001</v>
      </c>
      <c r="I435" s="34">
        <v>0.52</v>
      </c>
      <c r="J435" s="31">
        <v>6.2E-2</v>
      </c>
      <c r="K435" s="31">
        <v>9.7000000000000003E-2</v>
      </c>
      <c r="L435" s="31">
        <v>5.0999999999999997E-2</v>
      </c>
      <c r="M435" s="31">
        <v>1.4E-2</v>
      </c>
      <c r="N435" s="35">
        <f t="shared" si="104"/>
        <v>94.965999999999994</v>
      </c>
      <c r="O435" s="34">
        <v>32.58</v>
      </c>
      <c r="P435" s="34">
        <v>35.97</v>
      </c>
      <c r="Q435" s="34">
        <v>8.2200000000000006</v>
      </c>
      <c r="R435" s="34">
        <v>20.28</v>
      </c>
      <c r="S435" s="34">
        <v>0.31</v>
      </c>
      <c r="T435" s="34">
        <v>0.21</v>
      </c>
      <c r="U435" s="34">
        <v>0.33</v>
      </c>
      <c r="V435" s="34">
        <v>0.21</v>
      </c>
      <c r="W435" s="34">
        <v>0.45</v>
      </c>
      <c r="X435" s="34">
        <v>1.17</v>
      </c>
      <c r="Y435" s="433">
        <v>1.1040515653775322</v>
      </c>
      <c r="Z435" s="433">
        <v>1.3563535911602209</v>
      </c>
      <c r="AA435" s="34"/>
      <c r="AB435" s="539"/>
      <c r="AC435" s="540"/>
      <c r="AD435" s="34"/>
      <c r="AE435" s="34"/>
      <c r="AF435" s="34"/>
      <c r="AG435" s="34"/>
      <c r="AH435" s="34"/>
      <c r="AI435" s="34"/>
      <c r="AJ435" s="34"/>
      <c r="AK435" s="34"/>
      <c r="AL435" s="36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spans="1:48" ht="15.75" customHeight="1">
      <c r="A436" s="535"/>
      <c r="B436" s="51"/>
      <c r="C436" s="33"/>
      <c r="D436" s="85"/>
      <c r="E436" s="34"/>
      <c r="F436" s="34"/>
      <c r="G436" s="34"/>
      <c r="H436" s="34"/>
      <c r="I436" s="34"/>
      <c r="J436" s="31"/>
      <c r="K436" s="31"/>
      <c r="L436" s="31"/>
      <c r="M436" s="31"/>
      <c r="N436" s="420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433"/>
      <c r="Z436" s="433"/>
      <c r="AA436" s="34"/>
      <c r="AB436" s="539"/>
      <c r="AC436" s="540"/>
      <c r="AD436" s="34"/>
      <c r="AE436" s="34"/>
      <c r="AF436" s="34"/>
      <c r="AG436" s="34"/>
      <c r="AH436" s="34"/>
      <c r="AI436" s="34"/>
      <c r="AJ436" s="34"/>
      <c r="AK436" s="34"/>
      <c r="AL436" s="36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spans="1:48" ht="15.75" customHeight="1">
      <c r="A437" s="535" t="s">
        <v>7348</v>
      </c>
      <c r="B437" s="51">
        <v>46052</v>
      </c>
      <c r="C437" s="33" t="s">
        <v>7349</v>
      </c>
      <c r="D437" s="85">
        <v>1488</v>
      </c>
      <c r="E437" s="34">
        <v>1.3</v>
      </c>
      <c r="F437" s="34">
        <v>1.4</v>
      </c>
      <c r="G437" s="34">
        <v>4.1399999999999997</v>
      </c>
      <c r="H437" s="34">
        <v>0.13</v>
      </c>
      <c r="I437" s="34">
        <v>0.32</v>
      </c>
      <c r="J437" s="31">
        <v>7.0000000000000007E-2</v>
      </c>
      <c r="K437" s="31">
        <v>9.2999999999999999E-2</v>
      </c>
      <c r="L437" s="31">
        <v>3.7999999999999999E-2</v>
      </c>
      <c r="M437" s="31">
        <v>1.2999999999999999E-2</v>
      </c>
      <c r="N437" s="35">
        <f t="shared" si="104"/>
        <v>95.195999999999998</v>
      </c>
      <c r="O437" s="34">
        <v>32.700000000000003</v>
      </c>
      <c r="P437" s="34">
        <v>36.32</v>
      </c>
      <c r="Q437" s="34">
        <v>8.09</v>
      </c>
      <c r="R437" s="34">
        <v>19.96</v>
      </c>
      <c r="S437" s="34">
        <v>0.3</v>
      </c>
      <c r="T437" s="34">
        <v>0.21</v>
      </c>
      <c r="U437" s="34">
        <v>0.35</v>
      </c>
      <c r="V437" s="34">
        <v>0.21</v>
      </c>
      <c r="W437" s="34">
        <v>0.45</v>
      </c>
      <c r="X437" s="34">
        <v>1.1399999999999999</v>
      </c>
      <c r="Y437" s="433">
        <v>1.1107033639143731</v>
      </c>
      <c r="Z437" s="433">
        <v>1.358103975535168</v>
      </c>
      <c r="AA437" s="34"/>
      <c r="AB437" s="539" t="s">
        <v>48</v>
      </c>
      <c r="AC437" s="540">
        <v>22.3</v>
      </c>
      <c r="AD437" s="34"/>
      <c r="AE437" s="34"/>
      <c r="AF437" s="34"/>
      <c r="AG437" s="34"/>
      <c r="AH437" s="34"/>
      <c r="AI437" s="34"/>
      <c r="AJ437" s="34"/>
      <c r="AK437" s="34"/>
      <c r="AL437" s="36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spans="1:48" ht="15.75" customHeight="1">
      <c r="A438" s="535" t="s">
        <v>7350</v>
      </c>
      <c r="B438" s="51">
        <v>46052</v>
      </c>
      <c r="C438" s="33" t="s">
        <v>7351</v>
      </c>
      <c r="D438" s="85">
        <v>1470</v>
      </c>
      <c r="E438" s="34">
        <v>3.1</v>
      </c>
      <c r="F438" s="34">
        <v>3.2</v>
      </c>
      <c r="G438" s="34">
        <v>4.16</v>
      </c>
      <c r="H438" s="34">
        <v>0.13</v>
      </c>
      <c r="I438" s="34">
        <v>0.35</v>
      </c>
      <c r="J438" s="31">
        <v>7.1999999999999995E-2</v>
      </c>
      <c r="K438" s="31">
        <v>9.8000000000000004E-2</v>
      </c>
      <c r="L438" s="31">
        <v>4.2000000000000003E-2</v>
      </c>
      <c r="M438" s="31">
        <v>1.2999999999999999E-2</v>
      </c>
      <c r="N438" s="35">
        <f t="shared" si="104"/>
        <v>95.135000000000005</v>
      </c>
      <c r="O438" s="34">
        <v>32.65</v>
      </c>
      <c r="P438" s="34">
        <v>35.4</v>
      </c>
      <c r="Q438" s="34">
        <v>8.0299999999999994</v>
      </c>
      <c r="R438" s="34">
        <v>20.55</v>
      </c>
      <c r="S438" s="34">
        <v>0.56999999999999995</v>
      </c>
      <c r="T438" s="34">
        <v>0.24</v>
      </c>
      <c r="U438" s="34">
        <v>0.33</v>
      </c>
      <c r="V438" s="34">
        <v>0.22</v>
      </c>
      <c r="W438" s="34">
        <v>0.46</v>
      </c>
      <c r="X438" s="34">
        <v>1.23</v>
      </c>
      <c r="Y438" s="433">
        <v>1.0842266462480858</v>
      </c>
      <c r="Z438" s="433">
        <v>1.3301684532924962</v>
      </c>
      <c r="AA438" s="34"/>
      <c r="AB438" s="539" t="s">
        <v>50</v>
      </c>
      <c r="AC438" s="540">
        <v>6.3</v>
      </c>
      <c r="AD438" s="34">
        <v>25.4</v>
      </c>
      <c r="AE438" s="34">
        <v>18.2</v>
      </c>
      <c r="AF438" s="34">
        <v>0.6</v>
      </c>
      <c r="AG438" s="34">
        <v>3.35</v>
      </c>
      <c r="AH438" s="34">
        <v>52.45</v>
      </c>
      <c r="AI438" s="34">
        <v>1.3956043956043955</v>
      </c>
      <c r="AJ438" s="34">
        <v>41.743119266055054</v>
      </c>
      <c r="AK438" s="34">
        <v>876.875</v>
      </c>
      <c r="AL438" s="36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spans="1:48" ht="15.75" customHeight="1">
      <c r="A439" s="535" t="s">
        <v>7352</v>
      </c>
      <c r="B439" s="51">
        <v>46052</v>
      </c>
      <c r="C439" s="33" t="s">
        <v>7353</v>
      </c>
      <c r="D439" s="85">
        <v>1492</v>
      </c>
      <c r="E439" s="34">
        <v>4.3</v>
      </c>
      <c r="F439" s="34">
        <v>4.4000000000000004</v>
      </c>
      <c r="G439" s="34">
        <v>4.1399999999999997</v>
      </c>
      <c r="H439" s="34">
        <v>0.15</v>
      </c>
      <c r="I439" s="34">
        <v>0.47</v>
      </c>
      <c r="J439" s="31">
        <v>0.05</v>
      </c>
      <c r="K439" s="31">
        <v>0.10199999999999999</v>
      </c>
      <c r="L439" s="31">
        <v>0.06</v>
      </c>
      <c r="M439" s="31">
        <v>1.4999999999999999E-2</v>
      </c>
      <c r="N439" s="35">
        <f t="shared" si="104"/>
        <v>95.013000000000005</v>
      </c>
      <c r="O439" s="34">
        <v>32.29</v>
      </c>
      <c r="P439" s="34">
        <v>36.01</v>
      </c>
      <c r="Q439" s="34">
        <v>8.1999999999999993</v>
      </c>
      <c r="R439" s="34">
        <v>20.62</v>
      </c>
      <c r="S439" s="34">
        <v>0.31</v>
      </c>
      <c r="T439" s="34">
        <v>0.21</v>
      </c>
      <c r="U439" s="34">
        <v>0.32</v>
      </c>
      <c r="V439" s="34">
        <v>0.2</v>
      </c>
      <c r="W439" s="34">
        <v>0.44</v>
      </c>
      <c r="X439" s="34">
        <v>1.1299999999999999</v>
      </c>
      <c r="Y439" s="433">
        <v>1.1152059461133477</v>
      </c>
      <c r="Z439" s="433">
        <v>1.3691545370083615</v>
      </c>
      <c r="AA439" s="34"/>
      <c r="AB439" s="539" t="s">
        <v>53</v>
      </c>
      <c r="AC439" s="540">
        <v>14.3</v>
      </c>
      <c r="AD439" s="34"/>
      <c r="AE439" s="34"/>
      <c r="AF439" s="34"/>
      <c r="AG439" s="34"/>
      <c r="AH439" s="34"/>
      <c r="AI439" s="34"/>
      <c r="AJ439" s="34"/>
      <c r="AK439" s="34"/>
      <c r="AL439" s="36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spans="1:48" ht="15.75" customHeight="1">
      <c r="A440" s="535" t="s">
        <v>7355</v>
      </c>
      <c r="B440" s="51">
        <v>46052</v>
      </c>
      <c r="C440" s="33" t="s">
        <v>7354</v>
      </c>
      <c r="D440" s="85">
        <v>1468</v>
      </c>
      <c r="E440" s="34">
        <v>6.1</v>
      </c>
      <c r="F440" s="34">
        <v>6.2</v>
      </c>
      <c r="G440" s="34">
        <v>4.3</v>
      </c>
      <c r="H440" s="34">
        <v>0.12</v>
      </c>
      <c r="I440" s="34">
        <v>0.22</v>
      </c>
      <c r="J440" s="31">
        <v>8.3000000000000004E-2</v>
      </c>
      <c r="K440" s="31">
        <v>8.5999999999999993E-2</v>
      </c>
      <c r="L440" s="31">
        <v>2.5000000000000001E-2</v>
      </c>
      <c r="M440" s="31">
        <v>0.01</v>
      </c>
      <c r="N440" s="35">
        <f t="shared" si="104"/>
        <v>95.156000000000006</v>
      </c>
      <c r="O440" s="34">
        <v>32.61</v>
      </c>
      <c r="P440" s="34">
        <v>35.5</v>
      </c>
      <c r="Q440" s="34">
        <v>8.25</v>
      </c>
      <c r="R440" s="34">
        <v>20.41</v>
      </c>
      <c r="S440" s="34">
        <v>0.43</v>
      </c>
      <c r="T440" s="34">
        <v>0.26</v>
      </c>
      <c r="U440" s="34">
        <v>0.21</v>
      </c>
      <c r="V440" s="34">
        <v>0.21</v>
      </c>
      <c r="W440" s="34">
        <v>0.49</v>
      </c>
      <c r="X440" s="34">
        <v>1.23</v>
      </c>
      <c r="Y440" s="433">
        <v>1.088623121741797</v>
      </c>
      <c r="Z440" s="433">
        <v>1.3416130021465809</v>
      </c>
      <c r="AA440" s="34"/>
      <c r="AB440" s="539"/>
      <c r="AC440" s="540"/>
      <c r="AD440" s="34"/>
      <c r="AE440" s="34"/>
      <c r="AF440" s="34"/>
      <c r="AG440" s="34"/>
      <c r="AH440" s="34"/>
      <c r="AI440" s="34"/>
      <c r="AJ440" s="34"/>
      <c r="AK440" s="34"/>
      <c r="AL440" s="36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spans="1:48" ht="15.75" customHeight="1">
      <c r="A441" s="535" t="s">
        <v>7357</v>
      </c>
      <c r="B441" s="51">
        <v>46052</v>
      </c>
      <c r="C441" s="33" t="s">
        <v>7356</v>
      </c>
      <c r="D441" s="85">
        <v>1463</v>
      </c>
      <c r="E441" s="34">
        <v>9.1999999999999993</v>
      </c>
      <c r="F441" s="34">
        <v>9.3000000000000007</v>
      </c>
      <c r="G441" s="34">
        <v>4.26</v>
      </c>
      <c r="H441" s="34">
        <v>0.14000000000000001</v>
      </c>
      <c r="I441" s="34">
        <v>0.9</v>
      </c>
      <c r="J441" s="31">
        <v>6.5000000000000002E-2</v>
      </c>
      <c r="K441" s="31">
        <v>8.3000000000000004E-2</v>
      </c>
      <c r="L441" s="31">
        <v>7.1999999999999995E-2</v>
      </c>
      <c r="M441" s="31">
        <v>2.3E-2</v>
      </c>
      <c r="N441" s="35">
        <f t="shared" si="104"/>
        <v>94.456999999999994</v>
      </c>
      <c r="O441" s="34">
        <v>32.33</v>
      </c>
      <c r="P441" s="34">
        <v>35.4</v>
      </c>
      <c r="Q441" s="34">
        <v>8.08</v>
      </c>
      <c r="R441" s="34">
        <v>20.5</v>
      </c>
      <c r="S441" s="34">
        <v>0.59</v>
      </c>
      <c r="T441" s="34">
        <v>0.28000000000000003</v>
      </c>
      <c r="U441" s="34">
        <v>0.33</v>
      </c>
      <c r="V441" s="34">
        <v>0.21</v>
      </c>
      <c r="W441" s="34">
        <v>0.52</v>
      </c>
      <c r="X441" s="34">
        <v>1.27</v>
      </c>
      <c r="Y441" s="433">
        <v>1.0949582431178473</v>
      </c>
      <c r="Z441" s="433">
        <v>1.344880915558305</v>
      </c>
      <c r="AA441" s="34"/>
      <c r="AB441" s="539"/>
      <c r="AC441" s="540"/>
      <c r="AD441" s="34"/>
      <c r="AE441" s="34"/>
      <c r="AF441" s="34"/>
      <c r="AG441" s="34"/>
      <c r="AH441" s="34"/>
      <c r="AI441" s="34"/>
      <c r="AJ441" s="34"/>
      <c r="AK441" s="34"/>
      <c r="AL441" s="36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spans="1:48" ht="15.75" customHeight="1">
      <c r="A442" s="535" t="s">
        <v>7359</v>
      </c>
      <c r="B442" s="51">
        <v>46052</v>
      </c>
      <c r="C442" s="33" t="s">
        <v>7358</v>
      </c>
      <c r="D442" s="85">
        <v>1483</v>
      </c>
      <c r="E442" s="34">
        <v>10.199999999999999</v>
      </c>
      <c r="F442" s="34">
        <v>10.3</v>
      </c>
      <c r="G442" s="34">
        <v>4.43</v>
      </c>
      <c r="H442" s="34">
        <v>0.13</v>
      </c>
      <c r="I442" s="34">
        <v>0.36</v>
      </c>
      <c r="J442" s="31">
        <v>7.9000000000000001E-2</v>
      </c>
      <c r="K442" s="31">
        <v>9.1999999999999998E-2</v>
      </c>
      <c r="L442" s="31">
        <v>4.4999999999999998E-2</v>
      </c>
      <c r="M442" s="31">
        <v>1.2999999999999999E-2</v>
      </c>
      <c r="N442" s="35">
        <f t="shared" si="104"/>
        <v>94.850999999999999</v>
      </c>
      <c r="O442" s="34">
        <v>32.07</v>
      </c>
      <c r="P442" s="34">
        <v>35.75</v>
      </c>
      <c r="Q442" s="34">
        <v>8.3800000000000008</v>
      </c>
      <c r="R442" s="34">
        <v>20.74</v>
      </c>
      <c r="S442" s="34">
        <v>0.48</v>
      </c>
      <c r="T442" s="34">
        <v>0.25</v>
      </c>
      <c r="U442" s="34">
        <v>0.55000000000000004</v>
      </c>
      <c r="V442" s="34">
        <v>0.21</v>
      </c>
      <c r="W442" s="34">
        <v>0.48</v>
      </c>
      <c r="X442" s="34">
        <v>0.98</v>
      </c>
      <c r="Y442" s="433">
        <v>1.1147489865918303</v>
      </c>
      <c r="Z442" s="433">
        <v>1.3760523854069224</v>
      </c>
      <c r="AA442" s="34"/>
      <c r="AB442" s="539"/>
      <c r="AC442" s="540"/>
      <c r="AD442" s="34"/>
      <c r="AE442" s="34"/>
      <c r="AF442" s="34"/>
      <c r="AG442" s="34"/>
      <c r="AH442" s="34"/>
      <c r="AI442" s="34"/>
      <c r="AJ442" s="34"/>
      <c r="AK442" s="34"/>
      <c r="AL442" s="36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spans="1:48" ht="15.75" customHeight="1">
      <c r="A443" s="535" t="s">
        <v>7361</v>
      </c>
      <c r="B443" s="51">
        <v>46052</v>
      </c>
      <c r="C443" s="33" t="s">
        <v>7360</v>
      </c>
      <c r="D443" s="85">
        <v>1468</v>
      </c>
      <c r="E443" s="34">
        <v>11.55</v>
      </c>
      <c r="F443" s="34">
        <v>12.05</v>
      </c>
      <c r="G443" s="34">
        <v>4.24</v>
      </c>
      <c r="H443" s="34">
        <v>0.12</v>
      </c>
      <c r="I443" s="34">
        <v>0.25</v>
      </c>
      <c r="J443" s="31">
        <v>8.5000000000000006E-2</v>
      </c>
      <c r="K443" s="31">
        <v>9.5000000000000001E-2</v>
      </c>
      <c r="L443" s="31">
        <v>0.03</v>
      </c>
      <c r="M443" s="31">
        <v>1.2999999999999999E-2</v>
      </c>
      <c r="N443" s="35">
        <f t="shared" si="104"/>
        <v>95.167000000000002</v>
      </c>
      <c r="O443" s="34">
        <v>32.36</v>
      </c>
      <c r="P443" s="34">
        <v>35.770000000000003</v>
      </c>
      <c r="Q443" s="34">
        <v>8.19</v>
      </c>
      <c r="R443" s="34">
        <v>20.32</v>
      </c>
      <c r="S443" s="34">
        <v>0.54</v>
      </c>
      <c r="T443" s="34">
        <v>0.25</v>
      </c>
      <c r="U443" s="34">
        <v>0.36</v>
      </c>
      <c r="V443" s="34">
        <v>0.21</v>
      </c>
      <c r="W443" s="34">
        <v>0.48</v>
      </c>
      <c r="X443" s="34">
        <v>1.1299999999999999</v>
      </c>
      <c r="Y443" s="433">
        <v>1.1053770086526578</v>
      </c>
      <c r="Z443" s="433">
        <v>1.3584672435105067</v>
      </c>
      <c r="AA443" s="34"/>
      <c r="AB443" s="539"/>
      <c r="AC443" s="540"/>
      <c r="AD443" s="34"/>
      <c r="AE443" s="34"/>
      <c r="AF443" s="34"/>
      <c r="AG443" s="34"/>
      <c r="AH443" s="34"/>
      <c r="AI443" s="34"/>
      <c r="AJ443" s="34"/>
      <c r="AK443" s="34"/>
      <c r="AL443" s="36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spans="1:48" ht="15.75" customHeight="1">
      <c r="A444" s="535" t="s">
        <v>7363</v>
      </c>
      <c r="B444" s="51">
        <v>46052</v>
      </c>
      <c r="C444" s="33" t="s">
        <v>7362</v>
      </c>
      <c r="D444" s="85">
        <v>1470</v>
      </c>
      <c r="E444" s="34">
        <v>14.1</v>
      </c>
      <c r="F444" s="34">
        <v>14.2</v>
      </c>
      <c r="G444" s="34">
        <v>4.17</v>
      </c>
      <c r="H444" s="34">
        <v>0.11</v>
      </c>
      <c r="I444" s="34">
        <v>0.38</v>
      </c>
      <c r="J444" s="31">
        <v>8.2000000000000003E-2</v>
      </c>
      <c r="K444" s="31">
        <v>0.09</v>
      </c>
      <c r="L444" s="31">
        <v>4.2999999999999997E-2</v>
      </c>
      <c r="M444" s="31">
        <v>2.1000000000000001E-2</v>
      </c>
      <c r="N444" s="35">
        <f t="shared" si="104"/>
        <v>95.103999999999999</v>
      </c>
      <c r="O444" s="34">
        <v>32.119999999999997</v>
      </c>
      <c r="P444" s="34">
        <v>35.72</v>
      </c>
      <c r="Q444" s="34">
        <v>8.24</v>
      </c>
      <c r="R444" s="34">
        <v>20.64</v>
      </c>
      <c r="S444" s="34">
        <v>0.56999999999999995</v>
      </c>
      <c r="T444" s="34">
        <v>0.25</v>
      </c>
      <c r="U444" s="34">
        <v>0.33</v>
      </c>
      <c r="V444" s="34">
        <v>0.2</v>
      </c>
      <c r="W444" s="34">
        <v>0.44</v>
      </c>
      <c r="X444" s="34">
        <v>1.2</v>
      </c>
      <c r="Y444" s="433">
        <v>1.112079701120797</v>
      </c>
      <c r="Z444" s="433">
        <v>1.368617683686177</v>
      </c>
      <c r="AA444" s="34"/>
      <c r="AB444" s="539"/>
      <c r="AC444" s="540"/>
      <c r="AD444" s="34"/>
      <c r="AE444" s="34"/>
      <c r="AF444" s="34"/>
      <c r="AG444" s="34"/>
      <c r="AH444" s="34"/>
      <c r="AI444" s="34"/>
      <c r="AJ444" s="34"/>
      <c r="AK444" s="34"/>
      <c r="AL444" s="36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spans="1:48" ht="15.75" customHeight="1">
      <c r="A445" s="535" t="s">
        <v>7365</v>
      </c>
      <c r="B445" s="51">
        <v>46052</v>
      </c>
      <c r="C445" s="33" t="s">
        <v>7364</v>
      </c>
      <c r="D445" s="85">
        <v>1482</v>
      </c>
      <c r="E445" s="34">
        <v>14.5</v>
      </c>
      <c r="F445" s="34">
        <v>15</v>
      </c>
      <c r="G445" s="34">
        <v>4.16</v>
      </c>
      <c r="H445" s="34">
        <v>0.13</v>
      </c>
      <c r="I445" s="34">
        <v>0.37</v>
      </c>
      <c r="J445" s="31">
        <v>7.1999999999999995E-2</v>
      </c>
      <c r="K445" s="31">
        <v>9.8000000000000004E-2</v>
      </c>
      <c r="L445" s="31">
        <v>4.5999999999999999E-2</v>
      </c>
      <c r="M445" s="31">
        <v>1.2999999999999999E-2</v>
      </c>
      <c r="N445" s="35">
        <f t="shared" si="104"/>
        <v>95.111000000000004</v>
      </c>
      <c r="O445" s="34">
        <v>32.409999999999997</v>
      </c>
      <c r="P445" s="34">
        <v>35.770000000000003</v>
      </c>
      <c r="Q445" s="34">
        <v>8.36</v>
      </c>
      <c r="R445" s="34">
        <v>20.28</v>
      </c>
      <c r="S445" s="34">
        <v>0.41</v>
      </c>
      <c r="T445" s="34">
        <v>0.24</v>
      </c>
      <c r="U445" s="34">
        <v>0.36</v>
      </c>
      <c r="V445" s="34">
        <v>0.21</v>
      </c>
      <c r="W445" s="34">
        <v>0.49</v>
      </c>
      <c r="X445" s="34">
        <v>1.21</v>
      </c>
      <c r="Y445" s="433">
        <v>1.1036717062634991</v>
      </c>
      <c r="Z445" s="433">
        <v>1.361616784942919</v>
      </c>
      <c r="AA445" s="34"/>
      <c r="AB445" s="539"/>
      <c r="AC445" s="540"/>
      <c r="AD445" s="34"/>
      <c r="AE445" s="34"/>
      <c r="AF445" s="34"/>
      <c r="AG445" s="34"/>
      <c r="AH445" s="34"/>
      <c r="AI445" s="34"/>
      <c r="AJ445" s="34"/>
      <c r="AK445" s="34"/>
      <c r="AL445" s="36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spans="1:48" ht="15.75" customHeight="1">
      <c r="A446" s="535" t="s">
        <v>7367</v>
      </c>
      <c r="B446" s="51">
        <v>46052</v>
      </c>
      <c r="C446" s="33" t="s">
        <v>7366</v>
      </c>
      <c r="D446" s="85">
        <v>1480</v>
      </c>
      <c r="E446" s="34">
        <v>14.2</v>
      </c>
      <c r="F446" s="34">
        <v>14.3</v>
      </c>
      <c r="G446" s="34">
        <v>4.1399999999999997</v>
      </c>
      <c r="H446" s="34">
        <v>0.13</v>
      </c>
      <c r="I446" s="34">
        <v>0.65</v>
      </c>
      <c r="J446" s="31">
        <v>7.0000000000000007E-2</v>
      </c>
      <c r="K446" s="31">
        <v>9.1999999999999998E-2</v>
      </c>
      <c r="L446" s="31">
        <v>4.3999999999999997E-2</v>
      </c>
      <c r="M446" s="31">
        <v>1.2999999999999999E-2</v>
      </c>
      <c r="N446" s="35">
        <f t="shared" si="104"/>
        <v>94.861000000000004</v>
      </c>
      <c r="O446" s="34">
        <v>32.299999999999997</v>
      </c>
      <c r="P446" s="34">
        <v>35.57</v>
      </c>
      <c r="Q446" s="34">
        <v>8.52</v>
      </c>
      <c r="R446" s="34">
        <v>20.34</v>
      </c>
      <c r="S446" s="34">
        <v>0.46</v>
      </c>
      <c r="T446" s="34">
        <v>0.25</v>
      </c>
      <c r="U446" s="34">
        <v>0.36</v>
      </c>
      <c r="V446" s="34">
        <v>0.22</v>
      </c>
      <c r="W446" s="34">
        <v>0.5</v>
      </c>
      <c r="X446" s="34">
        <v>1.23</v>
      </c>
      <c r="Y446" s="433">
        <f t="shared" ref="Y446:Y449" si="116">P446/O446</f>
        <v>1.1012383900928793</v>
      </c>
      <c r="Z446" s="433">
        <f t="shared" ref="Z446:Z449" si="117">(Q446+P446)/O446</f>
        <v>1.3650154798761611</v>
      </c>
      <c r="AA446" s="34"/>
      <c r="AB446" s="539"/>
      <c r="AC446" s="540"/>
      <c r="AD446" s="34"/>
      <c r="AE446" s="34"/>
      <c r="AF446" s="34"/>
      <c r="AG446" s="34"/>
      <c r="AH446" s="34"/>
      <c r="AI446" s="34"/>
      <c r="AJ446" s="34"/>
      <c r="AK446" s="34"/>
      <c r="AL446" s="36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spans="1:48" ht="15.75" customHeight="1">
      <c r="A447" s="535" t="s">
        <v>7369</v>
      </c>
      <c r="B447" s="51">
        <v>46052</v>
      </c>
      <c r="C447" s="33" t="s">
        <v>7368</v>
      </c>
      <c r="D447" s="85">
        <v>1463</v>
      </c>
      <c r="E447" s="34">
        <v>17.2</v>
      </c>
      <c r="F447" s="34">
        <v>17.3</v>
      </c>
      <c r="G447" s="34">
        <v>4.1399999999999997</v>
      </c>
      <c r="H447" s="34">
        <v>0.12</v>
      </c>
      <c r="I447" s="34">
        <v>0.26</v>
      </c>
      <c r="J447" s="31">
        <v>9.1999999999999998E-2</v>
      </c>
      <c r="K447" s="31">
        <v>9.1999999999999998E-2</v>
      </c>
      <c r="L447" s="31">
        <v>0.03</v>
      </c>
      <c r="M447" s="31">
        <v>1.2E-2</v>
      </c>
      <c r="N447" s="35">
        <f t="shared" si="104"/>
        <v>95.254000000000005</v>
      </c>
      <c r="O447" s="34">
        <v>33.19</v>
      </c>
      <c r="P447" s="34">
        <v>34.99</v>
      </c>
      <c r="Q447" s="34">
        <v>8.4499999999999993</v>
      </c>
      <c r="R447" s="34">
        <v>19.98</v>
      </c>
      <c r="S447" s="34">
        <v>0.49</v>
      </c>
      <c r="T447" s="34">
        <v>0.26</v>
      </c>
      <c r="U447" s="34">
        <v>0.35</v>
      </c>
      <c r="V447" s="34">
        <v>0.21</v>
      </c>
      <c r="W447" s="34">
        <v>0.52</v>
      </c>
      <c r="X447" s="34">
        <v>1.28</v>
      </c>
      <c r="Y447" s="433">
        <v>1.0542332027719195</v>
      </c>
      <c r="Z447" s="433">
        <v>1.3088279602289847</v>
      </c>
      <c r="AA447" s="34"/>
      <c r="AB447" s="539"/>
      <c r="AC447" s="540"/>
      <c r="AD447" s="34"/>
      <c r="AE447" s="34"/>
      <c r="AF447" s="34"/>
      <c r="AG447" s="34"/>
      <c r="AH447" s="34"/>
      <c r="AI447" s="34"/>
      <c r="AJ447" s="34"/>
      <c r="AK447" s="34"/>
      <c r="AL447" s="36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spans="1:48" ht="15.75" customHeight="1">
      <c r="A448" s="535" t="s">
        <v>7371</v>
      </c>
      <c r="B448" s="51">
        <v>46052</v>
      </c>
      <c r="C448" s="33" t="s">
        <v>7370</v>
      </c>
      <c r="D448" s="85">
        <v>1499</v>
      </c>
      <c r="E448" s="34">
        <v>19.3</v>
      </c>
      <c r="F448" s="34">
        <v>19.399999999999999</v>
      </c>
      <c r="G448" s="34">
        <v>4.25</v>
      </c>
      <c r="H448" s="34">
        <v>0.15</v>
      </c>
      <c r="I448" s="34">
        <v>0.64</v>
      </c>
      <c r="J448" s="31">
        <v>4.7E-2</v>
      </c>
      <c r="K448" s="31">
        <v>9.9000000000000005E-2</v>
      </c>
      <c r="L448" s="31">
        <v>7.0999999999999994E-2</v>
      </c>
      <c r="M448" s="31">
        <v>1.4E-2</v>
      </c>
      <c r="N448" s="35">
        <f t="shared" si="104"/>
        <v>94.728999999999999</v>
      </c>
      <c r="O448" s="34">
        <v>32.659999999999997</v>
      </c>
      <c r="P448" s="34">
        <v>35.78</v>
      </c>
      <c r="Q448" s="34">
        <v>8.7100000000000009</v>
      </c>
      <c r="R448" s="34">
        <v>20.05</v>
      </c>
      <c r="S448" s="34">
        <v>0.34</v>
      </c>
      <c r="T448" s="34">
        <v>0.22</v>
      </c>
      <c r="U448" s="34">
        <v>0.35</v>
      </c>
      <c r="V448" s="34">
        <v>0.19</v>
      </c>
      <c r="W448" s="34">
        <v>0.43</v>
      </c>
      <c r="X448" s="34">
        <v>1.1299999999999999</v>
      </c>
      <c r="Y448" s="433">
        <v>1.0955296999387631</v>
      </c>
      <c r="Z448" s="433">
        <v>1.3622167789344766</v>
      </c>
      <c r="AA448" s="34"/>
      <c r="AB448" s="539"/>
      <c r="AC448" s="540"/>
      <c r="AD448" s="34"/>
      <c r="AE448" s="34"/>
      <c r="AF448" s="34"/>
      <c r="AG448" s="34"/>
      <c r="AH448" s="34"/>
      <c r="AI448" s="34"/>
      <c r="AJ448" s="34"/>
      <c r="AK448" s="34"/>
      <c r="AL448" s="36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spans="1:48" ht="15.75" customHeight="1">
      <c r="A449" s="535" t="s">
        <v>7372</v>
      </c>
      <c r="B449" s="51">
        <v>46052</v>
      </c>
      <c r="C449" s="33" t="s">
        <v>7373</v>
      </c>
      <c r="D449" s="85">
        <v>1494</v>
      </c>
      <c r="E449" s="34">
        <v>21</v>
      </c>
      <c r="F449" s="34">
        <v>21.1</v>
      </c>
      <c r="G449" s="34">
        <v>4.24</v>
      </c>
      <c r="H449" s="34">
        <v>0.14000000000000001</v>
      </c>
      <c r="I449" s="34">
        <v>0.51</v>
      </c>
      <c r="J449" s="31">
        <v>5.2999999999999999E-2</v>
      </c>
      <c r="K449" s="31">
        <v>0.105</v>
      </c>
      <c r="L449" s="31">
        <v>6.0999999999999999E-2</v>
      </c>
      <c r="M449" s="31">
        <v>1.37E-2</v>
      </c>
      <c r="N449" s="35">
        <f t="shared" si="104"/>
        <v>94.877300000000005</v>
      </c>
      <c r="O449" s="34">
        <v>32.479999999999997</v>
      </c>
      <c r="P449" s="34">
        <v>35.840000000000003</v>
      </c>
      <c r="Q449" s="34">
        <v>8.49</v>
      </c>
      <c r="R449" s="34">
        <v>20.32</v>
      </c>
      <c r="S449" s="34">
        <v>0.3</v>
      </c>
      <c r="T449" s="34">
        <v>0.22</v>
      </c>
      <c r="U449" s="34">
        <v>0.33</v>
      </c>
      <c r="V449" s="34">
        <v>0.2</v>
      </c>
      <c r="W449" s="34">
        <v>0.44</v>
      </c>
      <c r="X449" s="34">
        <v>1.1399999999999999</v>
      </c>
      <c r="Y449" s="433">
        <f t="shared" si="116"/>
        <v>1.1034482758620692</v>
      </c>
      <c r="Z449" s="433">
        <f t="shared" si="117"/>
        <v>1.3648399014778327</v>
      </c>
      <c r="AA449" s="34"/>
      <c r="AB449" s="539"/>
      <c r="AC449" s="540"/>
      <c r="AD449" s="34"/>
      <c r="AE449" s="34"/>
      <c r="AF449" s="34"/>
      <c r="AG449" s="34"/>
      <c r="AH449" s="34"/>
      <c r="AI449" s="34"/>
      <c r="AJ449" s="34"/>
      <c r="AK449" s="34"/>
      <c r="AL449" s="36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spans="1:48" ht="15.75" customHeight="1">
      <c r="A450" s="535" t="s">
        <v>7374</v>
      </c>
      <c r="B450" s="51">
        <v>46052</v>
      </c>
      <c r="C450" s="33" t="s">
        <v>7375</v>
      </c>
      <c r="D450" s="85">
        <v>1492</v>
      </c>
      <c r="E450" s="34">
        <v>22.5</v>
      </c>
      <c r="F450" s="34">
        <v>23</v>
      </c>
      <c r="G450" s="34">
        <v>4.17</v>
      </c>
      <c r="H450" s="34">
        <v>0.15</v>
      </c>
      <c r="I450" s="34">
        <v>0.55000000000000004</v>
      </c>
      <c r="J450" s="31">
        <v>5.8000000000000003E-2</v>
      </c>
      <c r="K450" s="31">
        <v>9.7000000000000003E-2</v>
      </c>
      <c r="L450" s="31">
        <v>6.0999999999999999E-2</v>
      </c>
      <c r="M450" s="31">
        <v>1.4E-2</v>
      </c>
      <c r="N450" s="35">
        <f t="shared" si="104"/>
        <v>94.9</v>
      </c>
      <c r="O450" s="34">
        <v>32.64</v>
      </c>
      <c r="P450" s="34">
        <v>35.54</v>
      </c>
      <c r="Q450" s="34">
        <v>8.43</v>
      </c>
      <c r="R450" s="34">
        <v>20.350000000000001</v>
      </c>
      <c r="S450" s="34">
        <v>0.37</v>
      </c>
      <c r="T450" s="34">
        <v>0.23</v>
      </c>
      <c r="U450" s="34">
        <v>0.32</v>
      </c>
      <c r="V450" s="34">
        <v>0.2</v>
      </c>
      <c r="W450" s="34">
        <v>0.46</v>
      </c>
      <c r="X450" s="34">
        <v>1.19</v>
      </c>
      <c r="Y450" s="433">
        <v>1.0888480392156863</v>
      </c>
      <c r="Z450" s="433">
        <v>1.3471200980392157</v>
      </c>
      <c r="AA450" s="34"/>
      <c r="AB450" s="539"/>
      <c r="AC450" s="540"/>
      <c r="AD450" s="34"/>
      <c r="AE450" s="34"/>
      <c r="AF450" s="34"/>
      <c r="AG450" s="34"/>
      <c r="AH450" s="34"/>
      <c r="AI450" s="34"/>
      <c r="AJ450" s="34"/>
      <c r="AK450" s="34"/>
      <c r="AL450" s="36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spans="1:48" ht="15.75" customHeight="1">
      <c r="A451" s="535"/>
      <c r="B451" s="51"/>
      <c r="C451" s="33"/>
      <c r="D451" s="85"/>
      <c r="E451" s="34"/>
      <c r="F451" s="34"/>
      <c r="G451" s="34"/>
      <c r="H451" s="34"/>
      <c r="I451" s="34"/>
      <c r="J451" s="31"/>
      <c r="K451" s="31"/>
      <c r="L451" s="31"/>
      <c r="M451" s="31"/>
      <c r="N451" s="420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433"/>
      <c r="Z451" s="433"/>
      <c r="AA451" s="34"/>
      <c r="AB451" s="539"/>
      <c r="AC451" s="540"/>
      <c r="AD451" s="34"/>
      <c r="AE451" s="34"/>
      <c r="AF451" s="34"/>
      <c r="AG451" s="34"/>
      <c r="AH451" s="34"/>
      <c r="AI451" s="34"/>
      <c r="AJ451" s="34"/>
      <c r="AK451" s="34"/>
      <c r="AL451" s="36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spans="1:48" ht="15.75" customHeight="1">
      <c r="A452" s="535" t="s">
        <v>7376</v>
      </c>
      <c r="B452" s="51">
        <v>46053</v>
      </c>
      <c r="C452" s="33" t="s">
        <v>7377</v>
      </c>
      <c r="D452" s="85">
        <v>1484</v>
      </c>
      <c r="E452" s="34">
        <v>0.45</v>
      </c>
      <c r="F452" s="34">
        <v>0.55000000000000004</v>
      </c>
      <c r="G452" s="34">
        <v>4.16</v>
      </c>
      <c r="H452" s="34">
        <v>0.14000000000000001</v>
      </c>
      <c r="I452" s="34">
        <v>0.46</v>
      </c>
      <c r="J452" s="31">
        <v>7.0000000000000007E-2</v>
      </c>
      <c r="K452" s="31">
        <v>9.7000000000000003E-2</v>
      </c>
      <c r="L452" s="31">
        <v>5.0999999999999997E-2</v>
      </c>
      <c r="M452" s="31">
        <v>1.4E-2</v>
      </c>
      <c r="N452" s="35">
        <f t="shared" si="104"/>
        <v>95.007999999999996</v>
      </c>
      <c r="O452" s="34">
        <v>32.61</v>
      </c>
      <c r="P452" s="34">
        <v>35.22</v>
      </c>
      <c r="Q452" s="34">
        <v>8.2799999999999994</v>
      </c>
      <c r="R452" s="34">
        <v>20.93</v>
      </c>
      <c r="S452" s="34">
        <v>0.28999999999999998</v>
      </c>
      <c r="T452" s="34">
        <v>0.21</v>
      </c>
      <c r="U452" s="34">
        <v>0.34</v>
      </c>
      <c r="V452" s="34">
        <v>0.21</v>
      </c>
      <c r="W452" s="34">
        <v>0.46</v>
      </c>
      <c r="X452" s="34">
        <v>1.19</v>
      </c>
      <c r="Y452" s="433">
        <v>1.0800367985280588</v>
      </c>
      <c r="Z452" s="433">
        <v>1.3339466421343147</v>
      </c>
      <c r="AA452" s="34"/>
      <c r="AB452" s="539" t="s">
        <v>48</v>
      </c>
      <c r="AC452" s="540">
        <v>22.3</v>
      </c>
      <c r="AD452" s="34">
        <v>25</v>
      </c>
      <c r="AE452" s="34">
        <v>18.2</v>
      </c>
      <c r="AF452" s="34">
        <v>0.6</v>
      </c>
      <c r="AG452" s="34">
        <v>3.22</v>
      </c>
      <c r="AH452" s="34">
        <v>52.980000000000004</v>
      </c>
      <c r="AI452" s="34">
        <v>1.3736263736263736</v>
      </c>
      <c r="AJ452" s="34">
        <v>42.129629629629626</v>
      </c>
      <c r="AK452" s="34">
        <v>860.71</v>
      </c>
      <c r="AL452" s="36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spans="1:48" ht="15.75" customHeight="1">
      <c r="A453" s="535" t="s">
        <v>7378</v>
      </c>
      <c r="B453" s="51">
        <v>46053</v>
      </c>
      <c r="C453" s="33" t="s">
        <v>7379</v>
      </c>
      <c r="D453" s="85">
        <v>1490</v>
      </c>
      <c r="E453" s="34">
        <v>2.2000000000000002</v>
      </c>
      <c r="F453" s="34">
        <v>2.2999999999999998</v>
      </c>
      <c r="G453" s="34">
        <v>4.1399999999999997</v>
      </c>
      <c r="H453" s="34">
        <v>0.13</v>
      </c>
      <c r="I453" s="34">
        <v>0.46</v>
      </c>
      <c r="J453" s="31">
        <v>0.06</v>
      </c>
      <c r="K453" s="31">
        <v>9.6000000000000002E-2</v>
      </c>
      <c r="L453" s="31">
        <v>5.6000000000000001E-2</v>
      </c>
      <c r="M453" s="31">
        <v>1.2E-2</v>
      </c>
      <c r="N453" s="35">
        <f t="shared" ref="N453:N464" si="118">100-SUM(G453:M453)</f>
        <v>95.046000000000006</v>
      </c>
      <c r="O453" s="34">
        <v>32.590000000000003</v>
      </c>
      <c r="P453" s="34">
        <v>35.409999999999997</v>
      </c>
      <c r="Q453" s="34">
        <v>8.3000000000000007</v>
      </c>
      <c r="R453" s="34">
        <v>20.86</v>
      </c>
      <c r="S453" s="34">
        <v>0.25</v>
      </c>
      <c r="T453" s="34">
        <v>0.18</v>
      </c>
      <c r="U453" s="34">
        <v>0.32</v>
      </c>
      <c r="V453" s="34">
        <v>0.21</v>
      </c>
      <c r="W453" s="34">
        <v>0.47</v>
      </c>
      <c r="X453" s="34">
        <v>1.1399999999999999</v>
      </c>
      <c r="Y453" s="433">
        <v>1.0865296103099107</v>
      </c>
      <c r="Z453" s="433">
        <v>1.3412089598036203</v>
      </c>
      <c r="AA453" s="34"/>
      <c r="AB453" s="539" t="s">
        <v>50</v>
      </c>
      <c r="AC453" s="540">
        <v>6.3</v>
      </c>
      <c r="AD453" s="34" t="s">
        <v>51</v>
      </c>
      <c r="AE453" s="34"/>
      <c r="AF453" s="34"/>
      <c r="AG453" s="34"/>
      <c r="AH453" s="34"/>
      <c r="AI453" s="34"/>
      <c r="AJ453" s="34"/>
      <c r="AK453" s="34"/>
      <c r="AL453" s="36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spans="1:48" ht="15.75" customHeight="1">
      <c r="A454" s="535" t="s">
        <v>7380</v>
      </c>
      <c r="B454" s="51">
        <v>46053</v>
      </c>
      <c r="C454" s="33" t="s">
        <v>7381</v>
      </c>
      <c r="D454" s="85">
        <v>1491</v>
      </c>
      <c r="E454" s="34">
        <v>4.05</v>
      </c>
      <c r="F454" s="34">
        <v>4.1500000000000004</v>
      </c>
      <c r="G454" s="34">
        <v>4.17</v>
      </c>
      <c r="H454" s="34">
        <v>0.14000000000000001</v>
      </c>
      <c r="I454" s="34">
        <v>0.46</v>
      </c>
      <c r="J454" s="31">
        <v>5.6000000000000001E-2</v>
      </c>
      <c r="K454" s="31">
        <v>9.9000000000000005E-2</v>
      </c>
      <c r="L454" s="31">
        <v>5.7000000000000002E-2</v>
      </c>
      <c r="M454" s="31">
        <v>1.4E-2</v>
      </c>
      <c r="N454" s="35">
        <f t="shared" si="118"/>
        <v>95.004000000000005</v>
      </c>
      <c r="O454" s="34">
        <v>32.619999999999997</v>
      </c>
      <c r="P454" s="34">
        <v>35.24</v>
      </c>
      <c r="Q454" s="34">
        <v>8.34</v>
      </c>
      <c r="R454" s="34">
        <v>20.8</v>
      </c>
      <c r="S454" s="34">
        <v>0.32</v>
      </c>
      <c r="T454" s="34">
        <v>0.22</v>
      </c>
      <c r="U454" s="34">
        <v>0.32</v>
      </c>
      <c r="V454" s="34">
        <v>0.21</v>
      </c>
      <c r="W454" s="34">
        <v>0.48</v>
      </c>
      <c r="X454" s="34">
        <v>1.19</v>
      </c>
      <c r="Y454" s="433">
        <v>1.0803188228080933</v>
      </c>
      <c r="Z454" s="433">
        <v>1.3359901900674434</v>
      </c>
      <c r="AA454" s="34"/>
      <c r="AB454" s="539" t="s">
        <v>53</v>
      </c>
      <c r="AC454" s="540">
        <v>14.3</v>
      </c>
      <c r="AD454" s="34">
        <v>24.4</v>
      </c>
      <c r="AE454" s="34">
        <v>18.600000000000001</v>
      </c>
      <c r="AF454" s="34">
        <v>0.6</v>
      </c>
      <c r="AG454" s="34">
        <v>3.08</v>
      </c>
      <c r="AH454" s="34">
        <v>53.32</v>
      </c>
      <c r="AI454" s="34">
        <v>1.311827956989247</v>
      </c>
      <c r="AJ454" s="34">
        <v>43.255813953488378</v>
      </c>
      <c r="AK454" s="34">
        <v>838.1400000000001</v>
      </c>
      <c r="AL454" s="36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spans="1:48" ht="15.75" customHeight="1">
      <c r="A455" s="535" t="s">
        <v>7383</v>
      </c>
      <c r="B455" s="51">
        <v>46053</v>
      </c>
      <c r="C455" s="33" t="s">
        <v>7382</v>
      </c>
      <c r="D455" s="85">
        <v>1479</v>
      </c>
      <c r="E455" s="34">
        <v>6.4</v>
      </c>
      <c r="F455" s="34">
        <v>6.5</v>
      </c>
      <c r="G455" s="34">
        <v>4.1399999999999997</v>
      </c>
      <c r="H455" s="34">
        <v>0.16</v>
      </c>
      <c r="I455" s="34">
        <v>0.8</v>
      </c>
      <c r="J455" s="31">
        <v>4.9000000000000002E-2</v>
      </c>
      <c r="K455" s="31">
        <v>9.8000000000000004E-2</v>
      </c>
      <c r="L455" s="31">
        <v>7.4999999999999997E-2</v>
      </c>
      <c r="M455" s="31">
        <v>1.4999999999999999E-2</v>
      </c>
      <c r="N455" s="35">
        <f t="shared" si="118"/>
        <v>94.662999999999997</v>
      </c>
      <c r="O455" s="34">
        <v>32.520000000000003</v>
      </c>
      <c r="P455" s="34">
        <v>35.54</v>
      </c>
      <c r="Q455" s="34">
        <v>8.7799999999999994</v>
      </c>
      <c r="R455" s="34">
        <v>20.13</v>
      </c>
      <c r="S455" s="34">
        <v>0.32</v>
      </c>
      <c r="T455" s="34">
        <v>0.21</v>
      </c>
      <c r="U455" s="34">
        <v>0.33</v>
      </c>
      <c r="V455" s="34">
        <v>0.21</v>
      </c>
      <c r="W455" s="34">
        <v>0.49</v>
      </c>
      <c r="X455" s="34">
        <v>1.2</v>
      </c>
      <c r="Y455" s="433">
        <v>1.0928659286592866</v>
      </c>
      <c r="Z455" s="433">
        <v>1.3628536285362853</v>
      </c>
      <c r="AA455" s="34"/>
      <c r="AB455" s="539"/>
      <c r="AC455" s="540"/>
      <c r="AD455" s="34"/>
      <c r="AE455" s="34"/>
      <c r="AF455" s="34"/>
      <c r="AG455" s="34"/>
      <c r="AH455" s="34"/>
      <c r="AI455" s="34"/>
      <c r="AJ455" s="34"/>
      <c r="AK455" s="34"/>
      <c r="AL455" s="36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spans="1:48" ht="15.75" customHeight="1">
      <c r="A456" s="535" t="s">
        <v>7385</v>
      </c>
      <c r="B456" s="51">
        <v>46053</v>
      </c>
      <c r="C456" s="33" t="s">
        <v>7384</v>
      </c>
      <c r="D456" s="85">
        <v>1479</v>
      </c>
      <c r="E456" s="34">
        <v>8.0500000000000007</v>
      </c>
      <c r="F456" s="34">
        <v>8.15</v>
      </c>
      <c r="G456" s="34">
        <v>4.1399999999999997</v>
      </c>
      <c r="H456" s="34">
        <v>0.13</v>
      </c>
      <c r="I456" s="34">
        <v>0.21</v>
      </c>
      <c r="J456" s="31">
        <v>8.5999999999999993E-2</v>
      </c>
      <c r="K456" s="31">
        <v>9.1999999999999998E-2</v>
      </c>
      <c r="L456" s="31">
        <v>2.9000000000000001E-2</v>
      </c>
      <c r="M456" s="31">
        <v>1.2E-2</v>
      </c>
      <c r="N456" s="35">
        <f t="shared" si="118"/>
        <v>95.301000000000002</v>
      </c>
      <c r="O456" s="34">
        <v>32.409999999999997</v>
      </c>
      <c r="P456" s="34">
        <v>35.24</v>
      </c>
      <c r="Q456" s="34">
        <v>8.93</v>
      </c>
      <c r="R456" s="34">
        <v>20.23</v>
      </c>
      <c r="S456" s="34">
        <v>0.37</v>
      </c>
      <c r="T456" s="34">
        <v>0.23</v>
      </c>
      <c r="U456" s="34">
        <v>0.35</v>
      </c>
      <c r="V456" s="34">
        <v>0.22</v>
      </c>
      <c r="W456" s="34">
        <v>0.53</v>
      </c>
      <c r="X456" s="34">
        <v>1.23</v>
      </c>
      <c r="Y456" s="433">
        <v>1.0873187287874115</v>
      </c>
      <c r="Z456" s="433">
        <v>1.3628509719222464</v>
      </c>
      <c r="AA456" s="34"/>
      <c r="AB456" s="539"/>
      <c r="AC456" s="540"/>
      <c r="AD456" s="34"/>
      <c r="AE456" s="34"/>
      <c r="AF456" s="34"/>
      <c r="AG456" s="34"/>
      <c r="AH456" s="34"/>
      <c r="AI456" s="34"/>
      <c r="AJ456" s="34"/>
      <c r="AK456" s="34"/>
      <c r="AL456" s="36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spans="1:48" ht="15.75" customHeight="1">
      <c r="A457" s="535" t="s">
        <v>7387</v>
      </c>
      <c r="B457" s="51">
        <v>46053</v>
      </c>
      <c r="C457" s="33" t="s">
        <v>7386</v>
      </c>
      <c r="D457" s="85">
        <v>1495</v>
      </c>
      <c r="E457" s="34">
        <v>10.050000000000001</v>
      </c>
      <c r="F457" s="34">
        <v>10.15</v>
      </c>
      <c r="G457" s="34">
        <v>4.3499999999999996</v>
      </c>
      <c r="H457" s="34">
        <v>0.16</v>
      </c>
      <c r="I457" s="34">
        <v>1.07</v>
      </c>
      <c r="J457" s="31">
        <v>3.4000000000000002E-2</v>
      </c>
      <c r="K457" s="31">
        <v>0.107</v>
      </c>
      <c r="L457" s="31">
        <v>0.109</v>
      </c>
      <c r="M457" s="31">
        <v>1.4E-2</v>
      </c>
      <c r="N457" s="35">
        <f t="shared" si="118"/>
        <v>94.156000000000006</v>
      </c>
      <c r="O457" s="34">
        <v>31.81</v>
      </c>
      <c r="P457" s="34">
        <v>36.14</v>
      </c>
      <c r="Q457" s="34">
        <v>8.82</v>
      </c>
      <c r="R457" s="34">
        <v>20.45</v>
      </c>
      <c r="S457" s="34">
        <v>0.26</v>
      </c>
      <c r="T457" s="34">
        <v>0.2</v>
      </c>
      <c r="U457" s="34">
        <v>0.31</v>
      </c>
      <c r="V457" s="34">
        <v>0.19</v>
      </c>
      <c r="W457" s="34">
        <v>0.47</v>
      </c>
      <c r="X457" s="34">
        <v>1.0900000000000001</v>
      </c>
      <c r="Y457" s="433">
        <v>1.1361207167557372</v>
      </c>
      <c r="Z457" s="433">
        <v>1.4133920150895944</v>
      </c>
      <c r="AA457" s="34"/>
      <c r="AB457" s="539"/>
      <c r="AC457" s="540"/>
      <c r="AD457" s="34"/>
      <c r="AE457" s="34"/>
      <c r="AF457" s="34"/>
      <c r="AG457" s="34"/>
      <c r="AH457" s="34"/>
      <c r="AI457" s="34"/>
      <c r="AJ457" s="34"/>
      <c r="AK457" s="34"/>
      <c r="AL457" s="36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spans="1:48" ht="15.75" customHeight="1">
      <c r="A458" s="535" t="s">
        <v>7389</v>
      </c>
      <c r="B458" s="51">
        <v>46053</v>
      </c>
      <c r="C458" s="33" t="s">
        <v>7388</v>
      </c>
      <c r="D458" s="85">
        <v>1491</v>
      </c>
      <c r="E458" s="34">
        <v>11.48</v>
      </c>
      <c r="F458" s="34">
        <v>11.58</v>
      </c>
      <c r="G458" s="34">
        <v>4.4400000000000004</v>
      </c>
      <c r="H458" s="34">
        <v>0.17</v>
      </c>
      <c r="I458" s="34">
        <v>1.45</v>
      </c>
      <c r="J458" s="31">
        <v>2.1000000000000001E-2</v>
      </c>
      <c r="K458" s="31">
        <v>0.11</v>
      </c>
      <c r="L458" s="31">
        <v>0.14499999999999999</v>
      </c>
      <c r="M458" s="31">
        <v>1.2999999999999999E-2</v>
      </c>
      <c r="N458" s="35">
        <f t="shared" si="118"/>
        <v>93.650999999999996</v>
      </c>
      <c r="O458" s="34">
        <v>30.38</v>
      </c>
      <c r="P458" s="34">
        <v>37.07</v>
      </c>
      <c r="Q458" s="34">
        <v>8.8000000000000007</v>
      </c>
      <c r="R458" s="34">
        <v>21.54</v>
      </c>
      <c r="S458" s="34">
        <v>0.25</v>
      </c>
      <c r="T458" s="34">
        <v>0.13</v>
      </c>
      <c r="U458" s="34">
        <v>0.22</v>
      </c>
      <c r="V458" s="34">
        <v>0.18</v>
      </c>
      <c r="W458" s="34">
        <v>0.33</v>
      </c>
      <c r="X458" s="34">
        <v>0.84</v>
      </c>
      <c r="Y458" s="433">
        <f t="shared" ref="Y458" si="119">P458/O458</f>
        <v>1.2202106649111257</v>
      </c>
      <c r="Z458" s="433">
        <f t="shared" ref="Z458" si="120">(Q458+P458)/O458</f>
        <v>1.5098749177090194</v>
      </c>
      <c r="AA458" s="34"/>
      <c r="AB458" s="539"/>
      <c r="AC458" s="540"/>
      <c r="AD458" s="34"/>
      <c r="AE458" s="34"/>
      <c r="AF458" s="34"/>
      <c r="AG458" s="34"/>
      <c r="AH458" s="34"/>
      <c r="AI458" s="34"/>
      <c r="AJ458" s="34"/>
      <c r="AK458" s="34"/>
      <c r="AL458" s="36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spans="1:48" ht="15.75" customHeight="1">
      <c r="A459" s="535" t="s">
        <v>7390</v>
      </c>
      <c r="B459" s="51">
        <v>46053</v>
      </c>
      <c r="C459" s="33" t="s">
        <v>7391</v>
      </c>
      <c r="D459" s="85">
        <v>1506</v>
      </c>
      <c r="E459" s="34">
        <v>13.5</v>
      </c>
      <c r="F459" s="34">
        <v>14</v>
      </c>
      <c r="G459" s="34">
        <v>4.2699999999999996</v>
      </c>
      <c r="H459" s="34">
        <v>0.14000000000000001</v>
      </c>
      <c r="I459" s="34">
        <v>0.83</v>
      </c>
      <c r="J459" s="31">
        <v>6.9000000000000006E-2</v>
      </c>
      <c r="K459" s="31">
        <v>9.1999999999999998E-2</v>
      </c>
      <c r="L459" s="31">
        <v>8.2000000000000003E-2</v>
      </c>
      <c r="M459" s="31">
        <v>1.2E-2</v>
      </c>
      <c r="N459" s="35">
        <f t="shared" si="118"/>
        <v>94.504999999999995</v>
      </c>
      <c r="O459" s="34">
        <v>30.63</v>
      </c>
      <c r="P459" s="34">
        <v>37.08</v>
      </c>
      <c r="Q459" s="34">
        <v>8.83</v>
      </c>
      <c r="R459" s="34">
        <v>21.11</v>
      </c>
      <c r="S459" s="34">
        <v>0.18</v>
      </c>
      <c r="T459" s="34">
        <v>0.14000000000000001</v>
      </c>
      <c r="U459" s="34">
        <v>0.27</v>
      </c>
      <c r="V459" s="34">
        <v>0.2</v>
      </c>
      <c r="W459" s="34">
        <v>0.4</v>
      </c>
      <c r="X459" s="34">
        <v>0.9</v>
      </c>
      <c r="Y459" s="433">
        <v>1.2105778648383938</v>
      </c>
      <c r="Z459" s="433">
        <v>1.4988573294156056</v>
      </c>
      <c r="AA459" s="34"/>
      <c r="AB459" s="539"/>
      <c r="AC459" s="540"/>
      <c r="AD459" s="34"/>
      <c r="AE459" s="34"/>
      <c r="AF459" s="34"/>
      <c r="AG459" s="34"/>
      <c r="AH459" s="34"/>
      <c r="AI459" s="34"/>
      <c r="AJ459" s="34"/>
      <c r="AK459" s="34"/>
      <c r="AL459" s="36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spans="1:48" ht="15.75" customHeight="1">
      <c r="A460" s="535" t="s">
        <v>7393</v>
      </c>
      <c r="B460" s="51">
        <v>46053</v>
      </c>
      <c r="C460" s="33" t="s">
        <v>7392</v>
      </c>
      <c r="D460" s="85">
        <v>1513</v>
      </c>
      <c r="E460" s="34">
        <v>15.4</v>
      </c>
      <c r="F460" s="34">
        <v>15.5</v>
      </c>
      <c r="G460" s="34">
        <v>4.4400000000000004</v>
      </c>
      <c r="H460" s="34">
        <v>0.17</v>
      </c>
      <c r="I460" s="34">
        <v>1.17</v>
      </c>
      <c r="J460" s="31">
        <v>2.1000000000000001E-2</v>
      </c>
      <c r="K460" s="31">
        <v>0.11600000000000001</v>
      </c>
      <c r="L460" s="31">
        <v>0.129</v>
      </c>
      <c r="M460" s="31">
        <v>1.2E-2</v>
      </c>
      <c r="N460" s="35">
        <f t="shared" si="118"/>
        <v>93.942000000000007</v>
      </c>
      <c r="O460" s="34">
        <v>30.12</v>
      </c>
      <c r="P460" s="34">
        <v>37.9</v>
      </c>
      <c r="Q460" s="34">
        <v>8.94</v>
      </c>
      <c r="R460" s="34">
        <v>21.07</v>
      </c>
      <c r="S460" s="34">
        <v>0.17</v>
      </c>
      <c r="T460" s="34">
        <v>0.11</v>
      </c>
      <c r="U460" s="34">
        <v>0.23</v>
      </c>
      <c r="V460" s="34">
        <v>0.19</v>
      </c>
      <c r="W460" s="34">
        <v>0.34</v>
      </c>
      <c r="X460" s="34">
        <v>0.78</v>
      </c>
      <c r="Y460" s="433">
        <v>1.2583001328021248</v>
      </c>
      <c r="Z460" s="433">
        <v>1.5551128818061086</v>
      </c>
      <c r="AA460" s="34"/>
      <c r="AB460" s="539"/>
      <c r="AC460" s="540"/>
      <c r="AD460" s="34"/>
      <c r="AE460" s="34"/>
      <c r="AF460" s="34"/>
      <c r="AG460" s="34"/>
      <c r="AH460" s="34"/>
      <c r="AI460" s="34"/>
      <c r="AJ460" s="34"/>
      <c r="AK460" s="34"/>
      <c r="AL460" s="36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spans="1:48" ht="15.75" customHeight="1">
      <c r="A461" s="535" t="s">
        <v>7395</v>
      </c>
      <c r="B461" s="51">
        <v>46053</v>
      </c>
      <c r="C461" s="33" t="s">
        <v>7394</v>
      </c>
      <c r="D461" s="85">
        <v>1512</v>
      </c>
      <c r="E461" s="34">
        <v>17.3</v>
      </c>
      <c r="F461" s="34">
        <v>17.399999999999999</v>
      </c>
      <c r="G461" s="34">
        <v>4.2</v>
      </c>
      <c r="H461" s="34">
        <v>0.15</v>
      </c>
      <c r="I461" s="34">
        <v>0.62</v>
      </c>
      <c r="J461" s="31">
        <v>4.2000000000000003E-2</v>
      </c>
      <c r="K461" s="31">
        <v>9.9000000000000005E-2</v>
      </c>
      <c r="L461" s="31">
        <v>7.3999999999999996E-2</v>
      </c>
      <c r="M461" s="31">
        <v>1.2999999999999999E-2</v>
      </c>
      <c r="N461" s="35">
        <f t="shared" si="118"/>
        <v>94.801999999999992</v>
      </c>
      <c r="O461" s="34">
        <v>30.71</v>
      </c>
      <c r="P461" s="34">
        <v>37.31</v>
      </c>
      <c r="Q461" s="34">
        <v>8.8000000000000007</v>
      </c>
      <c r="R461" s="34">
        <v>20.54</v>
      </c>
      <c r="S461" s="34">
        <v>0.25</v>
      </c>
      <c r="T461" s="34">
        <v>0.16</v>
      </c>
      <c r="U461" s="34">
        <v>0.3</v>
      </c>
      <c r="V461" s="34">
        <v>0.24</v>
      </c>
      <c r="W461" s="34">
        <v>0.48</v>
      </c>
      <c r="X461" s="34">
        <v>0.93</v>
      </c>
      <c r="Y461" s="433">
        <v>1.2149137088896125</v>
      </c>
      <c r="Z461" s="433">
        <v>1.5014653207424291</v>
      </c>
      <c r="AA461" s="34"/>
      <c r="AB461" s="539"/>
      <c r="AC461" s="540"/>
      <c r="AD461" s="34"/>
      <c r="AE461" s="34"/>
      <c r="AF461" s="34"/>
      <c r="AG461" s="34"/>
      <c r="AH461" s="34"/>
      <c r="AI461" s="34"/>
      <c r="AJ461" s="34"/>
      <c r="AK461" s="34"/>
      <c r="AL461" s="36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spans="1:48" ht="15.75" customHeight="1">
      <c r="A462" s="535" t="s">
        <v>7397</v>
      </c>
      <c r="B462" s="51">
        <v>46053</v>
      </c>
      <c r="C462" s="33" t="s">
        <v>7396</v>
      </c>
      <c r="D462" s="85">
        <v>1506</v>
      </c>
      <c r="E462" s="34">
        <v>18.45</v>
      </c>
      <c r="F462" s="34">
        <v>18.55</v>
      </c>
      <c r="G462" s="34">
        <v>4.1500000000000004</v>
      </c>
      <c r="H462" s="34">
        <v>0.14000000000000001</v>
      </c>
      <c r="I462" s="34">
        <v>0.5</v>
      </c>
      <c r="J462" s="31">
        <v>4.5999999999999999E-2</v>
      </c>
      <c r="K462" s="31">
        <v>9.9000000000000005E-2</v>
      </c>
      <c r="L462" s="31">
        <v>6.0999999999999999E-2</v>
      </c>
      <c r="M462" s="31">
        <v>1.9E-2</v>
      </c>
      <c r="N462" s="35">
        <f t="shared" si="118"/>
        <v>94.984999999999999</v>
      </c>
      <c r="O462" s="34">
        <v>31.38</v>
      </c>
      <c r="P462" s="34">
        <v>36.61</v>
      </c>
      <c r="Q462" s="34">
        <v>8.61</v>
      </c>
      <c r="R462" s="34">
        <v>20.350000000000001</v>
      </c>
      <c r="S462" s="34">
        <v>0.42</v>
      </c>
      <c r="T462" s="34">
        <v>0.17</v>
      </c>
      <c r="U462" s="34">
        <v>0.33</v>
      </c>
      <c r="V462" s="34">
        <v>0.26</v>
      </c>
      <c r="W462" s="34">
        <v>0.59</v>
      </c>
      <c r="X462" s="34">
        <v>1.01</v>
      </c>
      <c r="Y462" s="433">
        <v>1.1666666666666667</v>
      </c>
      <c r="Z462" s="433">
        <v>1.4410452517527088</v>
      </c>
      <c r="AA462" s="34"/>
      <c r="AB462" s="539"/>
      <c r="AC462" s="540"/>
      <c r="AD462" s="34"/>
      <c r="AE462" s="34"/>
      <c r="AF462" s="34"/>
      <c r="AG462" s="34"/>
      <c r="AH462" s="34"/>
      <c r="AI462" s="34"/>
      <c r="AJ462" s="34"/>
      <c r="AK462" s="34"/>
      <c r="AL462" s="36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spans="1:48" ht="15.75" customHeight="1">
      <c r="A463" s="535" t="s">
        <v>7399</v>
      </c>
      <c r="B463" s="51">
        <v>46053</v>
      </c>
      <c r="C463" s="33" t="s">
        <v>7398</v>
      </c>
      <c r="D463" s="85">
        <v>1485</v>
      </c>
      <c r="E463" s="34">
        <v>20.399999999999999</v>
      </c>
      <c r="F463" s="34">
        <v>20.5</v>
      </c>
      <c r="G463" s="34">
        <v>4.21</v>
      </c>
      <c r="H463" s="34">
        <v>0.14000000000000001</v>
      </c>
      <c r="I463" s="34">
        <v>0.34</v>
      </c>
      <c r="J463" s="31">
        <v>6.3E-2</v>
      </c>
      <c r="K463" s="31">
        <v>9.8000000000000004E-2</v>
      </c>
      <c r="L463" s="31">
        <v>4.2999999999999997E-2</v>
      </c>
      <c r="M463" s="31">
        <v>1.6E-2</v>
      </c>
      <c r="N463" s="35">
        <f t="shared" si="118"/>
        <v>95.09</v>
      </c>
      <c r="O463" s="34">
        <v>32.21</v>
      </c>
      <c r="P463" s="34">
        <v>35.82</v>
      </c>
      <c r="Q463" s="34">
        <v>8.57</v>
      </c>
      <c r="R463" s="34">
        <v>19.75</v>
      </c>
      <c r="S463" s="34">
        <v>0.53</v>
      </c>
      <c r="T463" s="34">
        <v>0.25</v>
      </c>
      <c r="U463" s="34">
        <v>0.35</v>
      </c>
      <c r="V463" s="34">
        <v>0.21</v>
      </c>
      <c r="W463" s="34">
        <v>0.52</v>
      </c>
      <c r="X463" s="34">
        <v>1.22</v>
      </c>
      <c r="Y463" s="433">
        <v>1.1120769947221361</v>
      </c>
      <c r="Z463" s="433">
        <v>1.3781434337162373</v>
      </c>
      <c r="AA463" s="34"/>
      <c r="AB463" s="539"/>
      <c r="AC463" s="540"/>
      <c r="AD463" s="34"/>
      <c r="AE463" s="34"/>
      <c r="AF463" s="34"/>
      <c r="AG463" s="34"/>
      <c r="AH463" s="34"/>
      <c r="AI463" s="34"/>
      <c r="AJ463" s="34"/>
      <c r="AK463" s="34"/>
      <c r="AL463" s="36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spans="1:48" ht="15.75" customHeight="1">
      <c r="A464" s="535" t="s">
        <v>7401</v>
      </c>
      <c r="B464" s="51">
        <v>46053</v>
      </c>
      <c r="C464" s="33" t="s">
        <v>7400</v>
      </c>
      <c r="D464" s="85">
        <v>1479</v>
      </c>
      <c r="E464" s="34">
        <v>22.55</v>
      </c>
      <c r="F464" s="34">
        <v>23.05</v>
      </c>
      <c r="G464" s="34">
        <v>4.1500000000000004</v>
      </c>
      <c r="H464" s="34">
        <v>0.12</v>
      </c>
      <c r="I464" s="34">
        <v>0.37</v>
      </c>
      <c r="J464" s="31">
        <v>7.1999999999999995E-2</v>
      </c>
      <c r="K464" s="31">
        <v>9.1999999999999998E-2</v>
      </c>
      <c r="L464" s="31">
        <v>4.3999999999999997E-2</v>
      </c>
      <c r="M464" s="31">
        <v>1.21E-2</v>
      </c>
      <c r="N464" s="35">
        <f t="shared" si="118"/>
        <v>95.139899999999997</v>
      </c>
      <c r="O464" s="34">
        <v>32.43</v>
      </c>
      <c r="P464" s="34">
        <v>36.15</v>
      </c>
      <c r="Q464" s="34">
        <v>8.5</v>
      </c>
      <c r="R464" s="34">
        <v>19.71</v>
      </c>
      <c r="S464" s="34">
        <v>0.31</v>
      </c>
      <c r="T464" s="34">
        <v>0.22</v>
      </c>
      <c r="U464" s="34">
        <v>0.373</v>
      </c>
      <c r="V464" s="34">
        <v>0.26</v>
      </c>
      <c r="W464" s="34">
        <v>0.64</v>
      </c>
      <c r="X464" s="34">
        <v>1.1499999999999999</v>
      </c>
      <c r="Y464" s="433">
        <v>1.1147086031452358</v>
      </c>
      <c r="Z464" s="433">
        <v>1.3768115942028984</v>
      </c>
      <c r="AA464" s="34"/>
      <c r="AB464" s="539"/>
      <c r="AC464" s="540"/>
      <c r="AD464" s="34"/>
      <c r="AE464" s="34"/>
      <c r="AF464" s="34"/>
      <c r="AG464" s="34"/>
      <c r="AH464" s="34"/>
      <c r="AI464" s="34"/>
      <c r="AJ464" s="34"/>
      <c r="AK464" s="34"/>
      <c r="AL464" s="36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spans="1:48" ht="15.75" customHeight="1">
      <c r="A465" s="535"/>
      <c r="B465" s="51"/>
      <c r="C465" s="33"/>
      <c r="D465" s="85"/>
      <c r="E465" s="34"/>
      <c r="F465" s="34"/>
      <c r="G465" s="34"/>
      <c r="H465" s="34"/>
      <c r="I465" s="34"/>
      <c r="J465" s="31"/>
      <c r="K465" s="31"/>
      <c r="L465" s="31"/>
      <c r="M465" s="31"/>
      <c r="N465" s="420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433"/>
      <c r="Z465" s="433"/>
      <c r="AA465" s="34"/>
      <c r="AB465" s="539"/>
      <c r="AC465" s="540"/>
      <c r="AD465" s="34"/>
      <c r="AE465" s="34"/>
      <c r="AF465" s="34"/>
      <c r="AG465" s="34"/>
      <c r="AH465" s="34"/>
      <c r="AI465" s="34"/>
      <c r="AJ465" s="34"/>
      <c r="AK465" s="34"/>
      <c r="AL465" s="36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spans="1:48" ht="15.75" customHeight="1">
      <c r="A466" s="535"/>
      <c r="B466" s="51"/>
      <c r="C466" s="33"/>
      <c r="D466" s="85"/>
      <c r="E466" s="34"/>
      <c r="F466" s="34"/>
      <c r="G466" s="34"/>
      <c r="H466" s="34"/>
      <c r="I466" s="34"/>
      <c r="J466" s="31"/>
      <c r="K466" s="31"/>
      <c r="L466" s="31"/>
      <c r="M466" s="31"/>
      <c r="N466" s="420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433"/>
      <c r="Z466" s="433"/>
      <c r="AA466" s="34"/>
      <c r="AB466" s="539"/>
      <c r="AC466" s="540"/>
      <c r="AD466" s="34"/>
      <c r="AE466" s="34"/>
      <c r="AF466" s="34"/>
      <c r="AG466" s="34"/>
      <c r="AH466" s="34"/>
      <c r="AI466" s="34"/>
      <c r="AJ466" s="34"/>
      <c r="AK466" s="34"/>
      <c r="AL466" s="36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spans="1:48" ht="15.75" customHeight="1">
      <c r="A467" s="53"/>
      <c r="B467" s="53"/>
      <c r="C467" s="53"/>
      <c r="D467" s="54"/>
      <c r="E467" s="55"/>
      <c r="F467" s="55"/>
      <c r="G467" s="55"/>
      <c r="H467" s="55"/>
      <c r="I467" s="55"/>
      <c r="J467" s="56"/>
      <c r="K467" s="56"/>
      <c r="L467" s="56"/>
      <c r="M467" s="56"/>
      <c r="N467" s="56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8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spans="1:48" ht="15.75" customHeight="1">
      <c r="A468" s="15"/>
      <c r="B468" s="41" t="s">
        <v>41</v>
      </c>
      <c r="C468" s="15"/>
      <c r="D468" s="16">
        <f>MIN(D6:D467)</f>
        <v>1416</v>
      </c>
      <c r="E468" s="15"/>
      <c r="F468" s="15"/>
      <c r="G468" s="14">
        <f t="shared" ref="G468:Z468" si="121">MIN(G6:G467)</f>
        <v>3.91872</v>
      </c>
      <c r="H468" s="14">
        <f t="shared" si="121"/>
        <v>0.08</v>
      </c>
      <c r="I468" s="14">
        <f t="shared" si="121"/>
        <v>0.08</v>
      </c>
      <c r="J468" s="17">
        <f t="shared" si="121"/>
        <v>1.4999999999999999E-2</v>
      </c>
      <c r="K468" s="17">
        <f t="shared" si="121"/>
        <v>6.8000000000000005E-2</v>
      </c>
      <c r="L468" s="17">
        <f t="shared" si="121"/>
        <v>1.2E-2</v>
      </c>
      <c r="M468" s="17">
        <f t="shared" si="121"/>
        <v>5.0000000000000001E-3</v>
      </c>
      <c r="N468" s="17">
        <f t="shared" si="121"/>
        <v>93.650999999999996</v>
      </c>
      <c r="O468" s="14">
        <f t="shared" si="121"/>
        <v>30.12</v>
      </c>
      <c r="P468" s="14">
        <f t="shared" si="121"/>
        <v>33.799999999999997</v>
      </c>
      <c r="Q468" s="14">
        <f t="shared" si="121"/>
        <v>7.2</v>
      </c>
      <c r="R468" s="14">
        <f t="shared" si="121"/>
        <v>16.010000000000002</v>
      </c>
      <c r="S468" s="14">
        <f t="shared" si="121"/>
        <v>0.17</v>
      </c>
      <c r="T468" s="14">
        <f t="shared" si="121"/>
        <v>0.1</v>
      </c>
      <c r="U468" s="14">
        <f t="shared" si="121"/>
        <v>0.21</v>
      </c>
      <c r="V468" s="14">
        <f t="shared" si="121"/>
        <v>0.16</v>
      </c>
      <c r="W468" s="14">
        <f t="shared" si="121"/>
        <v>0.33</v>
      </c>
      <c r="X468" s="14">
        <f t="shared" si="121"/>
        <v>0.46</v>
      </c>
      <c r="Y468" s="14">
        <f t="shared" si="121"/>
        <v>0.95773859501819203</v>
      </c>
      <c r="Z468" s="14">
        <f t="shared" si="121"/>
        <v>1.1735236495941788</v>
      </c>
      <c r="AA468" s="14"/>
      <c r="AB468" s="14"/>
      <c r="AC468" s="14"/>
      <c r="AD468" s="14">
        <f t="shared" ref="AD468:AK468" si="122">MIN(AD6:AD467)</f>
        <v>24.4</v>
      </c>
      <c r="AE468" s="14">
        <f t="shared" si="122"/>
        <v>16.600000000000001</v>
      </c>
      <c r="AF468" s="14">
        <f t="shared" si="122"/>
        <v>0.4</v>
      </c>
      <c r="AG468" s="14">
        <f t="shared" si="122"/>
        <v>2.81</v>
      </c>
      <c r="AH468" s="14">
        <f t="shared" si="122"/>
        <v>50.18</v>
      </c>
      <c r="AI468" s="14">
        <f t="shared" si="122"/>
        <v>1.2525252525252526</v>
      </c>
      <c r="AJ468" s="14">
        <f t="shared" si="122"/>
        <v>39.903846153846153</v>
      </c>
      <c r="AK468" s="14">
        <f t="shared" si="122"/>
        <v>838.1400000000001</v>
      </c>
      <c r="AL468" s="14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spans="1:48" ht="15.75" customHeight="1">
      <c r="A469" s="18"/>
      <c r="B469" s="42" t="s">
        <v>42</v>
      </c>
      <c r="C469" s="18"/>
      <c r="D469" s="16">
        <f>MAX(D6:D467)</f>
        <v>1532</v>
      </c>
      <c r="E469" s="18"/>
      <c r="F469" s="18"/>
      <c r="G469" s="14">
        <f t="shared" ref="G469:Z469" si="123">MAX(G6:G467)</f>
        <v>4.66</v>
      </c>
      <c r="H469" s="14">
        <f t="shared" si="123"/>
        <v>0.18</v>
      </c>
      <c r="I469" s="14">
        <f t="shared" si="123"/>
        <v>1.45</v>
      </c>
      <c r="J469" s="17">
        <f t="shared" si="123"/>
        <v>0.18</v>
      </c>
      <c r="K469" s="17">
        <f t="shared" si="123"/>
        <v>0.13379600000000003</v>
      </c>
      <c r="L469" s="17">
        <f t="shared" si="123"/>
        <v>0.20699999999999999</v>
      </c>
      <c r="M469" s="17">
        <f t="shared" si="123"/>
        <v>0.108</v>
      </c>
      <c r="N469" s="17">
        <f t="shared" si="123"/>
        <v>95.486999999999995</v>
      </c>
      <c r="O469" s="14">
        <f t="shared" si="123"/>
        <v>36.51</v>
      </c>
      <c r="P469" s="14">
        <f t="shared" si="123"/>
        <v>37.9</v>
      </c>
      <c r="Q469" s="14">
        <f t="shared" si="123"/>
        <v>9.43</v>
      </c>
      <c r="R469" s="14">
        <f t="shared" si="123"/>
        <v>21.9</v>
      </c>
      <c r="S469" s="14">
        <f t="shared" si="123"/>
        <v>1.95</v>
      </c>
      <c r="T469" s="14">
        <f t="shared" si="123"/>
        <v>0.4</v>
      </c>
      <c r="U469" s="14">
        <f t="shared" si="123"/>
        <v>0.6</v>
      </c>
      <c r="V469" s="14">
        <f t="shared" si="123"/>
        <v>0.32</v>
      </c>
      <c r="W469" s="14">
        <f t="shared" si="123"/>
        <v>51</v>
      </c>
      <c r="X469" s="14">
        <f t="shared" si="123"/>
        <v>1.76</v>
      </c>
      <c r="Y469" s="14">
        <f t="shared" si="123"/>
        <v>1.2583001328021248</v>
      </c>
      <c r="Z469" s="14">
        <f t="shared" si="123"/>
        <v>1.5551128818061086</v>
      </c>
      <c r="AA469" s="14"/>
      <c r="AB469" s="14"/>
      <c r="AC469" s="14"/>
      <c r="AD469" s="14">
        <f t="shared" ref="AD469:AK469" si="124">MAX(AD6:AD467)</f>
        <v>25.8</v>
      </c>
      <c r="AE469" s="14">
        <f t="shared" si="124"/>
        <v>20.2</v>
      </c>
      <c r="AF469" s="14">
        <f t="shared" si="124"/>
        <v>0.6</v>
      </c>
      <c r="AG469" s="14">
        <f t="shared" si="124"/>
        <v>3.48</v>
      </c>
      <c r="AH469" s="14">
        <f t="shared" si="124"/>
        <v>54.849999999999994</v>
      </c>
      <c r="AI469" s="14">
        <f t="shared" si="124"/>
        <v>1.506024096385542</v>
      </c>
      <c r="AJ469" s="14">
        <f t="shared" si="124"/>
        <v>44.394618834080717</v>
      </c>
      <c r="AK469" s="14">
        <f t="shared" si="124"/>
        <v>893.04</v>
      </c>
      <c r="AL469" s="14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spans="1:48" ht="15.75" customHeight="1">
      <c r="A470" s="18"/>
      <c r="B470" s="42" t="s">
        <v>43</v>
      </c>
      <c r="C470" s="18"/>
      <c r="D470" s="16">
        <f>AVERAGE(D6:D467)</f>
        <v>1484.0470588235294</v>
      </c>
      <c r="E470" s="18"/>
      <c r="F470" s="18"/>
      <c r="G470" s="14">
        <f t="shared" ref="G470:Z470" si="125">AVERAGE(G6:G467)</f>
        <v>4.3051242424242551</v>
      </c>
      <c r="H470" s="14">
        <f t="shared" si="125"/>
        <v>0.1282312354312353</v>
      </c>
      <c r="I470" s="14">
        <f t="shared" si="125"/>
        <v>0.54969696969697002</v>
      </c>
      <c r="J470" s="17">
        <f t="shared" si="125"/>
        <v>5.771665034965031E-2</v>
      </c>
      <c r="K470" s="17">
        <f t="shared" si="125"/>
        <v>9.5773573426573319E-2</v>
      </c>
      <c r="L470" s="17">
        <f t="shared" si="125"/>
        <v>5.4249644859813172E-2</v>
      </c>
      <c r="M470" s="17">
        <f t="shared" si="125"/>
        <v>1.3821462703962671E-2</v>
      </c>
      <c r="N470" s="17">
        <f t="shared" si="125"/>
        <v>94.795512677156225</v>
      </c>
      <c r="O470" s="14">
        <f t="shared" si="125"/>
        <v>33.462196261682273</v>
      </c>
      <c r="P470" s="14">
        <f t="shared" si="125"/>
        <v>35.55369158878505</v>
      </c>
      <c r="Q470" s="14">
        <f t="shared" si="125"/>
        <v>8.3239252336448608</v>
      </c>
      <c r="R470" s="14">
        <f t="shared" si="125"/>
        <v>19.741285046728986</v>
      </c>
      <c r="S470" s="14">
        <f t="shared" si="125"/>
        <v>0.37358644859813095</v>
      </c>
      <c r="T470" s="14">
        <f t="shared" si="125"/>
        <v>0.2158878504672897</v>
      </c>
      <c r="U470" s="14">
        <f t="shared" si="125"/>
        <v>0.41538785046728938</v>
      </c>
      <c r="V470" s="14">
        <f t="shared" si="125"/>
        <v>0.22257009345794393</v>
      </c>
      <c r="W470" s="14">
        <f t="shared" si="125"/>
        <v>0.60154205607476618</v>
      </c>
      <c r="X470" s="14">
        <f t="shared" si="125"/>
        <v>1.0296495327102806</v>
      </c>
      <c r="Y470" s="14">
        <f t="shared" si="125"/>
        <v>1.0635837216069108</v>
      </c>
      <c r="Z470" s="14">
        <f t="shared" si="125"/>
        <v>1.3125177860846193</v>
      </c>
      <c r="AA470" s="14"/>
      <c r="AB470" s="14"/>
      <c r="AC470" s="14"/>
      <c r="AD470" s="14">
        <f t="shared" ref="AD470:AK470" si="126">AVERAGE(AD6:AD467)</f>
        <v>25.143478260869568</v>
      </c>
      <c r="AE470" s="14">
        <f t="shared" si="126"/>
        <v>18.634782608695659</v>
      </c>
      <c r="AF470" s="14">
        <f t="shared" si="126"/>
        <v>0.57826086956521783</v>
      </c>
      <c r="AG470" s="14">
        <f t="shared" si="126"/>
        <v>3.1399999999999992</v>
      </c>
      <c r="AH470" s="14">
        <f t="shared" si="126"/>
        <v>52.503478260869549</v>
      </c>
      <c r="AI470" s="14">
        <f t="shared" si="126"/>
        <v>1.3508846803976302</v>
      </c>
      <c r="AJ470" s="14">
        <f t="shared" si="126"/>
        <v>42.554190168536458</v>
      </c>
      <c r="AK470" s="14">
        <f t="shared" si="126"/>
        <v>862.6460869565218</v>
      </c>
      <c r="AL470" s="14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spans="1:48" ht="15.75" customHeight="1">
      <c r="A471" s="19"/>
      <c r="B471" s="43" t="s">
        <v>44</v>
      </c>
      <c r="C471" s="19"/>
      <c r="D471" s="14">
        <f>STDEV(D6:D467)</f>
        <v>15.837102575282572</v>
      </c>
      <c r="E471" s="18"/>
      <c r="F471" s="18"/>
      <c r="G471" s="14">
        <f t="shared" ref="G471:Z471" si="127">STDEV(G6:G467)</f>
        <v>0.13773467836393213</v>
      </c>
      <c r="H471" s="14">
        <f t="shared" si="127"/>
        <v>1.6952370154168936E-2</v>
      </c>
      <c r="I471" s="14">
        <f t="shared" si="127"/>
        <v>0.23447067352471201</v>
      </c>
      <c r="J471" s="17">
        <f t="shared" si="127"/>
        <v>2.4107253874953924E-2</v>
      </c>
      <c r="K471" s="17">
        <f t="shared" si="127"/>
        <v>1.1450331686107354E-2</v>
      </c>
      <c r="L471" s="17">
        <f t="shared" si="127"/>
        <v>2.2949868404311284E-2</v>
      </c>
      <c r="M471" s="17">
        <f t="shared" si="127"/>
        <v>5.8110384180687421E-3</v>
      </c>
      <c r="N471" s="17">
        <f t="shared" si="127"/>
        <v>0.26410626760913686</v>
      </c>
      <c r="O471" s="14">
        <f t="shared" si="127"/>
        <v>0.88755371973714858</v>
      </c>
      <c r="P471" s="14">
        <f t="shared" si="127"/>
        <v>0.70758415275583519</v>
      </c>
      <c r="Q471" s="14">
        <f t="shared" si="127"/>
        <v>0.52514078765214667</v>
      </c>
      <c r="R471" s="14">
        <f t="shared" si="127"/>
        <v>0.88023441792619717</v>
      </c>
      <c r="S471" s="14">
        <f t="shared" si="127"/>
        <v>0.14469963885019488</v>
      </c>
      <c r="T471" s="14">
        <f t="shared" si="127"/>
        <v>5.7242706433791493E-2</v>
      </c>
      <c r="U471" s="14">
        <f t="shared" si="127"/>
        <v>6.9257007302327284E-2</v>
      </c>
      <c r="V471" s="14">
        <f t="shared" si="127"/>
        <v>2.5870009093216472E-2</v>
      </c>
      <c r="W471" s="14">
        <f t="shared" si="127"/>
        <v>2.4424328401319455</v>
      </c>
      <c r="X471" s="14">
        <f t="shared" si="127"/>
        <v>0.204534356807198</v>
      </c>
      <c r="Y471" s="14">
        <f t="shared" si="127"/>
        <v>4.5061314240291743E-2</v>
      </c>
      <c r="Z471" s="14">
        <f t="shared" si="127"/>
        <v>5.2757988962167879E-2</v>
      </c>
      <c r="AA471" s="14"/>
      <c r="AB471" s="14"/>
      <c r="AC471" s="14"/>
      <c r="AD471" s="14">
        <f t="shared" ref="AD471:AK471" si="128">STDEV(AD6:AD467)</f>
        <v>0.30887046829306103</v>
      </c>
      <c r="AE471" s="14">
        <f t="shared" si="128"/>
        <v>0.68287542098080412</v>
      </c>
      <c r="AF471" s="14">
        <f t="shared" si="128"/>
        <v>6.2939277537990002E-2</v>
      </c>
      <c r="AG471" s="14">
        <f t="shared" si="128"/>
        <v>0.15212567903619112</v>
      </c>
      <c r="AH471" s="14">
        <f t="shared" si="128"/>
        <v>0.8270757519821913</v>
      </c>
      <c r="AI471" s="14">
        <f t="shared" si="128"/>
        <v>4.7702997451334293E-2</v>
      </c>
      <c r="AJ471" s="14">
        <f t="shared" si="128"/>
        <v>0.85748505000498021</v>
      </c>
      <c r="AK471" s="14">
        <f t="shared" si="128"/>
        <v>11.290442413979239</v>
      </c>
      <c r="AL471" s="14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spans="1:48" ht="15.75" customHeight="1">
      <c r="B472" s="10"/>
      <c r="C472" s="20"/>
      <c r="D472" s="20"/>
      <c r="E472" s="21"/>
      <c r="F472" s="21"/>
      <c r="G472" s="10"/>
      <c r="H472" s="10"/>
      <c r="I472" s="10"/>
      <c r="J472" s="10"/>
      <c r="K472" s="10"/>
      <c r="L472" s="10"/>
      <c r="M472" s="10"/>
      <c r="N472" s="23"/>
      <c r="O472" s="21"/>
      <c r="P472" s="21"/>
      <c r="Q472" s="10"/>
      <c r="R472" s="21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22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spans="1:48" ht="15.75" customHeight="1">
      <c r="B473" s="10"/>
      <c r="C473" s="20"/>
      <c r="D473" s="20"/>
      <c r="E473" s="21"/>
      <c r="F473" s="21"/>
      <c r="G473" s="10"/>
      <c r="H473" s="10"/>
      <c r="I473" s="10"/>
      <c r="J473" s="10"/>
      <c r="K473" s="10"/>
      <c r="L473" s="10"/>
      <c r="M473" s="10"/>
      <c r="N473" s="23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22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spans="1:48" ht="15.75" customHeight="1">
      <c r="B474" s="10"/>
      <c r="C474" s="20"/>
      <c r="D474" s="20"/>
      <c r="E474" s="21"/>
      <c r="F474" s="21"/>
      <c r="G474" s="10"/>
      <c r="H474" s="10"/>
      <c r="I474" s="10"/>
      <c r="J474" s="10"/>
      <c r="K474" s="10"/>
      <c r="L474" s="10"/>
      <c r="M474" s="10"/>
      <c r="N474" s="23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22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spans="1:48" ht="15.75" customHeight="1">
      <c r="B475" s="10"/>
      <c r="C475" s="20"/>
      <c r="D475" s="20"/>
      <c r="E475" s="21"/>
      <c r="F475" s="21"/>
      <c r="G475" s="10"/>
      <c r="H475" s="10"/>
      <c r="I475" s="10"/>
      <c r="J475" s="10"/>
      <c r="K475" s="10"/>
      <c r="L475" s="10"/>
      <c r="M475" s="10"/>
      <c r="N475" s="23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22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spans="1:48" ht="15.75" customHeight="1">
      <c r="B476" s="10"/>
      <c r="C476" s="20"/>
      <c r="D476" s="20"/>
      <c r="E476" s="21"/>
      <c r="F476" s="21"/>
      <c r="G476" s="10"/>
      <c r="H476" s="10"/>
      <c r="I476" s="10"/>
      <c r="J476" s="10"/>
      <c r="K476" s="10"/>
      <c r="L476" s="10"/>
      <c r="M476" s="10"/>
      <c r="N476" s="23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22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spans="1:48" ht="15.75" customHeight="1">
      <c r="B477" s="10"/>
      <c r="C477" s="20"/>
      <c r="D477" s="20"/>
      <c r="E477" s="21"/>
      <c r="F477" s="21"/>
      <c r="G477" s="10"/>
      <c r="H477" s="10"/>
      <c r="I477" s="10"/>
      <c r="J477" s="10"/>
      <c r="K477" s="10"/>
      <c r="L477" s="10"/>
      <c r="M477" s="10"/>
      <c r="N477" s="23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22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spans="1:48" ht="15.75" customHeight="1">
      <c r="B478" s="10"/>
      <c r="C478" s="20"/>
      <c r="D478" s="20"/>
      <c r="E478" s="21"/>
      <c r="F478" s="21"/>
      <c r="G478" s="10"/>
      <c r="H478" s="10"/>
      <c r="I478" s="10"/>
      <c r="J478" s="10"/>
      <c r="K478" s="10"/>
      <c r="L478" s="10"/>
      <c r="M478" s="10"/>
      <c r="N478" s="23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22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spans="1:48" ht="15.75" customHeight="1">
      <c r="B479" s="10"/>
      <c r="C479" s="20"/>
      <c r="D479" s="20"/>
      <c r="E479" s="21"/>
      <c r="F479" s="21"/>
      <c r="G479" s="10"/>
      <c r="H479" s="10"/>
      <c r="I479" s="10"/>
      <c r="J479" s="10"/>
      <c r="K479" s="10"/>
      <c r="L479" s="10"/>
      <c r="M479" s="10"/>
      <c r="N479" s="23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22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spans="1:48" ht="15.75" customHeight="1">
      <c r="B480" s="10"/>
      <c r="C480" s="20"/>
      <c r="D480" s="20"/>
      <c r="E480" s="21"/>
      <c r="F480" s="21"/>
      <c r="G480" s="10"/>
      <c r="H480" s="10"/>
      <c r="I480" s="10"/>
      <c r="J480" s="10"/>
      <c r="K480" s="10"/>
      <c r="L480" s="10"/>
      <c r="M480" s="10"/>
      <c r="N480" s="23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22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spans="2:48" ht="15.75" customHeight="1">
      <c r="B481" s="10"/>
      <c r="C481" s="20"/>
      <c r="D481" s="20"/>
      <c r="E481" s="21"/>
      <c r="F481" s="21"/>
      <c r="G481" s="10"/>
      <c r="H481" s="10"/>
      <c r="I481" s="10"/>
      <c r="J481" s="10"/>
      <c r="K481" s="10"/>
      <c r="L481" s="10"/>
      <c r="M481" s="10"/>
      <c r="N481" s="23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22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spans="2:48" ht="15.75" customHeight="1">
      <c r="B482" s="10"/>
      <c r="C482" s="20"/>
      <c r="D482" s="20"/>
      <c r="E482" s="21"/>
      <c r="F482" s="21"/>
      <c r="G482" s="10"/>
      <c r="H482" s="10"/>
      <c r="I482" s="10"/>
      <c r="J482" s="10"/>
      <c r="K482" s="10"/>
      <c r="L482" s="10"/>
      <c r="M482" s="10"/>
      <c r="N482" s="23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22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spans="2:48" ht="15.75" customHeight="1">
      <c r="B483" s="10"/>
      <c r="C483" s="20"/>
      <c r="D483" s="20"/>
      <c r="E483" s="21"/>
      <c r="F483" s="21"/>
      <c r="G483" s="10"/>
      <c r="H483" s="10"/>
      <c r="I483" s="10"/>
      <c r="J483" s="10"/>
      <c r="K483" s="10"/>
      <c r="L483" s="10"/>
      <c r="M483" s="10"/>
      <c r="N483" s="23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22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spans="2:48" ht="15.75" customHeight="1">
      <c r="B484" s="10"/>
      <c r="C484" s="20"/>
      <c r="D484" s="20"/>
      <c r="E484" s="21"/>
      <c r="F484" s="21"/>
      <c r="G484" s="10"/>
      <c r="H484" s="10"/>
      <c r="I484" s="10"/>
      <c r="J484" s="10"/>
      <c r="K484" s="10"/>
      <c r="L484" s="10"/>
      <c r="M484" s="10"/>
      <c r="N484" s="23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22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spans="2:48" ht="15.75" customHeight="1">
      <c r="B485" s="10"/>
      <c r="C485" s="20"/>
      <c r="D485" s="20"/>
      <c r="E485" s="21"/>
      <c r="F485" s="21"/>
      <c r="G485" s="10"/>
      <c r="H485" s="10"/>
      <c r="I485" s="10"/>
      <c r="J485" s="10"/>
      <c r="K485" s="10"/>
      <c r="L485" s="10"/>
      <c r="M485" s="10"/>
      <c r="N485" s="23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22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spans="2:48" ht="15.75" customHeight="1">
      <c r="B486" s="10"/>
      <c r="C486" s="20"/>
      <c r="D486" s="20"/>
      <c r="E486" s="21"/>
      <c r="F486" s="21"/>
      <c r="G486" s="10"/>
      <c r="H486" s="10"/>
      <c r="I486" s="10"/>
      <c r="J486" s="10"/>
      <c r="K486" s="10"/>
      <c r="L486" s="10"/>
      <c r="M486" s="10"/>
      <c r="N486" s="23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22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spans="2:48" ht="15.75" customHeight="1">
      <c r="B487" s="10"/>
      <c r="C487" s="20"/>
      <c r="D487" s="20"/>
      <c r="E487" s="21"/>
      <c r="F487" s="21"/>
      <c r="G487" s="10"/>
      <c r="H487" s="10"/>
      <c r="I487" s="10"/>
      <c r="J487" s="10"/>
      <c r="K487" s="10"/>
      <c r="L487" s="10"/>
      <c r="M487" s="10"/>
      <c r="N487" s="23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22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spans="2:48" ht="15.75" customHeight="1">
      <c r="B488" s="10"/>
      <c r="C488" s="20"/>
      <c r="D488" s="20"/>
      <c r="E488" s="21"/>
      <c r="F488" s="21"/>
      <c r="G488" s="10"/>
      <c r="H488" s="10"/>
      <c r="I488" s="10"/>
      <c r="J488" s="10"/>
      <c r="K488" s="10"/>
      <c r="L488" s="10"/>
      <c r="M488" s="10"/>
      <c r="N488" s="23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22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spans="2:48" ht="15.75" customHeight="1">
      <c r="B489" s="10"/>
      <c r="C489" s="20"/>
      <c r="D489" s="20"/>
      <c r="E489" s="21"/>
      <c r="F489" s="21"/>
      <c r="G489" s="10"/>
      <c r="H489" s="10"/>
      <c r="I489" s="10"/>
      <c r="J489" s="10"/>
      <c r="K489" s="10"/>
      <c r="L489" s="10"/>
      <c r="M489" s="10"/>
      <c r="N489" s="23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22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spans="2:48" ht="15.75" customHeight="1">
      <c r="B490" s="10"/>
      <c r="C490" s="20"/>
      <c r="D490" s="20"/>
      <c r="E490" s="21"/>
      <c r="F490" s="21"/>
      <c r="G490" s="10"/>
      <c r="H490" s="10"/>
      <c r="I490" s="10"/>
      <c r="J490" s="10"/>
      <c r="K490" s="10"/>
      <c r="L490" s="10"/>
      <c r="M490" s="10"/>
      <c r="N490" s="23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22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spans="2:48" ht="15.75" customHeight="1">
      <c r="B491" s="10"/>
      <c r="C491" s="20"/>
      <c r="D491" s="20"/>
      <c r="E491" s="21"/>
      <c r="F491" s="21"/>
      <c r="G491" s="10"/>
      <c r="H491" s="10"/>
      <c r="I491" s="10"/>
      <c r="J491" s="10"/>
      <c r="K491" s="10"/>
      <c r="L491" s="10"/>
      <c r="M491" s="10"/>
      <c r="N491" s="23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22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spans="2:48" ht="15.75" customHeight="1">
      <c r="B492" s="10"/>
      <c r="C492" s="20"/>
      <c r="D492" s="20"/>
      <c r="E492" s="21"/>
      <c r="F492" s="21"/>
      <c r="G492" s="10"/>
      <c r="H492" s="10"/>
      <c r="I492" s="10"/>
      <c r="J492" s="10"/>
      <c r="K492" s="10"/>
      <c r="L492" s="10"/>
      <c r="M492" s="10"/>
      <c r="N492" s="23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22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spans="2:48" ht="15.75" customHeight="1">
      <c r="B493" s="10"/>
      <c r="C493" s="20"/>
      <c r="D493" s="20"/>
      <c r="E493" s="21"/>
      <c r="F493" s="21"/>
      <c r="G493" s="10"/>
      <c r="H493" s="10"/>
      <c r="I493" s="10"/>
      <c r="J493" s="10"/>
      <c r="K493" s="10"/>
      <c r="L493" s="10"/>
      <c r="M493" s="10"/>
      <c r="N493" s="23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22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spans="2:48" ht="15.75" customHeight="1">
      <c r="B494" s="10"/>
      <c r="C494" s="20"/>
      <c r="D494" s="20"/>
      <c r="E494" s="21"/>
      <c r="F494" s="21"/>
      <c r="G494" s="10"/>
      <c r="H494" s="10"/>
      <c r="I494" s="10"/>
      <c r="J494" s="10"/>
      <c r="K494" s="10"/>
      <c r="L494" s="10"/>
      <c r="M494" s="10"/>
      <c r="N494" s="23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22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spans="2:48" ht="15.75" customHeight="1">
      <c r="B495" s="10"/>
      <c r="C495" s="20"/>
      <c r="D495" s="20"/>
      <c r="E495" s="21"/>
      <c r="F495" s="21"/>
      <c r="G495" s="10"/>
      <c r="H495" s="10"/>
      <c r="I495" s="10"/>
      <c r="J495" s="10"/>
      <c r="K495" s="10"/>
      <c r="L495" s="10"/>
      <c r="M495" s="10"/>
      <c r="N495" s="23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22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spans="2:48" ht="15.75" customHeight="1">
      <c r="B496" s="10"/>
      <c r="C496" s="20"/>
      <c r="D496" s="20"/>
      <c r="E496" s="21"/>
      <c r="F496" s="21"/>
      <c r="G496" s="10"/>
      <c r="H496" s="10"/>
      <c r="I496" s="10"/>
      <c r="J496" s="10"/>
      <c r="K496" s="10"/>
      <c r="L496" s="10"/>
      <c r="M496" s="10"/>
      <c r="N496" s="23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22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spans="2:48" ht="15.75" customHeight="1">
      <c r="B497" s="10"/>
      <c r="C497" s="20"/>
      <c r="D497" s="20"/>
      <c r="E497" s="21"/>
      <c r="F497" s="21"/>
      <c r="G497" s="10"/>
      <c r="H497" s="10"/>
      <c r="I497" s="10"/>
      <c r="J497" s="10"/>
      <c r="K497" s="10"/>
      <c r="L497" s="10"/>
      <c r="M497" s="10"/>
      <c r="N497" s="23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22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spans="2:48" ht="15.75" customHeight="1">
      <c r="B498" s="10"/>
      <c r="C498" s="20"/>
      <c r="D498" s="20"/>
      <c r="E498" s="21"/>
      <c r="F498" s="21"/>
      <c r="G498" s="10"/>
      <c r="H498" s="10"/>
      <c r="I498" s="10"/>
      <c r="J498" s="10"/>
      <c r="K498" s="10"/>
      <c r="L498" s="10"/>
      <c r="M498" s="10"/>
      <c r="N498" s="23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22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  <row r="499" spans="2:48" ht="15.75" customHeight="1">
      <c r="B499" s="10"/>
      <c r="C499" s="20"/>
      <c r="D499" s="20"/>
      <c r="E499" s="21"/>
      <c r="F499" s="21"/>
      <c r="G499" s="10"/>
      <c r="H499" s="10"/>
      <c r="I499" s="10"/>
      <c r="J499" s="10"/>
      <c r="K499" s="10"/>
      <c r="L499" s="10"/>
      <c r="M499" s="10"/>
      <c r="N499" s="23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22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</row>
    <row r="500" spans="2:48" ht="15.75" customHeight="1">
      <c r="B500" s="10"/>
      <c r="C500" s="20"/>
      <c r="D500" s="20"/>
      <c r="E500" s="21"/>
      <c r="F500" s="21"/>
      <c r="G500" s="10"/>
      <c r="H500" s="10"/>
      <c r="I500" s="10"/>
      <c r="J500" s="10"/>
      <c r="K500" s="10"/>
      <c r="L500" s="10"/>
      <c r="M500" s="10"/>
      <c r="N500" s="23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22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</row>
    <row r="501" spans="2:48" ht="15.75" customHeight="1">
      <c r="B501" s="10"/>
      <c r="C501" s="20"/>
      <c r="D501" s="20"/>
      <c r="E501" s="21"/>
      <c r="F501" s="21"/>
      <c r="G501" s="10"/>
      <c r="H501" s="10"/>
      <c r="I501" s="10"/>
      <c r="J501" s="10"/>
      <c r="K501" s="10"/>
      <c r="L501" s="10"/>
      <c r="M501" s="10"/>
      <c r="N501" s="23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22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</row>
    <row r="502" spans="2:48" ht="15.75" customHeight="1">
      <c r="B502" s="10"/>
      <c r="C502" s="20"/>
      <c r="D502" s="20"/>
      <c r="E502" s="21"/>
      <c r="F502" s="21"/>
      <c r="G502" s="10"/>
      <c r="H502" s="10"/>
      <c r="I502" s="10"/>
      <c r="J502" s="10"/>
      <c r="K502" s="10"/>
      <c r="L502" s="10"/>
      <c r="M502" s="10"/>
      <c r="N502" s="23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22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</row>
    <row r="503" spans="2:48" ht="15.75" customHeight="1">
      <c r="B503" s="10"/>
      <c r="C503" s="20"/>
      <c r="D503" s="20"/>
      <c r="E503" s="21"/>
      <c r="F503" s="21"/>
      <c r="G503" s="10"/>
      <c r="H503" s="10"/>
      <c r="I503" s="10"/>
      <c r="J503" s="10"/>
      <c r="K503" s="10"/>
      <c r="L503" s="10"/>
      <c r="M503" s="10"/>
      <c r="N503" s="23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22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</row>
    <row r="504" spans="2:48" ht="15.75" customHeight="1">
      <c r="B504" s="10"/>
      <c r="C504" s="20"/>
      <c r="D504" s="20"/>
      <c r="E504" s="21"/>
      <c r="F504" s="21"/>
      <c r="G504" s="10"/>
      <c r="H504" s="10"/>
      <c r="I504" s="10"/>
      <c r="J504" s="10"/>
      <c r="K504" s="10"/>
      <c r="L504" s="10"/>
      <c r="M504" s="10"/>
      <c r="N504" s="23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22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</row>
    <row r="505" spans="2:48" ht="15.75" customHeight="1">
      <c r="B505" s="10"/>
      <c r="C505" s="20"/>
      <c r="D505" s="20"/>
      <c r="E505" s="21"/>
      <c r="F505" s="21"/>
      <c r="G505" s="10"/>
      <c r="H505" s="10"/>
      <c r="I505" s="10"/>
      <c r="J505" s="10"/>
      <c r="K505" s="10"/>
      <c r="L505" s="10"/>
      <c r="M505" s="10"/>
      <c r="N505" s="23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22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</row>
    <row r="506" spans="2:48" ht="15.75" customHeight="1">
      <c r="B506" s="10"/>
      <c r="C506" s="20"/>
      <c r="D506" s="20"/>
      <c r="E506" s="21"/>
      <c r="F506" s="21"/>
      <c r="G506" s="10"/>
      <c r="H506" s="10"/>
      <c r="I506" s="10"/>
      <c r="J506" s="10"/>
      <c r="K506" s="10"/>
      <c r="L506" s="10"/>
      <c r="M506" s="10"/>
      <c r="N506" s="23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22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</row>
    <row r="507" spans="2:48" ht="15.75" customHeight="1">
      <c r="B507" s="10"/>
      <c r="C507" s="20"/>
      <c r="D507" s="20"/>
      <c r="E507" s="21"/>
      <c r="F507" s="21"/>
      <c r="G507" s="10"/>
      <c r="H507" s="10"/>
      <c r="I507" s="10"/>
      <c r="J507" s="10"/>
      <c r="K507" s="10"/>
      <c r="L507" s="10"/>
      <c r="M507" s="10"/>
      <c r="N507" s="23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22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</row>
    <row r="508" spans="2:48" ht="15.75" customHeight="1">
      <c r="B508" s="10"/>
      <c r="C508" s="20"/>
      <c r="D508" s="20"/>
      <c r="E508" s="21"/>
      <c r="F508" s="21"/>
      <c r="G508" s="10"/>
      <c r="H508" s="10"/>
      <c r="I508" s="10"/>
      <c r="J508" s="10"/>
      <c r="K508" s="10"/>
      <c r="L508" s="10"/>
      <c r="M508" s="10"/>
      <c r="N508" s="23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22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</row>
    <row r="509" spans="2:48" ht="15.75" customHeight="1">
      <c r="B509" s="10"/>
      <c r="C509" s="20"/>
      <c r="D509" s="20"/>
      <c r="E509" s="21"/>
      <c r="F509" s="21"/>
      <c r="G509" s="10"/>
      <c r="H509" s="10"/>
      <c r="I509" s="10"/>
      <c r="J509" s="10"/>
      <c r="K509" s="10"/>
      <c r="L509" s="10"/>
      <c r="M509" s="10"/>
      <c r="N509" s="23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22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</row>
    <row r="510" spans="2:48" ht="15.75" customHeight="1">
      <c r="B510" s="10"/>
      <c r="C510" s="20"/>
      <c r="D510" s="20"/>
      <c r="E510" s="21"/>
      <c r="F510" s="21"/>
      <c r="G510" s="10"/>
      <c r="H510" s="10"/>
      <c r="I510" s="10"/>
      <c r="J510" s="10"/>
      <c r="K510" s="10"/>
      <c r="L510" s="10"/>
      <c r="M510" s="10"/>
      <c r="N510" s="23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22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</row>
    <row r="511" spans="2:48" ht="15.75" customHeight="1">
      <c r="B511" s="10"/>
      <c r="C511" s="20"/>
      <c r="D511" s="20"/>
      <c r="E511" s="21"/>
      <c r="F511" s="21"/>
      <c r="G511" s="10"/>
      <c r="H511" s="10"/>
      <c r="I511" s="10"/>
      <c r="J511" s="10"/>
      <c r="K511" s="10"/>
      <c r="L511" s="10"/>
      <c r="M511" s="10"/>
      <c r="N511" s="23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22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</row>
    <row r="512" spans="2:48" ht="15.75" customHeight="1">
      <c r="B512" s="10"/>
      <c r="C512" s="20"/>
      <c r="D512" s="20"/>
      <c r="E512" s="21"/>
      <c r="F512" s="21"/>
      <c r="G512" s="10"/>
      <c r="H512" s="10"/>
      <c r="I512" s="10"/>
      <c r="J512" s="10"/>
      <c r="K512" s="10"/>
      <c r="L512" s="10"/>
      <c r="M512" s="10"/>
      <c r="N512" s="23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22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</row>
    <row r="513" spans="2:48" ht="15.75" customHeight="1">
      <c r="B513" s="10"/>
      <c r="C513" s="20"/>
      <c r="D513" s="20"/>
      <c r="E513" s="21"/>
      <c r="F513" s="21"/>
      <c r="G513" s="10"/>
      <c r="H513" s="10"/>
      <c r="I513" s="10"/>
      <c r="J513" s="10"/>
      <c r="K513" s="10"/>
      <c r="L513" s="10"/>
      <c r="M513" s="10"/>
      <c r="N513" s="23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22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</row>
    <row r="514" spans="2:48" ht="15.75" customHeight="1">
      <c r="B514" s="10"/>
      <c r="C514" s="20"/>
      <c r="D514" s="20"/>
      <c r="E514" s="21"/>
      <c r="F514" s="21"/>
      <c r="G514" s="10"/>
      <c r="H514" s="10"/>
      <c r="I514" s="10"/>
      <c r="J514" s="10"/>
      <c r="K514" s="10"/>
      <c r="L514" s="10"/>
      <c r="M514" s="10"/>
      <c r="N514" s="23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22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</row>
    <row r="515" spans="2:48" ht="15.75" customHeight="1">
      <c r="B515" s="10"/>
      <c r="C515" s="20"/>
      <c r="D515" s="20"/>
      <c r="E515" s="21"/>
      <c r="F515" s="21"/>
      <c r="G515" s="10"/>
      <c r="H515" s="10"/>
      <c r="I515" s="10"/>
      <c r="J515" s="10"/>
      <c r="K515" s="10"/>
      <c r="L515" s="10"/>
      <c r="M515" s="10"/>
      <c r="N515" s="23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22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</row>
    <row r="516" spans="2:48" ht="15.75" customHeight="1">
      <c r="B516" s="10"/>
      <c r="C516" s="20"/>
      <c r="D516" s="20"/>
      <c r="E516" s="21"/>
      <c r="F516" s="21"/>
      <c r="G516" s="10"/>
      <c r="H516" s="10"/>
      <c r="I516" s="10"/>
      <c r="J516" s="10"/>
      <c r="K516" s="10"/>
      <c r="L516" s="10"/>
      <c r="M516" s="10"/>
      <c r="N516" s="23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22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</row>
    <row r="517" spans="2:48" ht="15.75" customHeight="1">
      <c r="B517" s="10"/>
      <c r="C517" s="20"/>
      <c r="D517" s="20"/>
      <c r="E517" s="21"/>
      <c r="F517" s="21"/>
      <c r="G517" s="10"/>
      <c r="H517" s="10"/>
      <c r="I517" s="10"/>
      <c r="J517" s="10"/>
      <c r="K517" s="10"/>
      <c r="L517" s="10"/>
      <c r="M517" s="10"/>
      <c r="N517" s="23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22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</row>
    <row r="518" spans="2:48" ht="15.75" customHeight="1">
      <c r="B518" s="10"/>
      <c r="C518" s="20"/>
      <c r="D518" s="20"/>
      <c r="E518" s="21"/>
      <c r="F518" s="21"/>
      <c r="G518" s="10"/>
      <c r="H518" s="10"/>
      <c r="I518" s="10"/>
      <c r="J518" s="10"/>
      <c r="K518" s="10"/>
      <c r="L518" s="10"/>
      <c r="M518" s="10"/>
      <c r="N518" s="23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22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</row>
    <row r="519" spans="2:48" ht="15.75" customHeight="1">
      <c r="B519" s="10"/>
      <c r="C519" s="20"/>
      <c r="D519" s="20"/>
      <c r="E519" s="21"/>
      <c r="F519" s="21"/>
      <c r="G519" s="10"/>
      <c r="H519" s="10"/>
      <c r="I519" s="10"/>
      <c r="J519" s="10"/>
      <c r="K519" s="10"/>
      <c r="L519" s="10"/>
      <c r="M519" s="10"/>
      <c r="N519" s="23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22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</row>
    <row r="520" spans="2:48" ht="15.75" customHeight="1">
      <c r="B520" s="10"/>
      <c r="C520" s="20"/>
      <c r="D520" s="20"/>
      <c r="E520" s="21"/>
      <c r="F520" s="21"/>
      <c r="G520" s="10"/>
      <c r="H520" s="10"/>
      <c r="I520" s="10"/>
      <c r="J520" s="10"/>
      <c r="K520" s="10"/>
      <c r="L520" s="10"/>
      <c r="M520" s="10"/>
      <c r="N520" s="23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22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</row>
    <row r="521" spans="2:48" ht="15.75" customHeight="1">
      <c r="B521" s="10"/>
      <c r="C521" s="20"/>
      <c r="D521" s="20"/>
      <c r="E521" s="21"/>
      <c r="F521" s="21"/>
      <c r="G521" s="10"/>
      <c r="H521" s="10"/>
      <c r="I521" s="10"/>
      <c r="J521" s="10"/>
      <c r="K521" s="10"/>
      <c r="L521" s="10"/>
      <c r="M521" s="10"/>
      <c r="N521" s="23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22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</row>
    <row r="522" spans="2:48" ht="15.75" customHeight="1">
      <c r="B522" s="10"/>
      <c r="C522" s="20"/>
      <c r="D522" s="20"/>
      <c r="E522" s="21"/>
      <c r="F522" s="21"/>
      <c r="G522" s="10"/>
      <c r="H522" s="10"/>
      <c r="I522" s="10"/>
      <c r="J522" s="10"/>
      <c r="K522" s="10"/>
      <c r="L522" s="10"/>
      <c r="M522" s="10"/>
      <c r="N522" s="23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22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</row>
    <row r="523" spans="2:48" ht="15.75" customHeight="1">
      <c r="B523" s="10"/>
      <c r="C523" s="20"/>
      <c r="D523" s="20"/>
      <c r="E523" s="21"/>
      <c r="F523" s="21"/>
      <c r="G523" s="10"/>
      <c r="H523" s="10"/>
      <c r="I523" s="10"/>
      <c r="J523" s="10"/>
      <c r="K523" s="10"/>
      <c r="L523" s="10"/>
      <c r="M523" s="10"/>
      <c r="N523" s="23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22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</row>
    <row r="524" spans="2:48" ht="15.75" customHeight="1">
      <c r="B524" s="10"/>
      <c r="C524" s="20"/>
      <c r="D524" s="20"/>
      <c r="E524" s="21"/>
      <c r="F524" s="21"/>
      <c r="G524" s="10"/>
      <c r="H524" s="10"/>
      <c r="I524" s="10"/>
      <c r="J524" s="10"/>
      <c r="K524" s="10"/>
      <c r="L524" s="10"/>
      <c r="M524" s="10"/>
      <c r="N524" s="23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22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</row>
    <row r="525" spans="2:48" ht="15.75" customHeight="1">
      <c r="B525" s="10"/>
      <c r="C525" s="20"/>
      <c r="D525" s="20"/>
      <c r="E525" s="21"/>
      <c r="F525" s="21"/>
      <c r="G525" s="10"/>
      <c r="H525" s="10"/>
      <c r="I525" s="10"/>
      <c r="J525" s="10"/>
      <c r="K525" s="10"/>
      <c r="L525" s="10"/>
      <c r="M525" s="10"/>
      <c r="N525" s="23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22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</row>
    <row r="526" spans="2:48" ht="15.75" customHeight="1">
      <c r="B526" s="10"/>
      <c r="C526" s="20"/>
      <c r="D526" s="20"/>
      <c r="E526" s="21"/>
      <c r="F526" s="21"/>
      <c r="G526" s="10"/>
      <c r="H526" s="10"/>
      <c r="I526" s="10"/>
      <c r="J526" s="10"/>
      <c r="K526" s="10"/>
      <c r="L526" s="10"/>
      <c r="M526" s="10"/>
      <c r="N526" s="23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22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</row>
    <row r="527" spans="2:48" ht="15.75" customHeight="1">
      <c r="B527" s="10"/>
      <c r="C527" s="20"/>
      <c r="D527" s="20"/>
      <c r="E527" s="21"/>
      <c r="F527" s="21"/>
      <c r="G527" s="10"/>
      <c r="H527" s="10"/>
      <c r="I527" s="10"/>
      <c r="J527" s="10"/>
      <c r="K527" s="10"/>
      <c r="L527" s="10"/>
      <c r="M527" s="10"/>
      <c r="N527" s="23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22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</row>
    <row r="528" spans="2:48" ht="15.75" customHeight="1">
      <c r="B528" s="10"/>
      <c r="C528" s="20"/>
      <c r="D528" s="20"/>
      <c r="E528" s="21"/>
      <c r="F528" s="21"/>
      <c r="G528" s="10"/>
      <c r="H528" s="10"/>
      <c r="I528" s="10"/>
      <c r="J528" s="10"/>
      <c r="K528" s="10"/>
      <c r="L528" s="10"/>
      <c r="M528" s="10"/>
      <c r="N528" s="23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22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</row>
    <row r="529" spans="2:48" ht="15.75" customHeight="1">
      <c r="B529" s="10"/>
      <c r="C529" s="20"/>
      <c r="D529" s="20"/>
      <c r="E529" s="21"/>
      <c r="F529" s="21"/>
      <c r="G529" s="10"/>
      <c r="H529" s="10"/>
      <c r="I529" s="10"/>
      <c r="J529" s="10"/>
      <c r="K529" s="10"/>
      <c r="L529" s="10"/>
      <c r="M529" s="10"/>
      <c r="N529" s="23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22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</row>
    <row r="530" spans="2:48" ht="15.75" customHeight="1">
      <c r="B530" s="10"/>
      <c r="C530" s="20"/>
      <c r="D530" s="20"/>
      <c r="E530" s="21"/>
      <c r="F530" s="21"/>
      <c r="G530" s="10"/>
      <c r="H530" s="10"/>
      <c r="I530" s="10"/>
      <c r="J530" s="10"/>
      <c r="K530" s="10"/>
      <c r="L530" s="10"/>
      <c r="M530" s="10"/>
      <c r="N530" s="23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22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</row>
    <row r="531" spans="2:48" ht="15.75" customHeight="1">
      <c r="B531" s="10"/>
      <c r="C531" s="20"/>
      <c r="D531" s="20"/>
      <c r="E531" s="21"/>
      <c r="F531" s="21"/>
      <c r="G531" s="10"/>
      <c r="H531" s="10"/>
      <c r="I531" s="10"/>
      <c r="J531" s="10"/>
      <c r="K531" s="10"/>
      <c r="L531" s="10"/>
      <c r="M531" s="10"/>
      <c r="N531" s="23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22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</row>
    <row r="532" spans="2:48" ht="15.75" customHeight="1">
      <c r="B532" s="10"/>
      <c r="C532" s="20"/>
      <c r="D532" s="20"/>
      <c r="E532" s="21"/>
      <c r="F532" s="21"/>
      <c r="G532" s="10"/>
      <c r="H532" s="10"/>
      <c r="I532" s="10"/>
      <c r="J532" s="10"/>
      <c r="K532" s="10"/>
      <c r="L532" s="10"/>
      <c r="M532" s="10"/>
      <c r="N532" s="23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22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</row>
    <row r="533" spans="2:48" ht="15.75" customHeight="1">
      <c r="B533" s="10"/>
      <c r="C533" s="20"/>
      <c r="D533" s="20"/>
      <c r="E533" s="21"/>
      <c r="F533" s="21"/>
      <c r="G533" s="10"/>
      <c r="H533" s="10"/>
      <c r="I533" s="10"/>
      <c r="J533" s="10"/>
      <c r="K533" s="10"/>
      <c r="L533" s="10"/>
      <c r="M533" s="10"/>
      <c r="N533" s="23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22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</row>
    <row r="534" spans="2:48" ht="15.75" customHeight="1">
      <c r="B534" s="10"/>
      <c r="C534" s="20"/>
      <c r="D534" s="20"/>
      <c r="E534" s="21"/>
      <c r="F534" s="21"/>
      <c r="G534" s="10"/>
      <c r="H534" s="10"/>
      <c r="I534" s="10"/>
      <c r="J534" s="10"/>
      <c r="K534" s="10"/>
      <c r="L534" s="10"/>
      <c r="M534" s="10"/>
      <c r="N534" s="23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22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</row>
    <row r="535" spans="2:48" ht="15.75" customHeight="1">
      <c r="B535" s="10"/>
      <c r="C535" s="20"/>
      <c r="D535" s="20"/>
      <c r="E535" s="21"/>
      <c r="F535" s="21"/>
      <c r="G535" s="10"/>
      <c r="H535" s="10"/>
      <c r="I535" s="10"/>
      <c r="J535" s="10"/>
      <c r="K535" s="10"/>
      <c r="L535" s="10"/>
      <c r="M535" s="10"/>
      <c r="N535" s="23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22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</row>
    <row r="536" spans="2:48" ht="15.75" customHeight="1">
      <c r="B536" s="10"/>
      <c r="C536" s="20"/>
      <c r="D536" s="20"/>
      <c r="E536" s="21"/>
      <c r="F536" s="21"/>
      <c r="G536" s="10"/>
      <c r="H536" s="10"/>
      <c r="I536" s="10"/>
      <c r="J536" s="10"/>
      <c r="K536" s="10"/>
      <c r="L536" s="10"/>
      <c r="M536" s="10"/>
      <c r="N536" s="23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22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</row>
    <row r="537" spans="2:48" ht="15.75" customHeight="1">
      <c r="B537" s="10"/>
      <c r="C537" s="20"/>
      <c r="D537" s="20"/>
      <c r="E537" s="21"/>
      <c r="F537" s="21"/>
      <c r="G537" s="10"/>
      <c r="H537" s="10"/>
      <c r="I537" s="10"/>
      <c r="J537" s="10"/>
      <c r="K537" s="10"/>
      <c r="L537" s="10"/>
      <c r="M537" s="10"/>
      <c r="N537" s="23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22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</row>
    <row r="538" spans="2:48" ht="15.75" customHeight="1">
      <c r="B538" s="10"/>
      <c r="C538" s="20"/>
      <c r="D538" s="20"/>
      <c r="E538" s="21"/>
      <c r="F538" s="21"/>
      <c r="G538" s="10"/>
      <c r="H538" s="10"/>
      <c r="I538" s="10"/>
      <c r="J538" s="10"/>
      <c r="K538" s="10"/>
      <c r="L538" s="10"/>
      <c r="M538" s="10"/>
      <c r="N538" s="23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22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</row>
    <row r="539" spans="2:48" ht="15.75" customHeight="1">
      <c r="B539" s="10"/>
      <c r="C539" s="20"/>
      <c r="D539" s="20"/>
      <c r="E539" s="21"/>
      <c r="F539" s="21"/>
      <c r="G539" s="10"/>
      <c r="H539" s="10"/>
      <c r="I539" s="10"/>
      <c r="J539" s="10"/>
      <c r="K539" s="10"/>
      <c r="L539" s="10"/>
      <c r="M539" s="10"/>
      <c r="N539" s="23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22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</row>
    <row r="540" spans="2:48" ht="15.75" customHeight="1">
      <c r="B540" s="10"/>
      <c r="C540" s="20"/>
      <c r="D540" s="20"/>
      <c r="E540" s="21"/>
      <c r="F540" s="21"/>
      <c r="G540" s="10"/>
      <c r="H540" s="10"/>
      <c r="I540" s="10"/>
      <c r="J540" s="10"/>
      <c r="K540" s="10"/>
      <c r="L540" s="10"/>
      <c r="M540" s="10"/>
      <c r="N540" s="23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22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</row>
    <row r="541" spans="2:48" ht="15.75" customHeight="1">
      <c r="B541" s="10"/>
      <c r="C541" s="20"/>
      <c r="D541" s="20"/>
      <c r="E541" s="21"/>
      <c r="F541" s="21"/>
      <c r="G541" s="10"/>
      <c r="H541" s="10"/>
      <c r="I541" s="10"/>
      <c r="J541" s="10"/>
      <c r="K541" s="10"/>
      <c r="L541" s="10"/>
      <c r="M541" s="10"/>
      <c r="N541" s="23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22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</row>
    <row r="542" spans="2:48" ht="15.75" customHeight="1">
      <c r="B542" s="10"/>
      <c r="C542" s="20"/>
      <c r="D542" s="20"/>
      <c r="E542" s="21"/>
      <c r="F542" s="21"/>
      <c r="G542" s="10"/>
      <c r="H542" s="10"/>
      <c r="I542" s="10"/>
      <c r="J542" s="10"/>
      <c r="K542" s="10"/>
      <c r="L542" s="10"/>
      <c r="M542" s="10"/>
      <c r="N542" s="23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22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</row>
    <row r="543" spans="2:48" ht="15.75" customHeight="1">
      <c r="B543" s="10"/>
      <c r="C543" s="20"/>
      <c r="D543" s="20"/>
      <c r="E543" s="21"/>
      <c r="F543" s="21"/>
      <c r="G543" s="10"/>
      <c r="H543" s="10"/>
      <c r="I543" s="10"/>
      <c r="J543" s="10"/>
      <c r="K543" s="10"/>
      <c r="L543" s="10"/>
      <c r="M543" s="10"/>
      <c r="N543" s="23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22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</row>
    <row r="544" spans="2:48" ht="15.75" customHeight="1">
      <c r="B544" s="10"/>
      <c r="C544" s="20"/>
      <c r="D544" s="20"/>
      <c r="E544" s="21"/>
      <c r="F544" s="21"/>
      <c r="G544" s="10"/>
      <c r="H544" s="10"/>
      <c r="I544" s="10"/>
      <c r="J544" s="10"/>
      <c r="K544" s="10"/>
      <c r="L544" s="10"/>
      <c r="M544" s="10"/>
      <c r="N544" s="23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22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</row>
    <row r="545" spans="2:48" ht="15.75" customHeight="1">
      <c r="B545" s="10"/>
      <c r="C545" s="20"/>
      <c r="D545" s="20"/>
      <c r="E545" s="21"/>
      <c r="F545" s="21"/>
      <c r="G545" s="10"/>
      <c r="H545" s="10"/>
      <c r="I545" s="10"/>
      <c r="J545" s="10"/>
      <c r="K545" s="10"/>
      <c r="L545" s="10"/>
      <c r="M545" s="10"/>
      <c r="N545" s="23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22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</row>
    <row r="546" spans="2:48" ht="15.75" customHeight="1">
      <c r="B546" s="10"/>
      <c r="C546" s="20"/>
      <c r="D546" s="20"/>
      <c r="E546" s="21"/>
      <c r="F546" s="21"/>
      <c r="G546" s="10"/>
      <c r="H546" s="10"/>
      <c r="I546" s="10"/>
      <c r="J546" s="10"/>
      <c r="K546" s="10"/>
      <c r="L546" s="10"/>
      <c r="M546" s="10"/>
      <c r="N546" s="23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22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</row>
    <row r="547" spans="2:48" ht="15.75" customHeight="1">
      <c r="B547" s="10"/>
      <c r="C547" s="20"/>
      <c r="D547" s="20"/>
      <c r="E547" s="21"/>
      <c r="F547" s="21"/>
      <c r="G547" s="10"/>
      <c r="H547" s="10"/>
      <c r="I547" s="10"/>
      <c r="J547" s="10"/>
      <c r="K547" s="10"/>
      <c r="L547" s="10"/>
      <c r="M547" s="10"/>
      <c r="N547" s="23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22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</row>
    <row r="548" spans="2:48" ht="15.75" customHeight="1">
      <c r="B548" s="10"/>
      <c r="C548" s="20"/>
      <c r="D548" s="20"/>
      <c r="E548" s="21"/>
      <c r="F548" s="21"/>
      <c r="G548" s="10"/>
      <c r="H548" s="10"/>
      <c r="I548" s="10"/>
      <c r="J548" s="10"/>
      <c r="K548" s="10"/>
      <c r="L548" s="10"/>
      <c r="M548" s="10"/>
      <c r="N548" s="23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22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</row>
    <row r="549" spans="2:48" ht="15.75" customHeight="1">
      <c r="B549" s="10"/>
      <c r="C549" s="20"/>
      <c r="D549" s="20"/>
      <c r="E549" s="21"/>
      <c r="F549" s="21"/>
      <c r="G549" s="10"/>
      <c r="H549" s="10"/>
      <c r="I549" s="10"/>
      <c r="J549" s="10"/>
      <c r="K549" s="10"/>
      <c r="L549" s="10"/>
      <c r="M549" s="10"/>
      <c r="N549" s="23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22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</row>
    <row r="550" spans="2:48" ht="15.75" customHeight="1">
      <c r="B550" s="10"/>
      <c r="C550" s="20"/>
      <c r="D550" s="20"/>
      <c r="E550" s="21"/>
      <c r="F550" s="21"/>
      <c r="G550" s="10"/>
      <c r="H550" s="10"/>
      <c r="I550" s="10"/>
      <c r="J550" s="10"/>
      <c r="K550" s="10"/>
      <c r="L550" s="10"/>
      <c r="M550" s="10"/>
      <c r="N550" s="23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22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</row>
    <row r="551" spans="2:48" ht="15.75" customHeight="1">
      <c r="B551" s="10"/>
      <c r="C551" s="20"/>
      <c r="D551" s="20"/>
      <c r="E551" s="21"/>
      <c r="F551" s="21"/>
      <c r="G551" s="10"/>
      <c r="H551" s="10"/>
      <c r="I551" s="10"/>
      <c r="J551" s="10"/>
      <c r="K551" s="10"/>
      <c r="L551" s="10"/>
      <c r="M551" s="10"/>
      <c r="N551" s="23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22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</row>
    <row r="552" spans="2:48" ht="15.75" customHeight="1">
      <c r="B552" s="10"/>
      <c r="C552" s="20"/>
      <c r="D552" s="20"/>
      <c r="E552" s="21"/>
      <c r="F552" s="21"/>
      <c r="G552" s="10"/>
      <c r="H552" s="10"/>
      <c r="I552" s="10"/>
      <c r="J552" s="10"/>
      <c r="K552" s="10"/>
      <c r="L552" s="10"/>
      <c r="M552" s="10"/>
      <c r="N552" s="23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22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</row>
    <row r="553" spans="2:48" ht="15.75" customHeight="1">
      <c r="B553" s="10"/>
      <c r="C553" s="20"/>
      <c r="D553" s="20"/>
      <c r="E553" s="21"/>
      <c r="F553" s="21"/>
      <c r="G553" s="10"/>
      <c r="H553" s="10"/>
      <c r="I553" s="10"/>
      <c r="J553" s="10"/>
      <c r="K553" s="10"/>
      <c r="L553" s="10"/>
      <c r="M553" s="10"/>
      <c r="N553" s="23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22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</row>
    <row r="554" spans="2:48" ht="15.75" customHeight="1">
      <c r="B554" s="10"/>
      <c r="C554" s="20"/>
      <c r="D554" s="20"/>
      <c r="E554" s="21"/>
      <c r="F554" s="21"/>
      <c r="G554" s="10"/>
      <c r="H554" s="10"/>
      <c r="I554" s="10"/>
      <c r="J554" s="10"/>
      <c r="K554" s="10"/>
      <c r="L554" s="10"/>
      <c r="M554" s="10"/>
      <c r="N554" s="23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22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</row>
    <row r="555" spans="2:48" ht="15.75" customHeight="1">
      <c r="B555" s="10"/>
      <c r="C555" s="20"/>
      <c r="D555" s="20"/>
      <c r="E555" s="21"/>
      <c r="F555" s="21"/>
      <c r="G555" s="10"/>
      <c r="H555" s="10"/>
      <c r="I555" s="10"/>
      <c r="J555" s="10"/>
      <c r="K555" s="10"/>
      <c r="L555" s="10"/>
      <c r="M555" s="10"/>
      <c r="N555" s="23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22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</row>
    <row r="556" spans="2:48" ht="15.75" customHeight="1">
      <c r="B556" s="10"/>
      <c r="C556" s="20"/>
      <c r="D556" s="20"/>
      <c r="E556" s="21"/>
      <c r="F556" s="21"/>
      <c r="G556" s="10"/>
      <c r="H556" s="10"/>
      <c r="I556" s="10"/>
      <c r="J556" s="10"/>
      <c r="K556" s="10"/>
      <c r="L556" s="10"/>
      <c r="M556" s="10"/>
      <c r="N556" s="23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22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</row>
    <row r="557" spans="2:48" ht="15.75" customHeight="1">
      <c r="B557" s="10"/>
      <c r="C557" s="20"/>
      <c r="D557" s="20"/>
      <c r="E557" s="21"/>
      <c r="F557" s="21"/>
      <c r="G557" s="10"/>
      <c r="H557" s="10"/>
      <c r="I557" s="10"/>
      <c r="J557" s="10"/>
      <c r="K557" s="10"/>
      <c r="L557" s="10"/>
      <c r="M557" s="10"/>
      <c r="N557" s="23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22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</row>
    <row r="558" spans="2:48" ht="15.75" customHeight="1">
      <c r="B558" s="10"/>
      <c r="C558" s="20"/>
      <c r="D558" s="20"/>
      <c r="E558" s="21"/>
      <c r="F558" s="21"/>
      <c r="G558" s="10"/>
      <c r="H558" s="10"/>
      <c r="I558" s="10"/>
      <c r="J558" s="10"/>
      <c r="K558" s="10"/>
      <c r="L558" s="10"/>
      <c r="M558" s="10"/>
      <c r="N558" s="23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22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</row>
    <row r="559" spans="2:48" ht="15.75" customHeight="1">
      <c r="B559" s="10"/>
      <c r="C559" s="20"/>
      <c r="D559" s="20"/>
      <c r="E559" s="21"/>
      <c r="F559" s="21"/>
      <c r="G559" s="10"/>
      <c r="H559" s="10"/>
      <c r="I559" s="10"/>
      <c r="J559" s="10"/>
      <c r="K559" s="10"/>
      <c r="L559" s="10"/>
      <c r="M559" s="10"/>
      <c r="N559" s="23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22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</row>
    <row r="560" spans="2:48" ht="15.75" customHeight="1">
      <c r="B560" s="10"/>
      <c r="C560" s="20"/>
      <c r="D560" s="20"/>
      <c r="E560" s="21"/>
      <c r="F560" s="21"/>
      <c r="G560" s="10"/>
      <c r="H560" s="10"/>
      <c r="I560" s="10"/>
      <c r="J560" s="10"/>
      <c r="K560" s="10"/>
      <c r="L560" s="10"/>
      <c r="M560" s="10"/>
      <c r="N560" s="23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22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</row>
    <row r="561" spans="2:48" ht="15.75" customHeight="1">
      <c r="B561" s="10"/>
      <c r="C561" s="20"/>
      <c r="D561" s="20"/>
      <c r="E561" s="21"/>
      <c r="F561" s="21"/>
      <c r="G561" s="10"/>
      <c r="H561" s="10"/>
      <c r="I561" s="10"/>
      <c r="J561" s="10"/>
      <c r="K561" s="10"/>
      <c r="L561" s="10"/>
      <c r="M561" s="10"/>
      <c r="N561" s="23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22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</row>
    <row r="562" spans="2:48" ht="15.75" customHeight="1">
      <c r="B562" s="10"/>
      <c r="C562" s="20"/>
      <c r="D562" s="20"/>
      <c r="E562" s="21"/>
      <c r="F562" s="21"/>
      <c r="G562" s="10"/>
      <c r="H562" s="10"/>
      <c r="I562" s="10"/>
      <c r="J562" s="10"/>
      <c r="K562" s="10"/>
      <c r="L562" s="10"/>
      <c r="M562" s="10"/>
      <c r="N562" s="23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22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</row>
    <row r="563" spans="2:48" ht="15.75" customHeight="1">
      <c r="B563" s="10"/>
      <c r="C563" s="20"/>
      <c r="D563" s="20"/>
      <c r="E563" s="21"/>
      <c r="F563" s="21"/>
      <c r="G563" s="10"/>
      <c r="H563" s="10"/>
      <c r="I563" s="10"/>
      <c r="J563" s="10"/>
      <c r="K563" s="10"/>
      <c r="L563" s="10"/>
      <c r="M563" s="10"/>
      <c r="N563" s="23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22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</row>
    <row r="564" spans="2:48" ht="15.75" customHeight="1">
      <c r="B564" s="10"/>
      <c r="C564" s="20"/>
      <c r="D564" s="20"/>
      <c r="E564" s="21"/>
      <c r="F564" s="21"/>
      <c r="G564" s="10"/>
      <c r="H564" s="10"/>
      <c r="I564" s="10"/>
      <c r="J564" s="10"/>
      <c r="K564" s="10"/>
      <c r="L564" s="10"/>
      <c r="M564" s="10"/>
      <c r="N564" s="23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22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</row>
    <row r="565" spans="2:48" ht="15.75" customHeight="1">
      <c r="B565" s="10"/>
      <c r="C565" s="20"/>
      <c r="D565" s="20"/>
      <c r="E565" s="21"/>
      <c r="F565" s="21"/>
      <c r="G565" s="10"/>
      <c r="H565" s="10"/>
      <c r="I565" s="10"/>
      <c r="J565" s="10"/>
      <c r="K565" s="10"/>
      <c r="L565" s="10"/>
      <c r="M565" s="10"/>
      <c r="N565" s="23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22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</row>
    <row r="566" spans="2:48" ht="15.75" customHeight="1">
      <c r="B566" s="10"/>
      <c r="C566" s="20"/>
      <c r="D566" s="20"/>
      <c r="E566" s="21"/>
      <c r="F566" s="21"/>
      <c r="G566" s="10"/>
      <c r="H566" s="10"/>
      <c r="I566" s="10"/>
      <c r="J566" s="10"/>
      <c r="K566" s="10"/>
      <c r="L566" s="10"/>
      <c r="M566" s="10"/>
      <c r="N566" s="23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22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</row>
    <row r="567" spans="2:48" ht="15.75" customHeight="1">
      <c r="B567" s="10"/>
      <c r="C567" s="20"/>
      <c r="D567" s="20"/>
      <c r="E567" s="21"/>
      <c r="F567" s="21"/>
      <c r="G567" s="10"/>
      <c r="H567" s="10"/>
      <c r="I567" s="10"/>
      <c r="J567" s="10"/>
      <c r="K567" s="10"/>
      <c r="L567" s="10"/>
      <c r="M567" s="10"/>
      <c r="N567" s="23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22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</row>
    <row r="568" spans="2:48" ht="15.75" customHeight="1">
      <c r="B568" s="10"/>
      <c r="C568" s="20"/>
      <c r="D568" s="20"/>
      <c r="E568" s="21"/>
      <c r="F568" s="21"/>
      <c r="G568" s="10"/>
      <c r="H568" s="10"/>
      <c r="I568" s="10"/>
      <c r="J568" s="10"/>
      <c r="K568" s="10"/>
      <c r="L568" s="10"/>
      <c r="M568" s="10"/>
      <c r="N568" s="23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22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</row>
    <row r="569" spans="2:48" ht="15.75" customHeight="1">
      <c r="B569" s="10"/>
      <c r="C569" s="20"/>
      <c r="D569" s="20"/>
      <c r="E569" s="21"/>
      <c r="F569" s="21"/>
      <c r="G569" s="10"/>
      <c r="H569" s="10"/>
      <c r="I569" s="10"/>
      <c r="J569" s="10"/>
      <c r="K569" s="10"/>
      <c r="L569" s="10"/>
      <c r="M569" s="10"/>
      <c r="N569" s="23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22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</row>
    <row r="570" spans="2:48" ht="15.75" customHeight="1">
      <c r="B570" s="10"/>
      <c r="C570" s="20"/>
      <c r="D570" s="20"/>
      <c r="E570" s="21"/>
      <c r="F570" s="21"/>
      <c r="G570" s="10"/>
      <c r="H570" s="10"/>
      <c r="I570" s="10"/>
      <c r="J570" s="10"/>
      <c r="K570" s="10"/>
      <c r="L570" s="10"/>
      <c r="M570" s="10"/>
      <c r="N570" s="23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22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</row>
    <row r="571" spans="2:48" ht="15.75" customHeight="1">
      <c r="B571" s="10"/>
      <c r="C571" s="20"/>
      <c r="D571" s="20"/>
      <c r="E571" s="21"/>
      <c r="F571" s="21"/>
      <c r="G571" s="10"/>
      <c r="H571" s="10"/>
      <c r="I571" s="10"/>
      <c r="J571" s="10"/>
      <c r="K571" s="10"/>
      <c r="L571" s="10"/>
      <c r="M571" s="10"/>
      <c r="N571" s="23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22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</row>
    <row r="572" spans="2:48" ht="15.75" customHeight="1">
      <c r="B572" s="10"/>
      <c r="C572" s="20"/>
      <c r="D572" s="20"/>
      <c r="E572" s="21"/>
      <c r="F572" s="21"/>
      <c r="G572" s="10"/>
      <c r="H572" s="10"/>
      <c r="I572" s="10"/>
      <c r="J572" s="10"/>
      <c r="K572" s="10"/>
      <c r="L572" s="10"/>
      <c r="M572" s="10"/>
      <c r="N572" s="23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22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</row>
    <row r="573" spans="2:48" ht="15.75" customHeight="1">
      <c r="B573" s="10"/>
      <c r="C573" s="20"/>
      <c r="D573" s="20"/>
      <c r="E573" s="21"/>
      <c r="F573" s="21"/>
      <c r="G573" s="10"/>
      <c r="H573" s="10"/>
      <c r="I573" s="10"/>
      <c r="J573" s="10"/>
      <c r="K573" s="10"/>
      <c r="L573" s="10"/>
      <c r="M573" s="10"/>
      <c r="N573" s="23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22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</row>
    <row r="574" spans="2:48" ht="15.75" customHeight="1">
      <c r="B574" s="10"/>
      <c r="C574" s="20"/>
      <c r="D574" s="20"/>
      <c r="E574" s="21"/>
      <c r="F574" s="21"/>
      <c r="G574" s="10"/>
      <c r="H574" s="10"/>
      <c r="I574" s="10"/>
      <c r="J574" s="10"/>
      <c r="K574" s="10"/>
      <c r="L574" s="10"/>
      <c r="M574" s="10"/>
      <c r="N574" s="23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22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</row>
    <row r="575" spans="2:48" ht="15.75" customHeight="1">
      <c r="B575" s="10"/>
      <c r="C575" s="20"/>
      <c r="D575" s="20"/>
      <c r="E575" s="21"/>
      <c r="F575" s="21"/>
      <c r="G575" s="10"/>
      <c r="H575" s="10"/>
      <c r="I575" s="10"/>
      <c r="J575" s="10"/>
      <c r="K575" s="10"/>
      <c r="L575" s="10"/>
      <c r="M575" s="10"/>
      <c r="N575" s="23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22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</row>
    <row r="576" spans="2:48" ht="15.75" customHeight="1">
      <c r="B576" s="10"/>
      <c r="C576" s="20"/>
      <c r="D576" s="20"/>
      <c r="E576" s="21"/>
      <c r="F576" s="21"/>
      <c r="G576" s="10"/>
      <c r="H576" s="10"/>
      <c r="I576" s="10"/>
      <c r="J576" s="10"/>
      <c r="K576" s="10"/>
      <c r="L576" s="10"/>
      <c r="M576" s="10"/>
      <c r="N576" s="23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22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</row>
    <row r="577" spans="2:48" ht="15.75" customHeight="1">
      <c r="B577" s="10"/>
      <c r="C577" s="20"/>
      <c r="D577" s="20"/>
      <c r="E577" s="21"/>
      <c r="F577" s="21"/>
      <c r="G577" s="10"/>
      <c r="H577" s="10"/>
      <c r="I577" s="10"/>
      <c r="J577" s="10"/>
      <c r="K577" s="10"/>
      <c r="L577" s="10"/>
      <c r="M577" s="10"/>
      <c r="N577" s="23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22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</row>
    <row r="578" spans="2:48" ht="15.75" customHeight="1">
      <c r="B578" s="10"/>
      <c r="C578" s="20"/>
      <c r="D578" s="20"/>
      <c r="E578" s="21"/>
      <c r="F578" s="21"/>
      <c r="G578" s="10"/>
      <c r="H578" s="10"/>
      <c r="I578" s="10"/>
      <c r="J578" s="10"/>
      <c r="K578" s="10"/>
      <c r="L578" s="10"/>
      <c r="M578" s="10"/>
      <c r="N578" s="23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22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</row>
    <row r="579" spans="2:48" ht="15.75" customHeight="1">
      <c r="B579" s="10"/>
      <c r="C579" s="20"/>
      <c r="D579" s="20"/>
      <c r="E579" s="21"/>
      <c r="F579" s="21"/>
      <c r="G579" s="10"/>
      <c r="H579" s="10"/>
      <c r="I579" s="10"/>
      <c r="J579" s="10"/>
      <c r="K579" s="10"/>
      <c r="L579" s="10"/>
      <c r="M579" s="10"/>
      <c r="N579" s="23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22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</row>
    <row r="580" spans="2:48" ht="15.75" customHeight="1">
      <c r="B580" s="10"/>
      <c r="C580" s="20"/>
      <c r="D580" s="20"/>
      <c r="E580" s="21"/>
      <c r="F580" s="21"/>
      <c r="G580" s="10"/>
      <c r="H580" s="10"/>
      <c r="I580" s="10"/>
      <c r="J580" s="10"/>
      <c r="K580" s="10"/>
      <c r="L580" s="10"/>
      <c r="M580" s="10"/>
      <c r="N580" s="23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22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</row>
    <row r="581" spans="2:48" ht="15.75" customHeight="1">
      <c r="B581" s="10"/>
      <c r="C581" s="20"/>
      <c r="D581" s="20"/>
      <c r="E581" s="21"/>
      <c r="F581" s="21"/>
      <c r="G581" s="10"/>
      <c r="H581" s="10"/>
      <c r="I581" s="10"/>
      <c r="J581" s="10"/>
      <c r="K581" s="10"/>
      <c r="L581" s="10"/>
      <c r="M581" s="10"/>
      <c r="N581" s="23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22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</row>
    <row r="582" spans="2:48" ht="15.75" customHeight="1">
      <c r="B582" s="10"/>
      <c r="C582" s="20"/>
      <c r="D582" s="20"/>
      <c r="E582" s="21"/>
      <c r="F582" s="21"/>
      <c r="G582" s="10"/>
      <c r="H582" s="10"/>
      <c r="I582" s="10"/>
      <c r="J582" s="10"/>
      <c r="K582" s="10"/>
      <c r="L582" s="10"/>
      <c r="M582" s="10"/>
      <c r="N582" s="23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22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</row>
    <row r="583" spans="2:48" ht="15.75" customHeight="1">
      <c r="B583" s="10"/>
      <c r="C583" s="20"/>
      <c r="D583" s="20"/>
      <c r="E583" s="21"/>
      <c r="F583" s="21"/>
      <c r="G583" s="10"/>
      <c r="H583" s="10"/>
      <c r="I583" s="10"/>
      <c r="J583" s="10"/>
      <c r="K583" s="10"/>
      <c r="L583" s="10"/>
      <c r="M583" s="10"/>
      <c r="N583" s="23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22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</row>
    <row r="584" spans="2:48" ht="15.75" customHeight="1">
      <c r="B584" s="10"/>
      <c r="C584" s="20"/>
      <c r="D584" s="20"/>
      <c r="E584" s="21"/>
      <c r="F584" s="21"/>
      <c r="G584" s="10"/>
      <c r="H584" s="10"/>
      <c r="I584" s="10"/>
      <c r="J584" s="10"/>
      <c r="K584" s="10"/>
      <c r="L584" s="10"/>
      <c r="M584" s="10"/>
      <c r="N584" s="23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22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</row>
    <row r="585" spans="2:48" ht="15.75" customHeight="1">
      <c r="B585" s="10"/>
      <c r="C585" s="20"/>
      <c r="D585" s="20"/>
      <c r="E585" s="21"/>
      <c r="F585" s="21"/>
      <c r="G585" s="10"/>
      <c r="H585" s="10"/>
      <c r="I585" s="10"/>
      <c r="J585" s="10"/>
      <c r="K585" s="10"/>
      <c r="L585" s="10"/>
      <c r="M585" s="10"/>
      <c r="N585" s="23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22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</row>
    <row r="586" spans="2:48" ht="15.75" customHeight="1">
      <c r="B586" s="10"/>
      <c r="C586" s="20"/>
      <c r="D586" s="20"/>
      <c r="E586" s="21"/>
      <c r="F586" s="21"/>
      <c r="G586" s="10"/>
      <c r="H586" s="10"/>
      <c r="I586" s="10"/>
      <c r="J586" s="10"/>
      <c r="K586" s="10"/>
      <c r="L586" s="10"/>
      <c r="M586" s="10"/>
      <c r="N586" s="23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22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</row>
    <row r="587" spans="2:48" ht="15.75" customHeight="1">
      <c r="B587" s="10"/>
      <c r="C587" s="20"/>
      <c r="D587" s="20"/>
      <c r="E587" s="21"/>
      <c r="F587" s="21"/>
      <c r="G587" s="10"/>
      <c r="H587" s="10"/>
      <c r="I587" s="10"/>
      <c r="J587" s="10"/>
      <c r="K587" s="10"/>
      <c r="L587" s="10"/>
      <c r="M587" s="10"/>
      <c r="N587" s="23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22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</row>
    <row r="588" spans="2:48" ht="15.75" customHeight="1">
      <c r="B588" s="10"/>
      <c r="C588" s="20"/>
      <c r="D588" s="20"/>
      <c r="E588" s="21"/>
      <c r="F588" s="21"/>
      <c r="G588" s="10"/>
      <c r="H588" s="10"/>
      <c r="I588" s="10"/>
      <c r="J588" s="10"/>
      <c r="K588" s="10"/>
      <c r="L588" s="10"/>
      <c r="M588" s="10"/>
      <c r="N588" s="23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22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</row>
    <row r="589" spans="2:48" ht="15.75" customHeight="1">
      <c r="B589" s="10"/>
      <c r="C589" s="20"/>
      <c r="D589" s="20"/>
      <c r="E589" s="21"/>
      <c r="F589" s="21"/>
      <c r="G589" s="10"/>
      <c r="H589" s="10"/>
      <c r="I589" s="10"/>
      <c r="J589" s="10"/>
      <c r="K589" s="10"/>
      <c r="L589" s="10"/>
      <c r="M589" s="10"/>
      <c r="N589" s="23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22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</row>
    <row r="590" spans="2:48" ht="15.75" customHeight="1">
      <c r="B590" s="10"/>
      <c r="C590" s="20"/>
      <c r="D590" s="20"/>
      <c r="E590" s="21"/>
      <c r="F590" s="21"/>
      <c r="G590" s="10"/>
      <c r="H590" s="10"/>
      <c r="I590" s="10"/>
      <c r="J590" s="10"/>
      <c r="K590" s="10"/>
      <c r="L590" s="10"/>
      <c r="M590" s="10"/>
      <c r="N590" s="23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22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</row>
    <row r="591" spans="2:48" ht="15.75" customHeight="1">
      <c r="B591" s="10"/>
      <c r="C591" s="20"/>
      <c r="D591" s="20"/>
      <c r="E591" s="21"/>
      <c r="F591" s="21"/>
      <c r="G591" s="10"/>
      <c r="H591" s="10"/>
      <c r="I591" s="10"/>
      <c r="J591" s="10"/>
      <c r="K591" s="10"/>
      <c r="L591" s="10"/>
      <c r="M591" s="10"/>
      <c r="N591" s="23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22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</row>
    <row r="592" spans="2:48" ht="15.75" customHeight="1">
      <c r="B592" s="10"/>
      <c r="C592" s="20"/>
      <c r="D592" s="20"/>
      <c r="E592" s="21"/>
      <c r="F592" s="21"/>
      <c r="G592" s="10"/>
      <c r="H592" s="10"/>
      <c r="I592" s="10"/>
      <c r="J592" s="10"/>
      <c r="K592" s="10"/>
      <c r="L592" s="10"/>
      <c r="M592" s="10"/>
      <c r="N592" s="23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22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</row>
    <row r="593" spans="2:48" ht="15.75" customHeight="1">
      <c r="B593" s="10"/>
      <c r="C593" s="20"/>
      <c r="D593" s="20"/>
      <c r="E593" s="21"/>
      <c r="F593" s="21"/>
      <c r="G593" s="10"/>
      <c r="H593" s="10"/>
      <c r="I593" s="10"/>
      <c r="J593" s="10"/>
      <c r="K593" s="10"/>
      <c r="L593" s="10"/>
      <c r="M593" s="10"/>
      <c r="N593" s="23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22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</row>
    <row r="594" spans="2:48" ht="15.75" customHeight="1">
      <c r="B594" s="10"/>
      <c r="C594" s="20"/>
      <c r="D594" s="20"/>
      <c r="E594" s="21"/>
      <c r="F594" s="21"/>
      <c r="G594" s="10"/>
      <c r="H594" s="10"/>
      <c r="I594" s="10"/>
      <c r="J594" s="10"/>
      <c r="K594" s="10"/>
      <c r="L594" s="10"/>
      <c r="M594" s="10"/>
      <c r="N594" s="23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22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</row>
    <row r="595" spans="2:48" ht="15.75" customHeight="1">
      <c r="B595" s="10"/>
      <c r="C595" s="20"/>
      <c r="D595" s="20"/>
      <c r="E595" s="21"/>
      <c r="F595" s="21"/>
      <c r="G595" s="10"/>
      <c r="H595" s="10"/>
      <c r="I595" s="10"/>
      <c r="J595" s="10"/>
      <c r="K595" s="10"/>
      <c r="L595" s="10"/>
      <c r="M595" s="10"/>
      <c r="N595" s="23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22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</row>
    <row r="596" spans="2:48" ht="15.75" customHeight="1">
      <c r="B596" s="10"/>
      <c r="C596" s="20"/>
      <c r="D596" s="20"/>
      <c r="E596" s="21"/>
      <c r="F596" s="21"/>
      <c r="G596" s="10"/>
      <c r="H596" s="10"/>
      <c r="I596" s="10"/>
      <c r="J596" s="10"/>
      <c r="K596" s="10"/>
      <c r="L596" s="10"/>
      <c r="M596" s="10"/>
      <c r="N596" s="23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22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</row>
    <row r="597" spans="2:48" ht="15.75" customHeight="1">
      <c r="B597" s="10"/>
      <c r="C597" s="20"/>
      <c r="D597" s="20"/>
      <c r="E597" s="21"/>
      <c r="F597" s="21"/>
      <c r="G597" s="10"/>
      <c r="H597" s="10"/>
      <c r="I597" s="10"/>
      <c r="J597" s="10"/>
      <c r="K597" s="10"/>
      <c r="L597" s="10"/>
      <c r="M597" s="10"/>
      <c r="N597" s="23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22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</row>
    <row r="598" spans="2:48" ht="15.75" customHeight="1">
      <c r="B598" s="10"/>
      <c r="C598" s="20"/>
      <c r="D598" s="20"/>
      <c r="E598" s="21"/>
      <c r="F598" s="21"/>
      <c r="G598" s="10"/>
      <c r="H598" s="10"/>
      <c r="I598" s="10"/>
      <c r="J598" s="10"/>
      <c r="K598" s="10"/>
      <c r="L598" s="10"/>
      <c r="M598" s="10"/>
      <c r="N598" s="23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22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</row>
    <row r="599" spans="2:48" ht="15.75" customHeight="1">
      <c r="B599" s="10"/>
      <c r="C599" s="20"/>
      <c r="D599" s="20"/>
      <c r="E599" s="21"/>
      <c r="F599" s="21"/>
      <c r="G599" s="10"/>
      <c r="H599" s="10"/>
      <c r="I599" s="10"/>
      <c r="J599" s="10"/>
      <c r="K599" s="10"/>
      <c r="L599" s="10"/>
      <c r="M599" s="10"/>
      <c r="N599" s="23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22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</row>
    <row r="600" spans="2:48" ht="15.75" customHeight="1">
      <c r="B600" s="10"/>
      <c r="C600" s="20"/>
      <c r="D600" s="20"/>
      <c r="E600" s="21"/>
      <c r="F600" s="21"/>
      <c r="G600" s="10"/>
      <c r="H600" s="10"/>
      <c r="I600" s="10"/>
      <c r="J600" s="10"/>
      <c r="K600" s="10"/>
      <c r="L600" s="10"/>
      <c r="M600" s="10"/>
      <c r="N600" s="23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22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</row>
    <row r="601" spans="2:48" ht="15.75" customHeight="1">
      <c r="B601" s="10"/>
      <c r="C601" s="20"/>
      <c r="D601" s="20"/>
      <c r="E601" s="21"/>
      <c r="F601" s="21"/>
      <c r="G601" s="10"/>
      <c r="H601" s="10"/>
      <c r="I601" s="10"/>
      <c r="J601" s="10"/>
      <c r="K601" s="10"/>
      <c r="L601" s="10"/>
      <c r="M601" s="10"/>
      <c r="N601" s="23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22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</row>
    <row r="602" spans="2:48" ht="15.75" customHeight="1">
      <c r="B602" s="10"/>
      <c r="C602" s="20"/>
      <c r="D602" s="20"/>
      <c r="E602" s="21"/>
      <c r="F602" s="21"/>
      <c r="G602" s="10"/>
      <c r="H602" s="10"/>
      <c r="I602" s="10"/>
      <c r="J602" s="10"/>
      <c r="K602" s="10"/>
      <c r="L602" s="10"/>
      <c r="M602" s="10"/>
      <c r="N602" s="23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22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</row>
    <row r="603" spans="2:48" ht="15.75" customHeight="1">
      <c r="B603" s="10"/>
      <c r="C603" s="20"/>
      <c r="D603" s="20"/>
      <c r="E603" s="21"/>
      <c r="F603" s="21"/>
      <c r="G603" s="10"/>
      <c r="H603" s="10"/>
      <c r="I603" s="10"/>
      <c r="J603" s="10"/>
      <c r="K603" s="10"/>
      <c r="L603" s="10"/>
      <c r="M603" s="10"/>
      <c r="N603" s="23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22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</row>
    <row r="604" spans="2:48" ht="15.75" customHeight="1">
      <c r="B604" s="10"/>
      <c r="C604" s="20"/>
      <c r="D604" s="20"/>
      <c r="E604" s="21"/>
      <c r="F604" s="21"/>
      <c r="G604" s="10"/>
      <c r="H604" s="10"/>
      <c r="I604" s="10"/>
      <c r="J604" s="10"/>
      <c r="K604" s="10"/>
      <c r="L604" s="10"/>
      <c r="M604" s="10"/>
      <c r="N604" s="23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22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</row>
    <row r="605" spans="2:48" ht="15.75" customHeight="1">
      <c r="B605" s="10"/>
      <c r="C605" s="20"/>
      <c r="D605" s="20"/>
      <c r="E605" s="21"/>
      <c r="F605" s="21"/>
      <c r="G605" s="10"/>
      <c r="H605" s="10"/>
      <c r="I605" s="10"/>
      <c r="J605" s="10"/>
      <c r="K605" s="10"/>
      <c r="L605" s="10"/>
      <c r="M605" s="10"/>
      <c r="N605" s="23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22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</row>
    <row r="606" spans="2:48" ht="15.75" customHeight="1">
      <c r="B606" s="10"/>
      <c r="C606" s="20"/>
      <c r="D606" s="20"/>
      <c r="E606" s="21"/>
      <c r="F606" s="21"/>
      <c r="G606" s="10"/>
      <c r="H606" s="10"/>
      <c r="I606" s="10"/>
      <c r="J606" s="10"/>
      <c r="K606" s="10"/>
      <c r="L606" s="10"/>
      <c r="M606" s="10"/>
      <c r="N606" s="23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22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</row>
    <row r="607" spans="2:48" ht="15.75" customHeight="1">
      <c r="B607" s="10"/>
      <c r="C607" s="20"/>
      <c r="D607" s="20"/>
      <c r="E607" s="21"/>
      <c r="F607" s="21"/>
      <c r="G607" s="10"/>
      <c r="H607" s="10"/>
      <c r="I607" s="10"/>
      <c r="J607" s="10"/>
      <c r="K607" s="10"/>
      <c r="L607" s="10"/>
      <c r="M607" s="10"/>
      <c r="N607" s="23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22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</row>
    <row r="608" spans="2:48" ht="15.75" customHeight="1">
      <c r="B608" s="10"/>
      <c r="C608" s="20"/>
      <c r="D608" s="20"/>
      <c r="E608" s="21"/>
      <c r="F608" s="21"/>
      <c r="G608" s="10"/>
      <c r="H608" s="10"/>
      <c r="I608" s="10"/>
      <c r="J608" s="10"/>
      <c r="K608" s="10"/>
      <c r="L608" s="10"/>
      <c r="M608" s="10"/>
      <c r="N608" s="23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22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</row>
    <row r="609" spans="2:48" ht="15.75" customHeight="1">
      <c r="B609" s="10"/>
      <c r="C609" s="20"/>
      <c r="D609" s="20"/>
      <c r="E609" s="21"/>
      <c r="F609" s="21"/>
      <c r="G609" s="10"/>
      <c r="H609" s="10"/>
      <c r="I609" s="10"/>
      <c r="J609" s="10"/>
      <c r="K609" s="10"/>
      <c r="L609" s="10"/>
      <c r="M609" s="10"/>
      <c r="N609" s="23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22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</row>
    <row r="610" spans="2:48" ht="15.75" customHeight="1">
      <c r="B610" s="10"/>
      <c r="C610" s="20"/>
      <c r="D610" s="20"/>
      <c r="E610" s="21"/>
      <c r="F610" s="21"/>
      <c r="G610" s="10"/>
      <c r="H610" s="10"/>
      <c r="I610" s="10"/>
      <c r="J610" s="10"/>
      <c r="K610" s="10"/>
      <c r="L610" s="10"/>
      <c r="M610" s="10"/>
      <c r="N610" s="23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22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</row>
    <row r="611" spans="2:48" ht="15.75" customHeight="1">
      <c r="B611" s="10"/>
      <c r="C611" s="20"/>
      <c r="D611" s="20"/>
      <c r="E611" s="21"/>
      <c r="F611" s="21"/>
      <c r="G611" s="10"/>
      <c r="H611" s="10"/>
      <c r="I611" s="10"/>
      <c r="J611" s="10"/>
      <c r="K611" s="10"/>
      <c r="L611" s="10"/>
      <c r="M611" s="10"/>
      <c r="N611" s="23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22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</row>
    <row r="612" spans="2:48" ht="15.75" customHeight="1">
      <c r="B612" s="10"/>
      <c r="C612" s="20"/>
      <c r="D612" s="20"/>
      <c r="E612" s="21"/>
      <c r="F612" s="21"/>
      <c r="G612" s="10"/>
      <c r="H612" s="10"/>
      <c r="I612" s="10"/>
      <c r="J612" s="10"/>
      <c r="K612" s="10"/>
      <c r="L612" s="10"/>
      <c r="M612" s="10"/>
      <c r="N612" s="23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22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</row>
    <row r="613" spans="2:48" ht="15.75" customHeight="1">
      <c r="B613" s="10"/>
      <c r="C613" s="20"/>
      <c r="D613" s="20"/>
      <c r="E613" s="21"/>
      <c r="F613" s="21"/>
      <c r="G613" s="10"/>
      <c r="H613" s="10"/>
      <c r="I613" s="10"/>
      <c r="J613" s="10"/>
      <c r="K613" s="10"/>
      <c r="L613" s="10"/>
      <c r="M613" s="10"/>
      <c r="N613" s="23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22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</row>
    <row r="614" spans="2:48" ht="15.75" customHeight="1">
      <c r="B614" s="10"/>
      <c r="C614" s="20"/>
      <c r="D614" s="20"/>
      <c r="E614" s="21"/>
      <c r="F614" s="21"/>
      <c r="G614" s="10"/>
      <c r="H614" s="10"/>
      <c r="I614" s="10"/>
      <c r="J614" s="10"/>
      <c r="K614" s="10"/>
      <c r="L614" s="10"/>
      <c r="M614" s="10"/>
      <c r="N614" s="23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22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</row>
    <row r="615" spans="2:48" ht="15.75" customHeight="1">
      <c r="B615" s="10"/>
      <c r="C615" s="20"/>
      <c r="D615" s="20"/>
      <c r="E615" s="21"/>
      <c r="F615" s="21"/>
      <c r="G615" s="10"/>
      <c r="H615" s="10"/>
      <c r="I615" s="10"/>
      <c r="J615" s="10"/>
      <c r="K615" s="10"/>
      <c r="L615" s="10"/>
      <c r="M615" s="10"/>
      <c r="N615" s="23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22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</row>
    <row r="616" spans="2:48" ht="15.75" customHeight="1">
      <c r="B616" s="10"/>
      <c r="C616" s="20"/>
      <c r="D616" s="20"/>
      <c r="E616" s="21"/>
      <c r="F616" s="21"/>
      <c r="G616" s="10"/>
      <c r="H616" s="10"/>
      <c r="I616" s="10"/>
      <c r="J616" s="10"/>
      <c r="K616" s="10"/>
      <c r="L616" s="10"/>
      <c r="M616" s="10"/>
      <c r="N616" s="23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22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</row>
    <row r="617" spans="2:48" ht="15.75" customHeight="1">
      <c r="B617" s="10"/>
      <c r="C617" s="20"/>
      <c r="D617" s="20"/>
      <c r="E617" s="21"/>
      <c r="F617" s="21"/>
      <c r="G617" s="10"/>
      <c r="H617" s="10"/>
      <c r="I617" s="10"/>
      <c r="J617" s="10"/>
      <c r="K617" s="10"/>
      <c r="L617" s="10"/>
      <c r="M617" s="10"/>
      <c r="N617" s="23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22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</row>
    <row r="618" spans="2:48" ht="15.75" customHeight="1">
      <c r="B618" s="10"/>
      <c r="C618" s="20"/>
      <c r="D618" s="20"/>
      <c r="E618" s="21"/>
      <c r="F618" s="21"/>
      <c r="G618" s="10"/>
      <c r="H618" s="10"/>
      <c r="I618" s="10"/>
      <c r="J618" s="10"/>
      <c r="K618" s="10"/>
      <c r="L618" s="10"/>
      <c r="M618" s="10"/>
      <c r="N618" s="23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22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</row>
    <row r="619" spans="2:48" ht="15.75" customHeight="1">
      <c r="B619" s="10"/>
      <c r="C619" s="20"/>
      <c r="D619" s="20"/>
      <c r="E619" s="21"/>
      <c r="F619" s="21"/>
      <c r="G619" s="10"/>
      <c r="H619" s="10"/>
      <c r="I619" s="10"/>
      <c r="J619" s="10"/>
      <c r="K619" s="10"/>
      <c r="L619" s="10"/>
      <c r="M619" s="10"/>
      <c r="N619" s="23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22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</row>
    <row r="620" spans="2:48" ht="15.75" customHeight="1">
      <c r="B620" s="10"/>
      <c r="C620" s="20"/>
      <c r="D620" s="20"/>
      <c r="E620" s="21"/>
      <c r="F620" s="21"/>
      <c r="G620" s="10"/>
      <c r="H620" s="10"/>
      <c r="I620" s="10"/>
      <c r="J620" s="10"/>
      <c r="K620" s="10"/>
      <c r="L620" s="10"/>
      <c r="M620" s="10"/>
      <c r="N620" s="23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22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</row>
    <row r="621" spans="2:48" ht="15.75" customHeight="1">
      <c r="B621" s="10"/>
      <c r="C621" s="20"/>
      <c r="D621" s="20"/>
      <c r="E621" s="21"/>
      <c r="F621" s="21"/>
      <c r="G621" s="10"/>
      <c r="H621" s="10"/>
      <c r="I621" s="10"/>
      <c r="J621" s="10"/>
      <c r="K621" s="10"/>
      <c r="L621" s="10"/>
      <c r="M621" s="10"/>
      <c r="N621" s="23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22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</row>
    <row r="622" spans="2:48" ht="15.75" customHeight="1">
      <c r="B622" s="10"/>
      <c r="C622" s="20"/>
      <c r="D622" s="20"/>
      <c r="E622" s="21"/>
      <c r="F622" s="21"/>
      <c r="G622" s="10"/>
      <c r="H622" s="10"/>
      <c r="I622" s="10"/>
      <c r="J622" s="10"/>
      <c r="K622" s="10"/>
      <c r="L622" s="10"/>
      <c r="M622" s="10"/>
      <c r="N622" s="23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22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</row>
    <row r="623" spans="2:48" ht="15.75" customHeight="1">
      <c r="B623" s="10"/>
      <c r="C623" s="20"/>
      <c r="D623" s="20"/>
      <c r="E623" s="21"/>
      <c r="F623" s="21"/>
      <c r="G623" s="10"/>
      <c r="H623" s="10"/>
      <c r="I623" s="10"/>
      <c r="J623" s="10"/>
      <c r="K623" s="10"/>
      <c r="L623" s="10"/>
      <c r="M623" s="10"/>
      <c r="N623" s="23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22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</row>
    <row r="624" spans="2:48" ht="15.75" customHeight="1">
      <c r="B624" s="10"/>
      <c r="C624" s="20"/>
      <c r="D624" s="20"/>
      <c r="E624" s="21"/>
      <c r="F624" s="21"/>
      <c r="G624" s="10"/>
      <c r="H624" s="10"/>
      <c r="I624" s="10"/>
      <c r="J624" s="10"/>
      <c r="K624" s="10"/>
      <c r="L624" s="10"/>
      <c r="M624" s="10"/>
      <c r="N624" s="23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22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</row>
    <row r="625" spans="2:48" ht="15.75" customHeight="1">
      <c r="B625" s="10"/>
      <c r="C625" s="20"/>
      <c r="D625" s="20"/>
      <c r="E625" s="21"/>
      <c r="F625" s="21"/>
      <c r="G625" s="10"/>
      <c r="H625" s="10"/>
      <c r="I625" s="10"/>
      <c r="J625" s="10"/>
      <c r="K625" s="10"/>
      <c r="L625" s="10"/>
      <c r="M625" s="10"/>
      <c r="N625" s="23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22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</row>
    <row r="626" spans="2:48" ht="15.75" customHeight="1">
      <c r="B626" s="10"/>
      <c r="C626" s="20"/>
      <c r="D626" s="20"/>
      <c r="E626" s="21"/>
      <c r="F626" s="21"/>
      <c r="G626" s="10"/>
      <c r="H626" s="10"/>
      <c r="I626" s="10"/>
      <c r="J626" s="10"/>
      <c r="K626" s="10"/>
      <c r="L626" s="10"/>
      <c r="M626" s="10"/>
      <c r="N626" s="23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22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</row>
    <row r="627" spans="2:48" ht="15.75" customHeight="1">
      <c r="B627" s="10"/>
      <c r="C627" s="20"/>
      <c r="D627" s="20"/>
      <c r="E627" s="21"/>
      <c r="F627" s="21"/>
      <c r="G627" s="10"/>
      <c r="H627" s="10"/>
      <c r="I627" s="10"/>
      <c r="J627" s="10"/>
      <c r="K627" s="10"/>
      <c r="L627" s="10"/>
      <c r="M627" s="10"/>
      <c r="N627" s="23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22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</row>
    <row r="628" spans="2:48" ht="15.75" customHeight="1">
      <c r="B628" s="10"/>
      <c r="C628" s="20"/>
      <c r="D628" s="20"/>
      <c r="E628" s="21"/>
      <c r="F628" s="21"/>
      <c r="G628" s="10"/>
      <c r="H628" s="10"/>
      <c r="I628" s="10"/>
      <c r="J628" s="10"/>
      <c r="K628" s="10"/>
      <c r="L628" s="10"/>
      <c r="M628" s="10"/>
      <c r="N628" s="23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22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</row>
    <row r="629" spans="2:48" ht="15.75" customHeight="1">
      <c r="B629" s="10"/>
      <c r="C629" s="20"/>
      <c r="D629" s="20"/>
      <c r="E629" s="21"/>
      <c r="F629" s="21"/>
      <c r="G629" s="10"/>
      <c r="H629" s="10"/>
      <c r="I629" s="10"/>
      <c r="J629" s="10"/>
      <c r="K629" s="10"/>
      <c r="L629" s="10"/>
      <c r="M629" s="10"/>
      <c r="N629" s="23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22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</row>
    <row r="630" spans="2:48" ht="15.75" customHeight="1">
      <c r="B630" s="10"/>
      <c r="C630" s="20"/>
      <c r="D630" s="20"/>
      <c r="E630" s="21"/>
      <c r="F630" s="21"/>
      <c r="G630" s="10"/>
      <c r="H630" s="10"/>
      <c r="I630" s="10"/>
      <c r="J630" s="10"/>
      <c r="K630" s="10"/>
      <c r="L630" s="10"/>
      <c r="M630" s="10"/>
      <c r="N630" s="23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22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</row>
    <row r="631" spans="2:48" ht="15.75" customHeight="1">
      <c r="B631" s="10"/>
      <c r="C631" s="20"/>
      <c r="D631" s="20"/>
      <c r="E631" s="21"/>
      <c r="F631" s="21"/>
      <c r="G631" s="10"/>
      <c r="H631" s="10"/>
      <c r="I631" s="10"/>
      <c r="J631" s="10"/>
      <c r="K631" s="10"/>
      <c r="L631" s="10"/>
      <c r="M631" s="10"/>
      <c r="N631" s="23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22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</row>
    <row r="632" spans="2:48" ht="15.75" customHeight="1">
      <c r="B632" s="10"/>
      <c r="C632" s="20"/>
      <c r="D632" s="20"/>
      <c r="E632" s="21"/>
      <c r="F632" s="21"/>
      <c r="G632" s="10"/>
      <c r="H632" s="10"/>
      <c r="I632" s="10"/>
      <c r="J632" s="10"/>
      <c r="K632" s="10"/>
      <c r="L632" s="10"/>
      <c r="M632" s="10"/>
      <c r="N632" s="23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22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</row>
    <row r="633" spans="2:48" ht="15.75" customHeight="1">
      <c r="B633" s="10"/>
      <c r="C633" s="20"/>
      <c r="D633" s="20"/>
      <c r="E633" s="21"/>
      <c r="F633" s="21"/>
      <c r="G633" s="10"/>
      <c r="H633" s="10"/>
      <c r="I633" s="10"/>
      <c r="J633" s="10"/>
      <c r="K633" s="10"/>
      <c r="L633" s="10"/>
      <c r="M633" s="10"/>
      <c r="N633" s="23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22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</row>
    <row r="634" spans="2:48" ht="15.75" customHeight="1">
      <c r="B634" s="10"/>
      <c r="C634" s="20"/>
      <c r="D634" s="20"/>
      <c r="E634" s="21"/>
      <c r="F634" s="21"/>
      <c r="G634" s="10"/>
      <c r="H634" s="10"/>
      <c r="I634" s="10"/>
      <c r="J634" s="10"/>
      <c r="K634" s="10"/>
      <c r="L634" s="10"/>
      <c r="M634" s="10"/>
      <c r="N634" s="23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22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</row>
    <row r="635" spans="2:48" ht="15.75" customHeight="1">
      <c r="B635" s="10"/>
      <c r="C635" s="20"/>
      <c r="D635" s="20"/>
      <c r="E635" s="21"/>
      <c r="F635" s="21"/>
      <c r="G635" s="10"/>
      <c r="H635" s="10"/>
      <c r="I635" s="10"/>
      <c r="J635" s="10"/>
      <c r="K635" s="10"/>
      <c r="L635" s="10"/>
      <c r="M635" s="10"/>
      <c r="N635" s="23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22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</row>
    <row r="636" spans="2:48" ht="15.75" customHeight="1">
      <c r="B636" s="10"/>
      <c r="C636" s="20"/>
      <c r="D636" s="20"/>
      <c r="E636" s="21"/>
      <c r="F636" s="21"/>
      <c r="G636" s="10"/>
      <c r="H636" s="10"/>
      <c r="I636" s="10"/>
      <c r="J636" s="10"/>
      <c r="K636" s="10"/>
      <c r="L636" s="10"/>
      <c r="M636" s="10"/>
      <c r="N636" s="23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22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</row>
    <row r="637" spans="2:48" ht="15.75" customHeight="1">
      <c r="B637" s="10"/>
      <c r="C637" s="20"/>
      <c r="D637" s="20"/>
      <c r="E637" s="21"/>
      <c r="F637" s="21"/>
      <c r="G637" s="10"/>
      <c r="H637" s="10"/>
      <c r="I637" s="10"/>
      <c r="J637" s="10"/>
      <c r="K637" s="10"/>
      <c r="L637" s="10"/>
      <c r="M637" s="10"/>
      <c r="N637" s="23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22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</row>
    <row r="638" spans="2:48" ht="15.75" customHeight="1">
      <c r="B638" s="10"/>
      <c r="C638" s="20"/>
      <c r="D638" s="20"/>
      <c r="E638" s="21"/>
      <c r="F638" s="21"/>
      <c r="G638" s="10"/>
      <c r="H638" s="10"/>
      <c r="I638" s="10"/>
      <c r="J638" s="10"/>
      <c r="K638" s="10"/>
      <c r="L638" s="10"/>
      <c r="M638" s="10"/>
      <c r="N638" s="23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22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</row>
    <row r="639" spans="2:48" ht="15.75" customHeight="1">
      <c r="B639" s="10"/>
      <c r="C639" s="20"/>
      <c r="D639" s="20"/>
      <c r="E639" s="21"/>
      <c r="F639" s="21"/>
      <c r="G639" s="10"/>
      <c r="H639" s="10"/>
      <c r="I639" s="10"/>
      <c r="J639" s="10"/>
      <c r="K639" s="10"/>
      <c r="L639" s="10"/>
      <c r="M639" s="10"/>
      <c r="N639" s="23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22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</row>
    <row r="640" spans="2:48" ht="15.75" customHeight="1">
      <c r="B640" s="10"/>
      <c r="C640" s="20"/>
      <c r="D640" s="20"/>
      <c r="E640" s="21"/>
      <c r="F640" s="21"/>
      <c r="G640" s="10"/>
      <c r="H640" s="10"/>
      <c r="I640" s="10"/>
      <c r="J640" s="10"/>
      <c r="K640" s="10"/>
      <c r="L640" s="10"/>
      <c r="M640" s="10"/>
      <c r="N640" s="23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22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</row>
    <row r="641" spans="2:48" ht="15.75" customHeight="1">
      <c r="B641" s="10"/>
      <c r="C641" s="20"/>
      <c r="D641" s="20"/>
      <c r="E641" s="21"/>
      <c r="F641" s="21"/>
      <c r="G641" s="10"/>
      <c r="H641" s="10"/>
      <c r="I641" s="10"/>
      <c r="J641" s="10"/>
      <c r="K641" s="10"/>
      <c r="L641" s="10"/>
      <c r="M641" s="10"/>
      <c r="N641" s="23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22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</row>
    <row r="642" spans="2:48" ht="15.75" customHeight="1">
      <c r="B642" s="10"/>
      <c r="C642" s="20"/>
      <c r="D642" s="20"/>
      <c r="E642" s="21"/>
      <c r="F642" s="21"/>
      <c r="G642" s="10"/>
      <c r="H642" s="10"/>
      <c r="I642" s="10"/>
      <c r="J642" s="10"/>
      <c r="K642" s="10"/>
      <c r="L642" s="10"/>
      <c r="M642" s="10"/>
      <c r="N642" s="23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22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</row>
    <row r="643" spans="2:48" ht="15.75" customHeight="1">
      <c r="B643" s="10"/>
      <c r="C643" s="20"/>
      <c r="D643" s="20"/>
      <c r="E643" s="21"/>
      <c r="F643" s="21"/>
      <c r="G643" s="10"/>
      <c r="H643" s="10"/>
      <c r="I643" s="10"/>
      <c r="J643" s="10"/>
      <c r="K643" s="10"/>
      <c r="L643" s="10"/>
      <c r="M643" s="10"/>
      <c r="N643" s="23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22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</row>
    <row r="644" spans="2:48" ht="15.75" customHeight="1">
      <c r="B644" s="10"/>
      <c r="C644" s="20"/>
      <c r="D644" s="20"/>
      <c r="E644" s="21"/>
      <c r="F644" s="21"/>
      <c r="G644" s="10"/>
      <c r="H644" s="10"/>
      <c r="I644" s="10"/>
      <c r="J644" s="10"/>
      <c r="K644" s="10"/>
      <c r="L644" s="10"/>
      <c r="M644" s="10"/>
      <c r="N644" s="23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22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</row>
    <row r="645" spans="2:48" ht="15.75" customHeight="1">
      <c r="B645" s="10"/>
      <c r="C645" s="20"/>
      <c r="D645" s="20"/>
      <c r="E645" s="21"/>
      <c r="F645" s="21"/>
      <c r="G645" s="10"/>
      <c r="H645" s="10"/>
      <c r="I645" s="10"/>
      <c r="J645" s="10"/>
      <c r="K645" s="10"/>
      <c r="L645" s="10"/>
      <c r="M645" s="10"/>
      <c r="N645" s="23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22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</row>
    <row r="646" spans="2:48" ht="15.75" customHeight="1">
      <c r="B646" s="10"/>
      <c r="C646" s="20"/>
      <c r="D646" s="20"/>
      <c r="E646" s="21"/>
      <c r="F646" s="21"/>
      <c r="G646" s="10"/>
      <c r="H646" s="10"/>
      <c r="I646" s="10"/>
      <c r="J646" s="10"/>
      <c r="K646" s="10"/>
      <c r="L646" s="10"/>
      <c r="M646" s="10"/>
      <c r="N646" s="23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22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</row>
    <row r="647" spans="2:48" ht="15.75" customHeight="1">
      <c r="B647" s="10"/>
      <c r="C647" s="20"/>
      <c r="D647" s="20"/>
      <c r="E647" s="21"/>
      <c r="F647" s="21"/>
      <c r="G647" s="10"/>
      <c r="H647" s="10"/>
      <c r="I647" s="10"/>
      <c r="J647" s="10"/>
      <c r="K647" s="10"/>
      <c r="L647" s="10"/>
      <c r="M647" s="10"/>
      <c r="N647" s="23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22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</row>
    <row r="648" spans="2:48" ht="15.75" customHeight="1">
      <c r="B648" s="10"/>
      <c r="C648" s="20"/>
      <c r="D648" s="20"/>
      <c r="E648" s="21"/>
      <c r="F648" s="21"/>
      <c r="G648" s="10"/>
      <c r="H648" s="10"/>
      <c r="I648" s="10"/>
      <c r="J648" s="10"/>
      <c r="K648" s="10"/>
      <c r="L648" s="10"/>
      <c r="M648" s="10"/>
      <c r="N648" s="23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22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</row>
    <row r="649" spans="2:48" ht="15.75" customHeight="1">
      <c r="B649" s="10"/>
      <c r="C649" s="20"/>
      <c r="D649" s="20"/>
      <c r="E649" s="21"/>
      <c r="F649" s="21"/>
      <c r="G649" s="10"/>
      <c r="H649" s="10"/>
      <c r="I649" s="10"/>
      <c r="J649" s="10"/>
      <c r="K649" s="10"/>
      <c r="L649" s="10"/>
      <c r="M649" s="10"/>
      <c r="N649" s="23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22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</row>
    <row r="650" spans="2:48" ht="15.75" customHeight="1">
      <c r="B650" s="10"/>
      <c r="C650" s="20"/>
      <c r="D650" s="20"/>
      <c r="E650" s="21"/>
      <c r="F650" s="21"/>
      <c r="G650" s="10"/>
      <c r="H650" s="10"/>
      <c r="I650" s="10"/>
      <c r="J650" s="10"/>
      <c r="K650" s="10"/>
      <c r="L650" s="10"/>
      <c r="M650" s="10"/>
      <c r="N650" s="23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22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</row>
    <row r="651" spans="2:48" ht="15.75" customHeight="1">
      <c r="B651" s="10"/>
      <c r="C651" s="20"/>
      <c r="D651" s="20"/>
      <c r="E651" s="21"/>
      <c r="F651" s="21"/>
      <c r="G651" s="10"/>
      <c r="H651" s="10"/>
      <c r="I651" s="10"/>
      <c r="J651" s="10"/>
      <c r="K651" s="10"/>
      <c r="L651" s="10"/>
      <c r="M651" s="10"/>
      <c r="N651" s="23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22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</row>
    <row r="652" spans="2:48" ht="15.75" customHeight="1">
      <c r="B652" s="10"/>
      <c r="C652" s="20"/>
      <c r="D652" s="20"/>
      <c r="E652" s="21"/>
      <c r="F652" s="21"/>
      <c r="G652" s="10"/>
      <c r="H652" s="10"/>
      <c r="I652" s="10"/>
      <c r="J652" s="10"/>
      <c r="K652" s="10"/>
      <c r="L652" s="10"/>
      <c r="M652" s="10"/>
      <c r="N652" s="23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22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</row>
    <row r="653" spans="2:48" ht="15.75" customHeight="1">
      <c r="B653" s="10"/>
      <c r="C653" s="20"/>
      <c r="D653" s="20"/>
      <c r="E653" s="21"/>
      <c r="F653" s="21"/>
      <c r="G653" s="10"/>
      <c r="H653" s="10"/>
      <c r="I653" s="10"/>
      <c r="J653" s="10"/>
      <c r="K653" s="10"/>
      <c r="L653" s="10"/>
      <c r="M653" s="10"/>
      <c r="N653" s="23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22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</row>
    <row r="654" spans="2:48" ht="15.75" customHeight="1">
      <c r="B654" s="10"/>
      <c r="C654" s="20"/>
      <c r="D654" s="20"/>
      <c r="E654" s="21"/>
      <c r="F654" s="21"/>
      <c r="G654" s="10"/>
      <c r="H654" s="10"/>
      <c r="I654" s="10"/>
      <c r="J654" s="10"/>
      <c r="K654" s="10"/>
      <c r="L654" s="10"/>
      <c r="M654" s="10"/>
      <c r="N654" s="23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22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</row>
    <row r="655" spans="2:48" ht="15.75" customHeight="1">
      <c r="B655" s="10"/>
      <c r="C655" s="20"/>
      <c r="D655" s="20"/>
      <c r="E655" s="21"/>
      <c r="F655" s="21"/>
      <c r="G655" s="10"/>
      <c r="H655" s="10"/>
      <c r="I655" s="10"/>
      <c r="J655" s="10"/>
      <c r="K655" s="10"/>
      <c r="L655" s="10"/>
      <c r="M655" s="10"/>
      <c r="N655" s="23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22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</row>
    <row r="656" spans="2:48" ht="15.75" customHeight="1">
      <c r="B656" s="10"/>
      <c r="C656" s="20"/>
      <c r="D656" s="20"/>
      <c r="E656" s="21"/>
      <c r="F656" s="21"/>
      <c r="G656" s="10"/>
      <c r="H656" s="10"/>
      <c r="I656" s="10"/>
      <c r="J656" s="10"/>
      <c r="K656" s="10"/>
      <c r="L656" s="10"/>
      <c r="M656" s="10"/>
      <c r="N656" s="23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22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</row>
    <row r="657" spans="2:48" ht="15.75" customHeight="1">
      <c r="B657" s="10"/>
      <c r="C657" s="20"/>
      <c r="D657" s="20"/>
      <c r="E657" s="21"/>
      <c r="F657" s="21"/>
      <c r="G657" s="10"/>
      <c r="H657" s="10"/>
      <c r="I657" s="10"/>
      <c r="J657" s="10"/>
      <c r="K657" s="10"/>
      <c r="L657" s="10"/>
      <c r="M657" s="10"/>
      <c r="N657" s="23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22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</row>
    <row r="658" spans="2:48" ht="15.75" customHeight="1">
      <c r="B658" s="10"/>
      <c r="C658" s="20"/>
      <c r="D658" s="20"/>
      <c r="E658" s="21"/>
      <c r="F658" s="21"/>
      <c r="G658" s="10"/>
      <c r="H658" s="10"/>
      <c r="I658" s="10"/>
      <c r="J658" s="10"/>
      <c r="K658" s="10"/>
      <c r="L658" s="10"/>
      <c r="M658" s="10"/>
      <c r="N658" s="23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22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</row>
    <row r="659" spans="2:48" ht="15.75" customHeight="1">
      <c r="B659" s="10"/>
      <c r="C659" s="20"/>
      <c r="D659" s="20"/>
      <c r="E659" s="21"/>
      <c r="F659" s="21"/>
      <c r="G659" s="10"/>
      <c r="H659" s="10"/>
      <c r="I659" s="10"/>
      <c r="J659" s="10"/>
      <c r="K659" s="10"/>
      <c r="L659" s="10"/>
      <c r="M659" s="10"/>
      <c r="N659" s="23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22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</row>
    <row r="660" spans="2:48" ht="15.75" customHeight="1">
      <c r="B660" s="10"/>
      <c r="C660" s="20"/>
      <c r="D660" s="20"/>
      <c r="E660" s="21"/>
      <c r="F660" s="21"/>
      <c r="G660" s="10"/>
      <c r="H660" s="10"/>
      <c r="I660" s="10"/>
      <c r="J660" s="10"/>
      <c r="K660" s="10"/>
      <c r="L660" s="10"/>
      <c r="M660" s="10"/>
      <c r="N660" s="23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22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</row>
    <row r="661" spans="2:48" ht="15.75" customHeight="1">
      <c r="B661" s="10"/>
      <c r="C661" s="20"/>
      <c r="D661" s="20"/>
      <c r="E661" s="21"/>
      <c r="F661" s="21"/>
      <c r="G661" s="10"/>
      <c r="H661" s="10"/>
      <c r="I661" s="10"/>
      <c r="J661" s="10"/>
      <c r="K661" s="10"/>
      <c r="L661" s="10"/>
      <c r="M661" s="10"/>
      <c r="N661" s="23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22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</row>
    <row r="662" spans="2:48" ht="15.75" customHeight="1">
      <c r="B662" s="10"/>
      <c r="C662" s="20"/>
      <c r="D662" s="20"/>
      <c r="E662" s="21"/>
      <c r="F662" s="21"/>
      <c r="G662" s="10"/>
      <c r="H662" s="10"/>
      <c r="I662" s="10"/>
      <c r="J662" s="10"/>
      <c r="K662" s="10"/>
      <c r="L662" s="10"/>
      <c r="M662" s="10"/>
      <c r="N662" s="23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22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</row>
    <row r="663" spans="2:48" ht="15.75" customHeight="1">
      <c r="B663" s="10"/>
      <c r="C663" s="20"/>
      <c r="D663" s="20"/>
      <c r="E663" s="21"/>
      <c r="F663" s="21"/>
      <c r="G663" s="10"/>
      <c r="H663" s="10"/>
      <c r="I663" s="10"/>
      <c r="J663" s="10"/>
      <c r="K663" s="10"/>
      <c r="L663" s="10"/>
      <c r="M663" s="10"/>
      <c r="N663" s="23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22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</row>
    <row r="664" spans="2:48" ht="15.75" customHeight="1">
      <c r="B664" s="10"/>
      <c r="C664" s="20"/>
      <c r="D664" s="20"/>
      <c r="E664" s="21"/>
      <c r="F664" s="21"/>
      <c r="G664" s="10"/>
      <c r="H664" s="10"/>
      <c r="I664" s="10"/>
      <c r="J664" s="10"/>
      <c r="K664" s="10"/>
      <c r="L664" s="10"/>
      <c r="M664" s="10"/>
      <c r="N664" s="23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22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</row>
    <row r="665" spans="2:48" ht="15.75" customHeight="1">
      <c r="B665" s="10"/>
      <c r="C665" s="20"/>
      <c r="D665" s="20"/>
      <c r="E665" s="21"/>
      <c r="F665" s="21"/>
      <c r="G665" s="10"/>
      <c r="H665" s="10"/>
      <c r="I665" s="10"/>
      <c r="J665" s="10"/>
      <c r="K665" s="10"/>
      <c r="L665" s="10"/>
      <c r="M665" s="10"/>
      <c r="N665" s="23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22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</row>
    <row r="666" spans="2:48" ht="15.75" customHeight="1">
      <c r="B666" s="10"/>
      <c r="C666" s="20"/>
      <c r="D666" s="20"/>
      <c r="E666" s="21"/>
      <c r="F666" s="21"/>
      <c r="G666" s="10"/>
      <c r="H666" s="10"/>
      <c r="I666" s="10"/>
      <c r="J666" s="10"/>
      <c r="K666" s="10"/>
      <c r="L666" s="10"/>
      <c r="M666" s="10"/>
      <c r="N666" s="23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22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</row>
    <row r="667" spans="2:48" ht="15.75" customHeight="1">
      <c r="B667" s="10"/>
      <c r="C667" s="20"/>
      <c r="D667" s="20"/>
      <c r="E667" s="21"/>
      <c r="F667" s="21"/>
      <c r="G667" s="10"/>
      <c r="H667" s="10"/>
      <c r="I667" s="10"/>
      <c r="J667" s="10"/>
      <c r="K667" s="10"/>
      <c r="L667" s="10"/>
      <c r="M667" s="10"/>
      <c r="N667" s="23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22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</row>
    <row r="668" spans="2:48" ht="15.75" customHeight="1">
      <c r="B668" s="10"/>
      <c r="C668" s="20"/>
      <c r="D668" s="20"/>
      <c r="E668" s="21"/>
      <c r="F668" s="21"/>
      <c r="G668" s="10"/>
      <c r="H668" s="10"/>
      <c r="I668" s="10"/>
      <c r="J668" s="10"/>
      <c r="K668" s="10"/>
      <c r="L668" s="10"/>
      <c r="M668" s="10"/>
      <c r="N668" s="23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22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</row>
    <row r="669" spans="2:48" ht="15.75" customHeight="1">
      <c r="B669" s="10"/>
      <c r="C669" s="20"/>
      <c r="D669" s="20"/>
      <c r="E669" s="21"/>
      <c r="F669" s="21"/>
      <c r="G669" s="10"/>
      <c r="H669" s="10"/>
      <c r="I669" s="10"/>
      <c r="J669" s="10"/>
      <c r="K669" s="10"/>
      <c r="L669" s="10"/>
      <c r="M669" s="10"/>
      <c r="N669" s="23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22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</row>
    <row r="670" spans="2:48" ht="15.75" customHeight="1">
      <c r="B670" s="10"/>
      <c r="C670" s="20"/>
      <c r="D670" s="20"/>
      <c r="E670" s="21"/>
      <c r="F670" s="21"/>
      <c r="G670" s="10"/>
      <c r="H670" s="10"/>
      <c r="I670" s="10"/>
      <c r="J670" s="10"/>
      <c r="K670" s="10"/>
      <c r="L670" s="10"/>
      <c r="M670" s="10"/>
      <c r="N670" s="23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22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</row>
    <row r="671" spans="2:48" ht="15.75" customHeight="1">
      <c r="B671" s="10"/>
      <c r="C671" s="20"/>
      <c r="D671" s="20"/>
      <c r="E671" s="21"/>
      <c r="F671" s="21"/>
      <c r="G671" s="10"/>
      <c r="H671" s="10"/>
      <c r="I671" s="10"/>
      <c r="J671" s="10"/>
      <c r="K671" s="10"/>
      <c r="L671" s="10"/>
      <c r="M671" s="10"/>
      <c r="N671" s="23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22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</row>
    <row r="672" spans="2:48" ht="15.75" customHeight="1">
      <c r="B672" s="10"/>
      <c r="C672" s="20"/>
      <c r="D672" s="20"/>
      <c r="E672" s="21"/>
      <c r="F672" s="21"/>
      <c r="G672" s="10"/>
      <c r="H672" s="10"/>
      <c r="I672" s="10"/>
      <c r="J672" s="10"/>
      <c r="K672" s="10"/>
      <c r="L672" s="10"/>
      <c r="M672" s="10"/>
      <c r="N672" s="23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22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</row>
    <row r="673" spans="2:48" ht="15.75" customHeight="1">
      <c r="B673" s="10"/>
      <c r="C673" s="20"/>
      <c r="D673" s="20"/>
      <c r="E673" s="21"/>
      <c r="F673" s="21"/>
      <c r="G673" s="10"/>
      <c r="H673" s="10"/>
      <c r="I673" s="10"/>
      <c r="J673" s="10"/>
      <c r="K673" s="10"/>
      <c r="L673" s="10"/>
      <c r="M673" s="10"/>
      <c r="N673" s="23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22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</row>
    <row r="674" spans="2:48" ht="15.75" customHeight="1">
      <c r="B674" s="10"/>
      <c r="C674" s="20"/>
      <c r="D674" s="20"/>
      <c r="E674" s="21"/>
      <c r="F674" s="21"/>
      <c r="G674" s="10"/>
      <c r="H674" s="10"/>
      <c r="I674" s="10"/>
      <c r="J674" s="10"/>
      <c r="K674" s="10"/>
      <c r="L674" s="10"/>
      <c r="M674" s="10"/>
      <c r="N674" s="23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22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</row>
    <row r="675" spans="2:48" ht="15.75" customHeight="1">
      <c r="B675" s="10"/>
      <c r="C675" s="20"/>
      <c r="D675" s="20"/>
      <c r="E675" s="21"/>
      <c r="F675" s="21"/>
      <c r="G675" s="10"/>
      <c r="H675" s="10"/>
      <c r="I675" s="10"/>
      <c r="J675" s="10"/>
      <c r="K675" s="10"/>
      <c r="L675" s="10"/>
      <c r="M675" s="10"/>
      <c r="N675" s="23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22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</row>
    <row r="676" spans="2:48" ht="15.75" customHeight="1">
      <c r="B676" s="10"/>
      <c r="C676" s="20"/>
      <c r="D676" s="20"/>
      <c r="E676" s="21"/>
      <c r="F676" s="21"/>
      <c r="G676" s="10"/>
      <c r="H676" s="10"/>
      <c r="I676" s="10"/>
      <c r="J676" s="10"/>
      <c r="K676" s="10"/>
      <c r="L676" s="10"/>
      <c r="M676" s="10"/>
      <c r="N676" s="23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22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</row>
    <row r="677" spans="2:48" ht="15.75" customHeight="1">
      <c r="B677" s="10"/>
      <c r="C677" s="20"/>
      <c r="D677" s="20"/>
      <c r="E677" s="21"/>
      <c r="F677" s="21"/>
      <c r="G677" s="10"/>
      <c r="H677" s="10"/>
      <c r="I677" s="10"/>
      <c r="J677" s="10"/>
      <c r="K677" s="10"/>
      <c r="L677" s="10"/>
      <c r="M677" s="10"/>
      <c r="N677" s="23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22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</row>
    <row r="678" spans="2:48" ht="15.75" customHeight="1">
      <c r="B678" s="10"/>
      <c r="C678" s="20"/>
      <c r="D678" s="20"/>
      <c r="E678" s="21"/>
      <c r="F678" s="21"/>
      <c r="G678" s="10"/>
      <c r="H678" s="10"/>
      <c r="I678" s="10"/>
      <c r="J678" s="10"/>
      <c r="K678" s="10"/>
      <c r="L678" s="10"/>
      <c r="M678" s="10"/>
      <c r="N678" s="23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22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</row>
    <row r="679" spans="2:48" ht="15.75" customHeight="1">
      <c r="B679" s="10"/>
      <c r="C679" s="20"/>
      <c r="D679" s="20"/>
      <c r="E679" s="21"/>
      <c r="F679" s="21"/>
      <c r="G679" s="10"/>
      <c r="H679" s="10"/>
      <c r="I679" s="10"/>
      <c r="J679" s="10"/>
      <c r="K679" s="10"/>
      <c r="L679" s="10"/>
      <c r="M679" s="10"/>
      <c r="N679" s="23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22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</row>
    <row r="680" spans="2:48" ht="15.75" customHeight="1">
      <c r="B680" s="10"/>
      <c r="C680" s="20"/>
      <c r="D680" s="20"/>
      <c r="E680" s="21"/>
      <c r="F680" s="21"/>
      <c r="G680" s="10"/>
      <c r="H680" s="10"/>
      <c r="I680" s="10"/>
      <c r="J680" s="10"/>
      <c r="K680" s="10"/>
      <c r="L680" s="10"/>
      <c r="M680" s="10"/>
      <c r="N680" s="23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22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</row>
    <row r="681" spans="2:48" ht="15.75" customHeight="1">
      <c r="B681" s="10"/>
      <c r="C681" s="20"/>
      <c r="D681" s="20"/>
      <c r="E681" s="21"/>
      <c r="F681" s="21"/>
      <c r="G681" s="10"/>
      <c r="H681" s="10"/>
      <c r="I681" s="10"/>
      <c r="J681" s="10"/>
      <c r="K681" s="10"/>
      <c r="L681" s="10"/>
      <c r="M681" s="10"/>
      <c r="N681" s="23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22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</row>
    <row r="682" spans="2:48" ht="15.75" customHeight="1">
      <c r="B682" s="10"/>
      <c r="C682" s="20"/>
      <c r="D682" s="20"/>
      <c r="E682" s="21"/>
      <c r="F682" s="21"/>
      <c r="G682" s="10"/>
      <c r="H682" s="10"/>
      <c r="I682" s="10"/>
      <c r="J682" s="10"/>
      <c r="K682" s="10"/>
      <c r="L682" s="10"/>
      <c r="M682" s="10"/>
      <c r="N682" s="23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22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</row>
    <row r="683" spans="2:48" ht="15.75" customHeight="1">
      <c r="B683" s="10"/>
      <c r="C683" s="20"/>
      <c r="D683" s="20"/>
      <c r="E683" s="21"/>
      <c r="F683" s="21"/>
      <c r="G683" s="10"/>
      <c r="H683" s="10"/>
      <c r="I683" s="10"/>
      <c r="J683" s="10"/>
      <c r="K683" s="10"/>
      <c r="L683" s="10"/>
      <c r="M683" s="10"/>
      <c r="N683" s="23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22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</row>
    <row r="684" spans="2:48" ht="15.75" customHeight="1">
      <c r="B684" s="10"/>
      <c r="C684" s="20"/>
      <c r="D684" s="20"/>
      <c r="E684" s="21"/>
      <c r="F684" s="21"/>
      <c r="G684" s="10"/>
      <c r="H684" s="10"/>
      <c r="I684" s="10"/>
      <c r="J684" s="10"/>
      <c r="K684" s="10"/>
      <c r="L684" s="10"/>
      <c r="M684" s="10"/>
      <c r="N684" s="23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22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</row>
    <row r="685" spans="2:48" ht="15.75" customHeight="1">
      <c r="B685" s="10"/>
      <c r="C685" s="20"/>
      <c r="D685" s="20"/>
      <c r="E685" s="21"/>
      <c r="F685" s="21"/>
      <c r="G685" s="10"/>
      <c r="H685" s="10"/>
      <c r="I685" s="10"/>
      <c r="J685" s="10"/>
      <c r="K685" s="10"/>
      <c r="L685" s="10"/>
      <c r="M685" s="10"/>
      <c r="N685" s="23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22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</row>
    <row r="686" spans="2:48" ht="15.75" customHeight="1">
      <c r="B686" s="10"/>
      <c r="C686" s="20"/>
      <c r="D686" s="20"/>
      <c r="E686" s="21"/>
      <c r="F686" s="21"/>
      <c r="G686" s="10"/>
      <c r="H686" s="10"/>
      <c r="I686" s="10"/>
      <c r="J686" s="10"/>
      <c r="K686" s="10"/>
      <c r="L686" s="10"/>
      <c r="M686" s="10"/>
      <c r="N686" s="23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22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</row>
    <row r="687" spans="2:48" ht="15.75" customHeight="1">
      <c r="B687" s="10"/>
      <c r="C687" s="20"/>
      <c r="D687" s="20"/>
      <c r="E687" s="21"/>
      <c r="F687" s="21"/>
      <c r="G687" s="10"/>
      <c r="H687" s="10"/>
      <c r="I687" s="10"/>
      <c r="J687" s="10"/>
      <c r="K687" s="10"/>
      <c r="L687" s="10"/>
      <c r="M687" s="10"/>
      <c r="N687" s="23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22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</row>
    <row r="688" spans="2:48" ht="15.75" customHeight="1">
      <c r="B688" s="10"/>
      <c r="C688" s="20"/>
      <c r="D688" s="20"/>
      <c r="E688" s="21"/>
      <c r="F688" s="21"/>
      <c r="G688" s="10"/>
      <c r="H688" s="10"/>
      <c r="I688" s="10"/>
      <c r="J688" s="10"/>
      <c r="K688" s="10"/>
      <c r="L688" s="10"/>
      <c r="M688" s="10"/>
      <c r="N688" s="23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22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</row>
    <row r="689" spans="2:48" ht="15.75" customHeight="1">
      <c r="B689" s="10"/>
      <c r="C689" s="20"/>
      <c r="D689" s="20"/>
      <c r="E689" s="21"/>
      <c r="F689" s="21"/>
      <c r="G689" s="10"/>
      <c r="H689" s="10"/>
      <c r="I689" s="10"/>
      <c r="J689" s="10"/>
      <c r="K689" s="10"/>
      <c r="L689" s="10"/>
      <c r="M689" s="10"/>
      <c r="N689" s="23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22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</row>
    <row r="690" spans="2:48" ht="15.75" customHeight="1">
      <c r="B690" s="10"/>
      <c r="C690" s="20"/>
      <c r="D690" s="20"/>
      <c r="E690" s="21"/>
      <c r="F690" s="21"/>
      <c r="G690" s="10"/>
      <c r="H690" s="10"/>
      <c r="I690" s="10"/>
      <c r="J690" s="10"/>
      <c r="K690" s="10"/>
      <c r="L690" s="10"/>
      <c r="M690" s="10"/>
      <c r="N690" s="23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22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</row>
    <row r="691" spans="2:48" ht="15.75" customHeight="1">
      <c r="B691" s="10"/>
      <c r="C691" s="20"/>
      <c r="D691" s="20"/>
      <c r="E691" s="21"/>
      <c r="F691" s="21"/>
      <c r="G691" s="10"/>
      <c r="H691" s="10"/>
      <c r="I691" s="10"/>
      <c r="J691" s="10"/>
      <c r="K691" s="10"/>
      <c r="L691" s="10"/>
      <c r="M691" s="10"/>
      <c r="N691" s="23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22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</row>
    <row r="692" spans="2:48" ht="15.75" customHeight="1">
      <c r="B692" s="10"/>
      <c r="C692" s="20"/>
      <c r="D692" s="20"/>
      <c r="E692" s="21"/>
      <c r="F692" s="21"/>
      <c r="G692" s="10"/>
      <c r="H692" s="10"/>
      <c r="I692" s="10"/>
      <c r="J692" s="10"/>
      <c r="K692" s="10"/>
      <c r="L692" s="10"/>
      <c r="M692" s="10"/>
      <c r="N692" s="23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22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</row>
    <row r="693" spans="2:48" ht="15.75" customHeight="1">
      <c r="B693" s="10"/>
      <c r="C693" s="20"/>
      <c r="D693" s="20"/>
      <c r="E693" s="21"/>
      <c r="F693" s="21"/>
      <c r="G693" s="10"/>
      <c r="H693" s="10"/>
      <c r="I693" s="10"/>
      <c r="J693" s="10"/>
      <c r="K693" s="10"/>
      <c r="L693" s="10"/>
      <c r="M693" s="10"/>
      <c r="N693" s="23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22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</row>
    <row r="694" spans="2:48" ht="15.75" customHeight="1">
      <c r="B694" s="10"/>
      <c r="C694" s="20"/>
      <c r="D694" s="20"/>
      <c r="E694" s="21"/>
      <c r="F694" s="21"/>
      <c r="G694" s="10"/>
      <c r="H694" s="10"/>
      <c r="I694" s="10"/>
      <c r="J694" s="10"/>
      <c r="K694" s="10"/>
      <c r="L694" s="10"/>
      <c r="M694" s="10"/>
      <c r="N694" s="23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22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</row>
    <row r="695" spans="2:48" ht="15.75" customHeight="1">
      <c r="B695" s="10"/>
      <c r="C695" s="20"/>
      <c r="D695" s="20"/>
      <c r="E695" s="21"/>
      <c r="F695" s="21"/>
      <c r="G695" s="10"/>
      <c r="H695" s="10"/>
      <c r="I695" s="10"/>
      <c r="J695" s="10"/>
      <c r="K695" s="10"/>
      <c r="L695" s="10"/>
      <c r="M695" s="10"/>
      <c r="N695" s="23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22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</row>
    <row r="696" spans="2:48" ht="15.75" customHeight="1">
      <c r="B696" s="10"/>
      <c r="C696" s="20"/>
      <c r="D696" s="20"/>
      <c r="E696" s="21"/>
      <c r="F696" s="21"/>
      <c r="G696" s="10"/>
      <c r="H696" s="10"/>
      <c r="I696" s="10"/>
      <c r="J696" s="10"/>
      <c r="K696" s="10"/>
      <c r="L696" s="10"/>
      <c r="M696" s="10"/>
      <c r="N696" s="23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22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</row>
    <row r="697" spans="2:48" ht="15.75" customHeight="1">
      <c r="B697" s="10"/>
      <c r="C697" s="20"/>
      <c r="D697" s="20"/>
      <c r="E697" s="21"/>
      <c r="F697" s="21"/>
      <c r="G697" s="10"/>
      <c r="H697" s="10"/>
      <c r="I697" s="10"/>
      <c r="J697" s="10"/>
      <c r="K697" s="10"/>
      <c r="L697" s="10"/>
      <c r="M697" s="10"/>
      <c r="N697" s="23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22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</row>
    <row r="698" spans="2:48" ht="15.75" customHeight="1">
      <c r="B698" s="10"/>
      <c r="C698" s="20"/>
      <c r="D698" s="20"/>
      <c r="E698" s="21"/>
      <c r="F698" s="21"/>
      <c r="G698" s="10"/>
      <c r="H698" s="10"/>
      <c r="I698" s="10"/>
      <c r="J698" s="10"/>
      <c r="K698" s="10"/>
      <c r="L698" s="10"/>
      <c r="M698" s="10"/>
      <c r="N698" s="23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22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</row>
    <row r="699" spans="2:48" ht="15.75" customHeight="1">
      <c r="B699" s="10"/>
      <c r="C699" s="20"/>
      <c r="D699" s="20"/>
      <c r="E699" s="21"/>
      <c r="F699" s="21"/>
      <c r="G699" s="10"/>
      <c r="H699" s="10"/>
      <c r="I699" s="10"/>
      <c r="J699" s="10"/>
      <c r="K699" s="10"/>
      <c r="L699" s="10"/>
      <c r="M699" s="10"/>
      <c r="N699" s="23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22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</row>
    <row r="700" spans="2:48" ht="15.75" customHeight="1">
      <c r="B700" s="10"/>
      <c r="C700" s="20"/>
      <c r="D700" s="20"/>
      <c r="E700" s="21"/>
      <c r="F700" s="21"/>
      <c r="G700" s="10"/>
      <c r="H700" s="10"/>
      <c r="I700" s="10"/>
      <c r="J700" s="10"/>
      <c r="K700" s="10"/>
      <c r="L700" s="10"/>
      <c r="M700" s="10"/>
      <c r="N700" s="23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22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</row>
    <row r="701" spans="2:48" ht="15.75" customHeight="1">
      <c r="B701" s="10"/>
      <c r="C701" s="20"/>
      <c r="D701" s="20"/>
      <c r="E701" s="21"/>
      <c r="F701" s="21"/>
      <c r="G701" s="10"/>
      <c r="H701" s="10"/>
      <c r="I701" s="10"/>
      <c r="J701" s="10"/>
      <c r="K701" s="10"/>
      <c r="L701" s="10"/>
      <c r="M701" s="10"/>
      <c r="N701" s="23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22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</row>
    <row r="702" spans="2:48" ht="15.75" customHeight="1">
      <c r="B702" s="10"/>
      <c r="C702" s="20"/>
      <c r="D702" s="20"/>
      <c r="E702" s="21"/>
      <c r="F702" s="21"/>
      <c r="G702" s="10"/>
      <c r="H702" s="10"/>
      <c r="I702" s="10"/>
      <c r="J702" s="10"/>
      <c r="K702" s="10"/>
      <c r="L702" s="10"/>
      <c r="M702" s="10"/>
      <c r="N702" s="23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22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</row>
    <row r="703" spans="2:48" ht="15.75" customHeight="1">
      <c r="B703" s="10"/>
      <c r="C703" s="20"/>
      <c r="D703" s="20"/>
      <c r="E703" s="21"/>
      <c r="F703" s="21"/>
      <c r="G703" s="10"/>
      <c r="H703" s="10"/>
      <c r="I703" s="10"/>
      <c r="J703" s="10"/>
      <c r="K703" s="10"/>
      <c r="L703" s="10"/>
      <c r="M703" s="10"/>
      <c r="N703" s="23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22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</row>
    <row r="704" spans="2:48" ht="15.75" customHeight="1">
      <c r="B704" s="10"/>
      <c r="C704" s="20"/>
      <c r="D704" s="20"/>
      <c r="E704" s="21"/>
      <c r="F704" s="21"/>
      <c r="G704" s="10"/>
      <c r="H704" s="10"/>
      <c r="I704" s="10"/>
      <c r="J704" s="10"/>
      <c r="K704" s="10"/>
      <c r="L704" s="10"/>
      <c r="M704" s="10"/>
      <c r="N704" s="23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22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</row>
    <row r="705" spans="2:48" ht="15.75" customHeight="1">
      <c r="B705" s="10"/>
      <c r="C705" s="20"/>
      <c r="D705" s="20"/>
      <c r="E705" s="21"/>
      <c r="F705" s="21"/>
      <c r="G705" s="10"/>
      <c r="H705" s="10"/>
      <c r="I705" s="10"/>
      <c r="J705" s="10"/>
      <c r="K705" s="10"/>
      <c r="L705" s="10"/>
      <c r="M705" s="10"/>
      <c r="N705" s="23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22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</row>
    <row r="706" spans="2:48" ht="15.75" customHeight="1">
      <c r="B706" s="10"/>
      <c r="C706" s="20"/>
      <c r="D706" s="20"/>
      <c r="E706" s="21"/>
      <c r="F706" s="21"/>
      <c r="G706" s="10"/>
      <c r="H706" s="10"/>
      <c r="I706" s="10"/>
      <c r="J706" s="10"/>
      <c r="K706" s="10"/>
      <c r="L706" s="10"/>
      <c r="M706" s="10"/>
      <c r="N706" s="23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22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</row>
    <row r="707" spans="2:48" ht="15.75" customHeight="1">
      <c r="B707" s="10"/>
      <c r="C707" s="20"/>
      <c r="D707" s="20"/>
      <c r="E707" s="21"/>
      <c r="F707" s="21"/>
      <c r="G707" s="10"/>
      <c r="H707" s="10"/>
      <c r="I707" s="10"/>
      <c r="J707" s="10"/>
      <c r="K707" s="10"/>
      <c r="L707" s="10"/>
      <c r="M707" s="10"/>
      <c r="N707" s="23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22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</row>
    <row r="708" spans="2:48" ht="15.75" customHeight="1">
      <c r="B708" s="10"/>
      <c r="C708" s="20"/>
      <c r="D708" s="20"/>
      <c r="E708" s="21"/>
      <c r="F708" s="21"/>
      <c r="G708" s="10"/>
      <c r="H708" s="10"/>
      <c r="I708" s="10"/>
      <c r="J708" s="10"/>
      <c r="K708" s="10"/>
      <c r="L708" s="10"/>
      <c r="M708" s="10"/>
      <c r="N708" s="23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22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</row>
    <row r="709" spans="2:48" ht="15.75" customHeight="1">
      <c r="B709" s="10"/>
      <c r="C709" s="20"/>
      <c r="D709" s="20"/>
      <c r="E709" s="21"/>
      <c r="F709" s="21"/>
      <c r="G709" s="10"/>
      <c r="H709" s="10"/>
      <c r="I709" s="10"/>
      <c r="J709" s="10"/>
      <c r="K709" s="10"/>
      <c r="L709" s="10"/>
      <c r="M709" s="10"/>
      <c r="N709" s="23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22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</row>
    <row r="710" spans="2:48" ht="15.75" customHeight="1">
      <c r="B710" s="10"/>
      <c r="C710" s="20"/>
      <c r="D710" s="20"/>
      <c r="E710" s="21"/>
      <c r="F710" s="21"/>
      <c r="G710" s="10"/>
      <c r="H710" s="10"/>
      <c r="I710" s="10"/>
      <c r="J710" s="10"/>
      <c r="K710" s="10"/>
      <c r="L710" s="10"/>
      <c r="M710" s="10"/>
      <c r="N710" s="23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22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</row>
    <row r="711" spans="2:48" ht="15.75" customHeight="1">
      <c r="B711" s="10"/>
      <c r="C711" s="20"/>
      <c r="D711" s="20"/>
      <c r="E711" s="21"/>
      <c r="F711" s="21"/>
      <c r="G711" s="10"/>
      <c r="H711" s="10"/>
      <c r="I711" s="10"/>
      <c r="J711" s="10"/>
      <c r="K711" s="10"/>
      <c r="L711" s="10"/>
      <c r="M711" s="10"/>
      <c r="N711" s="23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22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</row>
    <row r="712" spans="2:48" ht="15.75" customHeight="1">
      <c r="B712" s="10"/>
      <c r="C712" s="20"/>
      <c r="D712" s="20"/>
      <c r="E712" s="21"/>
      <c r="F712" s="21"/>
      <c r="G712" s="10"/>
      <c r="H712" s="10"/>
      <c r="I712" s="10"/>
      <c r="J712" s="10"/>
      <c r="K712" s="10"/>
      <c r="L712" s="10"/>
      <c r="M712" s="10"/>
      <c r="N712" s="23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22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</row>
    <row r="713" spans="2:48" ht="15.75" customHeight="1">
      <c r="B713" s="10"/>
      <c r="C713" s="20"/>
      <c r="D713" s="20"/>
      <c r="E713" s="21"/>
      <c r="F713" s="21"/>
      <c r="G713" s="10"/>
      <c r="H713" s="10"/>
      <c r="I713" s="10"/>
      <c r="J713" s="10"/>
      <c r="K713" s="10"/>
      <c r="L713" s="10"/>
      <c r="M713" s="10"/>
      <c r="N713" s="23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22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</row>
    <row r="714" spans="2:48" ht="15.75" customHeight="1">
      <c r="B714" s="10"/>
      <c r="C714" s="20"/>
      <c r="D714" s="20"/>
      <c r="E714" s="21"/>
      <c r="F714" s="21"/>
      <c r="G714" s="10"/>
      <c r="H714" s="10"/>
      <c r="I714" s="10"/>
      <c r="J714" s="10"/>
      <c r="K714" s="10"/>
      <c r="L714" s="10"/>
      <c r="M714" s="10"/>
      <c r="N714" s="23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22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</row>
    <row r="715" spans="2:48" ht="15.75" customHeight="1">
      <c r="B715" s="10"/>
      <c r="C715" s="20"/>
      <c r="D715" s="20"/>
      <c r="E715" s="21"/>
      <c r="F715" s="21"/>
      <c r="G715" s="10"/>
      <c r="H715" s="10"/>
      <c r="I715" s="10"/>
      <c r="J715" s="10"/>
      <c r="K715" s="10"/>
      <c r="L715" s="10"/>
      <c r="M715" s="10"/>
      <c r="N715" s="23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22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</row>
    <row r="716" spans="2:48" ht="15.75" customHeight="1">
      <c r="B716" s="10"/>
      <c r="C716" s="20"/>
      <c r="D716" s="20"/>
      <c r="E716" s="21"/>
      <c r="F716" s="21"/>
      <c r="G716" s="10"/>
      <c r="H716" s="10"/>
      <c r="I716" s="10"/>
      <c r="J716" s="10"/>
      <c r="K716" s="10"/>
      <c r="L716" s="10"/>
      <c r="M716" s="10"/>
      <c r="N716" s="23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22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</row>
    <row r="717" spans="2:48" ht="15.75" customHeight="1">
      <c r="B717" s="10"/>
      <c r="C717" s="20"/>
      <c r="D717" s="20"/>
      <c r="E717" s="21"/>
      <c r="F717" s="21"/>
      <c r="G717" s="10"/>
      <c r="H717" s="10"/>
      <c r="I717" s="10"/>
      <c r="J717" s="10"/>
      <c r="K717" s="10"/>
      <c r="L717" s="10"/>
      <c r="M717" s="10"/>
      <c r="N717" s="23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22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</row>
    <row r="718" spans="2:48" ht="15" customHeight="1">
      <c r="Y718" s="10"/>
      <c r="Z718" s="10"/>
      <c r="AA718" s="10"/>
    </row>
    <row r="719" spans="2:48" ht="15" customHeight="1">
      <c r="Y719" s="10"/>
      <c r="Z719" s="10"/>
      <c r="AA719" s="10"/>
    </row>
  </sheetData>
  <mergeCells count="4">
    <mergeCell ref="B2:R2"/>
    <mergeCell ref="G3:L3"/>
    <mergeCell ref="O3:Y3"/>
    <mergeCell ref="Z3:AI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693"/>
  <sheetViews>
    <sheetView topLeftCell="AD1" zoomScale="85" zoomScaleNormal="85" workbookViewId="0">
      <pane ySplit="5" topLeftCell="A430" activePane="bottomLeft" state="frozen"/>
      <selection pane="bottomLeft" activeCell="Y433" sqref="Y433:Z433"/>
    </sheetView>
  </sheetViews>
  <sheetFormatPr defaultColWidth="14.42578125" defaultRowHeight="15.75"/>
  <cols>
    <col min="1" max="1" width="15.5703125" customWidth="1"/>
    <col min="2" max="2" width="12.85546875" style="32" customWidth="1"/>
    <col min="3" max="3" width="16.7109375" customWidth="1"/>
    <col min="4" max="4" width="8.140625" customWidth="1"/>
    <col min="5" max="5" width="7.42578125" customWidth="1"/>
    <col min="6" max="7" width="7.85546875" customWidth="1"/>
    <col min="8" max="8" width="8.28515625" customWidth="1"/>
    <col min="9" max="9" width="7" customWidth="1"/>
    <col min="10" max="10" width="8.140625" customWidth="1"/>
    <col min="11" max="11" width="8.42578125" customWidth="1"/>
    <col min="12" max="12" width="10.28515625" customWidth="1"/>
    <col min="13" max="13" width="8.28515625" customWidth="1"/>
    <col min="14" max="14" width="11.28515625" style="30" customWidth="1"/>
    <col min="15" max="15" width="8.140625" customWidth="1"/>
    <col min="16" max="17" width="9.42578125" customWidth="1"/>
    <col min="18" max="18" width="8.7109375" customWidth="1"/>
    <col min="19" max="19" width="8" customWidth="1"/>
    <col min="20" max="20" width="8.85546875" customWidth="1"/>
    <col min="21" max="21" width="9.28515625" customWidth="1"/>
    <col min="22" max="22" width="8.42578125" customWidth="1"/>
    <col min="23" max="23" width="9.28515625" customWidth="1"/>
    <col min="24" max="24" width="8.85546875" customWidth="1"/>
    <col min="25" max="25" width="9.85546875" customWidth="1"/>
    <col min="26" max="26" width="11.28515625" customWidth="1"/>
    <col min="27" max="27" width="8.140625" hidden="1" customWidth="1"/>
    <col min="28" max="28" width="8.42578125" customWidth="1"/>
    <col min="29" max="29" width="8.5703125" customWidth="1"/>
    <col min="30" max="30" width="10.85546875" customWidth="1"/>
    <col min="31" max="31" width="8.5703125" customWidth="1"/>
    <col min="32" max="32" width="10.42578125" customWidth="1"/>
    <col min="33" max="33" width="8.5703125" customWidth="1"/>
    <col min="34" max="34" width="9.5703125" customWidth="1"/>
    <col min="35" max="35" width="8.42578125" customWidth="1"/>
    <col min="36" max="36" width="10" customWidth="1"/>
    <col min="37" max="37" width="15.5703125" customWidth="1"/>
    <col min="38" max="48" width="13.5703125" customWidth="1"/>
  </cols>
  <sheetData>
    <row r="1" spans="1:48" ht="16.5" thickBot="1"/>
    <row r="2" spans="1:48" ht="30" customHeight="1" thickBot="1">
      <c r="B2" s="564" t="s">
        <v>46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5.75" customHeight="1">
      <c r="B3" s="24"/>
      <c r="C3" s="2"/>
      <c r="D3" s="25"/>
      <c r="E3" s="26"/>
      <c r="F3" s="26"/>
      <c r="G3" s="567" t="s">
        <v>0</v>
      </c>
      <c r="H3" s="568"/>
      <c r="I3" s="568"/>
      <c r="J3" s="568"/>
      <c r="K3" s="568"/>
      <c r="L3" s="569"/>
      <c r="M3" s="59"/>
      <c r="N3" s="28"/>
      <c r="O3" s="567" t="s">
        <v>1</v>
      </c>
      <c r="P3" s="568"/>
      <c r="Q3" s="568"/>
      <c r="R3" s="568"/>
      <c r="S3" s="570"/>
      <c r="T3" s="570"/>
      <c r="U3" s="570"/>
      <c r="V3" s="570"/>
      <c r="W3" s="570"/>
      <c r="X3" s="570"/>
      <c r="Y3" s="571"/>
      <c r="Z3" s="572" t="s">
        <v>2</v>
      </c>
      <c r="AA3" s="573"/>
      <c r="AB3" s="574"/>
      <c r="AC3" s="574"/>
      <c r="AD3" s="574"/>
      <c r="AE3" s="574"/>
      <c r="AF3" s="574"/>
      <c r="AG3" s="574"/>
      <c r="AH3" s="574"/>
      <c r="AI3" s="575"/>
      <c r="AJ3" s="3"/>
      <c r="AK3" s="3"/>
      <c r="AL3" s="3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5.75" customHeight="1">
      <c r="A4" s="100" t="s">
        <v>407</v>
      </c>
      <c r="B4" s="40" t="s">
        <v>3</v>
      </c>
      <c r="C4" s="38" t="s">
        <v>4</v>
      </c>
      <c r="D4" s="6" t="s">
        <v>5</v>
      </c>
      <c r="E4" s="27" t="s">
        <v>6</v>
      </c>
      <c r="F4" s="2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29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11</v>
      </c>
      <c r="V4" s="8" t="s">
        <v>22</v>
      </c>
      <c r="W4" s="8" t="s">
        <v>23</v>
      </c>
      <c r="X4" s="8" t="s">
        <v>24</v>
      </c>
      <c r="Y4" s="7" t="s">
        <v>25</v>
      </c>
      <c r="Z4" s="7" t="s">
        <v>26</v>
      </c>
      <c r="AA4" s="7" t="s">
        <v>12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9" t="s">
        <v>36</v>
      </c>
      <c r="AL4" s="5" t="s">
        <v>45</v>
      </c>
      <c r="AM4" s="10"/>
      <c r="AN4" s="10"/>
      <c r="AO4" s="10"/>
      <c r="AP4" s="10"/>
      <c r="AQ4" s="10"/>
      <c r="AR4" s="10"/>
      <c r="AS4" s="10"/>
      <c r="AT4" s="10"/>
      <c r="AU4" s="11"/>
      <c r="AV4" s="12"/>
    </row>
    <row r="5" spans="1:48" ht="15" customHeight="1">
      <c r="A5" s="98"/>
      <c r="B5" s="99"/>
      <c r="C5" s="45" t="s">
        <v>37</v>
      </c>
      <c r="D5" s="45" t="s">
        <v>38</v>
      </c>
      <c r="E5" s="46"/>
      <c r="F5" s="46"/>
      <c r="G5" s="39"/>
      <c r="H5" s="39"/>
      <c r="I5" s="47" t="s">
        <v>39</v>
      </c>
      <c r="J5" s="48" t="s">
        <v>40</v>
      </c>
      <c r="K5" s="39"/>
      <c r="L5" s="39"/>
      <c r="M5" s="39"/>
      <c r="N5" s="4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50"/>
      <c r="AJ5" s="39"/>
      <c r="AK5" s="39"/>
      <c r="AL5" s="39"/>
      <c r="AM5" s="4"/>
      <c r="AN5" s="4"/>
      <c r="AO5" s="4"/>
      <c r="AP5" s="4"/>
      <c r="AQ5" s="4"/>
      <c r="AR5" s="4"/>
      <c r="AS5" s="4"/>
      <c r="AT5" s="4"/>
      <c r="AU5" s="11"/>
      <c r="AV5" s="13"/>
    </row>
    <row r="6" spans="1:48" ht="15.75" customHeight="1">
      <c r="A6" s="535" t="s">
        <v>5744</v>
      </c>
      <c r="B6" s="51">
        <v>45992</v>
      </c>
      <c r="C6" s="33" t="s">
        <v>5745</v>
      </c>
      <c r="D6" s="33">
        <v>1497</v>
      </c>
      <c r="E6" s="34">
        <v>2.1</v>
      </c>
      <c r="F6" s="34">
        <v>2.2000000000000002</v>
      </c>
      <c r="G6" s="34">
        <v>4.22</v>
      </c>
      <c r="H6" s="34">
        <v>0.12</v>
      </c>
      <c r="I6" s="34">
        <v>0.95</v>
      </c>
      <c r="J6" s="31">
        <v>3.3000000000000002E-2</v>
      </c>
      <c r="K6" s="31">
        <v>8.4000000000000005E-2</v>
      </c>
      <c r="L6" s="31">
        <v>6.2E-2</v>
      </c>
      <c r="M6" s="31">
        <v>1.2999999999999999E-2</v>
      </c>
      <c r="N6" s="420">
        <f t="shared" ref="N6:N69" si="0">100-SUM(G6:M6)</f>
        <v>94.518000000000001</v>
      </c>
      <c r="O6" s="34">
        <v>36.35</v>
      </c>
      <c r="P6" s="34">
        <v>37.57</v>
      </c>
      <c r="Q6" s="34">
        <v>7.06</v>
      </c>
      <c r="R6" s="34">
        <v>16.84</v>
      </c>
      <c r="S6" s="34">
        <v>0.37</v>
      </c>
      <c r="T6" s="34">
        <v>0.14000000000000001</v>
      </c>
      <c r="U6" s="34">
        <v>0.28000000000000003</v>
      </c>
      <c r="V6" s="34">
        <v>0.18</v>
      </c>
      <c r="W6" s="34">
        <v>0.41</v>
      </c>
      <c r="X6" s="34">
        <v>0.68</v>
      </c>
      <c r="Y6" s="433">
        <f>P6/O6</f>
        <v>1.0335625859697386</v>
      </c>
      <c r="Z6" s="433">
        <f>(Q6+P6)/O6</f>
        <v>1.2277854195323246</v>
      </c>
      <c r="AA6" s="34"/>
      <c r="AB6" s="34" t="s">
        <v>48</v>
      </c>
      <c r="AC6" s="34">
        <v>22.3</v>
      </c>
      <c r="AD6" s="34">
        <v>25</v>
      </c>
      <c r="AE6" s="34">
        <v>18.399999999999999</v>
      </c>
      <c r="AF6" s="34">
        <v>0.6</v>
      </c>
      <c r="AG6" s="34">
        <v>3.22</v>
      </c>
      <c r="AH6" s="34">
        <v>52.78</v>
      </c>
      <c r="AI6" s="34">
        <v>1.3586956521739131</v>
      </c>
      <c r="AJ6" s="34">
        <v>42.396313364055302</v>
      </c>
      <c r="AK6" s="34">
        <v>860.71</v>
      </c>
      <c r="AL6" s="36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.75" customHeight="1">
      <c r="A7" s="535" t="s">
        <v>5747</v>
      </c>
      <c r="B7" s="51">
        <v>45992</v>
      </c>
      <c r="C7" s="33" t="s">
        <v>5746</v>
      </c>
      <c r="D7" s="33">
        <v>1484</v>
      </c>
      <c r="E7" s="34">
        <v>3.3</v>
      </c>
      <c r="F7" s="34">
        <v>3.4</v>
      </c>
      <c r="G7" s="34">
        <v>4.22</v>
      </c>
      <c r="H7" s="34">
        <v>0.13</v>
      </c>
      <c r="I7" s="34">
        <v>0.82</v>
      </c>
      <c r="J7" s="31">
        <v>2.7E-2</v>
      </c>
      <c r="K7" s="31">
        <v>9.1999999999999998E-2</v>
      </c>
      <c r="L7" s="31">
        <v>6.2E-2</v>
      </c>
      <c r="M7" s="31">
        <v>1.4E-2</v>
      </c>
      <c r="N7" s="420">
        <f t="shared" si="0"/>
        <v>94.635000000000005</v>
      </c>
      <c r="O7" s="34">
        <v>35.89</v>
      </c>
      <c r="P7" s="34">
        <v>38.18</v>
      </c>
      <c r="Q7" s="34">
        <v>7.2</v>
      </c>
      <c r="R7" s="34">
        <v>16.7</v>
      </c>
      <c r="S7" s="34">
        <v>0.32</v>
      </c>
      <c r="T7" s="34">
        <v>0.14000000000000001</v>
      </c>
      <c r="U7" s="34">
        <v>0.3</v>
      </c>
      <c r="V7" s="34">
        <v>0.16</v>
      </c>
      <c r="W7" s="34">
        <v>0.36</v>
      </c>
      <c r="X7" s="34">
        <v>0.66</v>
      </c>
      <c r="Y7" s="433">
        <v>1.0638060741153526</v>
      </c>
      <c r="Z7" s="433">
        <v>1.2644190582334913</v>
      </c>
      <c r="AA7" s="34"/>
      <c r="AB7" s="34" t="s">
        <v>50</v>
      </c>
      <c r="AC7" s="34">
        <v>6.3</v>
      </c>
      <c r="AD7" s="34" t="s">
        <v>51</v>
      </c>
      <c r="AE7" s="34"/>
      <c r="AF7" s="34"/>
      <c r="AG7" s="34"/>
      <c r="AH7" s="34"/>
      <c r="AI7" s="34"/>
      <c r="AJ7" s="34"/>
      <c r="AK7" s="34"/>
      <c r="AL7" s="36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.75" customHeight="1">
      <c r="A8" s="535" t="s">
        <v>5749</v>
      </c>
      <c r="B8" s="51">
        <v>45992</v>
      </c>
      <c r="C8" s="33" t="s">
        <v>5748</v>
      </c>
      <c r="D8" s="33">
        <v>1482</v>
      </c>
      <c r="E8" s="34">
        <v>6.2</v>
      </c>
      <c r="F8" s="34">
        <v>6.3</v>
      </c>
      <c r="G8" s="34">
        <v>4.3499999999999996</v>
      </c>
      <c r="H8" s="34">
        <v>0.12</v>
      </c>
      <c r="I8" s="34">
        <v>0.45</v>
      </c>
      <c r="J8" s="31">
        <v>4.2000000000000003E-2</v>
      </c>
      <c r="K8" s="31">
        <v>8.1000000000000003E-2</v>
      </c>
      <c r="L8" s="31">
        <v>3.9E-2</v>
      </c>
      <c r="M8" s="31">
        <v>1.4E-2</v>
      </c>
      <c r="N8" s="420">
        <f t="shared" si="0"/>
        <v>94.903999999999996</v>
      </c>
      <c r="O8" s="34">
        <v>36.47</v>
      </c>
      <c r="P8" s="34">
        <v>37.36</v>
      </c>
      <c r="Q8" s="34">
        <v>7.25</v>
      </c>
      <c r="R8" s="34">
        <v>16.47</v>
      </c>
      <c r="S8" s="34">
        <v>0.43</v>
      </c>
      <c r="T8" s="34">
        <v>0.18</v>
      </c>
      <c r="U8" s="34">
        <v>0.28000000000000003</v>
      </c>
      <c r="V8" s="34">
        <v>0.2</v>
      </c>
      <c r="W8" s="34">
        <v>0.44</v>
      </c>
      <c r="X8" s="34">
        <v>0.81</v>
      </c>
      <c r="Y8" s="433">
        <v>1.0244036194132164</v>
      </c>
      <c r="Z8" s="433">
        <v>1.2231971483411024</v>
      </c>
      <c r="AA8" s="34"/>
      <c r="AB8" s="34" t="s">
        <v>53</v>
      </c>
      <c r="AC8" s="34">
        <v>14.5</v>
      </c>
      <c r="AD8" s="34">
        <v>24.8</v>
      </c>
      <c r="AE8" s="34">
        <v>18.399999999999999</v>
      </c>
      <c r="AF8" s="34">
        <v>0.6</v>
      </c>
      <c r="AG8" s="34">
        <v>3.62</v>
      </c>
      <c r="AH8" s="34">
        <v>52.58</v>
      </c>
      <c r="AI8" s="34">
        <v>1.347826086956522</v>
      </c>
      <c r="AJ8" s="34">
        <v>42.592592592592588</v>
      </c>
      <c r="AK8" s="34">
        <v>866.81</v>
      </c>
      <c r="AL8" s="36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.75" customHeight="1">
      <c r="A9" s="535" t="s">
        <v>5751</v>
      </c>
      <c r="B9" s="51">
        <v>45992</v>
      </c>
      <c r="C9" s="33" t="s">
        <v>5750</v>
      </c>
      <c r="D9" s="33">
        <v>1451</v>
      </c>
      <c r="E9" s="34">
        <v>7.2</v>
      </c>
      <c r="F9" s="34">
        <v>7.3</v>
      </c>
      <c r="G9" s="34">
        <v>4.32</v>
      </c>
      <c r="H9" s="34">
        <v>0.12</v>
      </c>
      <c r="I9" s="34">
        <v>0.56000000000000005</v>
      </c>
      <c r="J9" s="31">
        <v>5.3999999999999999E-2</v>
      </c>
      <c r="K9" s="31">
        <v>8.5999999999999993E-2</v>
      </c>
      <c r="L9" s="31">
        <v>3.7999999999999999E-2</v>
      </c>
      <c r="M9" s="31">
        <v>1.72E-2</v>
      </c>
      <c r="N9" s="420">
        <f t="shared" si="0"/>
        <v>94.8048</v>
      </c>
      <c r="O9" s="34">
        <v>36.630000000000003</v>
      </c>
      <c r="P9" s="34">
        <v>37.25</v>
      </c>
      <c r="Q9" s="34">
        <v>7.17</v>
      </c>
      <c r="R9" s="34">
        <v>16.27</v>
      </c>
      <c r="S9" s="34">
        <v>0.48</v>
      </c>
      <c r="T9" s="34">
        <v>0.21</v>
      </c>
      <c r="U9" s="34">
        <v>0.27</v>
      </c>
      <c r="V9" s="34">
        <v>0.2</v>
      </c>
      <c r="W9" s="34">
        <v>0.49</v>
      </c>
      <c r="X9" s="34">
        <v>0.92</v>
      </c>
      <c r="Y9" s="433">
        <v>1.0169260169260168</v>
      </c>
      <c r="Z9" s="433">
        <v>1.2126672126672127</v>
      </c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6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.75" customHeight="1">
      <c r="A10" s="535" t="s">
        <v>5753</v>
      </c>
      <c r="B10" s="51">
        <v>45992</v>
      </c>
      <c r="C10" s="33" t="s">
        <v>5752</v>
      </c>
      <c r="D10" s="33">
        <v>1475</v>
      </c>
      <c r="E10" s="34">
        <v>8.4499999999999993</v>
      </c>
      <c r="F10" s="34">
        <v>8.5500000000000007</v>
      </c>
      <c r="G10" s="34">
        <v>4.34</v>
      </c>
      <c r="H10" s="34">
        <v>0.12</v>
      </c>
      <c r="I10" s="34">
        <v>0.49</v>
      </c>
      <c r="J10" s="31">
        <v>4.8000000000000001E-2</v>
      </c>
      <c r="K10" s="31">
        <v>0.08</v>
      </c>
      <c r="L10" s="31">
        <v>3.9E-2</v>
      </c>
      <c r="M10" s="31">
        <v>1.4E-2</v>
      </c>
      <c r="N10" s="420">
        <f t="shared" si="0"/>
        <v>94.869</v>
      </c>
      <c r="O10" s="34">
        <v>36.5</v>
      </c>
      <c r="P10" s="34">
        <v>37.520000000000003</v>
      </c>
      <c r="Q10" s="34">
        <v>7.11</v>
      </c>
      <c r="R10" s="34">
        <v>16.399999999999999</v>
      </c>
      <c r="S10" s="34">
        <v>0.49</v>
      </c>
      <c r="T10" s="34">
        <v>0.18</v>
      </c>
      <c r="U10" s="34">
        <v>0.28999999999999998</v>
      </c>
      <c r="V10" s="34">
        <v>0.17</v>
      </c>
      <c r="W10" s="34">
        <v>0.42</v>
      </c>
      <c r="X10" s="34">
        <v>0.81</v>
      </c>
      <c r="Y10" s="433">
        <v>1.0279452054794522</v>
      </c>
      <c r="Z10" s="433">
        <v>1.2227397260273973</v>
      </c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6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.75" customHeight="1">
      <c r="A11" s="535" t="s">
        <v>5754</v>
      </c>
      <c r="B11" s="51">
        <v>45992</v>
      </c>
      <c r="C11" s="33" t="s">
        <v>5755</v>
      </c>
      <c r="D11" s="33">
        <v>1469</v>
      </c>
      <c r="E11" s="34">
        <v>11.3</v>
      </c>
      <c r="F11" s="34">
        <v>11.4</v>
      </c>
      <c r="G11" s="34">
        <v>4.3</v>
      </c>
      <c r="H11" s="34">
        <v>0.13</v>
      </c>
      <c r="I11" s="34">
        <v>0.64</v>
      </c>
      <c r="J11" s="31">
        <v>3.2000000000000001E-2</v>
      </c>
      <c r="K11" s="31">
        <v>8.3000000000000004E-2</v>
      </c>
      <c r="L11" s="31">
        <v>0.05</v>
      </c>
      <c r="M11" s="31">
        <v>1.6E-2</v>
      </c>
      <c r="N11" s="420">
        <f t="shared" si="0"/>
        <v>94.748999999999995</v>
      </c>
      <c r="O11" s="34">
        <v>35.99</v>
      </c>
      <c r="P11" s="34">
        <v>38.119999999999997</v>
      </c>
      <c r="Q11" s="34">
        <v>7.28</v>
      </c>
      <c r="R11" s="34">
        <v>16.22</v>
      </c>
      <c r="S11" s="34">
        <v>0.36</v>
      </c>
      <c r="T11" s="34">
        <v>0.18</v>
      </c>
      <c r="U11" s="34">
        <v>0.28000000000000003</v>
      </c>
      <c r="V11" s="34">
        <v>0.17</v>
      </c>
      <c r="W11" s="34">
        <v>0.41</v>
      </c>
      <c r="X11" s="34">
        <v>0.87</v>
      </c>
      <c r="Y11" s="433">
        <f>P11/O11</f>
        <v>1.0591831064184494</v>
      </c>
      <c r="Z11" s="433">
        <f>(Q11+P11)/O11</f>
        <v>1.2614615170880799</v>
      </c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6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.75" customHeight="1">
      <c r="A12" s="535" t="s">
        <v>5757</v>
      </c>
      <c r="B12" s="51">
        <v>45992</v>
      </c>
      <c r="C12" s="33" t="s">
        <v>5756</v>
      </c>
      <c r="D12" s="33">
        <v>1497</v>
      </c>
      <c r="E12" s="34">
        <v>13.35</v>
      </c>
      <c r="F12" s="34">
        <v>13.45</v>
      </c>
      <c r="G12" s="34">
        <v>4.2699999999999996</v>
      </c>
      <c r="H12" s="34">
        <v>0.13</v>
      </c>
      <c r="I12" s="34">
        <v>0.74</v>
      </c>
      <c r="J12" s="31">
        <v>2.7E-2</v>
      </c>
      <c r="K12" s="31">
        <v>8.3000000000000004E-2</v>
      </c>
      <c r="L12" s="31">
        <v>6.0999999999999999E-2</v>
      </c>
      <c r="M12" s="31">
        <v>1.4999999999999999E-2</v>
      </c>
      <c r="N12" s="420">
        <f t="shared" si="0"/>
        <v>94.674000000000007</v>
      </c>
      <c r="O12" s="34">
        <v>34.840000000000003</v>
      </c>
      <c r="P12" s="34">
        <v>38.82</v>
      </c>
      <c r="Q12" s="34">
        <v>7.19</v>
      </c>
      <c r="R12" s="34">
        <v>17.02</v>
      </c>
      <c r="S12" s="34">
        <v>0.34</v>
      </c>
      <c r="T12" s="34">
        <v>0.15</v>
      </c>
      <c r="U12" s="34">
        <v>0.34</v>
      </c>
      <c r="V12" s="34">
        <v>0.16</v>
      </c>
      <c r="W12" s="34">
        <v>0.36</v>
      </c>
      <c r="X12" s="34">
        <v>0.69</v>
      </c>
      <c r="Y12" s="433">
        <v>1.1142365097588978</v>
      </c>
      <c r="Z12" s="433">
        <v>1.3206084959816302</v>
      </c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6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.75" customHeight="1">
      <c r="A13" s="535" t="s">
        <v>5759</v>
      </c>
      <c r="B13" s="51">
        <v>45992</v>
      </c>
      <c r="C13" s="33" t="s">
        <v>5758</v>
      </c>
      <c r="D13" s="33">
        <v>1491</v>
      </c>
      <c r="E13" s="34">
        <v>14.4</v>
      </c>
      <c r="F13" s="34">
        <v>14.5</v>
      </c>
      <c r="G13" s="34">
        <v>4.1900000000000004</v>
      </c>
      <c r="H13" s="34">
        <v>0.12</v>
      </c>
      <c r="I13" s="34">
        <v>1.05</v>
      </c>
      <c r="J13" s="31">
        <v>2.3E-2</v>
      </c>
      <c r="K13" s="31">
        <v>8.5999999999999993E-2</v>
      </c>
      <c r="L13" s="31">
        <v>7.1999999999999995E-2</v>
      </c>
      <c r="M13" s="31">
        <v>1.2999999999999999E-2</v>
      </c>
      <c r="N13" s="420">
        <f t="shared" si="0"/>
        <v>94.445999999999998</v>
      </c>
      <c r="O13" s="34">
        <v>35.46</v>
      </c>
      <c r="P13" s="34">
        <v>38.340000000000003</v>
      </c>
      <c r="Q13" s="34">
        <v>7.35</v>
      </c>
      <c r="R13" s="34">
        <v>16.829999999999998</v>
      </c>
      <c r="S13" s="34">
        <v>0.27</v>
      </c>
      <c r="T13" s="34">
        <v>0.12</v>
      </c>
      <c r="U13" s="34">
        <v>0.31</v>
      </c>
      <c r="V13" s="34">
        <v>0.18</v>
      </c>
      <c r="W13" s="34">
        <v>0.39</v>
      </c>
      <c r="X13" s="34">
        <v>0.65</v>
      </c>
      <c r="Y13" s="433">
        <f t="shared" ref="Y13:Y16" si="1">P13/O13</f>
        <v>1.0812182741116751</v>
      </c>
      <c r="Z13" s="433">
        <f t="shared" ref="Z13:Z16" si="2">(Q13+P13)/O13</f>
        <v>1.2884940778341794</v>
      </c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6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.75" customHeight="1">
      <c r="A14" s="535" t="s">
        <v>5761</v>
      </c>
      <c r="B14" s="51">
        <v>45992</v>
      </c>
      <c r="C14" s="33" t="s">
        <v>5760</v>
      </c>
      <c r="D14" s="33">
        <v>1478</v>
      </c>
      <c r="E14" s="34">
        <v>16.3</v>
      </c>
      <c r="F14" s="34">
        <v>16.399999999999999</v>
      </c>
      <c r="G14" s="34">
        <v>4.3099999999999996</v>
      </c>
      <c r="H14" s="34">
        <v>0.12</v>
      </c>
      <c r="I14" s="34">
        <v>0.6</v>
      </c>
      <c r="J14" s="31">
        <v>3.4000000000000002E-2</v>
      </c>
      <c r="K14" s="31">
        <v>7.8E-2</v>
      </c>
      <c r="L14" s="31">
        <v>0.05</v>
      </c>
      <c r="M14" s="31">
        <v>1.2999999999999999E-2</v>
      </c>
      <c r="N14" s="420">
        <f t="shared" si="0"/>
        <v>94.795000000000002</v>
      </c>
      <c r="O14" s="34">
        <v>36.07</v>
      </c>
      <c r="P14" s="34">
        <v>37.92</v>
      </c>
      <c r="Q14" s="34">
        <v>7.36</v>
      </c>
      <c r="R14" s="34">
        <v>16.45</v>
      </c>
      <c r="S14" s="34">
        <v>0.39</v>
      </c>
      <c r="T14" s="34">
        <v>0.14000000000000001</v>
      </c>
      <c r="U14" s="34">
        <v>0.28000000000000003</v>
      </c>
      <c r="V14" s="34">
        <v>0.17</v>
      </c>
      <c r="W14" s="34">
        <v>0.38</v>
      </c>
      <c r="X14" s="34">
        <v>0.73</v>
      </c>
      <c r="Y14" s="433">
        <f t="shared" si="1"/>
        <v>1.0512891599667313</v>
      </c>
      <c r="Z14" s="433">
        <f t="shared" si="2"/>
        <v>1.2553368450235654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6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.75" customHeight="1">
      <c r="A15" s="535" t="s">
        <v>5763</v>
      </c>
      <c r="B15" s="51">
        <v>45992</v>
      </c>
      <c r="C15" s="33" t="s">
        <v>5762</v>
      </c>
      <c r="D15" s="33">
        <v>1469</v>
      </c>
      <c r="E15" s="34">
        <v>18.100000000000001</v>
      </c>
      <c r="F15" s="34">
        <v>18.2</v>
      </c>
      <c r="G15" s="34">
        <v>4.3600000000000003</v>
      </c>
      <c r="H15" s="34">
        <v>0.11</v>
      </c>
      <c r="I15" s="34">
        <v>0.41</v>
      </c>
      <c r="J15" s="31">
        <v>4.8000000000000001E-2</v>
      </c>
      <c r="K15" s="31">
        <v>8.2000000000000003E-2</v>
      </c>
      <c r="L15" s="31">
        <v>3.4000000000000002E-2</v>
      </c>
      <c r="M15" s="31">
        <v>1.23E-2</v>
      </c>
      <c r="N15" s="420">
        <f t="shared" si="0"/>
        <v>94.943700000000007</v>
      </c>
      <c r="O15" s="34">
        <v>36.44</v>
      </c>
      <c r="P15" s="34">
        <v>37.06</v>
      </c>
      <c r="Q15" s="34">
        <v>7.38</v>
      </c>
      <c r="R15" s="34">
        <v>16.440000000000001</v>
      </c>
      <c r="S15" s="34">
        <v>0.48</v>
      </c>
      <c r="T15" s="34">
        <v>0.18</v>
      </c>
      <c r="U15" s="34">
        <v>0.26</v>
      </c>
      <c r="V15" s="34">
        <v>0.22</v>
      </c>
      <c r="W15" s="34">
        <v>0.51</v>
      </c>
      <c r="X15" s="34">
        <v>0.91</v>
      </c>
      <c r="Y15" s="433">
        <f t="shared" si="1"/>
        <v>1.017014270032931</v>
      </c>
      <c r="Z15" s="433">
        <f t="shared" si="2"/>
        <v>1.2195389681668498</v>
      </c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6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.75" customHeight="1">
      <c r="A16" s="535" t="s">
        <v>5765</v>
      </c>
      <c r="B16" s="51">
        <v>45992</v>
      </c>
      <c r="C16" s="33" t="s">
        <v>5764</v>
      </c>
      <c r="D16" s="33">
        <v>1468</v>
      </c>
      <c r="E16" s="34">
        <v>19.3</v>
      </c>
      <c r="F16" s="34">
        <v>19.399999999999999</v>
      </c>
      <c r="G16" s="34">
        <v>4.4000000000000004</v>
      </c>
      <c r="H16" s="34">
        <v>0.11</v>
      </c>
      <c r="I16" s="34">
        <v>0.3</v>
      </c>
      <c r="J16" s="31">
        <v>5.7000000000000002E-2</v>
      </c>
      <c r="K16" s="31">
        <v>8.8999999999999996E-2</v>
      </c>
      <c r="L16" s="31">
        <v>2.7E-2</v>
      </c>
      <c r="M16" s="31">
        <v>1.2999999999999999E-2</v>
      </c>
      <c r="N16" s="420">
        <f t="shared" si="0"/>
        <v>95.004000000000005</v>
      </c>
      <c r="O16" s="34">
        <v>36.049999999999997</v>
      </c>
      <c r="P16" s="34">
        <v>37.54</v>
      </c>
      <c r="Q16" s="34">
        <v>7.27</v>
      </c>
      <c r="R16" s="34">
        <v>16.309999999999999</v>
      </c>
      <c r="S16" s="34">
        <v>0.57999999999999996</v>
      </c>
      <c r="T16" s="34">
        <v>0.21</v>
      </c>
      <c r="U16" s="34">
        <v>0.28000000000000003</v>
      </c>
      <c r="V16" s="34">
        <v>0.2</v>
      </c>
      <c r="W16" s="34">
        <v>0.48</v>
      </c>
      <c r="X16" s="34">
        <v>0.97</v>
      </c>
      <c r="Y16" s="433">
        <f t="shared" si="1"/>
        <v>1.0413314840499308</v>
      </c>
      <c r="Z16" s="433">
        <f t="shared" si="2"/>
        <v>1.2429958391123441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6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.75" customHeight="1">
      <c r="A17" s="535" t="s">
        <v>5767</v>
      </c>
      <c r="B17" s="51">
        <v>45992</v>
      </c>
      <c r="C17" s="33" t="s">
        <v>5766</v>
      </c>
      <c r="D17" s="33">
        <v>1450</v>
      </c>
      <c r="E17" s="34">
        <v>21.4</v>
      </c>
      <c r="F17" s="34">
        <v>21.5</v>
      </c>
      <c r="G17" s="34">
        <v>4.4000000000000004</v>
      </c>
      <c r="H17" s="34">
        <v>0.1</v>
      </c>
      <c r="I17" s="34">
        <v>0.28000000000000003</v>
      </c>
      <c r="J17" s="31">
        <v>6.8000000000000005E-2</v>
      </c>
      <c r="K17" s="31">
        <v>9.7000000000000003E-2</v>
      </c>
      <c r="L17" s="31">
        <v>2.3E-2</v>
      </c>
      <c r="M17" s="31">
        <v>1.2999999999999999E-2</v>
      </c>
      <c r="N17" s="420">
        <f t="shared" si="0"/>
        <v>95.019000000000005</v>
      </c>
      <c r="O17" s="34">
        <v>37.06</v>
      </c>
      <c r="P17" s="34">
        <v>36.79</v>
      </c>
      <c r="Q17" s="34">
        <v>7.28</v>
      </c>
      <c r="R17" s="34">
        <v>16.010000000000002</v>
      </c>
      <c r="S17" s="34">
        <v>0.62</v>
      </c>
      <c r="T17" s="34">
        <v>0.21</v>
      </c>
      <c r="U17" s="34">
        <v>0.26</v>
      </c>
      <c r="V17" s="34">
        <v>0.2</v>
      </c>
      <c r="W17" s="34">
        <v>0.47</v>
      </c>
      <c r="X17" s="34">
        <v>0.97</v>
      </c>
      <c r="Y17" s="433">
        <f>P17/O17</f>
        <v>0.99271451699946023</v>
      </c>
      <c r="Z17" s="433">
        <f>(Q17+P17)/O17</f>
        <v>1.1891527253103076</v>
      </c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6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.75" customHeight="1">
      <c r="A18" s="535" t="s">
        <v>5769</v>
      </c>
      <c r="B18" s="51">
        <v>45992</v>
      </c>
      <c r="C18" s="33" t="s">
        <v>5768</v>
      </c>
      <c r="D18" s="33">
        <v>1467</v>
      </c>
      <c r="E18" s="34">
        <v>0.16</v>
      </c>
      <c r="F18" s="34">
        <v>0.26</v>
      </c>
      <c r="G18" s="34">
        <v>4.26</v>
      </c>
      <c r="H18" s="34">
        <v>0.12</v>
      </c>
      <c r="I18" s="34">
        <v>0.79</v>
      </c>
      <c r="J18" s="31">
        <v>4.2999999999999997E-2</v>
      </c>
      <c r="K18" s="31">
        <v>8.5000000000000006E-2</v>
      </c>
      <c r="L18" s="31">
        <v>0.05</v>
      </c>
      <c r="M18" s="31">
        <v>1.4500000000000001E-2</v>
      </c>
      <c r="N18" s="420">
        <f t="shared" si="0"/>
        <v>94.637500000000003</v>
      </c>
      <c r="O18" s="34">
        <v>36.54</v>
      </c>
      <c r="P18" s="34">
        <v>37.19</v>
      </c>
      <c r="Q18" s="34">
        <v>7.29</v>
      </c>
      <c r="R18" s="34">
        <v>16.61</v>
      </c>
      <c r="S18" s="34">
        <v>0.39</v>
      </c>
      <c r="T18" s="34">
        <v>0.17</v>
      </c>
      <c r="U18" s="34">
        <v>0.28000000000000003</v>
      </c>
      <c r="V18" s="34">
        <v>0.18</v>
      </c>
      <c r="W18" s="34">
        <v>0.43</v>
      </c>
      <c r="X18" s="34">
        <v>0.82</v>
      </c>
      <c r="Y18" s="433">
        <f>P18/O18</f>
        <v>1.0177887246852764</v>
      </c>
      <c r="Z18" s="433">
        <f>(Q18+P18)/O18</f>
        <v>1.217296113847838</v>
      </c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6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.75" customHeight="1">
      <c r="A19" s="535"/>
      <c r="B19" s="51"/>
      <c r="C19" s="33"/>
      <c r="D19" s="37"/>
      <c r="E19" s="34"/>
      <c r="F19" s="34"/>
      <c r="G19" s="34"/>
      <c r="H19" s="34"/>
      <c r="I19" s="34"/>
      <c r="J19" s="31"/>
      <c r="K19" s="31"/>
      <c r="L19" s="31"/>
      <c r="M19" s="31"/>
      <c r="N19" s="420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433"/>
      <c r="Z19" s="433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6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.75" customHeight="1">
      <c r="A20" s="535" t="s">
        <v>5771</v>
      </c>
      <c r="B20" s="51">
        <v>45993</v>
      </c>
      <c r="C20" s="33" t="s">
        <v>5770</v>
      </c>
      <c r="D20" s="33">
        <v>1474</v>
      </c>
      <c r="E20" s="34">
        <v>1.55</v>
      </c>
      <c r="F20" s="34">
        <v>2.0499999999999998</v>
      </c>
      <c r="G20" s="34">
        <v>4.29</v>
      </c>
      <c r="H20" s="34">
        <v>0.12</v>
      </c>
      <c r="I20" s="34">
        <v>0.66</v>
      </c>
      <c r="J20" s="31">
        <v>3.1E-2</v>
      </c>
      <c r="K20" s="31">
        <v>0.08</v>
      </c>
      <c r="L20" s="31">
        <v>5.1999999999999998E-2</v>
      </c>
      <c r="M20" s="31">
        <v>1.26E-2</v>
      </c>
      <c r="N20" s="420">
        <f t="shared" si="0"/>
        <v>94.754400000000004</v>
      </c>
      <c r="O20" s="34">
        <v>35.729999999999997</v>
      </c>
      <c r="P20" s="34">
        <v>38.049999999999997</v>
      </c>
      <c r="Q20" s="34">
        <v>7.26</v>
      </c>
      <c r="R20" s="34">
        <v>16.68</v>
      </c>
      <c r="S20" s="34">
        <v>0.4</v>
      </c>
      <c r="T20" s="34">
        <v>0.16</v>
      </c>
      <c r="U20" s="34">
        <v>0.3</v>
      </c>
      <c r="V20" s="34">
        <v>0.17</v>
      </c>
      <c r="W20" s="34">
        <v>0.39</v>
      </c>
      <c r="X20" s="34">
        <v>0.75</v>
      </c>
      <c r="Y20" s="34">
        <f>P20/O20</f>
        <v>1.0649314301707249</v>
      </c>
      <c r="Z20" s="34">
        <f>(Q20+P20)/O20</f>
        <v>1.2681220263084243</v>
      </c>
      <c r="AA20" s="34"/>
      <c r="AB20" s="34" t="s">
        <v>48</v>
      </c>
      <c r="AC20" s="34">
        <v>22.3</v>
      </c>
      <c r="AD20" s="34" t="s">
        <v>51</v>
      </c>
      <c r="AE20" s="34"/>
      <c r="AF20" s="34"/>
      <c r="AG20" s="34"/>
      <c r="AH20" s="34"/>
      <c r="AI20" s="34"/>
      <c r="AJ20" s="34"/>
      <c r="AK20" s="34"/>
      <c r="AL20" s="36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.75" customHeight="1">
      <c r="A21" s="535" t="s">
        <v>5773</v>
      </c>
      <c r="B21" s="51">
        <v>45993</v>
      </c>
      <c r="C21" s="33" t="s">
        <v>5772</v>
      </c>
      <c r="D21" s="33">
        <v>1473</v>
      </c>
      <c r="E21" s="34">
        <v>3.26</v>
      </c>
      <c r="F21" s="34">
        <v>3.36</v>
      </c>
      <c r="G21" s="34">
        <v>4.34</v>
      </c>
      <c r="H21" s="34">
        <v>0.11</v>
      </c>
      <c r="I21" s="34">
        <v>0.5</v>
      </c>
      <c r="J21" s="31">
        <v>5.2999999999999999E-2</v>
      </c>
      <c r="K21" s="31">
        <v>0.08</v>
      </c>
      <c r="L21" s="31">
        <v>3.5000000000000003E-2</v>
      </c>
      <c r="M21" s="31">
        <v>1.32E-2</v>
      </c>
      <c r="N21" s="420">
        <f t="shared" si="0"/>
        <v>94.868799999999993</v>
      </c>
      <c r="O21" s="34">
        <v>36.47</v>
      </c>
      <c r="P21" s="34">
        <v>37.31</v>
      </c>
      <c r="Q21" s="34">
        <v>7.32</v>
      </c>
      <c r="R21" s="34">
        <v>16.43</v>
      </c>
      <c r="S21" s="34">
        <v>0.46</v>
      </c>
      <c r="T21" s="34">
        <v>0.18</v>
      </c>
      <c r="U21" s="34">
        <v>0.28000000000000003</v>
      </c>
      <c r="V21" s="34">
        <v>0.19</v>
      </c>
      <c r="W21" s="34">
        <v>0.43</v>
      </c>
      <c r="X21" s="34">
        <v>0.82</v>
      </c>
      <c r="Y21" s="34">
        <f>P21/O21</f>
        <v>1.0230326295585415</v>
      </c>
      <c r="Z21" s="34">
        <f>(Q21+P21)/O21</f>
        <v>1.2237455442829723</v>
      </c>
      <c r="AA21" s="34"/>
      <c r="AB21" s="34" t="s">
        <v>50</v>
      </c>
      <c r="AC21" s="34">
        <v>6.3</v>
      </c>
      <c r="AD21" s="34">
        <v>25.4</v>
      </c>
      <c r="AE21" s="34">
        <v>18.2</v>
      </c>
      <c r="AF21" s="34">
        <v>0.6</v>
      </c>
      <c r="AG21" s="34">
        <v>3.35</v>
      </c>
      <c r="AH21" s="34">
        <v>52.45</v>
      </c>
      <c r="AI21" s="34">
        <v>1.3956043956043955</v>
      </c>
      <c r="AJ21" s="34">
        <v>41.743119266055054</v>
      </c>
      <c r="AK21" s="34">
        <v>876.875</v>
      </c>
      <c r="AL21" s="36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.75" customHeight="1">
      <c r="A22" s="535" t="s">
        <v>5775</v>
      </c>
      <c r="B22" s="51">
        <v>45993</v>
      </c>
      <c r="C22" s="33" t="s">
        <v>5774</v>
      </c>
      <c r="D22" s="33">
        <v>1459</v>
      </c>
      <c r="E22" s="34">
        <v>5.19</v>
      </c>
      <c r="F22" s="34">
        <v>5.19</v>
      </c>
      <c r="G22" s="34">
        <v>4.3600000000000003</v>
      </c>
      <c r="H22" s="34">
        <v>0.11</v>
      </c>
      <c r="I22" s="34">
        <v>0.42</v>
      </c>
      <c r="J22" s="31">
        <v>5.7000000000000002E-2</v>
      </c>
      <c r="K22" s="31">
        <v>8.5000000000000006E-2</v>
      </c>
      <c r="L22" s="31">
        <v>3.3000000000000002E-2</v>
      </c>
      <c r="M22" s="31">
        <v>1.3100000000000001E-2</v>
      </c>
      <c r="N22" s="420">
        <f t="shared" si="0"/>
        <v>94.921899999999994</v>
      </c>
      <c r="O22" s="34">
        <v>37.520000000000003</v>
      </c>
      <c r="P22" s="34">
        <v>36.43</v>
      </c>
      <c r="Q22" s="34">
        <v>7.29</v>
      </c>
      <c r="R22" s="34">
        <v>16.100000000000001</v>
      </c>
      <c r="S22" s="34">
        <v>0.53</v>
      </c>
      <c r="T22" s="34">
        <v>0.21</v>
      </c>
      <c r="U22" s="34">
        <v>0.25</v>
      </c>
      <c r="V22" s="34">
        <v>0.2</v>
      </c>
      <c r="W22" s="34">
        <v>0.46</v>
      </c>
      <c r="X22" s="34">
        <v>0.9</v>
      </c>
      <c r="Y22" s="34">
        <f>P22/O22</f>
        <v>0.97094882729211074</v>
      </c>
      <c r="Z22" s="34">
        <f>(Q22+P22)/O22</f>
        <v>1.1652452025586353</v>
      </c>
      <c r="AA22" s="34"/>
      <c r="AB22" s="34" t="s">
        <v>53</v>
      </c>
      <c r="AC22" s="34">
        <v>14.5</v>
      </c>
      <c r="AD22" s="34"/>
      <c r="AE22" s="34"/>
      <c r="AF22" s="34"/>
      <c r="AG22" s="34"/>
      <c r="AH22" s="34"/>
      <c r="AI22" s="34"/>
      <c r="AJ22" s="34"/>
      <c r="AK22" s="34"/>
      <c r="AL22" s="36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.75" customHeight="1">
      <c r="A23" s="535" t="s">
        <v>5777</v>
      </c>
      <c r="B23" s="51">
        <v>45993</v>
      </c>
      <c r="C23" s="33" t="s">
        <v>5776</v>
      </c>
      <c r="D23" s="33">
        <v>1466</v>
      </c>
      <c r="E23" s="34">
        <v>7.1</v>
      </c>
      <c r="F23" s="34">
        <v>7.2</v>
      </c>
      <c r="G23" s="34">
        <v>4.41</v>
      </c>
      <c r="H23" s="34">
        <v>0.1</v>
      </c>
      <c r="I23" s="34">
        <v>0.24</v>
      </c>
      <c r="J23" s="31">
        <v>7.4999999999999997E-2</v>
      </c>
      <c r="K23" s="31">
        <v>9.1999999999999998E-2</v>
      </c>
      <c r="L23" s="31">
        <v>1.9E-2</v>
      </c>
      <c r="M23" s="31">
        <v>1.4E-2</v>
      </c>
      <c r="N23" s="420">
        <f t="shared" si="0"/>
        <v>95.05</v>
      </c>
      <c r="O23" s="34">
        <v>37.99</v>
      </c>
      <c r="P23" s="34">
        <v>35.86</v>
      </c>
      <c r="Q23" s="34">
        <v>7.2</v>
      </c>
      <c r="R23" s="34">
        <v>15.87</v>
      </c>
      <c r="S23" s="34">
        <v>0.62</v>
      </c>
      <c r="T23" s="34">
        <v>0.24</v>
      </c>
      <c r="U23" s="34">
        <v>0.21</v>
      </c>
      <c r="V23" s="34">
        <v>0.23</v>
      </c>
      <c r="W23" s="34">
        <v>0.47</v>
      </c>
      <c r="X23" s="34">
        <v>1.03</v>
      </c>
      <c r="Y23" s="34">
        <v>0.94393261384574878</v>
      </c>
      <c r="Z23" s="34">
        <v>1.1334561726770203</v>
      </c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6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.75" customHeight="1">
      <c r="A24" s="535" t="s">
        <v>5779</v>
      </c>
      <c r="B24" s="51">
        <v>45993</v>
      </c>
      <c r="C24" s="33" t="s">
        <v>5778</v>
      </c>
      <c r="D24" s="33">
        <v>1468</v>
      </c>
      <c r="E24" s="34">
        <v>9.15</v>
      </c>
      <c r="F24" s="34">
        <v>9.25</v>
      </c>
      <c r="G24" s="34">
        <v>4.3600000000000003</v>
      </c>
      <c r="H24" s="34">
        <v>0.12</v>
      </c>
      <c r="I24" s="34">
        <v>0.42</v>
      </c>
      <c r="J24" s="31">
        <v>5.1999999999999998E-2</v>
      </c>
      <c r="K24" s="31">
        <v>0.08</v>
      </c>
      <c r="L24" s="31">
        <v>3.3000000000000002E-2</v>
      </c>
      <c r="M24" s="31">
        <v>1.4E-2</v>
      </c>
      <c r="N24" s="420">
        <f t="shared" si="0"/>
        <v>94.920999999999992</v>
      </c>
      <c r="O24" s="34">
        <v>37.36</v>
      </c>
      <c r="P24" s="34">
        <v>36.89</v>
      </c>
      <c r="Q24" s="34">
        <v>7.25</v>
      </c>
      <c r="R24" s="34">
        <v>15.98</v>
      </c>
      <c r="S24" s="34">
        <v>0.47</v>
      </c>
      <c r="T24" s="34">
        <v>0.19</v>
      </c>
      <c r="U24" s="34">
        <v>0.24</v>
      </c>
      <c r="V24" s="34">
        <v>0.18</v>
      </c>
      <c r="W24" s="34">
        <v>0.4</v>
      </c>
      <c r="X24" s="34">
        <v>0.93</v>
      </c>
      <c r="Y24" s="34">
        <v>0.98741970021413283</v>
      </c>
      <c r="Z24" s="34">
        <v>1.1814775160599571</v>
      </c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6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.75" customHeight="1">
      <c r="A25" s="535" t="s">
        <v>5781</v>
      </c>
      <c r="B25" s="51">
        <v>45993</v>
      </c>
      <c r="C25" s="33" t="s">
        <v>5780</v>
      </c>
      <c r="D25" s="33">
        <v>1496</v>
      </c>
      <c r="E25" s="34">
        <v>11.27</v>
      </c>
      <c r="F25" s="34">
        <v>11.37</v>
      </c>
      <c r="G25" s="34">
        <v>4.4800000000000004</v>
      </c>
      <c r="H25" s="34">
        <v>0.12</v>
      </c>
      <c r="I25" s="34">
        <v>0.64</v>
      </c>
      <c r="J25" s="31">
        <v>3.3000000000000002E-2</v>
      </c>
      <c r="K25" s="31">
        <v>0.08</v>
      </c>
      <c r="L25" s="31">
        <v>5.3999999999999999E-2</v>
      </c>
      <c r="M25" s="31">
        <v>1.4E-2</v>
      </c>
      <c r="N25" s="420">
        <f t="shared" si="0"/>
        <v>94.578999999999994</v>
      </c>
      <c r="O25" s="34">
        <v>36.090000000000003</v>
      </c>
      <c r="P25" s="34">
        <v>38.31</v>
      </c>
      <c r="Q25" s="34">
        <v>7.38</v>
      </c>
      <c r="R25" s="34">
        <v>16.149999999999999</v>
      </c>
      <c r="S25" s="34">
        <v>0.28999999999999998</v>
      </c>
      <c r="T25" s="34">
        <v>0.14000000000000001</v>
      </c>
      <c r="U25" s="34">
        <v>0.3</v>
      </c>
      <c r="V25" s="34">
        <v>0.16</v>
      </c>
      <c r="W25" s="34">
        <v>0.35</v>
      </c>
      <c r="X25" s="34">
        <v>0.72</v>
      </c>
      <c r="Y25" s="34">
        <f t="shared" ref="Y25:Y28" si="3">P25/O25</f>
        <v>1.0615128844555277</v>
      </c>
      <c r="Z25" s="34">
        <f t="shared" ref="Z25:Z28" si="4">(Q25+P25)/O25</f>
        <v>1.2660016625103907</v>
      </c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6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.75" customHeight="1">
      <c r="A26" s="535" t="s">
        <v>5783</v>
      </c>
      <c r="B26" s="51">
        <v>45993</v>
      </c>
      <c r="C26" s="33" t="s">
        <v>5782</v>
      </c>
      <c r="D26" s="33" t="s">
        <v>51</v>
      </c>
      <c r="E26" s="34">
        <v>13.4</v>
      </c>
      <c r="F26" s="34">
        <v>13.5</v>
      </c>
      <c r="G26" s="34">
        <v>4.37</v>
      </c>
      <c r="H26" s="34">
        <v>0.11</v>
      </c>
      <c r="I26" s="34">
        <v>0.38</v>
      </c>
      <c r="J26" s="31">
        <v>4.9000000000000002E-2</v>
      </c>
      <c r="K26" s="31">
        <v>8.8999999999999996E-2</v>
      </c>
      <c r="L26" s="31">
        <v>3.3000000000000002E-2</v>
      </c>
      <c r="M26" s="31">
        <v>1.4E-2</v>
      </c>
      <c r="N26" s="420">
        <f t="shared" si="0"/>
        <v>94.954999999999998</v>
      </c>
      <c r="O26" s="34">
        <v>36.6</v>
      </c>
      <c r="P26" s="34">
        <v>37.71</v>
      </c>
      <c r="Q26" s="34">
        <v>7.32</v>
      </c>
      <c r="R26" s="34">
        <v>15.7</v>
      </c>
      <c r="S26" s="34">
        <v>0.53</v>
      </c>
      <c r="T26" s="34">
        <v>0.19</v>
      </c>
      <c r="U26" s="34">
        <v>0.27</v>
      </c>
      <c r="V26" s="34">
        <v>0.2</v>
      </c>
      <c r="W26" s="34">
        <v>0.45</v>
      </c>
      <c r="X26" s="34">
        <v>0.91</v>
      </c>
      <c r="Y26" s="34">
        <v>1.0303278688524591</v>
      </c>
      <c r="Z26" s="34">
        <v>1.230327868852459</v>
      </c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6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.75" customHeight="1">
      <c r="A27" s="535" t="s">
        <v>5785</v>
      </c>
      <c r="B27" s="51">
        <v>45993</v>
      </c>
      <c r="C27" s="33" t="s">
        <v>5784</v>
      </c>
      <c r="D27" s="33">
        <v>1475</v>
      </c>
      <c r="E27" s="34">
        <v>16.13</v>
      </c>
      <c r="F27" s="34">
        <v>16.23</v>
      </c>
      <c r="G27" s="34">
        <v>4.4000000000000004</v>
      </c>
      <c r="H27" s="34">
        <v>0.11</v>
      </c>
      <c r="I27" s="34">
        <v>0.28999999999999998</v>
      </c>
      <c r="J27" s="31">
        <v>5.1999999999999998E-2</v>
      </c>
      <c r="K27" s="31">
        <v>8.5999999999999993E-2</v>
      </c>
      <c r="L27" s="31">
        <v>0.03</v>
      </c>
      <c r="M27" s="31">
        <v>1.2999999999999999E-2</v>
      </c>
      <c r="N27" s="420">
        <f t="shared" si="0"/>
        <v>95.019000000000005</v>
      </c>
      <c r="O27" s="34">
        <v>36.450000000000003</v>
      </c>
      <c r="P27" s="34">
        <v>37.97</v>
      </c>
      <c r="Q27" s="34">
        <v>7.22</v>
      </c>
      <c r="R27" s="34">
        <v>15.89</v>
      </c>
      <c r="S27" s="34">
        <v>0.5</v>
      </c>
      <c r="T27" s="34">
        <v>0.18</v>
      </c>
      <c r="U27" s="34">
        <v>0.27</v>
      </c>
      <c r="V27" s="34">
        <v>0.17</v>
      </c>
      <c r="W27" s="34">
        <v>0.38</v>
      </c>
      <c r="X27" s="34">
        <v>0.86</v>
      </c>
      <c r="Y27" s="34">
        <f t="shared" si="3"/>
        <v>1.0417009602194787</v>
      </c>
      <c r="Z27" s="34">
        <f t="shared" si="4"/>
        <v>1.2397805212620026</v>
      </c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6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15.75" customHeight="1">
      <c r="A28" s="535" t="s">
        <v>5787</v>
      </c>
      <c r="B28" s="51">
        <v>45993</v>
      </c>
      <c r="C28" s="33" t="s">
        <v>5786</v>
      </c>
      <c r="D28" s="33">
        <v>1461</v>
      </c>
      <c r="E28" s="34">
        <v>17.3</v>
      </c>
      <c r="F28" s="34">
        <v>17.399999999999999</v>
      </c>
      <c r="G28" s="34">
        <v>4.42</v>
      </c>
      <c r="H28" s="34">
        <v>0.11</v>
      </c>
      <c r="I28" s="34">
        <v>0.22</v>
      </c>
      <c r="J28" s="31">
        <v>0.05</v>
      </c>
      <c r="K28" s="31">
        <v>8.5000000000000006E-2</v>
      </c>
      <c r="L28" s="31">
        <v>2.7E-2</v>
      </c>
      <c r="M28" s="31">
        <v>1.2999999999999999E-2</v>
      </c>
      <c r="N28" s="420">
        <f t="shared" si="0"/>
        <v>95.075000000000003</v>
      </c>
      <c r="O28" s="34">
        <v>36.92</v>
      </c>
      <c r="P28" s="34">
        <v>37.619999999999997</v>
      </c>
      <c r="Q28" s="34">
        <v>7.27</v>
      </c>
      <c r="R28" s="34">
        <v>15.67</v>
      </c>
      <c r="S28" s="34">
        <v>0.5</v>
      </c>
      <c r="T28" s="34">
        <v>0.19</v>
      </c>
      <c r="U28" s="34">
        <v>0.25</v>
      </c>
      <c r="V28" s="34">
        <v>0.17</v>
      </c>
      <c r="W28" s="34">
        <v>0.39</v>
      </c>
      <c r="X28" s="34">
        <v>0.9</v>
      </c>
      <c r="Y28" s="34">
        <f t="shared" si="3"/>
        <v>1.0189599133261105</v>
      </c>
      <c r="Z28" s="34">
        <f t="shared" si="4"/>
        <v>1.215872156013001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6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ht="15.75" customHeight="1">
      <c r="A29" s="535" t="s">
        <v>5790</v>
      </c>
      <c r="B29" s="51">
        <v>45993</v>
      </c>
      <c r="C29" s="33" t="s">
        <v>5788</v>
      </c>
      <c r="D29" s="33">
        <v>1476</v>
      </c>
      <c r="E29" s="34">
        <v>18.100000000000001</v>
      </c>
      <c r="F29" s="34">
        <v>18.2</v>
      </c>
      <c r="G29" s="34">
        <v>4.41</v>
      </c>
      <c r="H29" s="34">
        <v>0.1</v>
      </c>
      <c r="I29" s="34">
        <v>0.24</v>
      </c>
      <c r="J29" s="31">
        <v>7.1999999999999995E-2</v>
      </c>
      <c r="K29" s="31">
        <v>8.8999999999999996E-2</v>
      </c>
      <c r="L29" s="31">
        <v>2.1000000000000001E-2</v>
      </c>
      <c r="M29" s="31">
        <v>1.2999999999999999E-2</v>
      </c>
      <c r="N29" s="420">
        <f t="shared" si="0"/>
        <v>95.055000000000007</v>
      </c>
      <c r="O29" s="34" t="s">
        <v>2352</v>
      </c>
      <c r="P29" s="34" t="s">
        <v>2352</v>
      </c>
      <c r="Q29" s="34" t="s">
        <v>2352</v>
      </c>
      <c r="R29" s="34" t="s">
        <v>2352</v>
      </c>
      <c r="S29" s="34" t="s">
        <v>2352</v>
      </c>
      <c r="T29" s="34" t="s">
        <v>2352</v>
      </c>
      <c r="U29" s="34" t="s">
        <v>2352</v>
      </c>
      <c r="V29" s="34" t="s">
        <v>2352</v>
      </c>
      <c r="W29" s="34" t="s">
        <v>2352</v>
      </c>
      <c r="X29" s="34" t="s">
        <v>2352</v>
      </c>
      <c r="Y29" s="34" t="s">
        <v>2352</v>
      </c>
      <c r="Z29" s="34" t="s">
        <v>2352</v>
      </c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6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5.75" customHeight="1">
      <c r="A30" s="535" t="s">
        <v>5791</v>
      </c>
      <c r="B30" s="51">
        <v>45993</v>
      </c>
      <c r="C30" s="33" t="s">
        <v>5789</v>
      </c>
      <c r="D30" s="33">
        <v>1477</v>
      </c>
      <c r="E30" s="34">
        <v>19.399999999999999</v>
      </c>
      <c r="F30" s="34">
        <v>19.5</v>
      </c>
      <c r="G30" s="34">
        <v>4.3099999999999996</v>
      </c>
      <c r="H30" s="34">
        <v>0.13</v>
      </c>
      <c r="I30" s="34">
        <v>0.63</v>
      </c>
      <c r="J30" s="31">
        <v>4.1000000000000002E-2</v>
      </c>
      <c r="K30" s="31">
        <v>9.5000000000000001E-2</v>
      </c>
      <c r="L30" s="31">
        <v>4.8000000000000001E-2</v>
      </c>
      <c r="M30" s="31">
        <v>1.4999999999999999E-2</v>
      </c>
      <c r="N30" s="420">
        <f t="shared" si="0"/>
        <v>94.730999999999995</v>
      </c>
      <c r="O30" s="34">
        <v>36.880000000000003</v>
      </c>
      <c r="P30" s="34">
        <v>37.71</v>
      </c>
      <c r="Q30" s="34">
        <v>7.33</v>
      </c>
      <c r="R30" s="34">
        <v>15.59</v>
      </c>
      <c r="S30" s="34">
        <v>0.49</v>
      </c>
      <c r="T30" s="34">
        <v>0.19</v>
      </c>
      <c r="U30" s="34">
        <v>0.25</v>
      </c>
      <c r="V30" s="34">
        <v>0.17</v>
      </c>
      <c r="W30" s="34">
        <v>0.38</v>
      </c>
      <c r="X30" s="34">
        <v>0.9</v>
      </c>
      <c r="Y30" s="34">
        <v>1.0225054229934925</v>
      </c>
      <c r="Z30" s="34">
        <v>1.2212581344902385</v>
      </c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6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5.75" customHeight="1">
      <c r="A31" s="535" t="s">
        <v>5793</v>
      </c>
      <c r="B31" s="51">
        <v>45993</v>
      </c>
      <c r="C31" s="33" t="s">
        <v>5792</v>
      </c>
      <c r="D31" s="33">
        <v>1496</v>
      </c>
      <c r="E31" s="34">
        <v>21.4</v>
      </c>
      <c r="F31" s="34">
        <v>21.5</v>
      </c>
      <c r="G31" s="34">
        <v>4.29</v>
      </c>
      <c r="H31" s="34">
        <v>0.13</v>
      </c>
      <c r="I31" s="34">
        <v>1.02</v>
      </c>
      <c r="J31" s="31">
        <v>2.1000000000000001E-2</v>
      </c>
      <c r="K31" s="31">
        <v>0.10199999999999999</v>
      </c>
      <c r="L31" s="31">
        <v>7.1999999999999995E-2</v>
      </c>
      <c r="M31" s="31">
        <v>1.2999999999999999E-2</v>
      </c>
      <c r="N31" s="420">
        <f t="shared" si="0"/>
        <v>94.352000000000004</v>
      </c>
      <c r="O31" s="34">
        <v>36.15</v>
      </c>
      <c r="P31" s="34">
        <v>38.36</v>
      </c>
      <c r="Q31" s="34">
        <v>7.19</v>
      </c>
      <c r="R31" s="34">
        <v>16.29</v>
      </c>
      <c r="S31" s="34">
        <v>0.35</v>
      </c>
      <c r="T31" s="34">
        <v>0.13</v>
      </c>
      <c r="U31" s="34">
        <v>0.26</v>
      </c>
      <c r="V31" s="34">
        <v>0.13</v>
      </c>
      <c r="W31" s="34">
        <v>0.32</v>
      </c>
      <c r="X31" s="34">
        <v>0.7</v>
      </c>
      <c r="Y31" s="34">
        <v>1.061134163208852</v>
      </c>
      <c r="Z31" s="34">
        <v>1.260027662517289</v>
      </c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6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.75" customHeight="1">
      <c r="A32" s="535" t="s">
        <v>5795</v>
      </c>
      <c r="B32" s="51">
        <v>45993</v>
      </c>
      <c r="C32" s="33" t="s">
        <v>5794</v>
      </c>
      <c r="D32" s="33">
        <v>1498</v>
      </c>
      <c r="E32" s="34">
        <v>23.47</v>
      </c>
      <c r="F32" s="34">
        <v>23.57</v>
      </c>
      <c r="G32" s="34">
        <v>4.0999999999999996</v>
      </c>
      <c r="H32" s="34">
        <v>0.12</v>
      </c>
      <c r="I32" s="34">
        <v>1.72</v>
      </c>
      <c r="J32" s="31">
        <v>1.7999999999999999E-2</v>
      </c>
      <c r="K32" s="31">
        <v>0.106</v>
      </c>
      <c r="L32" s="31">
        <v>0.1008</v>
      </c>
      <c r="M32" s="31">
        <v>1.2E-2</v>
      </c>
      <c r="N32" s="420">
        <f t="shared" si="0"/>
        <v>93.8232</v>
      </c>
      <c r="O32" s="34">
        <v>35.79</v>
      </c>
      <c r="P32" s="34">
        <v>39.020000000000003</v>
      </c>
      <c r="Q32" s="34">
        <v>7.19</v>
      </c>
      <c r="R32" s="34">
        <v>16.37</v>
      </c>
      <c r="S32" s="34">
        <v>0.21</v>
      </c>
      <c r="T32" s="34">
        <v>0.09</v>
      </c>
      <c r="U32" s="34">
        <v>0.28999999999999998</v>
      </c>
      <c r="V32" s="34">
        <v>0.13</v>
      </c>
      <c r="W32" s="34">
        <v>0.3</v>
      </c>
      <c r="X32" s="34">
        <v>0.51</v>
      </c>
      <c r="Y32" s="34">
        <f>P32/O32</f>
        <v>1.0902486728136351</v>
      </c>
      <c r="Z32" s="34">
        <f>(Q32+P32)/O32</f>
        <v>1.2911427773120985</v>
      </c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6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5.75" customHeight="1">
      <c r="A33" s="535"/>
      <c r="B33" s="51"/>
      <c r="C33" s="33"/>
      <c r="D33" s="37"/>
      <c r="E33" s="34"/>
      <c r="F33" s="34"/>
      <c r="G33" s="34"/>
      <c r="H33" s="34"/>
      <c r="I33" s="34"/>
      <c r="J33" s="31"/>
      <c r="K33" s="31"/>
      <c r="L33" s="31"/>
      <c r="M33" s="31"/>
      <c r="N33" s="420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6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5.75" customHeight="1">
      <c r="A34" s="535" t="s">
        <v>5797</v>
      </c>
      <c r="B34" s="51">
        <v>45994</v>
      </c>
      <c r="C34" s="33" t="s">
        <v>5796</v>
      </c>
      <c r="D34" s="33">
        <v>1477</v>
      </c>
      <c r="E34" s="34">
        <v>1</v>
      </c>
      <c r="F34" s="34">
        <v>1.1000000000000001</v>
      </c>
      <c r="G34" s="34">
        <v>4.09</v>
      </c>
      <c r="H34" s="34">
        <v>0.12</v>
      </c>
      <c r="I34" s="34">
        <v>1.43</v>
      </c>
      <c r="J34" s="31">
        <v>3.1E-2</v>
      </c>
      <c r="K34" s="31">
        <v>9.2999999999999999E-2</v>
      </c>
      <c r="L34" s="31">
        <v>8.5000000000000006E-2</v>
      </c>
      <c r="M34" s="31">
        <v>1.17E-2</v>
      </c>
      <c r="N34" s="420">
        <f t="shared" si="0"/>
        <v>94.139300000000006</v>
      </c>
      <c r="O34" s="34">
        <v>36.619999999999997</v>
      </c>
      <c r="P34" s="34">
        <v>37.93</v>
      </c>
      <c r="Q34" s="34">
        <v>7.03</v>
      </c>
      <c r="R34" s="34">
        <v>16.38</v>
      </c>
      <c r="S34" s="34">
        <v>0.53</v>
      </c>
      <c r="T34" s="34">
        <v>0.11</v>
      </c>
      <c r="U34" s="34">
        <v>0.3</v>
      </c>
      <c r="V34" s="34">
        <v>0.15</v>
      </c>
      <c r="W34" s="34">
        <v>0.37</v>
      </c>
      <c r="X34" s="34">
        <v>0.48</v>
      </c>
      <c r="Y34" s="34">
        <f>P34/O34</f>
        <v>1.0357728017476788</v>
      </c>
      <c r="Z34" s="34">
        <f>(Q34+P34)/O34</f>
        <v>1.2277444019661388</v>
      </c>
      <c r="AA34" s="34"/>
      <c r="AB34" s="34" t="s">
        <v>48</v>
      </c>
      <c r="AC34" s="34">
        <v>22.3</v>
      </c>
      <c r="AD34" s="34">
        <v>25.2</v>
      </c>
      <c r="AE34" s="34">
        <v>17.8</v>
      </c>
      <c r="AF34" s="34">
        <v>0.6</v>
      </c>
      <c r="AG34" s="34">
        <v>3.22</v>
      </c>
      <c r="AH34" s="34">
        <f>100-(AG34+AF34+AE34+AD34)</f>
        <v>53.18</v>
      </c>
      <c r="AI34" s="34">
        <f>AD34/AE34</f>
        <v>1.4157303370786516</v>
      </c>
      <c r="AJ34" s="34">
        <f>AE34/(AD34+AE34)*100</f>
        <v>41.395348837209305</v>
      </c>
      <c r="AK34" s="34">
        <f>AD34*3050/100+AG34*3050/100</f>
        <v>866.81000000000006</v>
      </c>
      <c r="AL34" s="36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5.75" customHeight="1">
      <c r="A35" s="535" t="s">
        <v>5799</v>
      </c>
      <c r="B35" s="51">
        <v>45994</v>
      </c>
      <c r="C35" s="33" t="s">
        <v>5798</v>
      </c>
      <c r="D35" s="33">
        <v>1481</v>
      </c>
      <c r="E35" s="34">
        <v>2.29</v>
      </c>
      <c r="F35" s="34">
        <v>2.39</v>
      </c>
      <c r="G35" s="34">
        <v>4.2</v>
      </c>
      <c r="H35" s="34">
        <v>0.12</v>
      </c>
      <c r="I35" s="34">
        <v>1.03</v>
      </c>
      <c r="J35" s="31">
        <v>0.05</v>
      </c>
      <c r="K35" s="31">
        <v>9.6000000000000002E-2</v>
      </c>
      <c r="L35" s="31">
        <v>6.6000000000000003E-2</v>
      </c>
      <c r="M35" s="31">
        <v>1.2999999999999999E-2</v>
      </c>
      <c r="N35" s="420">
        <f t="shared" si="0"/>
        <v>94.424999999999997</v>
      </c>
      <c r="O35" s="34">
        <v>36.43</v>
      </c>
      <c r="P35" s="34">
        <v>37.67</v>
      </c>
      <c r="Q35" s="34">
        <v>7.17</v>
      </c>
      <c r="R35" s="34">
        <v>16.690000000000001</v>
      </c>
      <c r="S35" s="34">
        <v>0.33</v>
      </c>
      <c r="T35" s="34">
        <v>0.13</v>
      </c>
      <c r="U35" s="34">
        <v>0.35</v>
      </c>
      <c r="V35" s="34">
        <v>0.18</v>
      </c>
      <c r="W35" s="34">
        <v>0.42</v>
      </c>
      <c r="X35" s="34">
        <v>0.52</v>
      </c>
      <c r="Y35" s="34">
        <f>P35/O35</f>
        <v>1.0340378808674171</v>
      </c>
      <c r="Z35" s="34">
        <f>(Q35+P35)/O35</f>
        <v>1.2308536920120781</v>
      </c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6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5.75" customHeight="1">
      <c r="A36" s="535" t="s">
        <v>3052</v>
      </c>
      <c r="B36" s="51">
        <v>45994</v>
      </c>
      <c r="C36" s="33" t="s">
        <v>5800</v>
      </c>
      <c r="D36" s="33">
        <v>1479</v>
      </c>
      <c r="E36" s="34">
        <v>5</v>
      </c>
      <c r="F36" s="34">
        <v>5.0999999999999996</v>
      </c>
      <c r="G36" s="34">
        <v>4.25</v>
      </c>
      <c r="H36" s="34">
        <v>0.12</v>
      </c>
      <c r="I36" s="34">
        <v>0.85</v>
      </c>
      <c r="J36" s="31">
        <v>5.1999999999999998E-2</v>
      </c>
      <c r="K36" s="31">
        <v>8.7999999999999995E-2</v>
      </c>
      <c r="L36" s="31">
        <v>6.0999999999999999E-2</v>
      </c>
      <c r="M36" s="31">
        <v>1.2999999999999999E-2</v>
      </c>
      <c r="N36" s="420">
        <f t="shared" si="0"/>
        <v>94.566000000000003</v>
      </c>
      <c r="O36" s="34">
        <v>36.79</v>
      </c>
      <c r="P36" s="34">
        <v>37.49</v>
      </c>
      <c r="Q36" s="34">
        <v>7.3</v>
      </c>
      <c r="R36" s="34">
        <v>16.25</v>
      </c>
      <c r="S36" s="34">
        <v>0.27</v>
      </c>
      <c r="T36" s="34">
        <v>0.16</v>
      </c>
      <c r="U36" s="34">
        <v>0.34</v>
      </c>
      <c r="V36" s="34">
        <v>0.21</v>
      </c>
      <c r="W36" s="34">
        <v>0.47</v>
      </c>
      <c r="X36" s="34">
        <v>0.62</v>
      </c>
      <c r="Y36" s="34">
        <f>P36/O36</f>
        <v>1.0190269094862736</v>
      </c>
      <c r="Z36" s="34">
        <f>(Q36+P36)/O36</f>
        <v>1.2174503941288393</v>
      </c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6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5.75" customHeight="1">
      <c r="A37" s="535" t="s">
        <v>5802</v>
      </c>
      <c r="B37" s="51">
        <v>45994</v>
      </c>
      <c r="C37" s="33" t="s">
        <v>5801</v>
      </c>
      <c r="D37" s="33">
        <v>1473</v>
      </c>
      <c r="E37" s="34">
        <v>6.3</v>
      </c>
      <c r="F37" s="34">
        <v>6.4</v>
      </c>
      <c r="G37" s="34">
        <v>4.21</v>
      </c>
      <c r="H37" s="34">
        <v>0.13</v>
      </c>
      <c r="I37" s="34">
        <v>0.97</v>
      </c>
      <c r="J37" s="31">
        <v>3.9E-2</v>
      </c>
      <c r="K37" s="31">
        <v>9.2999999999999999E-2</v>
      </c>
      <c r="L37" s="31">
        <v>6.8000000000000005E-2</v>
      </c>
      <c r="M37" s="31">
        <v>1.4E-2</v>
      </c>
      <c r="N37" s="420">
        <f t="shared" si="0"/>
        <v>94.475999999999999</v>
      </c>
      <c r="O37" s="34">
        <v>36.49</v>
      </c>
      <c r="P37" s="34">
        <v>37.92</v>
      </c>
      <c r="Q37" s="34">
        <v>7.25</v>
      </c>
      <c r="R37" s="34">
        <v>16.2</v>
      </c>
      <c r="S37" s="34">
        <v>0.24</v>
      </c>
      <c r="T37" s="34">
        <v>0.16</v>
      </c>
      <c r="U37" s="34">
        <v>0.35</v>
      </c>
      <c r="V37" s="34">
        <v>0.2</v>
      </c>
      <c r="W37" s="34">
        <v>0.45</v>
      </c>
      <c r="X37" s="34">
        <v>0.64</v>
      </c>
      <c r="Y37" s="34">
        <v>1.0391888188544807</v>
      </c>
      <c r="Z37" s="34">
        <v>1.2378733899698546</v>
      </c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6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5.75" customHeight="1">
      <c r="A38" s="535"/>
      <c r="B38" s="51"/>
      <c r="C38" s="33"/>
      <c r="D38" s="37"/>
      <c r="E38" s="34"/>
      <c r="F38" s="34"/>
      <c r="G38" s="34"/>
      <c r="H38" s="34"/>
      <c r="I38" s="34"/>
      <c r="J38" s="31"/>
      <c r="K38" s="31"/>
      <c r="L38" s="31"/>
      <c r="M38" s="31"/>
      <c r="N38" s="420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6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5.75" customHeight="1">
      <c r="A39" s="535" t="s">
        <v>5804</v>
      </c>
      <c r="B39" s="51">
        <v>45995</v>
      </c>
      <c r="C39" s="33" t="s">
        <v>5803</v>
      </c>
      <c r="D39" s="33">
        <v>1440</v>
      </c>
      <c r="E39" s="34">
        <v>13.25</v>
      </c>
      <c r="F39" s="34">
        <v>13.35</v>
      </c>
      <c r="G39" s="34">
        <v>3.92</v>
      </c>
      <c r="H39" s="34">
        <v>0.13</v>
      </c>
      <c r="I39" s="34">
        <v>2.0699999999999998</v>
      </c>
      <c r="J39" s="31">
        <v>2.9000000000000001E-2</v>
      </c>
      <c r="K39" s="31">
        <v>9.2999999999999999E-2</v>
      </c>
      <c r="L39" s="31">
        <v>0.108</v>
      </c>
      <c r="M39" s="31">
        <v>1.2200000000000001E-2</v>
      </c>
      <c r="N39" s="420">
        <f t="shared" si="0"/>
        <v>93.637799999999999</v>
      </c>
      <c r="O39" s="34">
        <v>35.369999999999997</v>
      </c>
      <c r="P39" s="34">
        <v>38.51</v>
      </c>
      <c r="Q39" s="34">
        <v>7.42</v>
      </c>
      <c r="R39" s="34">
        <v>17</v>
      </c>
      <c r="S39" s="34">
        <v>0.3</v>
      </c>
      <c r="T39" s="34">
        <v>0.12</v>
      </c>
      <c r="U39" s="34">
        <v>0.51</v>
      </c>
      <c r="V39" s="34">
        <v>0.18</v>
      </c>
      <c r="W39" s="34">
        <v>0.28999999999999998</v>
      </c>
      <c r="X39" s="34">
        <v>0.19</v>
      </c>
      <c r="Y39" s="34">
        <f t="shared" ref="Y39" si="5">P39/O39</f>
        <v>1.0887757986994628</v>
      </c>
      <c r="Z39" s="34">
        <f t="shared" ref="Z39" si="6">(Q39+P39)/O39</f>
        <v>1.2985581000848176</v>
      </c>
      <c r="AA39" s="34"/>
      <c r="AB39" s="34" t="s">
        <v>48</v>
      </c>
      <c r="AC39" s="34">
        <v>22.3</v>
      </c>
      <c r="AD39" s="34" t="s">
        <v>51</v>
      </c>
      <c r="AE39" s="34"/>
      <c r="AF39" s="34"/>
      <c r="AG39" s="34"/>
      <c r="AH39" s="34"/>
      <c r="AI39" s="34"/>
      <c r="AJ39" s="34"/>
      <c r="AK39" s="34"/>
      <c r="AL39" s="36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5.75" customHeight="1">
      <c r="A40" s="535" t="s">
        <v>5806</v>
      </c>
      <c r="B40" s="51">
        <v>45995</v>
      </c>
      <c r="C40" s="33" t="s">
        <v>5805</v>
      </c>
      <c r="D40" s="33">
        <v>1464</v>
      </c>
      <c r="E40" s="34">
        <v>17</v>
      </c>
      <c r="F40" s="34">
        <v>17.100000000000001</v>
      </c>
      <c r="G40" s="34">
        <v>3.98</v>
      </c>
      <c r="H40" s="34">
        <v>0.14000000000000001</v>
      </c>
      <c r="I40" s="34">
        <v>1.82</v>
      </c>
      <c r="J40" s="31">
        <v>2.4E-2</v>
      </c>
      <c r="K40" s="31">
        <v>8.4000000000000005E-2</v>
      </c>
      <c r="L40" s="31">
        <v>9.8000000000000004E-2</v>
      </c>
      <c r="M40" s="31">
        <v>1.2999999999999999E-2</v>
      </c>
      <c r="N40" s="420">
        <f t="shared" si="0"/>
        <v>93.840999999999994</v>
      </c>
      <c r="O40" s="34">
        <v>35.71</v>
      </c>
      <c r="P40" s="34">
        <v>38.86</v>
      </c>
      <c r="Q40" s="34">
        <v>7.52</v>
      </c>
      <c r="R40" s="34">
        <v>16.149999999999999</v>
      </c>
      <c r="S40" s="34">
        <v>0.3</v>
      </c>
      <c r="T40" s="34">
        <v>0.1</v>
      </c>
      <c r="U40" s="34">
        <v>0.4</v>
      </c>
      <c r="V40" s="34">
        <v>0.19</v>
      </c>
      <c r="W40" s="34">
        <v>0.37</v>
      </c>
      <c r="X40" s="34">
        <v>0.31</v>
      </c>
      <c r="Y40" s="34">
        <v>1.0882105852702324</v>
      </c>
      <c r="Z40" s="34">
        <v>1.2987958555026602</v>
      </c>
      <c r="AA40" s="34"/>
      <c r="AB40" s="34" t="s">
        <v>50</v>
      </c>
      <c r="AC40" s="34">
        <v>6.3</v>
      </c>
      <c r="AD40" s="34" t="s">
        <v>51</v>
      </c>
      <c r="AE40" s="34"/>
      <c r="AF40" s="34"/>
      <c r="AG40" s="34"/>
      <c r="AH40" s="34"/>
      <c r="AI40" s="34"/>
      <c r="AJ40" s="34"/>
      <c r="AK40" s="34"/>
      <c r="AL40" s="36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5.75" customHeight="1">
      <c r="A41" s="535" t="s">
        <v>5808</v>
      </c>
      <c r="B41" s="51">
        <v>45995</v>
      </c>
      <c r="C41" s="33" t="s">
        <v>5807</v>
      </c>
      <c r="D41" s="33">
        <v>1470</v>
      </c>
      <c r="E41" s="34">
        <v>19.05</v>
      </c>
      <c r="F41" s="34">
        <v>19.149999999999999</v>
      </c>
      <c r="G41" s="34">
        <v>4.0599999999999996</v>
      </c>
      <c r="H41" s="34">
        <v>0.13</v>
      </c>
      <c r="I41" s="34">
        <v>0.98</v>
      </c>
      <c r="J41" s="31">
        <v>5.2999999999999999E-2</v>
      </c>
      <c r="K41" s="31">
        <v>9.0999999999999998E-2</v>
      </c>
      <c r="L41" s="31">
        <v>6.4000000000000001E-2</v>
      </c>
      <c r="M41" s="31">
        <v>1.2999999999999999E-2</v>
      </c>
      <c r="N41" s="420">
        <f t="shared" si="0"/>
        <v>94.608999999999995</v>
      </c>
      <c r="O41" s="34">
        <v>37.36</v>
      </c>
      <c r="P41" s="34">
        <v>36.6</v>
      </c>
      <c r="Q41" s="34">
        <v>7.27</v>
      </c>
      <c r="R41" s="34">
        <v>15.74</v>
      </c>
      <c r="S41" s="34">
        <v>0.67</v>
      </c>
      <c r="T41" s="34">
        <v>0.22</v>
      </c>
      <c r="U41" s="34">
        <v>0.33</v>
      </c>
      <c r="V41" s="34">
        <v>0.31</v>
      </c>
      <c r="W41" s="34">
        <v>0.55000000000000004</v>
      </c>
      <c r="X41" s="34">
        <v>0.69</v>
      </c>
      <c r="Y41" s="34">
        <v>0.97965738758029985</v>
      </c>
      <c r="Z41" s="34">
        <v>1.1742505353319059</v>
      </c>
      <c r="AA41" s="34"/>
      <c r="AB41" s="34" t="s">
        <v>53</v>
      </c>
      <c r="AC41" s="34">
        <v>14.3</v>
      </c>
      <c r="AD41" s="34">
        <v>23</v>
      </c>
      <c r="AE41" s="34">
        <v>16.8</v>
      </c>
      <c r="AF41" s="34">
        <v>0.6</v>
      </c>
      <c r="AG41" s="34">
        <v>3.02</v>
      </c>
      <c r="AH41" s="34">
        <v>56.58</v>
      </c>
      <c r="AI41" s="34">
        <v>1.3690476190476191</v>
      </c>
      <c r="AJ41" s="34">
        <v>42.211055276381913</v>
      </c>
      <c r="AK41" s="34">
        <v>793.61</v>
      </c>
      <c r="AL41" s="36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5.75" customHeight="1">
      <c r="A42" s="535" t="s">
        <v>5810</v>
      </c>
      <c r="B42" s="51">
        <v>45995</v>
      </c>
      <c r="C42" s="33" t="s">
        <v>5809</v>
      </c>
      <c r="D42" s="33">
        <v>1454</v>
      </c>
      <c r="E42" s="34">
        <v>21.1</v>
      </c>
      <c r="F42" s="34">
        <v>21.2</v>
      </c>
      <c r="G42" s="34">
        <v>4.4800000000000004</v>
      </c>
      <c r="H42" s="34">
        <v>0.1</v>
      </c>
      <c r="I42" s="34">
        <v>0.39</v>
      </c>
      <c r="J42" s="31">
        <v>6.3E-2</v>
      </c>
      <c r="K42" s="31">
        <v>8.5999999999999993E-2</v>
      </c>
      <c r="L42" s="31">
        <v>2.8000000000000001E-2</v>
      </c>
      <c r="M42" s="31">
        <v>0.01</v>
      </c>
      <c r="N42" s="420">
        <f t="shared" si="0"/>
        <v>94.843000000000004</v>
      </c>
      <c r="O42" s="34">
        <v>38.11</v>
      </c>
      <c r="P42" s="34">
        <v>36.06</v>
      </c>
      <c r="Q42" s="34">
        <v>7.27</v>
      </c>
      <c r="R42" s="34">
        <v>15.61</v>
      </c>
      <c r="S42" s="34">
        <v>0.48</v>
      </c>
      <c r="T42" s="34">
        <v>0.24</v>
      </c>
      <c r="U42" s="34">
        <v>0.32</v>
      </c>
      <c r="V42" s="34">
        <v>0.2</v>
      </c>
      <c r="W42" s="34">
        <v>0.5</v>
      </c>
      <c r="X42" s="34">
        <v>0.76</v>
      </c>
      <c r="Y42" s="34">
        <v>0.94620834426659672</v>
      </c>
      <c r="Z42" s="34">
        <v>1.1369719233796904</v>
      </c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6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5.75" customHeight="1">
      <c r="A43" s="535" t="s">
        <v>5812</v>
      </c>
      <c r="B43" s="51">
        <v>45995</v>
      </c>
      <c r="C43" s="33" t="s">
        <v>5811</v>
      </c>
      <c r="D43" s="33">
        <v>1461</v>
      </c>
      <c r="E43" s="34">
        <v>23.38</v>
      </c>
      <c r="F43" s="34">
        <v>23.48</v>
      </c>
      <c r="G43" s="34">
        <v>4.16</v>
      </c>
      <c r="H43" s="34">
        <v>0.14000000000000001</v>
      </c>
      <c r="I43" s="34">
        <v>1.1599999999999999</v>
      </c>
      <c r="J43" s="31">
        <v>3.9E-2</v>
      </c>
      <c r="K43" s="31">
        <v>9.2999999999999999E-2</v>
      </c>
      <c r="L43" s="31">
        <v>7.5999999999999998E-2</v>
      </c>
      <c r="M43" s="31">
        <v>1.0999999999999999E-2</v>
      </c>
      <c r="N43" s="420">
        <f t="shared" si="0"/>
        <v>94.320999999999998</v>
      </c>
      <c r="O43" s="34">
        <v>36.979999999999997</v>
      </c>
      <c r="P43" s="34">
        <v>37.4</v>
      </c>
      <c r="Q43" s="34">
        <v>7.39</v>
      </c>
      <c r="R43" s="34">
        <v>15.87</v>
      </c>
      <c r="S43" s="34">
        <v>0.42</v>
      </c>
      <c r="T43" s="34">
        <v>0.15</v>
      </c>
      <c r="U43" s="34">
        <v>0.32</v>
      </c>
      <c r="V43" s="34">
        <v>0.22</v>
      </c>
      <c r="W43" s="34">
        <v>0.53</v>
      </c>
      <c r="X43" s="34">
        <v>0.61</v>
      </c>
      <c r="Y43" s="34">
        <f>P43/O43</f>
        <v>1.0113574905354246</v>
      </c>
      <c r="Z43" s="34">
        <f>(Q43+P43)/O43</f>
        <v>1.2111952406706328</v>
      </c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6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5.75" customHeight="1">
      <c r="A44" s="535"/>
      <c r="B44" s="51"/>
      <c r="C44" s="33"/>
      <c r="D44" s="37"/>
      <c r="E44" s="34"/>
      <c r="F44" s="34"/>
      <c r="G44" s="34"/>
      <c r="H44" s="34"/>
      <c r="I44" s="34"/>
      <c r="J44" s="31"/>
      <c r="K44" s="31"/>
      <c r="L44" s="31"/>
      <c r="M44" s="31"/>
      <c r="N44" s="420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6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5.75" customHeight="1">
      <c r="A45" s="535" t="s">
        <v>5817</v>
      </c>
      <c r="B45" s="51">
        <v>45996</v>
      </c>
      <c r="C45" s="33" t="s">
        <v>5813</v>
      </c>
      <c r="D45" s="33">
        <v>1501</v>
      </c>
      <c r="E45" s="34">
        <v>1.04</v>
      </c>
      <c r="F45" s="34">
        <v>1.1399999999999999</v>
      </c>
      <c r="G45" s="34">
        <v>4.13</v>
      </c>
      <c r="H45" s="34">
        <v>0.14000000000000001</v>
      </c>
      <c r="I45" s="34">
        <v>1.27</v>
      </c>
      <c r="J45" s="31">
        <v>3.4000000000000002E-2</v>
      </c>
      <c r="K45" s="31">
        <v>9.7000000000000003E-2</v>
      </c>
      <c r="L45" s="31">
        <v>8.4000000000000005E-2</v>
      </c>
      <c r="M45" s="31">
        <v>1.04E-2</v>
      </c>
      <c r="N45" s="420">
        <f t="shared" si="0"/>
        <v>94.2346</v>
      </c>
      <c r="O45" s="34">
        <v>36.86</v>
      </c>
      <c r="P45" s="34">
        <v>37.28</v>
      </c>
      <c r="Q45" s="34">
        <v>7.06</v>
      </c>
      <c r="R45" s="34">
        <v>16.73</v>
      </c>
      <c r="S45" s="34">
        <v>0.28999999999999998</v>
      </c>
      <c r="T45" s="34">
        <v>0.13</v>
      </c>
      <c r="U45" s="34">
        <v>0.3</v>
      </c>
      <c r="V45" s="34">
        <v>0.19</v>
      </c>
      <c r="W45" s="34">
        <v>0.5</v>
      </c>
      <c r="X45" s="34">
        <v>0.56000000000000005</v>
      </c>
      <c r="Y45" s="34">
        <f>P45/O45</f>
        <v>1.0113944655453067</v>
      </c>
      <c r="Z45" s="34">
        <f>(Q45+P45)/O45</f>
        <v>1.202930005425936</v>
      </c>
      <c r="AA45" s="34"/>
      <c r="AB45" s="34" t="s">
        <v>48</v>
      </c>
      <c r="AC45" s="34">
        <v>22.3</v>
      </c>
      <c r="AD45" s="34" t="s">
        <v>51</v>
      </c>
      <c r="AE45" s="34"/>
      <c r="AF45" s="34"/>
      <c r="AG45" s="34"/>
      <c r="AH45" s="34"/>
      <c r="AI45" s="34"/>
      <c r="AJ45" s="34"/>
      <c r="AK45" s="34"/>
      <c r="AL45" s="36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5.75" customHeight="1">
      <c r="A46" s="535" t="s">
        <v>5816</v>
      </c>
      <c r="B46" s="51">
        <v>45996</v>
      </c>
      <c r="C46" s="33" t="s">
        <v>5814</v>
      </c>
      <c r="D46" s="33">
        <v>1491</v>
      </c>
      <c r="E46" s="34">
        <v>2.29</v>
      </c>
      <c r="F46" s="34">
        <v>2.39</v>
      </c>
      <c r="G46" s="34">
        <v>4.25</v>
      </c>
      <c r="H46" s="34">
        <v>0.14000000000000001</v>
      </c>
      <c r="I46" s="34">
        <v>0.86</v>
      </c>
      <c r="J46" s="31">
        <v>0.04</v>
      </c>
      <c r="K46" s="31">
        <v>9.5000000000000001E-2</v>
      </c>
      <c r="L46" s="31">
        <v>6.3E-2</v>
      </c>
      <c r="M46" s="31">
        <v>1.0999999999999999E-2</v>
      </c>
      <c r="N46" s="420">
        <f t="shared" si="0"/>
        <v>94.540999999999997</v>
      </c>
      <c r="O46" s="34">
        <v>35.700000000000003</v>
      </c>
      <c r="P46" s="34">
        <v>37.93</v>
      </c>
      <c r="Q46" s="34">
        <v>7.17</v>
      </c>
      <c r="R46" s="34">
        <v>17.16</v>
      </c>
      <c r="S46" s="34">
        <v>0.28000000000000003</v>
      </c>
      <c r="T46" s="34">
        <v>0.14000000000000001</v>
      </c>
      <c r="U46" s="34">
        <v>0.35</v>
      </c>
      <c r="V46" s="34">
        <v>0.18</v>
      </c>
      <c r="W46" s="34">
        <v>0.4</v>
      </c>
      <c r="X46" s="34">
        <v>0.6</v>
      </c>
      <c r="Y46" s="34">
        <f>P46/O46</f>
        <v>1.0624649859943978</v>
      </c>
      <c r="Z46" s="34">
        <f>(Q46+P46)/O46</f>
        <v>1.2633053221288515</v>
      </c>
      <c r="AA46" s="34"/>
      <c r="AB46" s="34" t="s">
        <v>50</v>
      </c>
      <c r="AC46" s="34">
        <v>6.5</v>
      </c>
      <c r="AD46" s="34">
        <v>23.8</v>
      </c>
      <c r="AE46" s="34">
        <v>17.600000000000001</v>
      </c>
      <c r="AF46" s="34">
        <v>0.4</v>
      </c>
      <c r="AG46" s="34">
        <v>3.22</v>
      </c>
      <c r="AH46" s="34">
        <v>54.98</v>
      </c>
      <c r="AI46" s="34">
        <v>1.3522727272727273</v>
      </c>
      <c r="AJ46" s="34">
        <v>42.512077294685987</v>
      </c>
      <c r="AK46" s="34">
        <v>824.11</v>
      </c>
      <c r="AL46" s="36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5.75" customHeight="1">
      <c r="A47" s="535" t="s">
        <v>5818</v>
      </c>
      <c r="B47" s="51">
        <v>45996</v>
      </c>
      <c r="C47" s="33" t="s">
        <v>5815</v>
      </c>
      <c r="D47" s="33">
        <v>1490</v>
      </c>
      <c r="E47" s="34">
        <v>3.42</v>
      </c>
      <c r="F47" s="34">
        <v>3.52</v>
      </c>
      <c r="G47" s="34">
        <v>4.22</v>
      </c>
      <c r="H47" s="34">
        <v>0.14000000000000001</v>
      </c>
      <c r="I47" s="34">
        <v>0.94</v>
      </c>
      <c r="J47" s="31">
        <v>2.1000000000000001E-2</v>
      </c>
      <c r="K47" s="31">
        <v>7.5999999999999998E-2</v>
      </c>
      <c r="L47" s="31">
        <v>7.0999999999999994E-2</v>
      </c>
      <c r="M47" s="31">
        <v>1.09E-2</v>
      </c>
      <c r="N47" s="420">
        <f t="shared" si="0"/>
        <v>94.521100000000004</v>
      </c>
      <c r="O47" s="34">
        <v>35.47</v>
      </c>
      <c r="P47" s="34">
        <v>38.53</v>
      </c>
      <c r="Q47" s="34">
        <v>7.15</v>
      </c>
      <c r="R47" s="34">
        <v>16.79</v>
      </c>
      <c r="S47" s="34">
        <v>0.24</v>
      </c>
      <c r="T47" s="34">
        <v>0.13</v>
      </c>
      <c r="U47" s="34">
        <v>0.34</v>
      </c>
      <c r="V47" s="34">
        <v>0.19</v>
      </c>
      <c r="W47" s="34">
        <v>0.43</v>
      </c>
      <c r="X47" s="34">
        <v>0.61</v>
      </c>
      <c r="Y47" s="34">
        <f>P47/O47</f>
        <v>1.0862700873978011</v>
      </c>
      <c r="Z47" s="34">
        <f>(Q47+P47)/O47</f>
        <v>1.2878488863828588</v>
      </c>
      <c r="AA47" s="34"/>
      <c r="AB47" s="34" t="s">
        <v>53</v>
      </c>
      <c r="AC47" s="34">
        <v>14.3</v>
      </c>
      <c r="AD47" s="34" t="s">
        <v>51</v>
      </c>
      <c r="AE47" s="34"/>
      <c r="AF47" s="34"/>
      <c r="AG47" s="34"/>
      <c r="AH47" s="34"/>
      <c r="AI47" s="34"/>
      <c r="AJ47" s="34"/>
      <c r="AK47" s="34"/>
      <c r="AL47" s="36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5.75" customHeight="1">
      <c r="A48" s="535" t="s">
        <v>5820</v>
      </c>
      <c r="B48" s="51">
        <v>45996</v>
      </c>
      <c r="C48" s="33" t="s">
        <v>5819</v>
      </c>
      <c r="D48" s="33">
        <v>1499</v>
      </c>
      <c r="E48" s="34">
        <v>5.32</v>
      </c>
      <c r="F48" s="34">
        <v>5.42</v>
      </c>
      <c r="G48" s="34">
        <v>4.21</v>
      </c>
      <c r="H48" s="34">
        <v>0.14000000000000001</v>
      </c>
      <c r="I48" s="34">
        <v>0.97</v>
      </c>
      <c r="J48" s="31">
        <v>2.3E-2</v>
      </c>
      <c r="K48" s="31">
        <v>8.5999999999999993E-2</v>
      </c>
      <c r="L48" s="31">
        <v>7.5999999999999998E-2</v>
      </c>
      <c r="M48" s="31">
        <v>1.09E-2</v>
      </c>
      <c r="N48" s="420">
        <f t="shared" si="0"/>
        <v>94.484099999999998</v>
      </c>
      <c r="O48" s="34">
        <v>34.47</v>
      </c>
      <c r="P48" s="34">
        <v>39.14</v>
      </c>
      <c r="Q48" s="34">
        <v>7.24</v>
      </c>
      <c r="R48" s="34">
        <v>17.170000000000002</v>
      </c>
      <c r="S48" s="34">
        <v>0.27</v>
      </c>
      <c r="T48" s="34">
        <v>0.13</v>
      </c>
      <c r="U48" s="34">
        <v>0.39</v>
      </c>
      <c r="V48" s="34">
        <v>0.17</v>
      </c>
      <c r="W48" s="34">
        <v>0.35</v>
      </c>
      <c r="X48" s="34">
        <v>0.57999999999999996</v>
      </c>
      <c r="Y48" s="34">
        <f>P48/O48</f>
        <v>1.1354801276472295</v>
      </c>
      <c r="Z48" s="34">
        <f>(Q48+P48)/O48</f>
        <v>1.3455178416013927</v>
      </c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6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5.75" customHeight="1">
      <c r="A49" s="535" t="s">
        <v>5821</v>
      </c>
      <c r="B49" s="51">
        <v>45996</v>
      </c>
      <c r="C49" s="33" t="s">
        <v>5822</v>
      </c>
      <c r="D49" s="37">
        <v>1500</v>
      </c>
      <c r="E49" s="34">
        <v>7.05</v>
      </c>
      <c r="F49" s="34">
        <v>7.15</v>
      </c>
      <c r="G49" s="34">
        <v>4.22</v>
      </c>
      <c r="H49" s="34">
        <v>0.14000000000000001</v>
      </c>
      <c r="I49" s="34">
        <v>0.92</v>
      </c>
      <c r="J49" s="31">
        <v>3.5000000000000003E-2</v>
      </c>
      <c r="K49" s="31">
        <v>0.08</v>
      </c>
      <c r="L49" s="31">
        <v>6.5000000000000002E-2</v>
      </c>
      <c r="M49" s="31">
        <v>1.7000000000000001E-2</v>
      </c>
      <c r="N49" s="420">
        <f t="shared" si="0"/>
        <v>94.522999999999996</v>
      </c>
      <c r="O49" s="34">
        <v>34.32</v>
      </c>
      <c r="P49" s="34">
        <v>39.049999999999997</v>
      </c>
      <c r="Q49" s="34">
        <v>7.22</v>
      </c>
      <c r="R49" s="34">
        <v>17.21</v>
      </c>
      <c r="S49" s="34">
        <v>0.26</v>
      </c>
      <c r="T49" s="34">
        <v>0.14000000000000001</v>
      </c>
      <c r="U49" s="34">
        <v>0.4</v>
      </c>
      <c r="V49" s="34">
        <v>0.16</v>
      </c>
      <c r="W49" s="34">
        <v>0.36</v>
      </c>
      <c r="X49" s="34">
        <v>0.57999999999999996</v>
      </c>
      <c r="Y49" s="34">
        <f>P49/O49</f>
        <v>1.1378205128205128</v>
      </c>
      <c r="Z49" s="34">
        <f>(Q49+P49)/O49</f>
        <v>1.348193473193473</v>
      </c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6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5.75" customHeight="1">
      <c r="A50" s="535" t="s">
        <v>5824</v>
      </c>
      <c r="B50" s="51">
        <v>45996</v>
      </c>
      <c r="C50" s="33" t="s">
        <v>5823</v>
      </c>
      <c r="D50" s="37">
        <v>1482</v>
      </c>
      <c r="E50" s="34">
        <v>8.5</v>
      </c>
      <c r="F50" s="34">
        <v>9</v>
      </c>
      <c r="G50" s="34">
        <v>4.3600000000000003</v>
      </c>
      <c r="H50" s="34">
        <v>0.13</v>
      </c>
      <c r="I50" s="34">
        <v>0.41</v>
      </c>
      <c r="J50" s="31">
        <v>3.3000000000000002E-2</v>
      </c>
      <c r="K50" s="31">
        <v>0.08</v>
      </c>
      <c r="L50" s="31">
        <v>4.2000000000000003E-2</v>
      </c>
      <c r="M50" s="31">
        <v>1.0999999999999999E-2</v>
      </c>
      <c r="N50" s="420">
        <f t="shared" si="0"/>
        <v>94.933999999999997</v>
      </c>
      <c r="O50" s="34">
        <v>34.96</v>
      </c>
      <c r="P50" s="34">
        <v>38.39</v>
      </c>
      <c r="Q50" s="34">
        <v>7.3</v>
      </c>
      <c r="R50" s="34">
        <v>17.010000000000002</v>
      </c>
      <c r="S50" s="34">
        <v>0.33</v>
      </c>
      <c r="T50" s="34">
        <v>0.18</v>
      </c>
      <c r="U50" s="34">
        <v>0.36</v>
      </c>
      <c r="V50" s="34">
        <v>0.19</v>
      </c>
      <c r="W50" s="34">
        <v>0.41</v>
      </c>
      <c r="X50" s="34">
        <v>0.78</v>
      </c>
      <c r="Y50" s="34">
        <f t="shared" ref="Y50:Y53" si="7">P50/O50</f>
        <v>1.098112128146453</v>
      </c>
      <c r="Z50" s="34">
        <f t="shared" ref="Z50:Z53" si="8">(Q50+P50)/O50</f>
        <v>1.3069221967963385</v>
      </c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6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5.75" customHeight="1">
      <c r="A51" s="535" t="s">
        <v>5826</v>
      </c>
      <c r="B51" s="51">
        <v>45996</v>
      </c>
      <c r="C51" s="33" t="s">
        <v>5825</v>
      </c>
      <c r="D51" s="37">
        <v>1463</v>
      </c>
      <c r="E51" s="34">
        <v>10.35</v>
      </c>
      <c r="F51" s="34">
        <v>10.45</v>
      </c>
      <c r="G51" s="34">
        <v>4.3099999999999996</v>
      </c>
      <c r="H51" s="34">
        <v>0.13</v>
      </c>
      <c r="I51" s="34">
        <v>0.45</v>
      </c>
      <c r="J51" s="31">
        <v>4.2999999999999997E-2</v>
      </c>
      <c r="K51" s="31">
        <v>8.5999999999999993E-2</v>
      </c>
      <c r="L51" s="31">
        <v>3.5999999999999997E-2</v>
      </c>
      <c r="M51" s="31">
        <v>1.4E-2</v>
      </c>
      <c r="N51" s="420">
        <f t="shared" si="0"/>
        <v>94.930999999999997</v>
      </c>
      <c r="O51" s="34">
        <v>34.729999999999997</v>
      </c>
      <c r="P51" s="34">
        <v>38.24</v>
      </c>
      <c r="Q51" s="34">
        <v>7.35</v>
      </c>
      <c r="R51" s="34">
        <v>17.18</v>
      </c>
      <c r="S51" s="34">
        <v>0.35</v>
      </c>
      <c r="T51" s="34">
        <v>0.19</v>
      </c>
      <c r="U51" s="34">
        <v>0.36</v>
      </c>
      <c r="V51" s="34">
        <v>0.2</v>
      </c>
      <c r="W51" s="34">
        <v>0.41</v>
      </c>
      <c r="X51" s="34">
        <v>0.87</v>
      </c>
      <c r="Y51" s="34">
        <f t="shared" si="7"/>
        <v>1.1010653613590557</v>
      </c>
      <c r="Z51" s="34">
        <f t="shared" si="8"/>
        <v>1.3126979556579328</v>
      </c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6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5.75" customHeight="1">
      <c r="A52" s="535" t="s">
        <v>5828</v>
      </c>
      <c r="B52" s="51">
        <v>45996</v>
      </c>
      <c r="C52" s="33" t="s">
        <v>5827</v>
      </c>
      <c r="D52" s="37">
        <v>1492</v>
      </c>
      <c r="E52" s="34">
        <v>12.1</v>
      </c>
      <c r="F52" s="34">
        <v>12.2</v>
      </c>
      <c r="G52" s="34">
        <v>4.3499999999999996</v>
      </c>
      <c r="H52" s="34">
        <v>0.13</v>
      </c>
      <c r="I52" s="34">
        <v>0.47</v>
      </c>
      <c r="J52" s="31">
        <v>3.2000000000000001E-2</v>
      </c>
      <c r="K52" s="31">
        <v>8.8999999999999996E-2</v>
      </c>
      <c r="L52" s="31">
        <v>4.7E-2</v>
      </c>
      <c r="M52" s="31">
        <v>1.2E-2</v>
      </c>
      <c r="N52" s="420">
        <f t="shared" si="0"/>
        <v>94.87</v>
      </c>
      <c r="O52" s="34">
        <v>34.619999999999997</v>
      </c>
      <c r="P52" s="34">
        <v>38.49</v>
      </c>
      <c r="Q52" s="34">
        <v>7.51</v>
      </c>
      <c r="R52" s="34">
        <v>16.91</v>
      </c>
      <c r="S52" s="34">
        <v>0.42</v>
      </c>
      <c r="T52" s="34">
        <v>0.18</v>
      </c>
      <c r="U52" s="34">
        <v>0.36</v>
      </c>
      <c r="V52" s="34">
        <v>0.18</v>
      </c>
      <c r="W52" s="34">
        <v>0.39</v>
      </c>
      <c r="X52" s="34">
        <v>0.84</v>
      </c>
      <c r="Y52" s="34">
        <f t="shared" si="7"/>
        <v>1.1117850953206241</v>
      </c>
      <c r="Z52" s="34">
        <f t="shared" si="8"/>
        <v>1.3287117273252456</v>
      </c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6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5.75" customHeight="1">
      <c r="A53" s="535" t="s">
        <v>5830</v>
      </c>
      <c r="B53" s="51">
        <v>45996</v>
      </c>
      <c r="C53" s="33" t="s">
        <v>5829</v>
      </c>
      <c r="D53" s="37">
        <v>1503</v>
      </c>
      <c r="E53" s="34">
        <v>13.4</v>
      </c>
      <c r="F53" s="34">
        <v>13.5</v>
      </c>
      <c r="G53" s="34">
        <v>4.29</v>
      </c>
      <c r="H53" s="34">
        <v>0.13</v>
      </c>
      <c r="I53" s="34">
        <v>0.7</v>
      </c>
      <c r="J53" s="31">
        <v>3.4000000000000002E-2</v>
      </c>
      <c r="K53" s="31">
        <v>8.5999999999999993E-2</v>
      </c>
      <c r="L53" s="31">
        <v>5.7000000000000002E-2</v>
      </c>
      <c r="M53" s="31">
        <v>1.12E-2</v>
      </c>
      <c r="N53" s="420">
        <f t="shared" si="0"/>
        <v>94.691800000000001</v>
      </c>
      <c r="O53" s="34">
        <v>35</v>
      </c>
      <c r="P53" s="34">
        <v>38.25</v>
      </c>
      <c r="Q53" s="34">
        <v>7.23</v>
      </c>
      <c r="R53" s="34">
        <v>17.38</v>
      </c>
      <c r="S53" s="34">
        <v>0.3</v>
      </c>
      <c r="T53" s="34">
        <v>0.15</v>
      </c>
      <c r="U53" s="34">
        <v>0.38</v>
      </c>
      <c r="V53" s="34">
        <v>0.17</v>
      </c>
      <c r="W53" s="34">
        <v>0.36</v>
      </c>
      <c r="X53" s="34">
        <v>0.68</v>
      </c>
      <c r="Y53" s="34">
        <f t="shared" si="7"/>
        <v>1.0928571428571427</v>
      </c>
      <c r="Z53" s="34">
        <f t="shared" si="8"/>
        <v>1.2994285714285716</v>
      </c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6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5.75" customHeight="1">
      <c r="A54" s="535" t="s">
        <v>5832</v>
      </c>
      <c r="B54" s="51">
        <v>45996</v>
      </c>
      <c r="C54" s="33" t="s">
        <v>5831</v>
      </c>
      <c r="D54" s="37">
        <v>1492</v>
      </c>
      <c r="E54" s="34">
        <v>15.45</v>
      </c>
      <c r="F54" s="34">
        <v>15.55</v>
      </c>
      <c r="G54" s="34">
        <v>4.32</v>
      </c>
      <c r="H54" s="34">
        <v>0.13</v>
      </c>
      <c r="I54" s="34">
        <v>0.57999999999999996</v>
      </c>
      <c r="J54" s="31">
        <v>3.2000000000000001E-2</v>
      </c>
      <c r="K54" s="31">
        <v>9.0999999999999998E-2</v>
      </c>
      <c r="L54" s="31">
        <v>5.1999999999999998E-2</v>
      </c>
      <c r="M54" s="31">
        <v>1.2E-2</v>
      </c>
      <c r="N54" s="420">
        <f t="shared" si="0"/>
        <v>94.783000000000001</v>
      </c>
      <c r="O54" s="34">
        <v>35.119999999999997</v>
      </c>
      <c r="P54" s="34">
        <v>38.26</v>
      </c>
      <c r="Q54" s="34">
        <v>7.39</v>
      </c>
      <c r="R54" s="34">
        <v>17.11</v>
      </c>
      <c r="S54" s="34">
        <v>0.27</v>
      </c>
      <c r="T54" s="34">
        <v>0.15</v>
      </c>
      <c r="U54" s="34">
        <v>0.36</v>
      </c>
      <c r="V54" s="34">
        <v>0.18</v>
      </c>
      <c r="W54" s="34">
        <v>0.38</v>
      </c>
      <c r="X54" s="34">
        <v>0.67</v>
      </c>
      <c r="Y54" s="34">
        <v>1.0894077448747153</v>
      </c>
      <c r="Z54" s="34">
        <v>1.2998291571753986</v>
      </c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6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5.75" customHeight="1">
      <c r="A55" s="535" t="s">
        <v>5834</v>
      </c>
      <c r="B55" s="51">
        <v>45996</v>
      </c>
      <c r="C55" s="33" t="s">
        <v>5833</v>
      </c>
      <c r="D55" s="37">
        <v>1483</v>
      </c>
      <c r="E55" s="34">
        <v>17.3</v>
      </c>
      <c r="F55" s="34">
        <v>17.399999999999999</v>
      </c>
      <c r="G55" s="34">
        <v>4.3600000000000003</v>
      </c>
      <c r="H55" s="34">
        <v>0.12</v>
      </c>
      <c r="I55" s="34">
        <v>0.45</v>
      </c>
      <c r="J55" s="31">
        <v>4.1000000000000002E-2</v>
      </c>
      <c r="K55" s="31">
        <v>0.09</v>
      </c>
      <c r="L55" s="31">
        <v>4.1000000000000002E-2</v>
      </c>
      <c r="M55" s="31">
        <v>1.0999999999999999E-2</v>
      </c>
      <c r="N55" s="420">
        <f t="shared" si="0"/>
        <v>94.887</v>
      </c>
      <c r="O55" s="34">
        <v>35.479999999999997</v>
      </c>
      <c r="P55" s="34">
        <v>37.549999999999997</v>
      </c>
      <c r="Q55" s="34">
        <v>7.3</v>
      </c>
      <c r="R55" s="34">
        <v>17.38</v>
      </c>
      <c r="S55" s="34">
        <v>0.28000000000000003</v>
      </c>
      <c r="T55" s="34">
        <v>0.18</v>
      </c>
      <c r="U55" s="34">
        <v>0.34</v>
      </c>
      <c r="V55" s="34">
        <v>0.2</v>
      </c>
      <c r="W55" s="34">
        <v>0.42</v>
      </c>
      <c r="X55" s="34">
        <v>0.77</v>
      </c>
      <c r="Y55" s="433">
        <v>1.0583427282976325</v>
      </c>
      <c r="Z55" s="433">
        <v>1.2640924464487036</v>
      </c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6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5.75" customHeight="1">
      <c r="A56" s="535" t="s">
        <v>5836</v>
      </c>
      <c r="B56" s="51">
        <v>45996</v>
      </c>
      <c r="C56" s="33" t="s">
        <v>5835</v>
      </c>
      <c r="D56" s="37">
        <v>1480</v>
      </c>
      <c r="E56" s="34">
        <v>18.5</v>
      </c>
      <c r="F56" s="34">
        <v>19</v>
      </c>
      <c r="G56" s="34">
        <v>4.4000000000000004</v>
      </c>
      <c r="H56" s="34">
        <v>0.13</v>
      </c>
      <c r="I56" s="34">
        <v>0.6</v>
      </c>
      <c r="J56" s="31">
        <v>3.5999999999999997E-2</v>
      </c>
      <c r="K56" s="31">
        <v>8.5000000000000006E-2</v>
      </c>
      <c r="L56" s="31">
        <v>5.0999999999999997E-2</v>
      </c>
      <c r="M56" s="31">
        <v>1.2E-2</v>
      </c>
      <c r="N56" s="420">
        <f t="shared" si="0"/>
        <v>94.686000000000007</v>
      </c>
      <c r="O56" s="34">
        <v>35.35</v>
      </c>
      <c r="P56" s="34">
        <v>37.299999999999997</v>
      </c>
      <c r="Q56" s="34">
        <v>7.28</v>
      </c>
      <c r="R56" s="34">
        <v>17.54</v>
      </c>
      <c r="S56" s="34">
        <v>0.39</v>
      </c>
      <c r="T56" s="34">
        <v>0.2</v>
      </c>
      <c r="U56" s="34">
        <v>0.34</v>
      </c>
      <c r="V56" s="34">
        <v>0.2</v>
      </c>
      <c r="W56" s="34">
        <v>0.45</v>
      </c>
      <c r="X56" s="34">
        <v>0.82</v>
      </c>
      <c r="Y56" s="34">
        <v>1.055162659123055</v>
      </c>
      <c r="Z56" s="34">
        <v>1.2611032531824611</v>
      </c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6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5.75" customHeight="1">
      <c r="A57" s="535" t="s">
        <v>5838</v>
      </c>
      <c r="B57" s="51">
        <v>45996</v>
      </c>
      <c r="C57" s="33" t="s">
        <v>5837</v>
      </c>
      <c r="D57" s="37">
        <v>1485</v>
      </c>
      <c r="E57" s="34">
        <v>20.399999999999999</v>
      </c>
      <c r="F57" s="34">
        <v>20.5</v>
      </c>
      <c r="G57" s="34">
        <v>4.09</v>
      </c>
      <c r="H57" s="34">
        <v>0.13</v>
      </c>
      <c r="I57" s="34">
        <v>0.65</v>
      </c>
      <c r="J57" s="31">
        <v>3.6999999999999998E-2</v>
      </c>
      <c r="K57" s="31">
        <v>8.7999999999999995E-2</v>
      </c>
      <c r="L57" s="31">
        <v>5.2999999999999999E-2</v>
      </c>
      <c r="M57" s="31">
        <v>1.0999999999999999E-2</v>
      </c>
      <c r="N57" s="420">
        <f t="shared" si="0"/>
        <v>94.941000000000003</v>
      </c>
      <c r="O57" s="34">
        <v>35.770000000000003</v>
      </c>
      <c r="P57" s="34">
        <v>37.19</v>
      </c>
      <c r="Q57" s="34">
        <v>7.34</v>
      </c>
      <c r="R57" s="34">
        <v>17.45</v>
      </c>
      <c r="S57" s="34">
        <v>0.28000000000000003</v>
      </c>
      <c r="T57" s="34">
        <v>0.16</v>
      </c>
      <c r="U57" s="34">
        <v>0.34</v>
      </c>
      <c r="V57" s="34">
        <v>0.2</v>
      </c>
      <c r="W57" s="34">
        <v>0.44</v>
      </c>
      <c r="X57" s="34">
        <v>0.73</v>
      </c>
      <c r="Y57" s="34">
        <v>1.0396980710092254</v>
      </c>
      <c r="Z57" s="34">
        <v>1.2448979591836733</v>
      </c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6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5.75" customHeight="1">
      <c r="A58" s="535" t="s">
        <v>5840</v>
      </c>
      <c r="B58" s="51">
        <v>45996</v>
      </c>
      <c r="C58" s="33" t="s">
        <v>5839</v>
      </c>
      <c r="D58" s="37">
        <v>1483</v>
      </c>
      <c r="E58" s="34">
        <v>22.3</v>
      </c>
      <c r="F58" s="34">
        <v>22.4</v>
      </c>
      <c r="G58" s="34">
        <v>4.3499999999999996</v>
      </c>
      <c r="H58" s="34">
        <v>0.11</v>
      </c>
      <c r="I58" s="34">
        <v>0.48</v>
      </c>
      <c r="J58" s="31">
        <v>4.4999999999999998E-2</v>
      </c>
      <c r="K58" s="31">
        <v>9.1999999999999998E-2</v>
      </c>
      <c r="L58" s="31">
        <v>4.1000000000000002E-2</v>
      </c>
      <c r="M58" s="31">
        <v>1.0999999999999999E-2</v>
      </c>
      <c r="N58" s="420">
        <f t="shared" si="0"/>
        <v>94.870999999999995</v>
      </c>
      <c r="O58" s="34">
        <v>35.880000000000003</v>
      </c>
      <c r="P58" s="34">
        <v>37.22</v>
      </c>
      <c r="Q58" s="34">
        <v>7.12</v>
      </c>
      <c r="R58" s="34">
        <v>17.46</v>
      </c>
      <c r="S58" s="34">
        <v>0.28999999999999998</v>
      </c>
      <c r="T58" s="34">
        <v>0.16</v>
      </c>
      <c r="U58" s="34">
        <v>0.33</v>
      </c>
      <c r="V58" s="34">
        <v>0.2</v>
      </c>
      <c r="W58" s="34">
        <v>0.49</v>
      </c>
      <c r="X58" s="34">
        <v>0.74</v>
      </c>
      <c r="Y58" s="34">
        <v>1.0373467112597545</v>
      </c>
      <c r="Z58" s="34">
        <v>1.2357859531772573</v>
      </c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6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5.75" customHeight="1">
      <c r="A59" s="535" t="s">
        <v>5842</v>
      </c>
      <c r="B59" s="51">
        <v>45996</v>
      </c>
      <c r="C59" s="33" t="s">
        <v>5841</v>
      </c>
      <c r="D59" s="37">
        <v>1486</v>
      </c>
      <c r="E59" s="34">
        <v>0</v>
      </c>
      <c r="F59" s="34">
        <v>0.1</v>
      </c>
      <c r="G59" s="34">
        <v>4.37</v>
      </c>
      <c r="H59" s="34">
        <v>0.12</v>
      </c>
      <c r="I59" s="34">
        <v>0.39</v>
      </c>
      <c r="J59" s="31">
        <v>4.7E-2</v>
      </c>
      <c r="K59" s="31">
        <v>0.09</v>
      </c>
      <c r="L59" s="31">
        <v>3.6999999999999998E-2</v>
      </c>
      <c r="M59" s="31">
        <v>1.2E-2</v>
      </c>
      <c r="N59" s="420">
        <f t="shared" si="0"/>
        <v>94.933999999999997</v>
      </c>
      <c r="O59" s="34">
        <v>36.270000000000003</v>
      </c>
      <c r="P59" s="34">
        <v>36.619999999999997</v>
      </c>
      <c r="Q59" s="34">
        <v>7.23</v>
      </c>
      <c r="R59" s="34">
        <v>17.13</v>
      </c>
      <c r="S59" s="34">
        <v>0.46</v>
      </c>
      <c r="T59" s="34">
        <v>0.21</v>
      </c>
      <c r="U59" s="34">
        <v>0.31</v>
      </c>
      <c r="V59" s="34">
        <v>0.23</v>
      </c>
      <c r="W59" s="34">
        <v>0.54</v>
      </c>
      <c r="X59" s="34">
        <v>0.89</v>
      </c>
      <c r="Y59" s="34">
        <v>1.0096498483595255</v>
      </c>
      <c r="Z59" s="34">
        <v>1.2089881444720152</v>
      </c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6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ht="15.75" customHeight="1">
      <c r="A60" s="535"/>
      <c r="B60" s="51"/>
      <c r="C60" s="33"/>
      <c r="D60" s="37"/>
      <c r="E60" s="34"/>
      <c r="F60" s="34"/>
      <c r="G60" s="34"/>
      <c r="H60" s="34"/>
      <c r="I60" s="34"/>
      <c r="J60" s="31"/>
      <c r="K60" s="31"/>
      <c r="L60" s="31"/>
      <c r="M60" s="31"/>
      <c r="N60" s="420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6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ht="15.75" customHeight="1">
      <c r="A61" s="535" t="s">
        <v>5844</v>
      </c>
      <c r="B61" s="51">
        <v>45997</v>
      </c>
      <c r="C61" s="33" t="s">
        <v>5843</v>
      </c>
      <c r="D61" s="37">
        <v>1479</v>
      </c>
      <c r="E61" s="34">
        <v>1.5</v>
      </c>
      <c r="F61" s="34">
        <v>2</v>
      </c>
      <c r="G61" s="34">
        <v>4.3499999999999996</v>
      </c>
      <c r="H61" s="34">
        <v>0.13</v>
      </c>
      <c r="I61" s="34">
        <v>0.42</v>
      </c>
      <c r="J61" s="31">
        <v>4.4999999999999998E-2</v>
      </c>
      <c r="K61" s="31">
        <v>9.8000000000000004E-2</v>
      </c>
      <c r="L61" s="31">
        <v>3.9E-2</v>
      </c>
      <c r="M61" s="31">
        <v>1.2999999999999999E-2</v>
      </c>
      <c r="N61" s="420">
        <f t="shared" si="0"/>
        <v>94.905000000000001</v>
      </c>
      <c r="O61" s="34">
        <v>36.08</v>
      </c>
      <c r="P61" s="34">
        <v>36.85</v>
      </c>
      <c r="Q61" s="34">
        <v>7.27</v>
      </c>
      <c r="R61" s="34">
        <v>17.18</v>
      </c>
      <c r="S61" s="34">
        <v>0.41</v>
      </c>
      <c r="T61" s="34">
        <v>0.21</v>
      </c>
      <c r="U61" s="34">
        <v>0.31</v>
      </c>
      <c r="V61" s="34">
        <v>0.2</v>
      </c>
      <c r="W61" s="34">
        <v>0.48</v>
      </c>
      <c r="X61" s="34">
        <v>0.9</v>
      </c>
      <c r="Y61" s="34">
        <v>1.0213414634146343</v>
      </c>
      <c r="Z61" s="34">
        <v>1.2228381374722841</v>
      </c>
      <c r="AA61" s="34"/>
      <c r="AB61" s="34" t="s">
        <v>48</v>
      </c>
      <c r="AC61" s="34">
        <v>22.3</v>
      </c>
      <c r="AD61" s="34">
        <v>24</v>
      </c>
      <c r="AE61" s="34">
        <v>17.399999999999999</v>
      </c>
      <c r="AF61" s="34">
        <v>0.6</v>
      </c>
      <c r="AG61" s="34">
        <v>3.35</v>
      </c>
      <c r="AH61" s="34">
        <v>54.65</v>
      </c>
      <c r="AI61" s="34">
        <v>1.38</v>
      </c>
      <c r="AJ61" s="34">
        <v>42.03</v>
      </c>
      <c r="AK61" s="34">
        <v>834.18</v>
      </c>
      <c r="AL61" s="36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1:48" ht="15.75" customHeight="1">
      <c r="A62" s="535" t="s">
        <v>5846</v>
      </c>
      <c r="B62" s="51">
        <v>45997</v>
      </c>
      <c r="C62" s="33" t="s">
        <v>5845</v>
      </c>
      <c r="D62" s="37">
        <v>1494</v>
      </c>
      <c r="E62" s="34">
        <v>3.3</v>
      </c>
      <c r="F62" s="34">
        <v>3.4</v>
      </c>
      <c r="G62" s="34">
        <v>4.3099999999999996</v>
      </c>
      <c r="H62" s="34">
        <v>0.13</v>
      </c>
      <c r="I62" s="34">
        <v>0.63</v>
      </c>
      <c r="J62" s="31">
        <v>3.9E-2</v>
      </c>
      <c r="K62" s="31">
        <v>9.1999999999999998E-2</v>
      </c>
      <c r="L62" s="31">
        <v>5.1999999999999998E-2</v>
      </c>
      <c r="M62" s="31">
        <v>1.2E-2</v>
      </c>
      <c r="N62" s="420">
        <f t="shared" si="0"/>
        <v>94.734999999999999</v>
      </c>
      <c r="O62" s="34">
        <v>36.020000000000003</v>
      </c>
      <c r="P62" s="34">
        <v>37.229999999999997</v>
      </c>
      <c r="Q62" s="34">
        <v>7.26</v>
      </c>
      <c r="R62" s="34">
        <v>17.100000000000001</v>
      </c>
      <c r="S62" s="34">
        <v>0.31</v>
      </c>
      <c r="T62" s="34">
        <v>0.19</v>
      </c>
      <c r="U62" s="34">
        <v>0.31</v>
      </c>
      <c r="V62" s="34">
        <v>0.19</v>
      </c>
      <c r="W62" s="34">
        <v>0.44</v>
      </c>
      <c r="X62" s="34">
        <v>0.85</v>
      </c>
      <c r="Y62" s="34">
        <v>1.0335924486396444</v>
      </c>
      <c r="Z62" s="34">
        <v>1.2351471404775123</v>
      </c>
      <c r="AA62" s="34"/>
      <c r="AB62" s="34" t="s">
        <v>50</v>
      </c>
      <c r="AC62" s="34">
        <v>6.5</v>
      </c>
      <c r="AD62" s="34" t="s">
        <v>51</v>
      </c>
      <c r="AE62" s="34"/>
      <c r="AF62" s="34"/>
      <c r="AG62" s="34"/>
      <c r="AH62" s="34"/>
      <c r="AI62" s="34"/>
      <c r="AJ62" s="34"/>
      <c r="AK62" s="34"/>
      <c r="AL62" s="36"/>
      <c r="AM62" s="10"/>
      <c r="AN62" s="10"/>
      <c r="AO62" s="10"/>
      <c r="AP62" s="10"/>
      <c r="AQ62" s="10"/>
      <c r="AR62" s="10"/>
      <c r="AS62" s="10"/>
      <c r="AT62" s="10"/>
      <c r="AU62" s="10"/>
      <c r="AV62" s="10"/>
    </row>
    <row r="63" spans="1:48" ht="15.75" customHeight="1">
      <c r="A63" s="535" t="s">
        <v>5848</v>
      </c>
      <c r="B63" s="51">
        <v>45997</v>
      </c>
      <c r="C63" s="33" t="s">
        <v>5847</v>
      </c>
      <c r="D63" s="37">
        <v>1491</v>
      </c>
      <c r="E63" s="34">
        <v>6.4</v>
      </c>
      <c r="F63" s="34">
        <v>6.5</v>
      </c>
      <c r="G63" s="34">
        <v>4.1500000000000004</v>
      </c>
      <c r="H63" s="34">
        <v>0.13</v>
      </c>
      <c r="I63" s="34">
        <v>0.68</v>
      </c>
      <c r="J63" s="31">
        <v>0.04</v>
      </c>
      <c r="K63" s="31">
        <v>9.6000000000000002E-2</v>
      </c>
      <c r="L63" s="31">
        <v>5.5E-2</v>
      </c>
      <c r="M63" s="31">
        <v>1.2999999999999999E-2</v>
      </c>
      <c r="N63" s="420">
        <f t="shared" si="0"/>
        <v>94.835999999999999</v>
      </c>
      <c r="O63" s="34">
        <v>36.17</v>
      </c>
      <c r="P63" s="34">
        <v>37.299999999999997</v>
      </c>
      <c r="Q63" s="34">
        <v>7.38</v>
      </c>
      <c r="R63" s="34">
        <v>17.079999999999998</v>
      </c>
      <c r="S63" s="34">
        <v>0.23</v>
      </c>
      <c r="T63" s="34">
        <v>0.16</v>
      </c>
      <c r="U63" s="34">
        <v>0.31</v>
      </c>
      <c r="V63" s="34">
        <v>0.18</v>
      </c>
      <c r="W63" s="34">
        <v>0.38</v>
      </c>
      <c r="X63" s="34">
        <v>0.71</v>
      </c>
      <c r="Y63" s="34">
        <v>1.0312413602432955</v>
      </c>
      <c r="Z63" s="34">
        <v>1.2352778545756151</v>
      </c>
      <c r="AA63" s="34"/>
      <c r="AB63" s="34" t="s">
        <v>53</v>
      </c>
      <c r="AC63" s="34">
        <v>14.3</v>
      </c>
      <c r="AD63" s="34">
        <v>25</v>
      </c>
      <c r="AE63" s="34">
        <v>18.399999999999999</v>
      </c>
      <c r="AF63" s="34">
        <v>0.6</v>
      </c>
      <c r="AG63" s="34">
        <v>3.08</v>
      </c>
      <c r="AH63" s="34">
        <v>52.92</v>
      </c>
      <c r="AI63" s="34">
        <v>1.3586956521739131</v>
      </c>
      <c r="AJ63" s="34">
        <v>42.396313364055302</v>
      </c>
      <c r="AK63" s="34">
        <v>856.44</v>
      </c>
      <c r="AL63" s="36"/>
      <c r="AM63" s="10"/>
      <c r="AN63" s="10"/>
      <c r="AO63" s="10"/>
      <c r="AP63" s="10"/>
      <c r="AQ63" s="10"/>
      <c r="AR63" s="10"/>
      <c r="AS63" s="10"/>
      <c r="AT63" s="10"/>
      <c r="AU63" s="10"/>
      <c r="AV63" s="10"/>
    </row>
    <row r="64" spans="1:48" ht="15.75" customHeight="1">
      <c r="A64" s="535" t="s">
        <v>5850</v>
      </c>
      <c r="B64" s="51">
        <v>45997</v>
      </c>
      <c r="C64" s="33" t="s">
        <v>5849</v>
      </c>
      <c r="D64" s="37">
        <v>1492</v>
      </c>
      <c r="E64" s="34">
        <v>7.5</v>
      </c>
      <c r="F64" s="34">
        <v>8</v>
      </c>
      <c r="G64" s="34">
        <v>4.4800000000000004</v>
      </c>
      <c r="H64" s="34">
        <v>0.14000000000000001</v>
      </c>
      <c r="I64" s="34">
        <v>1.1200000000000001</v>
      </c>
      <c r="J64" s="31">
        <v>2.5000000000000001E-2</v>
      </c>
      <c r="K64" s="31">
        <v>8.7999999999999995E-2</v>
      </c>
      <c r="L64" s="31">
        <v>7.8E-2</v>
      </c>
      <c r="M64" s="31">
        <v>1.11E-2</v>
      </c>
      <c r="N64" s="420">
        <f t="shared" si="0"/>
        <v>94.057900000000004</v>
      </c>
      <c r="O64" s="34">
        <v>35.51</v>
      </c>
      <c r="P64" s="34">
        <v>37.549999999999997</v>
      </c>
      <c r="Q64" s="34">
        <v>7.31</v>
      </c>
      <c r="R64" s="34">
        <v>17.739999999999998</v>
      </c>
      <c r="S64" s="34">
        <v>0.22</v>
      </c>
      <c r="T64" s="34">
        <v>0.13</v>
      </c>
      <c r="U64" s="34">
        <v>0.33</v>
      </c>
      <c r="V64" s="34">
        <v>0.16</v>
      </c>
      <c r="W64" s="34">
        <v>0.33</v>
      </c>
      <c r="X64" s="34">
        <v>0.63</v>
      </c>
      <c r="Y64" s="34">
        <v>1.0574486060264714</v>
      </c>
      <c r="Z64" s="34">
        <v>1.2633061109546606</v>
      </c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6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8" ht="15.75" customHeight="1">
      <c r="A65" s="535" t="s">
        <v>5852</v>
      </c>
      <c r="B65" s="51">
        <v>45997</v>
      </c>
      <c r="C65" s="33" t="s">
        <v>5851</v>
      </c>
      <c r="D65" s="37">
        <v>1486</v>
      </c>
      <c r="E65" s="34">
        <v>9.1999999999999993</v>
      </c>
      <c r="F65" s="34">
        <v>9.3000000000000007</v>
      </c>
      <c r="G65" s="34">
        <v>4.3</v>
      </c>
      <c r="H65" s="34">
        <v>0.13</v>
      </c>
      <c r="I65" s="34">
        <v>0.66</v>
      </c>
      <c r="J65" s="31">
        <v>3.5999999999999997E-2</v>
      </c>
      <c r="K65" s="31">
        <v>8.8999999999999996E-2</v>
      </c>
      <c r="L65" s="31">
        <v>5.6000000000000001E-2</v>
      </c>
      <c r="M65" s="31">
        <v>1.0999999999999999E-2</v>
      </c>
      <c r="N65" s="420">
        <f t="shared" si="0"/>
        <v>94.718000000000004</v>
      </c>
      <c r="O65" s="34">
        <v>35.020000000000003</v>
      </c>
      <c r="P65" s="34">
        <v>37.64</v>
      </c>
      <c r="Q65" s="34">
        <v>7.29</v>
      </c>
      <c r="R65" s="34">
        <v>17.93</v>
      </c>
      <c r="S65" s="34">
        <v>0.21</v>
      </c>
      <c r="T65" s="34">
        <v>0.15</v>
      </c>
      <c r="U65" s="34">
        <v>0.35</v>
      </c>
      <c r="V65" s="34">
        <v>0.18</v>
      </c>
      <c r="W65" s="34">
        <v>0.4</v>
      </c>
      <c r="X65" s="34">
        <v>0.72</v>
      </c>
      <c r="Y65" s="34">
        <f t="shared" ref="Y65" si="9">P65/O65</f>
        <v>1.0748143917761279</v>
      </c>
      <c r="Z65" s="34">
        <f t="shared" ref="Z65" si="10">(Q65+P65)/O65</f>
        <v>1.282981153626499</v>
      </c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6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8" ht="15.75" customHeight="1">
      <c r="A66" s="535" t="s">
        <v>5854</v>
      </c>
      <c r="B66" s="51">
        <v>45997</v>
      </c>
      <c r="C66" s="33" t="s">
        <v>5853</v>
      </c>
      <c r="D66" s="37">
        <v>1507</v>
      </c>
      <c r="E66" s="34">
        <v>11.1</v>
      </c>
      <c r="F66" s="34">
        <v>11.2</v>
      </c>
      <c r="G66" s="34">
        <v>4.2300000000000004</v>
      </c>
      <c r="H66" s="34">
        <v>0.13</v>
      </c>
      <c r="I66" s="34">
        <v>0.54</v>
      </c>
      <c r="J66" s="31">
        <v>3.9E-2</v>
      </c>
      <c r="K66" s="31">
        <v>0.09</v>
      </c>
      <c r="L66" s="31">
        <v>0.05</v>
      </c>
      <c r="M66" s="31">
        <v>1.2E-2</v>
      </c>
      <c r="N66" s="420">
        <f t="shared" si="0"/>
        <v>94.909000000000006</v>
      </c>
      <c r="O66" s="34">
        <v>35.17</v>
      </c>
      <c r="P66" s="34">
        <v>36.979999999999997</v>
      </c>
      <c r="Q66" s="34">
        <v>7.59</v>
      </c>
      <c r="R66" s="34">
        <v>17.86</v>
      </c>
      <c r="S66" s="34">
        <v>0.28999999999999998</v>
      </c>
      <c r="T66" s="34">
        <v>0.18</v>
      </c>
      <c r="U66" s="34">
        <v>0.33</v>
      </c>
      <c r="V66" s="34">
        <v>0.19</v>
      </c>
      <c r="W66" s="34">
        <v>0.43</v>
      </c>
      <c r="X66" s="34">
        <v>0.87</v>
      </c>
      <c r="Y66" s="34">
        <v>1.0514643161785611</v>
      </c>
      <c r="Z66" s="34">
        <v>1.2672732442422516</v>
      </c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6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8" ht="15.75" customHeight="1">
      <c r="A67" s="535" t="s">
        <v>5856</v>
      </c>
      <c r="B67" s="51">
        <v>45997</v>
      </c>
      <c r="C67" s="33" t="s">
        <v>5855</v>
      </c>
      <c r="D67" s="37">
        <v>1484</v>
      </c>
      <c r="E67" s="34">
        <v>12.55</v>
      </c>
      <c r="F67" s="34">
        <v>13.05</v>
      </c>
      <c r="G67" s="34">
        <v>4.32</v>
      </c>
      <c r="H67" s="34">
        <v>0.13</v>
      </c>
      <c r="I67" s="34">
        <v>0.57999999999999996</v>
      </c>
      <c r="J67" s="31">
        <v>4.2000000000000003E-2</v>
      </c>
      <c r="K67" s="31">
        <v>9.6000000000000002E-2</v>
      </c>
      <c r="L67" s="31">
        <v>5.0999999999999997E-2</v>
      </c>
      <c r="M67" s="31">
        <v>1.2E-2</v>
      </c>
      <c r="N67" s="420">
        <f t="shared" si="0"/>
        <v>94.769000000000005</v>
      </c>
      <c r="O67" s="34">
        <v>35.4</v>
      </c>
      <c r="P67" s="34">
        <v>37.24</v>
      </c>
      <c r="Q67" s="34">
        <v>7.27</v>
      </c>
      <c r="R67" s="34">
        <v>17.829999999999998</v>
      </c>
      <c r="S67" s="34">
        <v>0.23</v>
      </c>
      <c r="T67" s="34">
        <v>0.16</v>
      </c>
      <c r="U67" s="34">
        <v>0.34</v>
      </c>
      <c r="V67" s="34">
        <v>0.19</v>
      </c>
      <c r="W67" s="34">
        <v>0.42</v>
      </c>
      <c r="X67" s="34">
        <v>0.8</v>
      </c>
      <c r="Y67" s="34">
        <v>1.0519774011299436</v>
      </c>
      <c r="Z67" s="34">
        <v>1.2573446327683617</v>
      </c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6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8" ht="15.75" customHeight="1">
      <c r="A68" s="535" t="s">
        <v>5858</v>
      </c>
      <c r="B68" s="51">
        <v>45997</v>
      </c>
      <c r="C68" s="33" t="s">
        <v>5857</v>
      </c>
      <c r="D68" s="37">
        <v>1495</v>
      </c>
      <c r="E68" s="34">
        <v>14.4</v>
      </c>
      <c r="F68" s="34">
        <v>14.5</v>
      </c>
      <c r="G68" s="34">
        <v>4.28</v>
      </c>
      <c r="H68" s="34">
        <v>0.13</v>
      </c>
      <c r="I68" s="34">
        <v>0.47</v>
      </c>
      <c r="J68" s="31">
        <v>0.04</v>
      </c>
      <c r="K68" s="31">
        <v>8.6999999999999994E-2</v>
      </c>
      <c r="L68" s="31">
        <v>4.9000000000000002E-2</v>
      </c>
      <c r="M68" s="31">
        <v>1.2E-2</v>
      </c>
      <c r="N68" s="420">
        <f t="shared" si="0"/>
        <v>94.932000000000002</v>
      </c>
      <c r="O68" s="34">
        <v>35.32</v>
      </c>
      <c r="P68" s="34">
        <v>37.08</v>
      </c>
      <c r="Q68" s="34">
        <v>7.36</v>
      </c>
      <c r="R68" s="34">
        <v>17.54</v>
      </c>
      <c r="S68" s="34">
        <v>0.43</v>
      </c>
      <c r="T68" s="34">
        <v>0.21</v>
      </c>
      <c r="U68" s="34">
        <v>0.33</v>
      </c>
      <c r="V68" s="34">
        <v>0.21</v>
      </c>
      <c r="W68" s="34">
        <v>0.47</v>
      </c>
      <c r="X68" s="34">
        <v>0.93</v>
      </c>
      <c r="Y68" s="34">
        <v>1.0498301245753114</v>
      </c>
      <c r="Z68" s="34">
        <v>1.2582106455266138</v>
      </c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6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8" ht="15.75" customHeight="1">
      <c r="A69" s="535" t="s">
        <v>5860</v>
      </c>
      <c r="B69" s="51">
        <v>45997</v>
      </c>
      <c r="C69" s="33" t="s">
        <v>5859</v>
      </c>
      <c r="D69" s="37">
        <v>1474</v>
      </c>
      <c r="E69" s="34">
        <v>16.350000000000001</v>
      </c>
      <c r="F69" s="34">
        <v>16.45</v>
      </c>
      <c r="G69" s="34">
        <v>4.2699999999999996</v>
      </c>
      <c r="H69" s="34">
        <v>0.11</v>
      </c>
      <c r="I69" s="34">
        <v>0.24</v>
      </c>
      <c r="J69" s="31">
        <v>6.6000000000000003E-2</v>
      </c>
      <c r="K69" s="31">
        <v>9.5000000000000001E-2</v>
      </c>
      <c r="L69" s="31">
        <v>2.8000000000000001E-2</v>
      </c>
      <c r="M69" s="31">
        <v>1.0999999999999999E-2</v>
      </c>
      <c r="N69" s="420">
        <f t="shared" si="0"/>
        <v>95.18</v>
      </c>
      <c r="O69" s="34">
        <v>35.729999999999997</v>
      </c>
      <c r="P69" s="34">
        <v>36.82</v>
      </c>
      <c r="Q69" s="34">
        <v>7.43</v>
      </c>
      <c r="R69" s="34">
        <v>17.14</v>
      </c>
      <c r="S69" s="34">
        <v>0.48</v>
      </c>
      <c r="T69" s="34">
        <v>0.24</v>
      </c>
      <c r="U69" s="34">
        <v>0.31</v>
      </c>
      <c r="V69" s="34">
        <v>0.21</v>
      </c>
      <c r="W69" s="34">
        <v>0.48</v>
      </c>
      <c r="X69" s="34">
        <v>1.04</v>
      </c>
      <c r="Y69" s="34">
        <v>1.0305065771060735</v>
      </c>
      <c r="Z69" s="34">
        <v>1.2384550797649037</v>
      </c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6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8" ht="15.75" customHeight="1">
      <c r="A70" s="535" t="s">
        <v>5860</v>
      </c>
      <c r="B70" s="51">
        <v>45997</v>
      </c>
      <c r="C70" s="33" t="s">
        <v>5861</v>
      </c>
      <c r="D70" s="37">
        <v>1474</v>
      </c>
      <c r="E70" s="34">
        <v>17.05</v>
      </c>
      <c r="F70" s="34">
        <v>17.149999999999999</v>
      </c>
      <c r="G70" s="34">
        <v>4.1900000000000004</v>
      </c>
      <c r="H70" s="34">
        <v>0.13</v>
      </c>
      <c r="I70" s="34">
        <v>0.52</v>
      </c>
      <c r="J70" s="31">
        <v>4.5999999999999999E-2</v>
      </c>
      <c r="K70" s="31">
        <v>9.2999999999999999E-2</v>
      </c>
      <c r="L70" s="31">
        <v>4.9000000000000002E-2</v>
      </c>
      <c r="M70" s="31">
        <v>1.2999999999999999E-2</v>
      </c>
      <c r="N70" s="420">
        <f t="shared" ref="N70:N81" si="11">100-SUM(G70:M70)</f>
        <v>94.959000000000003</v>
      </c>
      <c r="O70" s="34" t="s">
        <v>2352</v>
      </c>
      <c r="P70" s="34" t="s">
        <v>2352</v>
      </c>
      <c r="Q70" s="34" t="s">
        <v>2352</v>
      </c>
      <c r="R70" s="34" t="s">
        <v>2352</v>
      </c>
      <c r="S70" s="34" t="s">
        <v>2352</v>
      </c>
      <c r="T70" s="34" t="s">
        <v>2352</v>
      </c>
      <c r="U70" s="34" t="s">
        <v>2352</v>
      </c>
      <c r="V70" s="34" t="s">
        <v>2352</v>
      </c>
      <c r="W70" s="34" t="s">
        <v>2352</v>
      </c>
      <c r="X70" s="34" t="s">
        <v>2352</v>
      </c>
      <c r="Y70" s="34" t="s">
        <v>2352</v>
      </c>
      <c r="Z70" s="34" t="s">
        <v>2352</v>
      </c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6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ht="15.75" customHeight="1">
      <c r="A71" s="535" t="s">
        <v>5863</v>
      </c>
      <c r="B71" s="51">
        <v>45997</v>
      </c>
      <c r="C71" s="33" t="s">
        <v>5862</v>
      </c>
      <c r="D71" s="37">
        <v>1501</v>
      </c>
      <c r="E71" s="34">
        <v>18.350000000000001</v>
      </c>
      <c r="F71" s="34">
        <v>18.45</v>
      </c>
      <c r="G71" s="34">
        <v>4.42</v>
      </c>
      <c r="H71" s="34">
        <v>0.15</v>
      </c>
      <c r="I71" s="34">
        <v>1.03</v>
      </c>
      <c r="J71" s="31">
        <v>2.1000000000000001E-2</v>
      </c>
      <c r="K71" s="31">
        <v>9.7000000000000003E-2</v>
      </c>
      <c r="L71" s="31">
        <v>8.4000000000000005E-2</v>
      </c>
      <c r="M71" s="31">
        <v>1.2999999999999999E-2</v>
      </c>
      <c r="N71" s="420">
        <f t="shared" si="11"/>
        <v>94.185000000000002</v>
      </c>
      <c r="O71" s="34">
        <v>34.81</v>
      </c>
      <c r="P71" s="34">
        <v>37.950000000000003</v>
      </c>
      <c r="Q71" s="34">
        <v>7.44</v>
      </c>
      <c r="R71" s="34">
        <v>17.489999999999998</v>
      </c>
      <c r="S71" s="34">
        <v>0.39</v>
      </c>
      <c r="T71" s="34">
        <v>0.16</v>
      </c>
      <c r="U71" s="34">
        <v>0.33</v>
      </c>
      <c r="V71" s="34">
        <v>0.17</v>
      </c>
      <c r="W71" s="34">
        <v>0.35</v>
      </c>
      <c r="X71" s="34">
        <v>0.8</v>
      </c>
      <c r="Y71" s="34">
        <v>1.0902039643780523</v>
      </c>
      <c r="Z71" s="34">
        <v>1.3039356506750932</v>
      </c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6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ht="15.75" customHeight="1">
      <c r="A72" s="535" t="s">
        <v>5864</v>
      </c>
      <c r="B72" s="51">
        <v>45997</v>
      </c>
      <c r="C72" s="33" t="s">
        <v>5865</v>
      </c>
      <c r="D72" s="37">
        <v>1476</v>
      </c>
      <c r="E72" s="34">
        <v>20.52</v>
      </c>
      <c r="F72" s="34">
        <v>21.02</v>
      </c>
      <c r="G72" s="34">
        <v>4.38</v>
      </c>
      <c r="H72" s="34">
        <v>0.12</v>
      </c>
      <c r="I72" s="34">
        <v>0.35</v>
      </c>
      <c r="J72" s="31">
        <v>4.2999999999999997E-2</v>
      </c>
      <c r="K72" s="31">
        <v>0.09</v>
      </c>
      <c r="L72" s="31">
        <v>3.7999999999999999E-2</v>
      </c>
      <c r="M72" s="31">
        <v>1.1599999999999999E-2</v>
      </c>
      <c r="N72" s="420">
        <f t="shared" si="11"/>
        <v>94.967399999999998</v>
      </c>
      <c r="O72" s="34">
        <v>35.46</v>
      </c>
      <c r="P72" s="34">
        <v>37.36</v>
      </c>
      <c r="Q72" s="34">
        <v>7.37</v>
      </c>
      <c r="R72" s="34">
        <v>17.48</v>
      </c>
      <c r="S72" s="34">
        <v>0.31</v>
      </c>
      <c r="T72" s="34">
        <v>0.17</v>
      </c>
      <c r="U72" s="34">
        <v>0.33</v>
      </c>
      <c r="V72" s="34">
        <v>0.18</v>
      </c>
      <c r="W72" s="34">
        <v>0.39</v>
      </c>
      <c r="X72" s="34">
        <v>0.83</v>
      </c>
      <c r="Y72" s="34">
        <v>1.0535815002820079</v>
      </c>
      <c r="Z72" s="34">
        <v>1.2614213197969542</v>
      </c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6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ht="15.75" customHeight="1">
      <c r="A73" s="535" t="s">
        <v>5867</v>
      </c>
      <c r="B73" s="51">
        <v>45997</v>
      </c>
      <c r="C73" s="33" t="s">
        <v>5866</v>
      </c>
      <c r="D73" s="37">
        <v>1499</v>
      </c>
      <c r="E73" s="34">
        <v>22.5</v>
      </c>
      <c r="F73" s="34">
        <v>23</v>
      </c>
      <c r="G73" s="34">
        <v>4.3099999999999996</v>
      </c>
      <c r="H73" s="34">
        <v>0.12</v>
      </c>
      <c r="I73" s="34">
        <v>0.61</v>
      </c>
      <c r="J73" s="31">
        <v>4.2000000000000003E-2</v>
      </c>
      <c r="K73" s="31">
        <v>9.1999999999999998E-2</v>
      </c>
      <c r="L73" s="31">
        <v>5.1999999999999998E-2</v>
      </c>
      <c r="M73" s="31">
        <v>1.2999999999999999E-2</v>
      </c>
      <c r="N73" s="420">
        <f t="shared" si="11"/>
        <v>94.760999999999996</v>
      </c>
      <c r="O73" s="34">
        <v>35.130000000000003</v>
      </c>
      <c r="P73" s="34">
        <v>37.46</v>
      </c>
      <c r="Q73" s="34">
        <v>7.33</v>
      </c>
      <c r="R73" s="34">
        <v>17.77</v>
      </c>
      <c r="S73" s="34">
        <v>0.3</v>
      </c>
      <c r="T73" s="34">
        <v>0.16</v>
      </c>
      <c r="U73" s="34">
        <v>0.34</v>
      </c>
      <c r="V73" s="34">
        <v>0.17</v>
      </c>
      <c r="W73" s="34">
        <v>0.4</v>
      </c>
      <c r="X73" s="34">
        <v>0.83</v>
      </c>
      <c r="Y73" s="433">
        <v>1.0663250782806717</v>
      </c>
      <c r="Z73" s="433">
        <v>1.2749786507258751</v>
      </c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6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ht="15.75" customHeight="1">
      <c r="A74" s="535" t="s">
        <v>5869</v>
      </c>
      <c r="B74" s="51">
        <v>45997</v>
      </c>
      <c r="C74" s="33" t="s">
        <v>5868</v>
      </c>
      <c r="D74" s="37">
        <v>1468</v>
      </c>
      <c r="E74" s="34">
        <v>0.4</v>
      </c>
      <c r="F74" s="34">
        <v>0.5</v>
      </c>
      <c r="G74" s="34">
        <v>4.33</v>
      </c>
      <c r="H74" s="34">
        <v>0.13</v>
      </c>
      <c r="I74" s="34">
        <v>0.54</v>
      </c>
      <c r="J74" s="31">
        <v>4.8000000000000001E-2</v>
      </c>
      <c r="K74" s="31">
        <v>9.5000000000000001E-2</v>
      </c>
      <c r="L74" s="31">
        <v>4.3999999999999997E-2</v>
      </c>
      <c r="M74" s="31">
        <v>1.7999999999999999E-2</v>
      </c>
      <c r="N74" s="420">
        <f t="shared" si="11"/>
        <v>94.795000000000002</v>
      </c>
      <c r="O74" s="34">
        <v>34.94</v>
      </c>
      <c r="P74" s="34">
        <v>37.17</v>
      </c>
      <c r="Q74" s="34">
        <v>7.5</v>
      </c>
      <c r="R74" s="34">
        <v>17.84</v>
      </c>
      <c r="S74" s="34">
        <v>0.37</v>
      </c>
      <c r="T74" s="34">
        <v>0.19</v>
      </c>
      <c r="U74" s="34">
        <v>0.34</v>
      </c>
      <c r="V74" s="34">
        <v>0.17</v>
      </c>
      <c r="W74" s="34">
        <v>0.39</v>
      </c>
      <c r="X74" s="34">
        <v>0.97</v>
      </c>
      <c r="Y74" s="433">
        <v>1.0638236977676017</v>
      </c>
      <c r="Z74" s="433">
        <v>1.2784773898111048</v>
      </c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6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ht="15.75" customHeight="1">
      <c r="A75" s="535"/>
      <c r="B75" s="51"/>
      <c r="C75" s="33"/>
      <c r="D75" s="37"/>
      <c r="E75" s="34"/>
      <c r="F75" s="34"/>
      <c r="G75" s="34"/>
      <c r="H75" s="34"/>
      <c r="I75" s="34"/>
      <c r="J75" s="31"/>
      <c r="K75" s="31"/>
      <c r="L75" s="31"/>
      <c r="M75" s="31"/>
      <c r="N75" s="420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433"/>
      <c r="Z75" s="433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6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8" ht="15.75" customHeight="1">
      <c r="A76" s="535" t="s">
        <v>5871</v>
      </c>
      <c r="B76" s="51">
        <v>45998</v>
      </c>
      <c r="C76" s="33" t="s">
        <v>5870</v>
      </c>
      <c r="D76" s="37">
        <v>1473</v>
      </c>
      <c r="E76" s="34">
        <v>3.1</v>
      </c>
      <c r="F76" s="34">
        <v>3.2</v>
      </c>
      <c r="G76" s="34">
        <v>4.4000000000000004</v>
      </c>
      <c r="H76" s="34">
        <v>0.12</v>
      </c>
      <c r="I76" s="34">
        <v>0.31</v>
      </c>
      <c r="J76" s="31">
        <v>6.5000000000000002E-2</v>
      </c>
      <c r="K76" s="31">
        <v>0.106</v>
      </c>
      <c r="L76" s="31">
        <v>2.7E-2</v>
      </c>
      <c r="M76" s="31">
        <v>1.2999999999999999E-2</v>
      </c>
      <c r="N76" s="420">
        <f t="shared" si="11"/>
        <v>94.959000000000003</v>
      </c>
      <c r="O76" s="34">
        <v>35.380000000000003</v>
      </c>
      <c r="P76" s="34">
        <v>36.81</v>
      </c>
      <c r="Q76" s="34">
        <v>7.52</v>
      </c>
      <c r="R76" s="34">
        <v>17.64</v>
      </c>
      <c r="S76" s="34">
        <v>0.32</v>
      </c>
      <c r="T76" s="34">
        <v>0.22</v>
      </c>
      <c r="U76" s="34">
        <v>0.32</v>
      </c>
      <c r="V76" s="34">
        <v>0.19</v>
      </c>
      <c r="W76" s="34">
        <v>0.44</v>
      </c>
      <c r="X76" s="34">
        <v>1.06</v>
      </c>
      <c r="Y76" s="433">
        <v>1.0404183154324478</v>
      </c>
      <c r="Z76" s="433">
        <v>1.2529677784058788</v>
      </c>
      <c r="AA76" s="34"/>
      <c r="AB76" s="34" t="s">
        <v>48</v>
      </c>
      <c r="AC76" s="34">
        <v>22.3</v>
      </c>
      <c r="AD76" s="34" t="s">
        <v>97</v>
      </c>
      <c r="AE76" s="34"/>
      <c r="AF76" s="34"/>
      <c r="AG76" s="34"/>
      <c r="AH76" s="34"/>
      <c r="AI76" s="34"/>
      <c r="AJ76" s="34"/>
      <c r="AK76" s="34"/>
      <c r="AL76" s="36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ht="15.75" customHeight="1">
      <c r="A77" s="535" t="s">
        <v>5873</v>
      </c>
      <c r="B77" s="51">
        <v>45998</v>
      </c>
      <c r="C77" s="33" t="s">
        <v>5872</v>
      </c>
      <c r="D77" s="37">
        <v>1482</v>
      </c>
      <c r="E77" s="34">
        <v>5</v>
      </c>
      <c r="F77" s="34">
        <v>5.0999999999999996</v>
      </c>
      <c r="G77" s="34">
        <v>4.21</v>
      </c>
      <c r="H77" s="34">
        <v>0.14000000000000001</v>
      </c>
      <c r="I77" s="34">
        <v>0.99</v>
      </c>
      <c r="J77" s="31">
        <v>2.5000000000000001E-2</v>
      </c>
      <c r="K77" s="31">
        <v>0.10100000000000001</v>
      </c>
      <c r="L77" s="31">
        <v>8.2000000000000003E-2</v>
      </c>
      <c r="M77" s="31">
        <v>1.2E-2</v>
      </c>
      <c r="N77" s="420">
        <f t="shared" si="11"/>
        <v>94.44</v>
      </c>
      <c r="O77" s="34">
        <v>34.61</v>
      </c>
      <c r="P77" s="34">
        <v>37.57</v>
      </c>
      <c r="Q77" s="34">
        <v>7.46</v>
      </c>
      <c r="R77" s="34">
        <v>18.239999999999998</v>
      </c>
      <c r="S77" s="34">
        <v>0.23</v>
      </c>
      <c r="T77" s="34">
        <v>0.15</v>
      </c>
      <c r="U77" s="34">
        <v>0.35</v>
      </c>
      <c r="V77" s="34">
        <v>0.15</v>
      </c>
      <c r="W77" s="34">
        <v>0.35</v>
      </c>
      <c r="X77" s="34">
        <v>0.78</v>
      </c>
      <c r="Y77" s="34">
        <v>1.0855244149089858</v>
      </c>
      <c r="Z77" s="34">
        <v>1.3010690551863624</v>
      </c>
      <c r="AA77" s="34"/>
      <c r="AB77" s="34" t="s">
        <v>50</v>
      </c>
      <c r="AC77" s="34">
        <v>6.5</v>
      </c>
      <c r="AD77" s="34">
        <v>24.4</v>
      </c>
      <c r="AE77" s="34">
        <v>18.2</v>
      </c>
      <c r="AF77" s="34">
        <v>0.6</v>
      </c>
      <c r="AG77" s="34">
        <v>3.22</v>
      </c>
      <c r="AH77" s="34">
        <f>100-(AG77+AF77+AE77+AD77)</f>
        <v>53.58</v>
      </c>
      <c r="AI77" s="34">
        <f>AD77/AE77</f>
        <v>1.3406593406593406</v>
      </c>
      <c r="AJ77" s="34">
        <f>AE77/(AD77+AE77)*100</f>
        <v>42.723004694835687</v>
      </c>
      <c r="AK77" s="34">
        <f>AD77*3050/100+AG77*3050/100</f>
        <v>842.41000000000008</v>
      </c>
      <c r="AL77" s="83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s="74" customFormat="1" ht="15.75" customHeight="1">
      <c r="A78" s="535" t="s">
        <v>5875</v>
      </c>
      <c r="B78" s="51">
        <v>45998</v>
      </c>
      <c r="C78" s="33" t="s">
        <v>5874</v>
      </c>
      <c r="D78" s="37">
        <v>1476</v>
      </c>
      <c r="E78" s="34">
        <v>7.1</v>
      </c>
      <c r="F78" s="34">
        <v>7.2</v>
      </c>
      <c r="G78" s="34">
        <v>4.33</v>
      </c>
      <c r="H78" s="34">
        <v>0.12</v>
      </c>
      <c r="I78" s="34">
        <v>0.53</v>
      </c>
      <c r="J78" s="31">
        <v>3.9E-2</v>
      </c>
      <c r="K78" s="31">
        <v>9.7000000000000003E-2</v>
      </c>
      <c r="L78" s="31">
        <v>5.1999999999999998E-2</v>
      </c>
      <c r="M78" s="31">
        <v>1.1599999999999999E-2</v>
      </c>
      <c r="N78" s="420">
        <f t="shared" si="11"/>
        <v>94.820400000000006</v>
      </c>
      <c r="O78" s="34">
        <v>35.93</v>
      </c>
      <c r="P78" s="34">
        <v>35.89</v>
      </c>
      <c r="Q78" s="34">
        <v>7.42</v>
      </c>
      <c r="R78" s="34">
        <v>17.63</v>
      </c>
      <c r="S78" s="34">
        <v>0.73</v>
      </c>
      <c r="T78" s="34">
        <v>0.24</v>
      </c>
      <c r="U78" s="34">
        <v>0.32</v>
      </c>
      <c r="V78" s="34">
        <v>0.21</v>
      </c>
      <c r="W78" s="34">
        <v>0.49</v>
      </c>
      <c r="X78" s="34">
        <v>1.02</v>
      </c>
      <c r="Y78" s="34">
        <v>0.99888672418591706</v>
      </c>
      <c r="Z78" s="34">
        <v>1.2053993876983022</v>
      </c>
      <c r="AA78" s="34"/>
      <c r="AB78" s="34" t="s">
        <v>53</v>
      </c>
      <c r="AC78" s="34">
        <v>14.3</v>
      </c>
      <c r="AD78" s="34" t="s">
        <v>97</v>
      </c>
      <c r="AE78" s="34"/>
      <c r="AF78" s="34"/>
      <c r="AG78" s="34"/>
      <c r="AH78" s="34"/>
      <c r="AI78" s="34"/>
      <c r="AJ78" s="34"/>
      <c r="AK78" s="34"/>
      <c r="AL78" s="36"/>
      <c r="AM78" s="277"/>
      <c r="AN78" s="277"/>
      <c r="AO78" s="277"/>
      <c r="AP78" s="277"/>
      <c r="AQ78" s="277"/>
      <c r="AR78" s="277"/>
      <c r="AS78" s="277"/>
      <c r="AT78" s="277"/>
      <c r="AU78" s="277"/>
      <c r="AV78" s="277"/>
    </row>
    <row r="79" spans="1:48" s="74" customFormat="1" ht="15.75" customHeight="1">
      <c r="A79" s="535" t="s">
        <v>5877</v>
      </c>
      <c r="B79" s="51">
        <v>45998</v>
      </c>
      <c r="C79" s="33" t="s">
        <v>5876</v>
      </c>
      <c r="D79" s="37">
        <v>1488</v>
      </c>
      <c r="E79" s="34">
        <v>9.31</v>
      </c>
      <c r="F79" s="34">
        <v>9.41</v>
      </c>
      <c r="G79" s="34">
        <v>4.3</v>
      </c>
      <c r="H79" s="34">
        <v>0.13</v>
      </c>
      <c r="I79" s="34">
        <v>0.66</v>
      </c>
      <c r="J79" s="31">
        <v>4.3999999999999997E-2</v>
      </c>
      <c r="K79" s="31">
        <v>9.8000000000000004E-2</v>
      </c>
      <c r="L79" s="31">
        <v>5.3999999999999999E-2</v>
      </c>
      <c r="M79" s="31">
        <v>1.1299999999999999E-2</v>
      </c>
      <c r="N79" s="420">
        <f t="shared" si="11"/>
        <v>94.702699999999993</v>
      </c>
      <c r="O79" s="34">
        <v>36.729999999999997</v>
      </c>
      <c r="P79" s="34">
        <v>35.93</v>
      </c>
      <c r="Q79" s="34">
        <v>7.45</v>
      </c>
      <c r="R79" s="34">
        <v>17.18</v>
      </c>
      <c r="S79" s="34">
        <v>0.49</v>
      </c>
      <c r="T79" s="34">
        <v>0.22</v>
      </c>
      <c r="U79" s="34">
        <v>0.28000000000000003</v>
      </c>
      <c r="V79" s="34">
        <v>0.19</v>
      </c>
      <c r="W79" s="34">
        <v>0.43</v>
      </c>
      <c r="X79" s="34">
        <v>0.98</v>
      </c>
      <c r="Y79" s="34">
        <f>P79/O79</f>
        <v>0.9782194391505582</v>
      </c>
      <c r="Z79" s="34">
        <f>(Q79+P79)/O79</f>
        <v>1.1810509120609858</v>
      </c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6"/>
      <c r="AM79" s="277"/>
      <c r="AN79" s="277"/>
      <c r="AO79" s="277"/>
      <c r="AP79" s="277"/>
      <c r="AQ79" s="277"/>
      <c r="AR79" s="277"/>
      <c r="AS79" s="277"/>
      <c r="AT79" s="277"/>
      <c r="AU79" s="277"/>
      <c r="AV79" s="277"/>
    </row>
    <row r="80" spans="1:48" s="74" customFormat="1" ht="15.75" customHeight="1">
      <c r="A80" s="535" t="s">
        <v>5879</v>
      </c>
      <c r="B80" s="51">
        <v>45998</v>
      </c>
      <c r="C80" s="33" t="s">
        <v>5878</v>
      </c>
      <c r="D80" s="37">
        <v>1468</v>
      </c>
      <c r="E80" s="34">
        <v>11.5</v>
      </c>
      <c r="F80" s="34">
        <v>12</v>
      </c>
      <c r="G80" s="34">
        <v>4.4000000000000004</v>
      </c>
      <c r="H80" s="34">
        <v>0.11</v>
      </c>
      <c r="I80" s="34">
        <v>0.28000000000000003</v>
      </c>
      <c r="J80" s="31">
        <v>7.2999999999999995E-2</v>
      </c>
      <c r="K80" s="31">
        <v>9.1999999999999998E-2</v>
      </c>
      <c r="L80" s="31">
        <v>2.5000000000000001E-2</v>
      </c>
      <c r="M80" s="31">
        <v>1.24E-2</v>
      </c>
      <c r="N80" s="420">
        <f t="shared" si="11"/>
        <v>95.007599999999996</v>
      </c>
      <c r="O80" s="34">
        <v>36.29</v>
      </c>
      <c r="P80" s="34">
        <v>35.93</v>
      </c>
      <c r="Q80" s="34">
        <v>7.44</v>
      </c>
      <c r="R80" s="34">
        <v>17.43</v>
      </c>
      <c r="S80" s="34">
        <v>0.56000000000000005</v>
      </c>
      <c r="T80" s="34">
        <v>0.24</v>
      </c>
      <c r="U80" s="34">
        <v>0.28999999999999998</v>
      </c>
      <c r="V80" s="34">
        <v>0.18</v>
      </c>
      <c r="W80" s="34">
        <v>0.43</v>
      </c>
      <c r="X80" s="34">
        <v>1.0900000000000001</v>
      </c>
      <c r="Y80" s="34">
        <f>P80/O80</f>
        <v>0.9900799118214384</v>
      </c>
      <c r="Z80" s="34">
        <f>(Q80+P80)/O80</f>
        <v>1.1950950675117111</v>
      </c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6"/>
      <c r="AM80" s="277"/>
      <c r="AN80" s="277"/>
      <c r="AO80" s="277"/>
      <c r="AP80" s="277"/>
      <c r="AQ80" s="277"/>
      <c r="AR80" s="277"/>
      <c r="AS80" s="277"/>
      <c r="AT80" s="277"/>
      <c r="AU80" s="277"/>
      <c r="AV80" s="277"/>
    </row>
    <row r="81" spans="1:48" s="74" customFormat="1" ht="15.75" customHeight="1">
      <c r="A81" s="535" t="s">
        <v>5881</v>
      </c>
      <c r="B81" s="51">
        <v>45998</v>
      </c>
      <c r="C81" s="33" t="s">
        <v>5880</v>
      </c>
      <c r="D81" s="37">
        <v>1488</v>
      </c>
      <c r="E81" s="34">
        <v>13.31</v>
      </c>
      <c r="F81" s="34">
        <v>13.4</v>
      </c>
      <c r="G81" s="34">
        <v>4.2300000000000004</v>
      </c>
      <c r="H81" s="34">
        <v>0.13</v>
      </c>
      <c r="I81" s="34">
        <v>0.91</v>
      </c>
      <c r="J81" s="31">
        <v>2.7E-2</v>
      </c>
      <c r="K81" s="31">
        <v>9.4E-2</v>
      </c>
      <c r="L81" s="31">
        <v>7.6999999999999999E-2</v>
      </c>
      <c r="M81" s="31">
        <v>1.0999999999999999E-2</v>
      </c>
      <c r="N81" s="420">
        <f t="shared" si="11"/>
        <v>94.521000000000001</v>
      </c>
      <c r="O81" s="34">
        <v>35.15</v>
      </c>
      <c r="P81" s="34">
        <v>37.28</v>
      </c>
      <c r="Q81" s="34">
        <v>7.39</v>
      </c>
      <c r="R81" s="34">
        <v>17.850000000000001</v>
      </c>
      <c r="S81" s="34">
        <v>0.49</v>
      </c>
      <c r="T81" s="34">
        <v>0.15</v>
      </c>
      <c r="U81" s="34">
        <v>0.33</v>
      </c>
      <c r="V81" s="34">
        <v>0.14000000000000001</v>
      </c>
      <c r="W81" s="34">
        <v>0.32</v>
      </c>
      <c r="X81" s="34">
        <v>0.78</v>
      </c>
      <c r="Y81" s="34">
        <v>1.0605974395448081</v>
      </c>
      <c r="Z81" s="34">
        <v>1.2708392603129446</v>
      </c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6"/>
      <c r="AM81" s="277"/>
      <c r="AN81" s="277"/>
      <c r="AO81" s="277"/>
      <c r="AP81" s="277"/>
      <c r="AQ81" s="277"/>
      <c r="AR81" s="277"/>
      <c r="AS81" s="277"/>
      <c r="AT81" s="277"/>
      <c r="AU81" s="277"/>
      <c r="AV81" s="277"/>
    </row>
    <row r="82" spans="1:48" s="74" customFormat="1" ht="15.75" customHeight="1">
      <c r="A82" s="535" t="s">
        <v>5883</v>
      </c>
      <c r="B82" s="51">
        <v>45998</v>
      </c>
      <c r="C82" s="33" t="s">
        <v>5882</v>
      </c>
      <c r="D82" s="37">
        <v>1487</v>
      </c>
      <c r="E82" s="34">
        <v>16.2</v>
      </c>
      <c r="F82" s="34">
        <v>16.3</v>
      </c>
      <c r="G82" s="34">
        <v>4.33</v>
      </c>
      <c r="H82" s="34">
        <v>0.11</v>
      </c>
      <c r="I82" s="34">
        <v>0.53</v>
      </c>
      <c r="J82" s="31">
        <v>6.4000000000000001E-2</v>
      </c>
      <c r="K82" s="31">
        <v>0.09</v>
      </c>
      <c r="L82" s="31">
        <v>0.04</v>
      </c>
      <c r="M82" s="31">
        <v>0.01</v>
      </c>
      <c r="N82" s="420">
        <f t="shared" ref="N82:N146" si="12">100-SUM(G82:M82)</f>
        <v>94.825999999999993</v>
      </c>
      <c r="O82" s="34">
        <v>36.409999999999997</v>
      </c>
      <c r="P82" s="34">
        <v>36.19</v>
      </c>
      <c r="Q82" s="34">
        <v>7.53</v>
      </c>
      <c r="R82" s="34">
        <v>17.28</v>
      </c>
      <c r="S82" s="34">
        <v>0.44</v>
      </c>
      <c r="T82" s="34">
        <v>0.21</v>
      </c>
      <c r="U82" s="34">
        <v>0.3</v>
      </c>
      <c r="V82" s="34">
        <v>0.19</v>
      </c>
      <c r="W82" s="34">
        <v>0.41</v>
      </c>
      <c r="X82" s="34">
        <v>0.94</v>
      </c>
      <c r="Y82" s="34">
        <v>0.9939577039274925</v>
      </c>
      <c r="Z82" s="34">
        <v>1.2007690195001375</v>
      </c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6"/>
      <c r="AM82" s="277"/>
      <c r="AN82" s="277"/>
      <c r="AO82" s="277"/>
      <c r="AP82" s="277"/>
      <c r="AQ82" s="277"/>
      <c r="AR82" s="277"/>
      <c r="AS82" s="277"/>
      <c r="AT82" s="277"/>
      <c r="AU82" s="277"/>
      <c r="AV82" s="277"/>
    </row>
    <row r="83" spans="1:48" ht="15.75" customHeight="1">
      <c r="A83" s="535" t="s">
        <v>5884</v>
      </c>
      <c r="B83" s="51">
        <v>45998</v>
      </c>
      <c r="C83" s="33" t="s">
        <v>5885</v>
      </c>
      <c r="D83" s="37">
        <v>1502</v>
      </c>
      <c r="E83" s="34">
        <v>17.5</v>
      </c>
      <c r="F83" s="34">
        <v>18</v>
      </c>
      <c r="G83" s="34">
        <v>4.4400000000000004</v>
      </c>
      <c r="H83" s="34">
        <v>0.13</v>
      </c>
      <c r="I83" s="34">
        <v>1.03</v>
      </c>
      <c r="J83" s="31">
        <v>3.5000000000000003E-2</v>
      </c>
      <c r="K83" s="31">
        <v>0.105</v>
      </c>
      <c r="L83" s="31">
        <v>7.5999999999999998E-2</v>
      </c>
      <c r="M83" s="31">
        <v>1.0999999999999999E-2</v>
      </c>
      <c r="N83" s="420">
        <f t="shared" si="12"/>
        <v>94.173000000000002</v>
      </c>
      <c r="O83" s="34">
        <v>36.07</v>
      </c>
      <c r="P83" s="34">
        <v>36.93</v>
      </c>
      <c r="Q83" s="34">
        <v>7.43</v>
      </c>
      <c r="R83" s="34">
        <v>17.47</v>
      </c>
      <c r="S83" s="34">
        <v>0.23</v>
      </c>
      <c r="T83" s="34">
        <v>0.16</v>
      </c>
      <c r="U83" s="34">
        <v>0.31</v>
      </c>
      <c r="V83" s="34">
        <v>0.16</v>
      </c>
      <c r="W83" s="34">
        <v>0.35</v>
      </c>
      <c r="X83" s="34">
        <v>0.79</v>
      </c>
      <c r="Y83" s="433">
        <v>1.023842528416967</v>
      </c>
      <c r="Z83" s="433">
        <v>1.2298308843914609</v>
      </c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6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ht="15.75" customHeight="1">
      <c r="A84" s="535" t="s">
        <v>5887</v>
      </c>
      <c r="B84" s="51">
        <v>45998</v>
      </c>
      <c r="C84" s="33" t="s">
        <v>5886</v>
      </c>
      <c r="D84" s="37">
        <v>1504</v>
      </c>
      <c r="E84" s="34">
        <v>21.15</v>
      </c>
      <c r="F84" s="34">
        <v>21.25</v>
      </c>
      <c r="G84" s="34">
        <v>4.17</v>
      </c>
      <c r="H84" s="34">
        <v>0.13</v>
      </c>
      <c r="I84" s="34">
        <v>0.75</v>
      </c>
      <c r="J84" s="31">
        <v>3.1E-2</v>
      </c>
      <c r="K84" s="31">
        <v>9.2999999999999999E-2</v>
      </c>
      <c r="L84" s="31">
        <v>6.5000000000000002E-2</v>
      </c>
      <c r="M84" s="31">
        <v>8.9999999999999993E-3</v>
      </c>
      <c r="N84" s="420">
        <f t="shared" si="12"/>
        <v>94.751999999999995</v>
      </c>
      <c r="O84" s="34">
        <v>34.450000000000003</v>
      </c>
      <c r="P84" s="34">
        <v>38.44</v>
      </c>
      <c r="Q84" s="34">
        <v>7.54</v>
      </c>
      <c r="R84" s="34">
        <v>17.59</v>
      </c>
      <c r="S84" s="34">
        <v>0.22</v>
      </c>
      <c r="T84" s="34">
        <v>0.13</v>
      </c>
      <c r="U84" s="34">
        <v>0.38</v>
      </c>
      <c r="V84" s="34">
        <v>0.17</v>
      </c>
      <c r="W84" s="34">
        <v>0.33</v>
      </c>
      <c r="X84" s="34">
        <v>0.64</v>
      </c>
      <c r="Y84" s="433">
        <v>1.1158200290275759</v>
      </c>
      <c r="Z84" s="433">
        <v>1.334687953555878</v>
      </c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6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1:48" ht="15.75" customHeight="1">
      <c r="A85" s="535" t="s">
        <v>5889</v>
      </c>
      <c r="B85" s="51">
        <v>45998</v>
      </c>
      <c r="C85" s="33" t="s">
        <v>5888</v>
      </c>
      <c r="D85" s="37">
        <v>1488</v>
      </c>
      <c r="E85" s="34">
        <v>22.3</v>
      </c>
      <c r="F85" s="34">
        <v>22.4</v>
      </c>
      <c r="G85" s="34">
        <v>4.34</v>
      </c>
      <c r="H85" s="34">
        <v>0.12</v>
      </c>
      <c r="I85" s="34">
        <v>0.51</v>
      </c>
      <c r="J85" s="31">
        <v>3.5999999999999997E-2</v>
      </c>
      <c r="K85" s="31">
        <v>8.6999999999999994E-2</v>
      </c>
      <c r="L85" s="31">
        <v>5.1999999999999998E-2</v>
      </c>
      <c r="M85" s="31">
        <v>0.01</v>
      </c>
      <c r="N85" s="420">
        <f t="shared" si="12"/>
        <v>94.844999999999999</v>
      </c>
      <c r="O85" s="34">
        <v>35.130000000000003</v>
      </c>
      <c r="P85" s="34">
        <v>37.840000000000003</v>
      </c>
      <c r="Q85" s="34">
        <v>7.42</v>
      </c>
      <c r="R85" s="34">
        <v>17.190000000000001</v>
      </c>
      <c r="S85" s="34">
        <v>0.4</v>
      </c>
      <c r="T85" s="34">
        <v>0.16</v>
      </c>
      <c r="U85" s="34">
        <v>0.34</v>
      </c>
      <c r="V85" s="34">
        <v>0.19</v>
      </c>
      <c r="W85" s="34">
        <v>0.4</v>
      </c>
      <c r="X85" s="34">
        <v>0.83</v>
      </c>
      <c r="Y85" s="433">
        <v>1.0771420438371762</v>
      </c>
      <c r="Z85" s="433">
        <v>1.2883575291773413</v>
      </c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6"/>
      <c r="AM85" s="10"/>
      <c r="AN85" s="10"/>
      <c r="AO85" s="10"/>
      <c r="AP85" s="10"/>
      <c r="AQ85" s="10"/>
      <c r="AR85" s="10"/>
      <c r="AS85" s="10"/>
      <c r="AT85" s="10"/>
      <c r="AU85" s="10"/>
      <c r="AV85" s="10"/>
    </row>
    <row r="86" spans="1:48" ht="15.75" customHeight="1">
      <c r="A86" s="535" t="s">
        <v>5891</v>
      </c>
      <c r="B86" s="51">
        <v>45998</v>
      </c>
      <c r="C86" s="33" t="s">
        <v>5890</v>
      </c>
      <c r="D86" s="37">
        <v>1492</v>
      </c>
      <c r="E86" s="34">
        <v>0.2</v>
      </c>
      <c r="F86" s="34">
        <v>0.3</v>
      </c>
      <c r="G86" s="34">
        <v>4.24</v>
      </c>
      <c r="H86" s="34">
        <v>0.13</v>
      </c>
      <c r="I86" s="34">
        <v>0.88</v>
      </c>
      <c r="J86" s="31">
        <v>2.3E-2</v>
      </c>
      <c r="K86" s="31">
        <v>8.7999999999999995E-2</v>
      </c>
      <c r="L86" s="31">
        <v>7.6999999999999999E-2</v>
      </c>
      <c r="M86" s="31">
        <v>0.01</v>
      </c>
      <c r="N86" s="420">
        <f t="shared" si="12"/>
        <v>94.552000000000007</v>
      </c>
      <c r="O86" s="34">
        <v>34.909999999999997</v>
      </c>
      <c r="P86" s="34">
        <v>38.119999999999997</v>
      </c>
      <c r="Q86" s="34">
        <v>7.39</v>
      </c>
      <c r="R86" s="34">
        <v>17.16</v>
      </c>
      <c r="S86" s="34">
        <v>0.44</v>
      </c>
      <c r="T86" s="34">
        <v>0.14000000000000001</v>
      </c>
      <c r="U86" s="34">
        <v>0.33</v>
      </c>
      <c r="V86" s="34">
        <v>0.19</v>
      </c>
      <c r="W86" s="34">
        <v>0.41</v>
      </c>
      <c r="X86" s="34">
        <v>0.8</v>
      </c>
      <c r="Y86" s="433">
        <v>1.091950730449728</v>
      </c>
      <c r="Z86" s="433">
        <v>1.3036379260956747</v>
      </c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6"/>
      <c r="AM86" s="10"/>
      <c r="AN86" s="10"/>
      <c r="AO86" s="10"/>
      <c r="AP86" s="10"/>
      <c r="AQ86" s="10"/>
      <c r="AR86" s="10"/>
      <c r="AS86" s="10"/>
      <c r="AT86" s="10"/>
      <c r="AU86" s="10"/>
      <c r="AV86" s="10"/>
    </row>
    <row r="87" spans="1:48" ht="15.75" customHeight="1">
      <c r="A87" s="535"/>
      <c r="B87" s="51"/>
      <c r="C87" s="33"/>
      <c r="D87" s="37"/>
      <c r="E87" s="34"/>
      <c r="F87" s="34"/>
      <c r="G87" s="34"/>
      <c r="H87" s="34"/>
      <c r="I87" s="34"/>
      <c r="J87" s="31"/>
      <c r="K87" s="31"/>
      <c r="L87" s="31"/>
      <c r="M87" s="31"/>
      <c r="N87" s="420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433"/>
      <c r="Z87" s="433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6"/>
      <c r="AM87" s="10"/>
      <c r="AN87" s="10"/>
      <c r="AO87" s="10"/>
      <c r="AP87" s="10"/>
      <c r="AQ87" s="10"/>
      <c r="AR87" s="10"/>
      <c r="AS87" s="10"/>
      <c r="AT87" s="10"/>
      <c r="AU87" s="10"/>
      <c r="AV87" s="10"/>
    </row>
    <row r="88" spans="1:48" ht="15.75" customHeight="1">
      <c r="A88" s="535" t="s">
        <v>5893</v>
      </c>
      <c r="B88" s="51">
        <v>45999</v>
      </c>
      <c r="C88" s="33" t="s">
        <v>5892</v>
      </c>
      <c r="D88" s="37">
        <v>1507</v>
      </c>
      <c r="E88" s="34">
        <v>2.2999999999999998</v>
      </c>
      <c r="F88" s="34">
        <v>2.4</v>
      </c>
      <c r="G88" s="34">
        <v>4.2699999999999996</v>
      </c>
      <c r="H88" s="34">
        <v>0.13</v>
      </c>
      <c r="I88" s="34">
        <v>0.75</v>
      </c>
      <c r="J88" s="31">
        <v>2.3E-2</v>
      </c>
      <c r="K88" s="31">
        <v>8.2000000000000003E-2</v>
      </c>
      <c r="L88" s="31">
        <v>6.9000000000000006E-2</v>
      </c>
      <c r="M88" s="31">
        <v>0.01</v>
      </c>
      <c r="N88" s="420">
        <f t="shared" si="12"/>
        <v>94.665999999999997</v>
      </c>
      <c r="O88" s="34">
        <v>34.57</v>
      </c>
      <c r="P88" s="34">
        <v>38.65</v>
      </c>
      <c r="Q88" s="34">
        <v>7.46</v>
      </c>
      <c r="R88" s="34">
        <v>17.2</v>
      </c>
      <c r="S88" s="34">
        <v>0.28000000000000003</v>
      </c>
      <c r="T88" s="34">
        <v>0.13</v>
      </c>
      <c r="U88" s="34">
        <v>0.37</v>
      </c>
      <c r="V88" s="34">
        <v>0.16</v>
      </c>
      <c r="W88" s="34">
        <v>0.35</v>
      </c>
      <c r="X88" s="34">
        <v>0.72</v>
      </c>
      <c r="Y88" s="433">
        <v>1.1180214058432165</v>
      </c>
      <c r="Z88" s="433">
        <v>1.3338154469192942</v>
      </c>
      <c r="AA88" s="34"/>
      <c r="AB88" s="34" t="s">
        <v>48</v>
      </c>
      <c r="AC88" s="34">
        <v>22.3</v>
      </c>
      <c r="AD88" s="34">
        <v>24.2</v>
      </c>
      <c r="AE88" s="34">
        <v>18.399999999999999</v>
      </c>
      <c r="AF88" s="34">
        <v>0.6</v>
      </c>
      <c r="AG88" s="34">
        <v>2.95</v>
      </c>
      <c r="AH88" s="34">
        <v>53.85</v>
      </c>
      <c r="AI88" s="34">
        <v>1.32</v>
      </c>
      <c r="AJ88" s="34">
        <v>43.19</v>
      </c>
      <c r="AK88" s="34">
        <v>828.08</v>
      </c>
      <c r="AL88" s="36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1:48" ht="15.75" customHeight="1">
      <c r="A89" s="535" t="s">
        <v>5895</v>
      </c>
      <c r="B89" s="51">
        <v>45999</v>
      </c>
      <c r="C89" s="33" t="s">
        <v>5894</v>
      </c>
      <c r="D89" s="37">
        <v>1460</v>
      </c>
      <c r="E89" s="34">
        <v>4.1500000000000004</v>
      </c>
      <c r="F89" s="34">
        <v>4.25</v>
      </c>
      <c r="G89" s="34">
        <v>4.42</v>
      </c>
      <c r="H89" s="34">
        <v>0.1</v>
      </c>
      <c r="I89" s="34">
        <v>0.21</v>
      </c>
      <c r="J89" s="31">
        <v>6.0999999999999999E-2</v>
      </c>
      <c r="K89" s="31">
        <v>9.5000000000000001E-2</v>
      </c>
      <c r="L89" s="31">
        <v>2.3E-2</v>
      </c>
      <c r="M89" s="31">
        <v>1.2E-2</v>
      </c>
      <c r="N89" s="420">
        <f t="shared" si="12"/>
        <v>95.079000000000008</v>
      </c>
      <c r="O89" s="34">
        <v>35.32</v>
      </c>
      <c r="P89" s="34">
        <v>37.950000000000003</v>
      </c>
      <c r="Q89" s="34">
        <v>7.47</v>
      </c>
      <c r="R89" s="34">
        <v>16.5</v>
      </c>
      <c r="S89" s="34">
        <v>0.46</v>
      </c>
      <c r="T89" s="34">
        <v>0.2</v>
      </c>
      <c r="U89" s="34">
        <v>0.32</v>
      </c>
      <c r="V89" s="34">
        <v>0.2</v>
      </c>
      <c r="W89" s="34">
        <v>0.46</v>
      </c>
      <c r="X89" s="34">
        <v>0.99</v>
      </c>
      <c r="Y89" s="433">
        <v>1.074462061155153</v>
      </c>
      <c r="Z89" s="433">
        <v>1.2859569648924123</v>
      </c>
      <c r="AA89" s="34"/>
      <c r="AB89" s="34" t="s">
        <v>50</v>
      </c>
      <c r="AC89" s="34">
        <v>6.5</v>
      </c>
      <c r="AD89" s="34" t="s">
        <v>97</v>
      </c>
      <c r="AE89" s="34"/>
      <c r="AF89" s="34"/>
      <c r="AG89" s="34"/>
      <c r="AH89" s="34"/>
      <c r="AI89" s="34"/>
      <c r="AJ89" s="34"/>
      <c r="AK89" s="34"/>
      <c r="AL89" s="36"/>
      <c r="AM89" s="10"/>
      <c r="AN89" s="10"/>
      <c r="AO89" s="10"/>
      <c r="AP89" s="10"/>
      <c r="AQ89" s="10"/>
      <c r="AR89" s="10"/>
      <c r="AS89" s="10"/>
      <c r="AT89" s="10"/>
      <c r="AU89" s="10"/>
      <c r="AV89" s="10"/>
    </row>
    <row r="90" spans="1:48" ht="15.75" customHeight="1">
      <c r="A90" s="535" t="s">
        <v>5897</v>
      </c>
      <c r="B90" s="51">
        <v>45999</v>
      </c>
      <c r="C90" s="33" t="s">
        <v>5896</v>
      </c>
      <c r="D90" s="37">
        <v>1506</v>
      </c>
      <c r="E90" s="34">
        <v>6.44</v>
      </c>
      <c r="F90" s="34">
        <v>6.54</v>
      </c>
      <c r="G90" s="34">
        <v>4.29</v>
      </c>
      <c r="H90" s="34">
        <v>0.13</v>
      </c>
      <c r="I90" s="34">
        <v>0.7</v>
      </c>
      <c r="J90" s="31">
        <v>2.3E-2</v>
      </c>
      <c r="K90" s="31">
        <v>8.8999999999999996E-2</v>
      </c>
      <c r="L90" s="31">
        <v>6.7000000000000004E-2</v>
      </c>
      <c r="M90" s="31">
        <v>1.0699999999999999E-2</v>
      </c>
      <c r="N90" s="420">
        <f t="shared" si="12"/>
        <v>94.690299999999993</v>
      </c>
      <c r="O90" s="34">
        <v>34.76</v>
      </c>
      <c r="P90" s="34">
        <v>38.49</v>
      </c>
      <c r="Q90" s="34">
        <v>7.28</v>
      </c>
      <c r="R90" s="34">
        <v>17.190000000000001</v>
      </c>
      <c r="S90" s="34">
        <v>0.36</v>
      </c>
      <c r="T90" s="34">
        <v>0.14000000000000001</v>
      </c>
      <c r="U90" s="34">
        <v>0.34</v>
      </c>
      <c r="V90" s="34">
        <v>0.17</v>
      </c>
      <c r="W90" s="34">
        <v>0.38</v>
      </c>
      <c r="X90" s="34">
        <v>0.79</v>
      </c>
      <c r="Y90" s="433">
        <f>P90/O90</f>
        <v>1.1073072497123131</v>
      </c>
      <c r="Z90" s="433">
        <f>(Q90+P90)/O90</f>
        <v>1.3167433831990796</v>
      </c>
      <c r="AA90" s="34"/>
      <c r="AB90" s="34" t="s">
        <v>53</v>
      </c>
      <c r="AC90" s="34">
        <v>14.3</v>
      </c>
      <c r="AD90" s="34">
        <v>25</v>
      </c>
      <c r="AE90" s="34">
        <v>18</v>
      </c>
      <c r="AF90" s="34">
        <v>0.6</v>
      </c>
      <c r="AG90" s="34">
        <v>2.95</v>
      </c>
      <c r="AH90" s="34">
        <v>53.45</v>
      </c>
      <c r="AI90" s="34">
        <v>1.3888888888888888</v>
      </c>
      <c r="AJ90" s="34">
        <v>41.860465116279073</v>
      </c>
      <c r="AK90" s="34">
        <v>852.47500000000002</v>
      </c>
      <c r="AL90" s="36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1:48" ht="15.75" customHeight="1">
      <c r="A91" s="535" t="s">
        <v>5899</v>
      </c>
      <c r="B91" s="51">
        <v>45999</v>
      </c>
      <c r="C91" s="33" t="s">
        <v>5898</v>
      </c>
      <c r="D91" s="37">
        <v>1456</v>
      </c>
      <c r="E91" s="34">
        <v>8.26</v>
      </c>
      <c r="F91" s="34">
        <v>8.36</v>
      </c>
      <c r="G91" s="34">
        <v>4.29</v>
      </c>
      <c r="H91" s="34">
        <v>0.09</v>
      </c>
      <c r="I91" s="34">
        <v>0.14000000000000001</v>
      </c>
      <c r="J91" s="31">
        <v>9.5000000000000001E-2</v>
      </c>
      <c r="K91" s="31">
        <v>0.1</v>
      </c>
      <c r="L91" s="31">
        <v>1.4999999999999999E-2</v>
      </c>
      <c r="M91" s="31">
        <v>8.6E-3</v>
      </c>
      <c r="N91" s="420">
        <f t="shared" si="12"/>
        <v>95.261399999999995</v>
      </c>
      <c r="O91" s="34">
        <v>36.869999999999997</v>
      </c>
      <c r="P91" s="34">
        <v>36.69</v>
      </c>
      <c r="Q91" s="34">
        <v>7.19</v>
      </c>
      <c r="R91" s="34">
        <v>15.99</v>
      </c>
      <c r="S91" s="34">
        <v>0.78</v>
      </c>
      <c r="T91" s="34">
        <v>0.25</v>
      </c>
      <c r="U91" s="34">
        <v>0.25</v>
      </c>
      <c r="V91" s="34">
        <v>0.2</v>
      </c>
      <c r="W91" s="34">
        <v>0.48</v>
      </c>
      <c r="X91" s="34">
        <v>1.1599999999999999</v>
      </c>
      <c r="Y91" s="433">
        <f>P91/O91</f>
        <v>0.99511798209926772</v>
      </c>
      <c r="Z91" s="433">
        <f>(Q91+P91)/O91</f>
        <v>1.1901274749118524</v>
      </c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6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spans="1:48" ht="15.75" customHeight="1">
      <c r="A92" s="535" t="s">
        <v>5901</v>
      </c>
      <c r="B92" s="51">
        <v>45999</v>
      </c>
      <c r="C92" s="33" t="s">
        <v>5900</v>
      </c>
      <c r="D92" s="37">
        <v>1500</v>
      </c>
      <c r="E92" s="34">
        <v>10.25</v>
      </c>
      <c r="F92" s="34">
        <v>10.35</v>
      </c>
      <c r="G92" s="34">
        <v>4.3099999999999996</v>
      </c>
      <c r="H92" s="34">
        <v>0.13</v>
      </c>
      <c r="I92" s="34">
        <v>1.07</v>
      </c>
      <c r="J92" s="31">
        <v>1.9E-2</v>
      </c>
      <c r="K92" s="31">
        <v>8.6999999999999994E-2</v>
      </c>
      <c r="L92" s="31">
        <v>9.1999999999999998E-2</v>
      </c>
      <c r="M92" s="31">
        <v>0.01</v>
      </c>
      <c r="N92" s="420">
        <f t="shared" si="12"/>
        <v>94.281999999999996</v>
      </c>
      <c r="O92" s="34">
        <v>34.700000000000003</v>
      </c>
      <c r="P92" s="34">
        <v>38.85</v>
      </c>
      <c r="Q92" s="34">
        <v>7.38</v>
      </c>
      <c r="R92" s="34">
        <v>16.96</v>
      </c>
      <c r="S92" s="34">
        <v>0.28999999999999998</v>
      </c>
      <c r="T92" s="34">
        <v>0.13</v>
      </c>
      <c r="U92" s="34">
        <v>0.36</v>
      </c>
      <c r="V92" s="34">
        <v>0.16</v>
      </c>
      <c r="W92" s="34">
        <v>0.28999999999999998</v>
      </c>
      <c r="X92" s="34">
        <v>0.76</v>
      </c>
      <c r="Y92" s="433">
        <f t="shared" ref="Y92" si="13">P92/O92</f>
        <v>1.1195965417867435</v>
      </c>
      <c r="Z92" s="433">
        <f t="shared" ref="Z92" si="14">(Q92+P92)/O92</f>
        <v>1.3322766570605187</v>
      </c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6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spans="1:48" ht="15.75" customHeight="1">
      <c r="A93" s="535" t="s">
        <v>5901</v>
      </c>
      <c r="B93" s="51">
        <v>45999</v>
      </c>
      <c r="C93" s="33" t="s">
        <v>5900</v>
      </c>
      <c r="D93" s="37">
        <v>1500</v>
      </c>
      <c r="E93" s="34">
        <v>11.07</v>
      </c>
      <c r="F93" s="34">
        <v>11.17</v>
      </c>
      <c r="G93" s="34">
        <v>4.32</v>
      </c>
      <c r="H93" s="34">
        <v>0.12</v>
      </c>
      <c r="I93" s="34">
        <v>0.66</v>
      </c>
      <c r="J93" s="31">
        <v>2.8000000000000001E-2</v>
      </c>
      <c r="K93" s="31">
        <v>8.5999999999999993E-2</v>
      </c>
      <c r="L93" s="31">
        <v>6.5000000000000002E-2</v>
      </c>
      <c r="M93" s="31">
        <v>0.01</v>
      </c>
      <c r="N93" s="420">
        <f t="shared" si="12"/>
        <v>94.710999999999999</v>
      </c>
      <c r="O93" s="34" t="s">
        <v>52</v>
      </c>
      <c r="P93" s="34" t="s">
        <v>52</v>
      </c>
      <c r="Q93" s="34" t="s">
        <v>52</v>
      </c>
      <c r="R93" s="34" t="s">
        <v>52</v>
      </c>
      <c r="S93" s="34" t="s">
        <v>52</v>
      </c>
      <c r="T93" s="34" t="s">
        <v>52</v>
      </c>
      <c r="U93" s="34" t="s">
        <v>52</v>
      </c>
      <c r="V93" s="34" t="s">
        <v>52</v>
      </c>
      <c r="W93" s="34" t="s">
        <v>52</v>
      </c>
      <c r="X93" s="34" t="s">
        <v>52</v>
      </c>
      <c r="Y93" s="34" t="s">
        <v>52</v>
      </c>
      <c r="Z93" s="34" t="s">
        <v>52</v>
      </c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6"/>
      <c r="AM93" s="10"/>
      <c r="AN93" s="10"/>
      <c r="AO93" s="10"/>
      <c r="AP93" s="10"/>
      <c r="AQ93" s="10"/>
      <c r="AR93" s="10"/>
      <c r="AS93" s="10"/>
      <c r="AT93" s="10"/>
      <c r="AU93" s="10"/>
      <c r="AV93" s="10"/>
    </row>
    <row r="94" spans="1:48" ht="15.75" customHeight="1">
      <c r="A94" s="535" t="s">
        <v>5903</v>
      </c>
      <c r="B94" s="51">
        <v>45999</v>
      </c>
      <c r="C94" s="33" t="s">
        <v>5902</v>
      </c>
      <c r="D94" s="37">
        <v>1489</v>
      </c>
      <c r="E94" s="34">
        <v>12.5</v>
      </c>
      <c r="F94" s="34">
        <v>13</v>
      </c>
      <c r="G94" s="34">
        <v>4.3499999999999996</v>
      </c>
      <c r="H94" s="34">
        <v>0.12</v>
      </c>
      <c r="I94" s="34">
        <v>0.48</v>
      </c>
      <c r="J94" s="31">
        <v>2.5999999999999999E-2</v>
      </c>
      <c r="K94" s="31">
        <v>8.8999999999999996E-2</v>
      </c>
      <c r="L94" s="31">
        <v>5.6000000000000001E-2</v>
      </c>
      <c r="M94" s="31">
        <v>1.03E-2</v>
      </c>
      <c r="N94" s="420">
        <f t="shared" si="12"/>
        <v>94.868700000000004</v>
      </c>
      <c r="O94" s="34">
        <v>34.42</v>
      </c>
      <c r="P94" s="34">
        <v>38.94</v>
      </c>
      <c r="Q94" s="34">
        <v>7.28</v>
      </c>
      <c r="R94" s="34">
        <v>17.2</v>
      </c>
      <c r="S94" s="34">
        <v>0.27</v>
      </c>
      <c r="T94" s="34">
        <v>0.14000000000000001</v>
      </c>
      <c r="U94" s="34">
        <v>0.34</v>
      </c>
      <c r="V94" s="34">
        <v>0.15</v>
      </c>
      <c r="W94" s="34">
        <v>0.31</v>
      </c>
      <c r="X94" s="34">
        <v>0.83</v>
      </c>
      <c r="Y94" s="433">
        <f t="shared" ref="Y94" si="15">P94/O94</f>
        <v>1.1313190005810574</v>
      </c>
      <c r="Z94" s="433">
        <f t="shared" ref="Z94" si="16">(Q94+P94)/O94</f>
        <v>1.3428239395700172</v>
      </c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6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1:48" ht="15.75" customHeight="1">
      <c r="A95" s="535" t="s">
        <v>5905</v>
      </c>
      <c r="B95" s="51">
        <v>45999</v>
      </c>
      <c r="C95" s="33" t="s">
        <v>5904</v>
      </c>
      <c r="D95" s="37">
        <v>1483</v>
      </c>
      <c r="E95" s="34">
        <v>14.3</v>
      </c>
      <c r="F95" s="34">
        <v>14.4</v>
      </c>
      <c r="G95" s="34">
        <v>4.28</v>
      </c>
      <c r="H95" s="34">
        <v>0.13</v>
      </c>
      <c r="I95" s="34">
        <v>0.72</v>
      </c>
      <c r="J95" s="31">
        <v>2.1999999999999999E-2</v>
      </c>
      <c r="K95" s="31">
        <v>8.3000000000000004E-2</v>
      </c>
      <c r="L95" s="31">
        <v>7.1999999999999995E-2</v>
      </c>
      <c r="M95" s="31">
        <v>1.03E-2</v>
      </c>
      <c r="N95" s="420">
        <f t="shared" si="12"/>
        <v>94.682699999999997</v>
      </c>
      <c r="O95" s="34">
        <v>34.409999999999997</v>
      </c>
      <c r="P95" s="34">
        <v>39.19</v>
      </c>
      <c r="Q95" s="34">
        <v>7.13</v>
      </c>
      <c r="R95" s="34">
        <v>17.13</v>
      </c>
      <c r="S95" s="34">
        <v>0.27</v>
      </c>
      <c r="T95" s="34">
        <v>0.13</v>
      </c>
      <c r="U95" s="34">
        <v>0.34</v>
      </c>
      <c r="V95" s="34">
        <v>0.14000000000000001</v>
      </c>
      <c r="W95" s="34">
        <v>0.32</v>
      </c>
      <c r="X95" s="34">
        <v>0.82</v>
      </c>
      <c r="Y95" s="433">
        <f t="shared" ref="Y95:Y96" si="17">P95/O95</f>
        <v>1.1389131066550422</v>
      </c>
      <c r="Z95" s="433">
        <f t="shared" ref="Z95:Z96" si="18">(Q95+P95)/O95</f>
        <v>1.3461203138622495</v>
      </c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6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spans="1:48" ht="15.75" customHeight="1">
      <c r="A96" s="535" t="s">
        <v>5907</v>
      </c>
      <c r="B96" s="51">
        <v>45999</v>
      </c>
      <c r="C96" s="33" t="s">
        <v>5906</v>
      </c>
      <c r="D96" s="37">
        <v>1490</v>
      </c>
      <c r="E96" s="34">
        <v>16.350000000000001</v>
      </c>
      <c r="F96" s="34">
        <v>16.45</v>
      </c>
      <c r="G96" s="34">
        <v>4.3499999999999996</v>
      </c>
      <c r="H96" s="34">
        <v>0.12</v>
      </c>
      <c r="I96" s="34">
        <v>0.45</v>
      </c>
      <c r="J96" s="31">
        <v>3.5999999999999997E-2</v>
      </c>
      <c r="K96" s="31">
        <v>8.5999999999999993E-2</v>
      </c>
      <c r="L96" s="31">
        <v>4.8000000000000001E-2</v>
      </c>
      <c r="M96" s="31">
        <v>1.0999999999999999E-2</v>
      </c>
      <c r="N96" s="420">
        <f t="shared" si="12"/>
        <v>94.899000000000001</v>
      </c>
      <c r="O96" s="34">
        <v>35.090000000000003</v>
      </c>
      <c r="P96" s="34">
        <v>38.770000000000003</v>
      </c>
      <c r="Q96" s="34">
        <v>7.32</v>
      </c>
      <c r="R96" s="34">
        <v>16.39</v>
      </c>
      <c r="S96" s="34">
        <v>0.43</v>
      </c>
      <c r="T96" s="34">
        <v>0.17</v>
      </c>
      <c r="U96" s="34">
        <v>0.32</v>
      </c>
      <c r="V96" s="34">
        <v>0.15</v>
      </c>
      <c r="W96" s="34">
        <v>0.34</v>
      </c>
      <c r="X96" s="34">
        <v>0.9</v>
      </c>
      <c r="Y96" s="433">
        <f t="shared" si="17"/>
        <v>1.1048731832430891</v>
      </c>
      <c r="Z96" s="433">
        <f t="shared" si="18"/>
        <v>1.3134796238244513</v>
      </c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6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spans="1:48" ht="15.75" customHeight="1">
      <c r="A97" s="535" t="s">
        <v>5909</v>
      </c>
      <c r="B97" s="51">
        <v>45999</v>
      </c>
      <c r="C97" s="33" t="s">
        <v>5908</v>
      </c>
      <c r="D97" s="37">
        <v>1479</v>
      </c>
      <c r="E97" s="34">
        <v>18</v>
      </c>
      <c r="F97" s="34">
        <v>18.100000000000001</v>
      </c>
      <c r="G97" s="34">
        <v>4.28</v>
      </c>
      <c r="H97" s="34">
        <v>0.14000000000000001</v>
      </c>
      <c r="I97" s="34">
        <v>0.72</v>
      </c>
      <c r="J97" s="31">
        <v>2.1999999999999999E-2</v>
      </c>
      <c r="K97" s="31">
        <v>8.1000000000000003E-2</v>
      </c>
      <c r="L97" s="31">
        <v>7.0000000000000007E-2</v>
      </c>
      <c r="M97" s="31">
        <v>1.2E-2</v>
      </c>
      <c r="N97" s="420">
        <f t="shared" si="12"/>
        <v>94.674999999999997</v>
      </c>
      <c r="O97" s="34">
        <v>35.119999999999997</v>
      </c>
      <c r="P97" s="34">
        <v>38.92</v>
      </c>
      <c r="Q97" s="34">
        <v>7.25</v>
      </c>
      <c r="R97" s="34">
        <v>16.5</v>
      </c>
      <c r="S97" s="34">
        <v>0.28000000000000003</v>
      </c>
      <c r="T97" s="34">
        <v>0.15</v>
      </c>
      <c r="U97" s="34">
        <v>0.31</v>
      </c>
      <c r="V97" s="34">
        <v>0.15</v>
      </c>
      <c r="W97" s="34">
        <v>0.33</v>
      </c>
      <c r="X97" s="34">
        <v>0.87</v>
      </c>
      <c r="Y97" s="433">
        <v>1.1082004555808658</v>
      </c>
      <c r="Z97" s="433">
        <v>1.3146355353075172</v>
      </c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6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1:48" ht="15.75" customHeight="1">
      <c r="A98" s="535" t="s">
        <v>5911</v>
      </c>
      <c r="B98" s="51">
        <v>45999</v>
      </c>
      <c r="C98" s="33" t="s">
        <v>5910</v>
      </c>
      <c r="D98" s="37">
        <v>1493</v>
      </c>
      <c r="E98" s="34">
        <v>20</v>
      </c>
      <c r="F98" s="34">
        <v>20.100000000000001</v>
      </c>
      <c r="G98" s="34">
        <v>4.22</v>
      </c>
      <c r="H98" s="34">
        <v>0.11</v>
      </c>
      <c r="I98" s="34">
        <v>0.4</v>
      </c>
      <c r="J98" s="31">
        <v>0.04</v>
      </c>
      <c r="K98" s="31">
        <v>8.4000000000000005E-2</v>
      </c>
      <c r="L98" s="31">
        <v>4.1000000000000002E-2</v>
      </c>
      <c r="M98" s="31">
        <v>1.2E-2</v>
      </c>
      <c r="N98" s="420">
        <f t="shared" si="12"/>
        <v>95.093000000000004</v>
      </c>
      <c r="O98" s="34">
        <v>34.729999999999997</v>
      </c>
      <c r="P98" s="34">
        <v>38.69</v>
      </c>
      <c r="Q98" s="34">
        <v>7.28</v>
      </c>
      <c r="R98" s="34">
        <v>16.98</v>
      </c>
      <c r="S98" s="34">
        <v>0.45</v>
      </c>
      <c r="T98" s="34">
        <v>0.14000000000000001</v>
      </c>
      <c r="U98" s="34">
        <v>0.35</v>
      </c>
      <c r="V98" s="34">
        <v>0.14000000000000001</v>
      </c>
      <c r="W98" s="34">
        <v>0.34</v>
      </c>
      <c r="X98" s="34">
        <v>0.8</v>
      </c>
      <c r="Y98" s="433">
        <v>1.1140224589691909</v>
      </c>
      <c r="Z98" s="433">
        <v>1.3236395047509359</v>
      </c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6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spans="1:48" ht="15.75" customHeight="1">
      <c r="A99" s="535" t="s">
        <v>5913</v>
      </c>
      <c r="B99" s="51">
        <v>45999</v>
      </c>
      <c r="C99" s="33" t="s">
        <v>5912</v>
      </c>
      <c r="D99" s="37">
        <v>1484</v>
      </c>
      <c r="E99" s="34">
        <v>21.4</v>
      </c>
      <c r="F99" s="34">
        <v>21.5</v>
      </c>
      <c r="G99" s="34">
        <v>4.46</v>
      </c>
      <c r="H99" s="34">
        <v>0.12</v>
      </c>
      <c r="I99" s="34">
        <v>0.54</v>
      </c>
      <c r="J99" s="31">
        <v>4.3999999999999997E-2</v>
      </c>
      <c r="K99" s="31">
        <v>8.3000000000000004E-2</v>
      </c>
      <c r="L99" s="31">
        <v>0.05</v>
      </c>
      <c r="M99" s="31">
        <v>1.0999999999999999E-2</v>
      </c>
      <c r="N99" s="420">
        <f t="shared" si="12"/>
        <v>94.692000000000007</v>
      </c>
      <c r="O99" s="34">
        <v>35.19</v>
      </c>
      <c r="P99" s="34">
        <v>38.06</v>
      </c>
      <c r="Q99" s="34">
        <v>7.1</v>
      </c>
      <c r="R99" s="34">
        <v>17.100000000000001</v>
      </c>
      <c r="S99" s="34">
        <v>0.34</v>
      </c>
      <c r="T99" s="34">
        <v>0.21</v>
      </c>
      <c r="U99" s="34">
        <v>0.28999999999999998</v>
      </c>
      <c r="V99" s="34">
        <v>0.18</v>
      </c>
      <c r="W99" s="34">
        <v>0.43</v>
      </c>
      <c r="X99" s="34">
        <v>1</v>
      </c>
      <c r="Y99" s="433">
        <v>1.0815572605853938</v>
      </c>
      <c r="Z99" s="433">
        <v>1.28331912475135</v>
      </c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6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1:48" ht="15.75" customHeight="1">
      <c r="A100" s="535" t="s">
        <v>5915</v>
      </c>
      <c r="B100" s="51">
        <v>45999</v>
      </c>
      <c r="C100" s="33" t="s">
        <v>5914</v>
      </c>
      <c r="D100" s="37">
        <v>1477</v>
      </c>
      <c r="E100" s="34">
        <v>0.5</v>
      </c>
      <c r="F100" s="34">
        <v>1</v>
      </c>
      <c r="G100" s="34">
        <v>4.3499999999999996</v>
      </c>
      <c r="H100" s="34">
        <v>0.14000000000000001</v>
      </c>
      <c r="I100" s="34">
        <v>0.49</v>
      </c>
      <c r="J100" s="31">
        <v>0.03</v>
      </c>
      <c r="K100" s="31">
        <v>0.109</v>
      </c>
      <c r="L100" s="31">
        <v>7.0000000000000007E-2</v>
      </c>
      <c r="M100" s="31">
        <v>8.9999999999999993E-3</v>
      </c>
      <c r="N100" s="420">
        <f t="shared" si="12"/>
        <v>94.801999999999992</v>
      </c>
      <c r="O100" s="34">
        <v>36.17</v>
      </c>
      <c r="P100" s="34">
        <v>36.81</v>
      </c>
      <c r="Q100" s="34">
        <v>7.12</v>
      </c>
      <c r="R100" s="34">
        <v>17.22</v>
      </c>
      <c r="S100" s="34">
        <v>0.41</v>
      </c>
      <c r="T100" s="34">
        <v>0.22</v>
      </c>
      <c r="U100" s="34">
        <v>0.3</v>
      </c>
      <c r="V100" s="34">
        <v>0.17</v>
      </c>
      <c r="W100" s="34">
        <v>0.43</v>
      </c>
      <c r="X100" s="34">
        <v>1.03</v>
      </c>
      <c r="Y100" s="433">
        <v>1.0176942217307161</v>
      </c>
      <c r="Z100" s="433">
        <v>1.2145424384849322</v>
      </c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6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spans="1:48" ht="15.75" customHeight="1">
      <c r="A101" s="535"/>
      <c r="B101" s="51"/>
      <c r="C101" s="33"/>
      <c r="D101" s="37"/>
      <c r="E101" s="34"/>
      <c r="F101" s="34"/>
      <c r="G101" s="34"/>
      <c r="H101" s="34"/>
      <c r="I101" s="34"/>
      <c r="J101" s="31"/>
      <c r="K101" s="31"/>
      <c r="L101" s="31"/>
      <c r="M101" s="31"/>
      <c r="N101" s="420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433"/>
      <c r="Z101" s="433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6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1:48" ht="15.75" customHeight="1">
      <c r="A102" s="535" t="s">
        <v>5917</v>
      </c>
      <c r="B102" s="51">
        <v>46000</v>
      </c>
      <c r="C102" s="33" t="s">
        <v>5916</v>
      </c>
      <c r="D102" s="37">
        <v>1478</v>
      </c>
      <c r="E102" s="34">
        <v>1.4</v>
      </c>
      <c r="F102" s="34">
        <v>1.5</v>
      </c>
      <c r="G102" s="34">
        <v>4.34</v>
      </c>
      <c r="H102" s="34">
        <v>0.12</v>
      </c>
      <c r="I102" s="34">
        <v>0.51</v>
      </c>
      <c r="J102" s="31">
        <v>3.9E-2</v>
      </c>
      <c r="K102" s="31">
        <v>9.1999999999999998E-2</v>
      </c>
      <c r="L102" s="31">
        <v>4.7E-2</v>
      </c>
      <c r="M102" s="31">
        <v>1.0999999999999999E-2</v>
      </c>
      <c r="N102" s="420">
        <f t="shared" si="12"/>
        <v>94.841000000000008</v>
      </c>
      <c r="O102" s="34">
        <v>36.18</v>
      </c>
      <c r="P102" s="34">
        <v>37.03</v>
      </c>
      <c r="Q102" s="34">
        <v>7.07</v>
      </c>
      <c r="R102" s="34">
        <v>17.28</v>
      </c>
      <c r="S102" s="34">
        <v>0.32</v>
      </c>
      <c r="T102" s="34">
        <v>0.2</v>
      </c>
      <c r="U102" s="34">
        <v>0.3</v>
      </c>
      <c r="V102" s="34">
        <v>0.15</v>
      </c>
      <c r="W102" s="34">
        <v>0.38</v>
      </c>
      <c r="X102" s="34">
        <v>0.99</v>
      </c>
      <c r="Y102" s="433">
        <v>1.0234936428966279</v>
      </c>
      <c r="Z102" s="433">
        <v>1.218905472636816</v>
      </c>
      <c r="AA102" s="34"/>
      <c r="AB102" s="34" t="s">
        <v>48</v>
      </c>
      <c r="AC102" s="34">
        <v>22.3</v>
      </c>
      <c r="AD102" s="34" t="s">
        <v>51</v>
      </c>
      <c r="AE102" s="34"/>
      <c r="AF102" s="34"/>
      <c r="AG102" s="34"/>
      <c r="AH102" s="34"/>
      <c r="AI102" s="34"/>
      <c r="AJ102" s="34"/>
      <c r="AK102" s="34"/>
      <c r="AL102" s="36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</row>
    <row r="103" spans="1:48" ht="15.75" customHeight="1">
      <c r="A103" s="535" t="s">
        <v>5919</v>
      </c>
      <c r="B103" s="51">
        <v>46000</v>
      </c>
      <c r="C103" s="33" t="s">
        <v>5918</v>
      </c>
      <c r="D103" s="37">
        <v>1470</v>
      </c>
      <c r="E103" s="34">
        <v>3.35</v>
      </c>
      <c r="F103" s="34">
        <v>3.45</v>
      </c>
      <c r="G103" s="34">
        <v>4.3499999999999996</v>
      </c>
      <c r="H103" s="34">
        <v>0.12</v>
      </c>
      <c r="I103" s="34">
        <v>0.46</v>
      </c>
      <c r="J103" s="31">
        <v>5.2999999999999999E-2</v>
      </c>
      <c r="K103" s="31">
        <v>9.2999999999999999E-2</v>
      </c>
      <c r="L103" s="31">
        <v>3.7999999999999999E-2</v>
      </c>
      <c r="M103" s="31">
        <v>1.0999999999999999E-2</v>
      </c>
      <c r="N103" s="420">
        <f t="shared" si="12"/>
        <v>94.875</v>
      </c>
      <c r="O103" s="34">
        <v>36.49</v>
      </c>
      <c r="P103" s="34">
        <v>36.44</v>
      </c>
      <c r="Q103" s="34">
        <v>7.03</v>
      </c>
      <c r="R103" s="34">
        <v>17.43</v>
      </c>
      <c r="S103" s="34">
        <v>0.43</v>
      </c>
      <c r="T103" s="34">
        <v>0.22</v>
      </c>
      <c r="U103" s="34">
        <v>0.28999999999999998</v>
      </c>
      <c r="V103" s="34">
        <v>0.15</v>
      </c>
      <c r="W103" s="34">
        <v>0.39</v>
      </c>
      <c r="X103" s="34">
        <v>1.01</v>
      </c>
      <c r="Y103" s="433">
        <v>0.99862976157851457</v>
      </c>
      <c r="Z103" s="433">
        <v>1.191285283639353</v>
      </c>
      <c r="AA103" s="34"/>
      <c r="AB103" s="34" t="s">
        <v>50</v>
      </c>
      <c r="AC103" s="34">
        <v>6.3</v>
      </c>
      <c r="AD103" s="34">
        <v>24.8</v>
      </c>
      <c r="AE103" s="34">
        <v>18.2</v>
      </c>
      <c r="AF103" s="34">
        <v>0.6</v>
      </c>
      <c r="AG103" s="34">
        <v>3.22</v>
      </c>
      <c r="AH103" s="34">
        <v>53.18</v>
      </c>
      <c r="AI103" s="34">
        <v>1.3626373626373627</v>
      </c>
      <c r="AJ103" s="34">
        <v>42.325581395348841</v>
      </c>
      <c r="AK103" s="34">
        <v>854.61</v>
      </c>
      <c r="AL103" s="36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1:48" ht="15.75" customHeight="1">
      <c r="A104" s="535" t="s">
        <v>5921</v>
      </c>
      <c r="B104" s="51">
        <v>46000</v>
      </c>
      <c r="C104" s="33" t="s">
        <v>5920</v>
      </c>
      <c r="D104" s="37">
        <v>1477</v>
      </c>
      <c r="E104" s="34">
        <v>5.4</v>
      </c>
      <c r="F104" s="34">
        <v>5.5</v>
      </c>
      <c r="G104" s="34">
        <v>4.3</v>
      </c>
      <c r="H104" s="34">
        <v>0.12</v>
      </c>
      <c r="I104" s="34">
        <v>0.64</v>
      </c>
      <c r="J104" s="31">
        <v>4.2000000000000003E-2</v>
      </c>
      <c r="K104" s="31">
        <v>8.6999999999999994E-2</v>
      </c>
      <c r="L104" s="31">
        <v>4.7E-2</v>
      </c>
      <c r="M104" s="31">
        <v>1.2E-2</v>
      </c>
      <c r="N104" s="420">
        <f t="shared" si="12"/>
        <v>94.751999999999995</v>
      </c>
      <c r="O104" s="34">
        <v>36.840000000000003</v>
      </c>
      <c r="P104" s="34">
        <v>36.619999999999997</v>
      </c>
      <c r="Q104" s="34">
        <v>7.14</v>
      </c>
      <c r="R104" s="34">
        <v>16.87</v>
      </c>
      <c r="S104" s="34">
        <v>0.43</v>
      </c>
      <c r="T104" s="34">
        <v>0.21</v>
      </c>
      <c r="U104" s="34">
        <v>0.28999999999999998</v>
      </c>
      <c r="V104" s="34">
        <v>0.16</v>
      </c>
      <c r="W104" s="34">
        <v>0.4</v>
      </c>
      <c r="X104" s="34">
        <v>0.93</v>
      </c>
      <c r="Y104" s="433">
        <v>0.99402823018458186</v>
      </c>
      <c r="Z104" s="433">
        <v>1.1878393051031486</v>
      </c>
      <c r="AA104" s="34"/>
      <c r="AB104" s="34" t="s">
        <v>53</v>
      </c>
      <c r="AC104" s="34">
        <v>14.3</v>
      </c>
      <c r="AD104" s="34"/>
      <c r="AE104" s="34"/>
      <c r="AF104" s="34"/>
      <c r="AG104" s="34"/>
      <c r="AH104" s="34"/>
      <c r="AI104" s="34"/>
      <c r="AJ104" s="34"/>
      <c r="AK104" s="34"/>
      <c r="AL104" s="36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1:48" ht="15.75" customHeight="1">
      <c r="A105" s="535" t="s">
        <v>5923</v>
      </c>
      <c r="B105" s="51">
        <v>46000</v>
      </c>
      <c r="C105" s="33" t="s">
        <v>5922</v>
      </c>
      <c r="D105" s="37">
        <v>1499</v>
      </c>
      <c r="E105" s="34">
        <v>8.3000000000000007</v>
      </c>
      <c r="F105" s="34">
        <v>8.4</v>
      </c>
      <c r="G105" s="34">
        <v>4.26</v>
      </c>
      <c r="H105" s="34">
        <v>0.12</v>
      </c>
      <c r="I105" s="34">
        <v>0.81</v>
      </c>
      <c r="J105" s="31">
        <v>4.4999999999999998E-2</v>
      </c>
      <c r="K105" s="31">
        <v>9.2999999999999999E-2</v>
      </c>
      <c r="L105" s="31">
        <v>6.4000000000000001E-2</v>
      </c>
      <c r="M105" s="31">
        <v>0.01</v>
      </c>
      <c r="N105" s="420">
        <f t="shared" si="12"/>
        <v>94.597999999999999</v>
      </c>
      <c r="O105" s="34">
        <v>36.67</v>
      </c>
      <c r="P105" s="34">
        <v>36.67</v>
      </c>
      <c r="Q105" s="34">
        <v>7.18</v>
      </c>
      <c r="R105" s="34">
        <v>17.260000000000002</v>
      </c>
      <c r="S105" s="34">
        <v>0.27</v>
      </c>
      <c r="T105" s="34">
        <v>0.17</v>
      </c>
      <c r="U105" s="34">
        <v>0.31</v>
      </c>
      <c r="V105" s="34">
        <v>0.16</v>
      </c>
      <c r="W105" s="34">
        <v>0.41</v>
      </c>
      <c r="X105" s="34">
        <v>0.8</v>
      </c>
      <c r="Y105" s="433">
        <v>1</v>
      </c>
      <c r="Z105" s="433">
        <v>1.1958003817834741</v>
      </c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6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spans="1:48" ht="15.75" customHeight="1">
      <c r="A106" s="535" t="s">
        <v>5925</v>
      </c>
      <c r="B106" s="51">
        <v>46000</v>
      </c>
      <c r="C106" s="33" t="s">
        <v>5924</v>
      </c>
      <c r="D106" s="37">
        <v>1477</v>
      </c>
      <c r="E106" s="34">
        <v>11</v>
      </c>
      <c r="F106" s="34">
        <v>11.1</v>
      </c>
      <c r="G106" s="34">
        <v>4.17</v>
      </c>
      <c r="H106" s="34">
        <v>0.12</v>
      </c>
      <c r="I106" s="34">
        <v>0.28999999999999998</v>
      </c>
      <c r="J106" s="31">
        <v>5.7000000000000002E-2</v>
      </c>
      <c r="K106" s="31">
        <v>0.10100000000000001</v>
      </c>
      <c r="L106" s="31">
        <v>3.3000000000000002E-2</v>
      </c>
      <c r="M106" s="31">
        <v>1.0999999999999999E-2</v>
      </c>
      <c r="N106" s="420">
        <f t="shared" si="12"/>
        <v>95.218000000000004</v>
      </c>
      <c r="O106" s="34">
        <v>35.97</v>
      </c>
      <c r="P106" s="34">
        <v>36.85</v>
      </c>
      <c r="Q106" s="34">
        <v>7.27</v>
      </c>
      <c r="R106" s="34">
        <v>17.07</v>
      </c>
      <c r="S106" s="34">
        <v>0.54</v>
      </c>
      <c r="T106" s="34">
        <v>0.24</v>
      </c>
      <c r="U106" s="34">
        <v>0.32</v>
      </c>
      <c r="V106" s="34">
        <v>0.16</v>
      </c>
      <c r="W106" s="34">
        <v>0.42</v>
      </c>
      <c r="X106" s="34">
        <v>1.06</v>
      </c>
      <c r="Y106" s="433">
        <v>1.0244648318042815</v>
      </c>
      <c r="Z106" s="433">
        <v>1.2265777036419241</v>
      </c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6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spans="1:48" ht="15.75" customHeight="1">
      <c r="A107" s="535" t="s">
        <v>5927</v>
      </c>
      <c r="B107" s="51">
        <v>46000</v>
      </c>
      <c r="C107" s="33" t="s">
        <v>5926</v>
      </c>
      <c r="D107" s="37">
        <v>1484</v>
      </c>
      <c r="E107" s="34">
        <v>12.2</v>
      </c>
      <c r="F107" s="34">
        <v>12.3</v>
      </c>
      <c r="G107" s="34">
        <v>4.22</v>
      </c>
      <c r="H107" s="34">
        <v>0.13</v>
      </c>
      <c r="I107" s="34">
        <v>0.57999999999999996</v>
      </c>
      <c r="J107" s="31">
        <v>3.4000000000000002E-2</v>
      </c>
      <c r="K107" s="31">
        <v>9.6000000000000002E-2</v>
      </c>
      <c r="L107" s="31">
        <v>5.7000000000000002E-2</v>
      </c>
      <c r="M107" s="31">
        <v>1.2E-2</v>
      </c>
      <c r="N107" s="420">
        <f t="shared" si="12"/>
        <v>94.870999999999995</v>
      </c>
      <c r="O107" s="34">
        <v>35.799999999999997</v>
      </c>
      <c r="P107" s="34">
        <v>37.6</v>
      </c>
      <c r="Q107" s="34">
        <v>7.22</v>
      </c>
      <c r="R107" s="34">
        <v>17.12</v>
      </c>
      <c r="S107" s="34">
        <v>0.3</v>
      </c>
      <c r="T107" s="34">
        <v>0.17</v>
      </c>
      <c r="U107" s="34">
        <v>0.33</v>
      </c>
      <c r="V107" s="34">
        <v>0.14000000000000001</v>
      </c>
      <c r="W107" s="34">
        <v>0.36</v>
      </c>
      <c r="X107" s="34">
        <v>0.85</v>
      </c>
      <c r="Y107" s="433">
        <v>1.0502793296089388</v>
      </c>
      <c r="Z107" s="433">
        <v>1.25195530726257</v>
      </c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6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1:48" ht="15.75" customHeight="1">
      <c r="A108" s="535" t="s">
        <v>5929</v>
      </c>
      <c r="B108" s="51">
        <v>46000</v>
      </c>
      <c r="C108" s="33" t="s">
        <v>5928</v>
      </c>
      <c r="D108" s="37">
        <v>1486</v>
      </c>
      <c r="E108" s="34">
        <v>14.3</v>
      </c>
      <c r="F108" s="34">
        <v>14.4</v>
      </c>
      <c r="G108" s="34">
        <v>4.37</v>
      </c>
      <c r="H108" s="34">
        <v>0.12</v>
      </c>
      <c r="I108" s="34">
        <v>0.41</v>
      </c>
      <c r="J108" s="31">
        <v>4.3999999999999997E-2</v>
      </c>
      <c r="K108" s="31">
        <v>8.6999999999999994E-2</v>
      </c>
      <c r="L108" s="31">
        <v>4.2000000000000003E-2</v>
      </c>
      <c r="M108" s="31">
        <v>0.01</v>
      </c>
      <c r="N108" s="420">
        <f t="shared" si="12"/>
        <v>94.917000000000002</v>
      </c>
      <c r="O108" s="34">
        <v>36.04</v>
      </c>
      <c r="P108" s="34">
        <v>37.43</v>
      </c>
      <c r="Q108" s="34">
        <v>7.17</v>
      </c>
      <c r="R108" s="34">
        <v>16.86</v>
      </c>
      <c r="S108" s="34">
        <v>0.42</v>
      </c>
      <c r="T108" s="34">
        <v>0.2</v>
      </c>
      <c r="U108" s="34">
        <v>0.31</v>
      </c>
      <c r="V108" s="34">
        <v>0.14000000000000001</v>
      </c>
      <c r="W108" s="34">
        <v>0.37</v>
      </c>
      <c r="X108" s="34">
        <v>0.95</v>
      </c>
      <c r="Y108" s="433">
        <f t="shared" ref="Y108" si="19">P108/O108</f>
        <v>1.0385682574916759</v>
      </c>
      <c r="Z108" s="433">
        <f t="shared" ref="Z108" si="20">(Q108+P108)/O108</f>
        <v>1.2375138734739179</v>
      </c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6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spans="1:48" ht="15.75" customHeight="1">
      <c r="A109" s="535" t="s">
        <v>5931</v>
      </c>
      <c r="B109" s="51">
        <v>46000</v>
      </c>
      <c r="C109" s="33" t="s">
        <v>5930</v>
      </c>
      <c r="D109" s="37">
        <v>1478</v>
      </c>
      <c r="E109" s="34">
        <v>16.2</v>
      </c>
      <c r="F109" s="34">
        <v>16.3</v>
      </c>
      <c r="G109" s="34">
        <v>4.32</v>
      </c>
      <c r="H109" s="34">
        <v>0.14000000000000001</v>
      </c>
      <c r="I109" s="34">
        <v>0.63</v>
      </c>
      <c r="J109" s="31">
        <v>3.2000000000000001E-2</v>
      </c>
      <c r="K109" s="31">
        <v>9.9000000000000005E-2</v>
      </c>
      <c r="L109" s="31">
        <v>5.8999999999999997E-2</v>
      </c>
      <c r="M109" s="31">
        <v>1.24E-2</v>
      </c>
      <c r="N109" s="420">
        <f t="shared" si="12"/>
        <v>94.707599999999999</v>
      </c>
      <c r="O109" s="34">
        <v>35.770000000000003</v>
      </c>
      <c r="P109" s="34">
        <v>37.880000000000003</v>
      </c>
      <c r="Q109" s="34">
        <v>7.28</v>
      </c>
      <c r="R109" s="34">
        <v>16.8</v>
      </c>
      <c r="S109" s="34">
        <v>0.22</v>
      </c>
      <c r="T109" s="34">
        <v>0.18</v>
      </c>
      <c r="U109" s="34">
        <v>0.31</v>
      </c>
      <c r="V109" s="34">
        <v>0.15</v>
      </c>
      <c r="W109" s="34">
        <v>0.37</v>
      </c>
      <c r="X109" s="34">
        <v>0.94</v>
      </c>
      <c r="Y109" s="433">
        <v>1.0589879787531451</v>
      </c>
      <c r="Z109" s="433">
        <v>1.262510483645513</v>
      </c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6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spans="1:48" ht="15.75" customHeight="1">
      <c r="A110" s="535" t="s">
        <v>5933</v>
      </c>
      <c r="B110" s="51">
        <v>46000</v>
      </c>
      <c r="C110" s="33" t="s">
        <v>5932</v>
      </c>
      <c r="D110" s="37">
        <v>1498</v>
      </c>
      <c r="E110" s="34">
        <v>18.100000000000001</v>
      </c>
      <c r="F110" s="34">
        <v>18.2</v>
      </c>
      <c r="G110" s="34">
        <v>4.32</v>
      </c>
      <c r="H110" s="34">
        <v>0.15</v>
      </c>
      <c r="I110" s="34">
        <v>1.22</v>
      </c>
      <c r="J110" s="31">
        <v>1.6E-2</v>
      </c>
      <c r="K110" s="31">
        <v>0.10199999999999999</v>
      </c>
      <c r="L110" s="31">
        <v>0.107</v>
      </c>
      <c r="M110" s="31">
        <v>1.2E-2</v>
      </c>
      <c r="N110" s="420">
        <f t="shared" si="12"/>
        <v>94.072999999999993</v>
      </c>
      <c r="O110" s="34">
        <v>34.409999999999997</v>
      </c>
      <c r="P110" s="34">
        <v>39.1</v>
      </c>
      <c r="Q110" s="34">
        <v>7.22</v>
      </c>
      <c r="R110" s="34">
        <v>17.41</v>
      </c>
      <c r="S110" s="34">
        <v>0.19</v>
      </c>
      <c r="T110" s="34">
        <v>0.12</v>
      </c>
      <c r="U110" s="34">
        <v>0.36</v>
      </c>
      <c r="V110" s="34">
        <v>0.13</v>
      </c>
      <c r="W110" s="34">
        <v>0.32</v>
      </c>
      <c r="X110" s="34">
        <v>0.71</v>
      </c>
      <c r="Y110" s="433">
        <v>1.1362975879104913</v>
      </c>
      <c r="Z110" s="433">
        <v>1.3461203138622495</v>
      </c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6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spans="1:48" ht="15.75" customHeight="1">
      <c r="A111" s="535" t="s">
        <v>5935</v>
      </c>
      <c r="B111" s="51">
        <v>46000</v>
      </c>
      <c r="C111" s="33" t="s">
        <v>5934</v>
      </c>
      <c r="D111" s="37">
        <v>1508</v>
      </c>
      <c r="E111" s="34">
        <v>20.100000000000001</v>
      </c>
      <c r="F111" s="34">
        <v>20.2</v>
      </c>
      <c r="G111" s="34">
        <v>4.4800000000000004</v>
      </c>
      <c r="H111" s="34">
        <v>0.13</v>
      </c>
      <c r="I111" s="34">
        <v>0.77</v>
      </c>
      <c r="J111" s="31">
        <v>3.2000000000000001E-2</v>
      </c>
      <c r="K111" s="31">
        <v>9.8000000000000004E-2</v>
      </c>
      <c r="L111" s="31">
        <v>7.1999999999999995E-2</v>
      </c>
      <c r="M111" s="31">
        <v>1.0999999999999999E-2</v>
      </c>
      <c r="N111" s="420">
        <f t="shared" si="12"/>
        <v>94.406999999999996</v>
      </c>
      <c r="O111" s="34">
        <v>33.86</v>
      </c>
      <c r="P111" s="34">
        <v>39.03</v>
      </c>
      <c r="Q111" s="34">
        <v>7.15</v>
      </c>
      <c r="R111" s="34">
        <v>18.13</v>
      </c>
      <c r="S111" s="34">
        <v>0.18</v>
      </c>
      <c r="T111" s="34">
        <v>0.1</v>
      </c>
      <c r="U111" s="34">
        <v>0.43</v>
      </c>
      <c r="V111" s="34">
        <v>0.13</v>
      </c>
      <c r="W111" s="34">
        <v>0.31</v>
      </c>
      <c r="X111" s="34">
        <v>0.56999999999999995</v>
      </c>
      <c r="Y111" s="433">
        <v>1.152687536916716</v>
      </c>
      <c r="Z111" s="433">
        <v>1.3638511518015357</v>
      </c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6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spans="1:48" ht="15.75" customHeight="1">
      <c r="A112" s="535" t="s">
        <v>5937</v>
      </c>
      <c r="B112" s="51">
        <v>46000</v>
      </c>
      <c r="C112" s="33" t="s">
        <v>5936</v>
      </c>
      <c r="D112" s="37">
        <v>1518</v>
      </c>
      <c r="E112" s="34">
        <v>22.1</v>
      </c>
      <c r="F112" s="34">
        <v>22.2</v>
      </c>
      <c r="G112" s="34">
        <v>4.28</v>
      </c>
      <c r="H112" s="34">
        <v>0.15</v>
      </c>
      <c r="I112" s="34">
        <v>0.71</v>
      </c>
      <c r="J112" s="31">
        <v>0.02</v>
      </c>
      <c r="K112" s="31">
        <v>8.8999999999999996E-2</v>
      </c>
      <c r="L112" s="31">
        <v>7.2999999999999995E-2</v>
      </c>
      <c r="M112" s="31">
        <v>1.2E-2</v>
      </c>
      <c r="N112" s="420">
        <f t="shared" si="12"/>
        <v>94.665999999999997</v>
      </c>
      <c r="O112" s="34">
        <v>34.44</v>
      </c>
      <c r="P112" s="34">
        <v>38.17</v>
      </c>
      <c r="Q112" s="34">
        <v>7.2</v>
      </c>
      <c r="R112" s="34">
        <v>17.93</v>
      </c>
      <c r="S112" s="34">
        <v>0.35</v>
      </c>
      <c r="T112" s="34">
        <v>0.13</v>
      </c>
      <c r="U112" s="34">
        <v>0.36</v>
      </c>
      <c r="V112" s="34">
        <v>0.16</v>
      </c>
      <c r="W112" s="34">
        <v>0.38</v>
      </c>
      <c r="X112" s="34">
        <v>0.77</v>
      </c>
      <c r="Y112" s="433">
        <v>1.1083042973286876</v>
      </c>
      <c r="Z112" s="433">
        <v>1.317363530778165</v>
      </c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6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spans="1:48" ht="15.75" customHeight="1">
      <c r="A113" s="535" t="s">
        <v>5939</v>
      </c>
      <c r="B113" s="51">
        <v>46000</v>
      </c>
      <c r="C113" s="33" t="s">
        <v>5938</v>
      </c>
      <c r="D113" s="37">
        <v>1492</v>
      </c>
      <c r="E113" s="34">
        <v>23.3</v>
      </c>
      <c r="F113" s="34">
        <v>23.4</v>
      </c>
      <c r="G113" s="34">
        <v>4.32</v>
      </c>
      <c r="H113" s="34">
        <v>0.13</v>
      </c>
      <c r="I113" s="34">
        <v>0.56999999999999995</v>
      </c>
      <c r="J113" s="31">
        <v>2.9000000000000001E-2</v>
      </c>
      <c r="K113" s="31">
        <v>9.6000000000000002E-2</v>
      </c>
      <c r="L113" s="31">
        <v>0.06</v>
      </c>
      <c r="M113" s="31">
        <v>1.0999999999999999E-2</v>
      </c>
      <c r="N113" s="420">
        <f t="shared" si="12"/>
        <v>94.784000000000006</v>
      </c>
      <c r="O113" s="34">
        <v>35.44</v>
      </c>
      <c r="P113" s="34">
        <v>37.71</v>
      </c>
      <c r="Q113" s="34">
        <v>7.1</v>
      </c>
      <c r="R113" s="34">
        <v>17.36</v>
      </c>
      <c r="S113" s="34">
        <v>0.28000000000000003</v>
      </c>
      <c r="T113" s="34">
        <v>0.16</v>
      </c>
      <c r="U113" s="34">
        <v>0.32</v>
      </c>
      <c r="V113" s="34">
        <v>0.18</v>
      </c>
      <c r="W113" s="34">
        <v>0.45</v>
      </c>
      <c r="X113" s="34">
        <v>0.89</v>
      </c>
      <c r="Y113" s="433">
        <v>1.0640519187358917</v>
      </c>
      <c r="Z113" s="433">
        <v>1.264390519187359</v>
      </c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6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spans="1:48" ht="15.75" customHeight="1">
      <c r="A114" s="535"/>
      <c r="B114" s="51"/>
      <c r="C114" s="33"/>
      <c r="D114" s="37"/>
      <c r="E114" s="34"/>
      <c r="F114" s="34"/>
      <c r="G114" s="34"/>
      <c r="H114" s="34"/>
      <c r="I114" s="34"/>
      <c r="J114" s="31"/>
      <c r="K114" s="31"/>
      <c r="L114" s="31"/>
      <c r="M114" s="31"/>
      <c r="N114" s="420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433"/>
      <c r="Z114" s="433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6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spans="1:48" ht="15.75" customHeight="1">
      <c r="A115" s="535" t="s">
        <v>5941</v>
      </c>
      <c r="B115" s="51">
        <v>46001</v>
      </c>
      <c r="C115" s="33" t="s">
        <v>5940</v>
      </c>
      <c r="D115" s="37">
        <v>1484</v>
      </c>
      <c r="E115" s="34">
        <v>1.2</v>
      </c>
      <c r="F115" s="34">
        <v>1.3</v>
      </c>
      <c r="G115" s="34">
        <v>4.37</v>
      </c>
      <c r="H115" s="34">
        <v>0.11</v>
      </c>
      <c r="I115" s="34">
        <v>0.4</v>
      </c>
      <c r="J115" s="31">
        <v>0.05</v>
      </c>
      <c r="K115" s="31">
        <v>9.2999999999999999E-2</v>
      </c>
      <c r="L115" s="31">
        <v>3.6999999999999998E-2</v>
      </c>
      <c r="M115" s="31">
        <v>1.0999999999999999E-2</v>
      </c>
      <c r="N115" s="420">
        <f t="shared" si="12"/>
        <v>94.929000000000002</v>
      </c>
      <c r="O115" s="34">
        <v>36.39</v>
      </c>
      <c r="P115" s="34">
        <v>36.799999999999997</v>
      </c>
      <c r="Q115" s="34">
        <v>7.06</v>
      </c>
      <c r="R115" s="34">
        <v>16.91</v>
      </c>
      <c r="S115" s="34">
        <v>0.52</v>
      </c>
      <c r="T115" s="34">
        <v>0.21</v>
      </c>
      <c r="U115" s="34">
        <v>0.28999999999999998</v>
      </c>
      <c r="V115" s="34">
        <v>0.19</v>
      </c>
      <c r="W115" s="34">
        <v>0.49</v>
      </c>
      <c r="X115" s="34">
        <v>1.03</v>
      </c>
      <c r="Y115" s="433">
        <v>1.0112668315471283</v>
      </c>
      <c r="Z115" s="433">
        <v>1.2052761747732894</v>
      </c>
      <c r="AA115" s="34"/>
      <c r="AB115" s="34" t="s">
        <v>48</v>
      </c>
      <c r="AC115" s="34">
        <v>22.55</v>
      </c>
      <c r="AD115" s="34">
        <v>25.2</v>
      </c>
      <c r="AE115" s="34">
        <v>18.399999999999999</v>
      </c>
      <c r="AF115" s="34">
        <v>0.6</v>
      </c>
      <c r="AG115" s="34">
        <v>3.08</v>
      </c>
      <c r="AH115" s="34">
        <v>52.72</v>
      </c>
      <c r="AI115" s="34">
        <v>1.3695652173913044</v>
      </c>
      <c r="AJ115" s="34">
        <v>42.201834862385326</v>
      </c>
      <c r="AK115" s="34">
        <v>862.54</v>
      </c>
      <c r="AL115" s="36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spans="1:48" ht="15.75" customHeight="1">
      <c r="A116" s="535" t="s">
        <v>5943</v>
      </c>
      <c r="B116" s="51">
        <v>46001</v>
      </c>
      <c r="C116" s="33" t="s">
        <v>5942</v>
      </c>
      <c r="D116" s="37">
        <v>1460</v>
      </c>
      <c r="E116" s="34">
        <v>3.4</v>
      </c>
      <c r="F116" s="34">
        <v>3.5</v>
      </c>
      <c r="G116" s="34">
        <v>4.4000000000000004</v>
      </c>
      <c r="H116" s="34">
        <v>0.1</v>
      </c>
      <c r="I116" s="34">
        <v>0.28000000000000003</v>
      </c>
      <c r="J116" s="31">
        <v>7.2999999999999995E-2</v>
      </c>
      <c r="K116" s="31">
        <v>9.5000000000000001E-2</v>
      </c>
      <c r="L116" s="31">
        <v>2.1000000000000001E-2</v>
      </c>
      <c r="M116" s="31">
        <v>1.0999999999999999E-2</v>
      </c>
      <c r="N116" s="420">
        <f t="shared" si="12"/>
        <v>95.02</v>
      </c>
      <c r="O116" s="34">
        <v>37.21</v>
      </c>
      <c r="P116" s="34">
        <v>36.03</v>
      </c>
      <c r="Q116" s="34">
        <v>7.13</v>
      </c>
      <c r="R116" s="34">
        <v>16.27</v>
      </c>
      <c r="S116" s="34">
        <v>0.61</v>
      </c>
      <c r="T116" s="34">
        <v>0.31</v>
      </c>
      <c r="U116" s="34">
        <v>0.25</v>
      </c>
      <c r="V116" s="34">
        <v>0.21</v>
      </c>
      <c r="W116" s="34">
        <v>0.51</v>
      </c>
      <c r="X116" s="34">
        <v>1.29</v>
      </c>
      <c r="Y116" s="433">
        <v>0.96828809459822629</v>
      </c>
      <c r="Z116" s="433">
        <v>1.1599032518140286</v>
      </c>
      <c r="AA116" s="34"/>
      <c r="AB116" s="34" t="s">
        <v>50</v>
      </c>
      <c r="AC116" s="34"/>
      <c r="AD116" s="34"/>
      <c r="AE116" s="34"/>
      <c r="AF116" s="34"/>
      <c r="AG116" s="34"/>
      <c r="AH116" s="34"/>
      <c r="AI116" s="34"/>
      <c r="AJ116" s="34"/>
      <c r="AK116" s="34"/>
      <c r="AL116" s="36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</row>
    <row r="117" spans="1:48" ht="15.75" customHeight="1">
      <c r="A117" s="535" t="s">
        <v>5945</v>
      </c>
      <c r="B117" s="51">
        <v>46001</v>
      </c>
      <c r="C117" s="33" t="s">
        <v>5944</v>
      </c>
      <c r="D117" s="37">
        <v>1495</v>
      </c>
      <c r="E117" s="34">
        <v>5</v>
      </c>
      <c r="F117" s="34">
        <v>5.0999999999999996</v>
      </c>
      <c r="G117" s="34">
        <v>4.28</v>
      </c>
      <c r="H117" s="34">
        <v>0.13</v>
      </c>
      <c r="I117" s="34">
        <v>0.75</v>
      </c>
      <c r="J117" s="31">
        <v>3.5000000000000003E-2</v>
      </c>
      <c r="K117" s="31">
        <v>9.9000000000000005E-2</v>
      </c>
      <c r="L117" s="31">
        <v>6.4000000000000001E-2</v>
      </c>
      <c r="M117" s="31">
        <v>1.2E-2</v>
      </c>
      <c r="N117" s="420">
        <f t="shared" si="12"/>
        <v>94.63</v>
      </c>
      <c r="O117" s="34">
        <v>36.130000000000003</v>
      </c>
      <c r="P117" s="34">
        <v>37.39</v>
      </c>
      <c r="Q117" s="34">
        <v>7.02</v>
      </c>
      <c r="R117" s="34">
        <v>17.11</v>
      </c>
      <c r="S117" s="34">
        <v>0.3</v>
      </c>
      <c r="T117" s="34">
        <v>0.18</v>
      </c>
      <c r="U117" s="34">
        <v>0.32</v>
      </c>
      <c r="V117" s="34">
        <v>0.15</v>
      </c>
      <c r="W117" s="34">
        <v>0.42</v>
      </c>
      <c r="X117" s="34">
        <v>0.87</v>
      </c>
      <c r="Y117" s="433">
        <v>1.0348740658732354</v>
      </c>
      <c r="Z117" s="433">
        <v>1.2291724328812619</v>
      </c>
      <c r="AA117" s="34"/>
      <c r="AB117" s="34" t="s">
        <v>53</v>
      </c>
      <c r="AC117" s="34">
        <v>14.3</v>
      </c>
      <c r="AD117" s="34">
        <v>24.6</v>
      </c>
      <c r="AE117" s="34">
        <v>18.2</v>
      </c>
      <c r="AF117" s="34">
        <v>0.6</v>
      </c>
      <c r="AG117" s="34">
        <v>2.95</v>
      </c>
      <c r="AH117" s="34">
        <v>53.65</v>
      </c>
      <c r="AI117" s="34">
        <v>1.3516483516483517</v>
      </c>
      <c r="AJ117" s="34">
        <v>42.523364485981304</v>
      </c>
      <c r="AK117" s="34">
        <v>840.27499999999998</v>
      </c>
      <c r="AL117" s="36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spans="1:48" ht="15.75" customHeight="1">
      <c r="A118" s="535" t="s">
        <v>5947</v>
      </c>
      <c r="B118" s="51">
        <v>46001</v>
      </c>
      <c r="C118" s="33" t="s">
        <v>5946</v>
      </c>
      <c r="D118" s="37">
        <v>1493</v>
      </c>
      <c r="E118" s="34">
        <v>7.06</v>
      </c>
      <c r="F118" s="34">
        <v>8.06</v>
      </c>
      <c r="G118" s="34">
        <v>4.33</v>
      </c>
      <c r="H118" s="34">
        <v>0.13</v>
      </c>
      <c r="I118" s="34">
        <v>0.55000000000000004</v>
      </c>
      <c r="J118" s="31">
        <v>4.1000000000000002E-2</v>
      </c>
      <c r="K118" s="31">
        <v>9.0999999999999998E-2</v>
      </c>
      <c r="L118" s="31">
        <v>4.8000000000000001E-2</v>
      </c>
      <c r="M118" s="31">
        <v>1.0800000000000001E-2</v>
      </c>
      <c r="N118" s="420">
        <f t="shared" si="12"/>
        <v>94.799199999999999</v>
      </c>
      <c r="O118" s="34">
        <v>37.31</v>
      </c>
      <c r="P118" s="34">
        <v>36.090000000000003</v>
      </c>
      <c r="Q118" s="34">
        <v>7.25</v>
      </c>
      <c r="R118" s="34">
        <v>16.829999999999998</v>
      </c>
      <c r="S118" s="34">
        <v>0.37</v>
      </c>
      <c r="T118" s="34">
        <v>0.21</v>
      </c>
      <c r="U118" s="34">
        <v>0.27</v>
      </c>
      <c r="V118" s="34">
        <v>0.18</v>
      </c>
      <c r="W118" s="34">
        <v>0.44</v>
      </c>
      <c r="X118" s="34">
        <v>0.94</v>
      </c>
      <c r="Y118" s="433">
        <v>0.96730099169123562</v>
      </c>
      <c r="Z118" s="433">
        <v>1.1616188689359421</v>
      </c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6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</row>
    <row r="119" spans="1:48" ht="15.75" customHeight="1">
      <c r="A119" s="535" t="s">
        <v>5949</v>
      </c>
      <c r="B119" s="51">
        <v>46001</v>
      </c>
      <c r="C119" s="33" t="s">
        <v>5948</v>
      </c>
      <c r="D119" s="37">
        <v>1478</v>
      </c>
      <c r="E119" s="34">
        <v>9.5</v>
      </c>
      <c r="F119" s="34">
        <v>10</v>
      </c>
      <c r="G119" s="34">
        <v>4.21</v>
      </c>
      <c r="H119" s="34">
        <v>0.11</v>
      </c>
      <c r="I119" s="34">
        <v>0.42</v>
      </c>
      <c r="J119" s="31">
        <v>5.5E-2</v>
      </c>
      <c r="K119" s="31">
        <v>9.6000000000000002E-2</v>
      </c>
      <c r="L119" s="31">
        <v>3.7999999999999999E-2</v>
      </c>
      <c r="M119" s="31">
        <v>1.0800000000000001E-2</v>
      </c>
      <c r="N119" s="420">
        <f t="shared" si="12"/>
        <v>95.060199999999995</v>
      </c>
      <c r="O119" s="34">
        <v>37.880000000000003</v>
      </c>
      <c r="P119" s="34">
        <v>35.81</v>
      </c>
      <c r="Q119" s="34">
        <v>7.04</v>
      </c>
      <c r="R119" s="34">
        <v>16.600000000000001</v>
      </c>
      <c r="S119" s="34">
        <v>0.46</v>
      </c>
      <c r="T119" s="34">
        <v>0.21</v>
      </c>
      <c r="U119" s="34">
        <v>0.27</v>
      </c>
      <c r="V119" s="34">
        <v>0.18</v>
      </c>
      <c r="W119" s="34">
        <v>0.47</v>
      </c>
      <c r="X119" s="34">
        <v>0.97</v>
      </c>
      <c r="Y119" s="433">
        <v>0.94535374868004218</v>
      </c>
      <c r="Z119" s="433">
        <v>1.1312038014783528</v>
      </c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6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</row>
    <row r="120" spans="1:48" ht="15.75" customHeight="1">
      <c r="A120" s="535" t="s">
        <v>5951</v>
      </c>
      <c r="B120" s="51">
        <v>46001</v>
      </c>
      <c r="C120" s="33" t="s">
        <v>5950</v>
      </c>
      <c r="D120" s="37">
        <v>1478</v>
      </c>
      <c r="E120" s="34">
        <v>12</v>
      </c>
      <c r="F120" s="34">
        <v>12.1</v>
      </c>
      <c r="G120" s="34">
        <v>4.05</v>
      </c>
      <c r="H120" s="34">
        <v>0.12</v>
      </c>
      <c r="I120" s="34">
        <v>0.36</v>
      </c>
      <c r="J120" s="31">
        <v>4.5999999999999999E-2</v>
      </c>
      <c r="K120" s="31">
        <v>9.1999999999999998E-2</v>
      </c>
      <c r="L120" s="31">
        <v>3.9E-2</v>
      </c>
      <c r="M120" s="31">
        <v>1.0800000000000001E-2</v>
      </c>
      <c r="N120" s="420">
        <f t="shared" si="12"/>
        <v>95.282200000000003</v>
      </c>
      <c r="O120" s="34">
        <v>36.61</v>
      </c>
      <c r="P120" s="34">
        <v>36.9</v>
      </c>
      <c r="Q120" s="34">
        <v>7.12</v>
      </c>
      <c r="R120" s="34">
        <v>16.86</v>
      </c>
      <c r="S120" s="34">
        <v>0.39</v>
      </c>
      <c r="T120" s="34">
        <v>0.2</v>
      </c>
      <c r="U120" s="34">
        <v>0.32</v>
      </c>
      <c r="V120" s="34">
        <v>0.14000000000000001</v>
      </c>
      <c r="W120" s="34">
        <v>0.37</v>
      </c>
      <c r="X120" s="34">
        <v>0.95</v>
      </c>
      <c r="Y120" s="433">
        <v>1.0079213329691341</v>
      </c>
      <c r="Z120" s="433">
        <v>1.202403714832013</v>
      </c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6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spans="1:48" ht="15.75" customHeight="1">
      <c r="A121" s="535" t="s">
        <v>5953</v>
      </c>
      <c r="B121" s="51">
        <v>46001</v>
      </c>
      <c r="C121" s="33" t="s">
        <v>5952</v>
      </c>
      <c r="D121" s="37">
        <v>1460</v>
      </c>
      <c r="E121" s="34">
        <v>14.48</v>
      </c>
      <c r="F121" s="34">
        <v>14.58</v>
      </c>
      <c r="G121" s="34">
        <v>4.3099999999999996</v>
      </c>
      <c r="H121" s="34">
        <v>0.12</v>
      </c>
      <c r="I121" s="34">
        <v>0.36</v>
      </c>
      <c r="J121" s="31">
        <v>5.0999999999999997E-2</v>
      </c>
      <c r="K121" s="31">
        <v>9.8000000000000004E-2</v>
      </c>
      <c r="L121" s="31">
        <v>3.5999999999999997E-2</v>
      </c>
      <c r="M121" s="31">
        <v>1.0999999999999999E-2</v>
      </c>
      <c r="N121" s="420">
        <f t="shared" si="12"/>
        <v>95.013999999999996</v>
      </c>
      <c r="O121" s="34">
        <v>35.97</v>
      </c>
      <c r="P121" s="34">
        <v>37.57</v>
      </c>
      <c r="Q121" s="34">
        <v>7.16</v>
      </c>
      <c r="R121" s="34">
        <v>16.579999999999998</v>
      </c>
      <c r="S121" s="34">
        <v>0.42</v>
      </c>
      <c r="T121" s="34">
        <v>0.24</v>
      </c>
      <c r="U121" s="34">
        <v>0.31</v>
      </c>
      <c r="V121" s="34">
        <v>0.15</v>
      </c>
      <c r="W121" s="34">
        <v>0.39</v>
      </c>
      <c r="X121" s="34">
        <v>1.0900000000000001</v>
      </c>
      <c r="Y121" s="433">
        <f t="shared" ref="Y121" si="21">P121/O121</f>
        <v>1.0444815123714206</v>
      </c>
      <c r="Z121" s="433">
        <f t="shared" ref="Z121" si="22">(Q121+P121)/O121</f>
        <v>1.2435362802335281</v>
      </c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6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</row>
    <row r="122" spans="1:48" ht="15.75" customHeight="1">
      <c r="A122" s="535" t="s">
        <v>5955</v>
      </c>
      <c r="B122" s="51">
        <v>46001</v>
      </c>
      <c r="C122" s="33" t="s">
        <v>5954</v>
      </c>
      <c r="D122" s="37">
        <v>1489</v>
      </c>
      <c r="E122" s="34">
        <v>16.100000000000001</v>
      </c>
      <c r="F122" s="34">
        <v>16.2</v>
      </c>
      <c r="G122" s="34">
        <v>4.26</v>
      </c>
      <c r="H122" s="34">
        <v>0.13</v>
      </c>
      <c r="I122" s="34">
        <v>0.81</v>
      </c>
      <c r="J122" s="31">
        <v>3.5000000000000003E-2</v>
      </c>
      <c r="K122" s="31">
        <v>9.2999999999999999E-2</v>
      </c>
      <c r="L122" s="31">
        <v>6.9000000000000006E-2</v>
      </c>
      <c r="M122" s="31">
        <v>1.0999999999999999E-2</v>
      </c>
      <c r="N122" s="420">
        <f t="shared" si="12"/>
        <v>94.591999999999999</v>
      </c>
      <c r="O122" s="34">
        <v>35.53</v>
      </c>
      <c r="P122" s="34">
        <v>38.11</v>
      </c>
      <c r="Q122" s="34">
        <v>7.11</v>
      </c>
      <c r="R122" s="34">
        <v>16.98</v>
      </c>
      <c r="S122" s="34">
        <v>0.35</v>
      </c>
      <c r="T122" s="34">
        <v>0.17</v>
      </c>
      <c r="U122" s="34">
        <v>0.32</v>
      </c>
      <c r="V122" s="34">
        <v>0.12</v>
      </c>
      <c r="W122" s="34">
        <v>0.32</v>
      </c>
      <c r="X122" s="34">
        <v>0.87</v>
      </c>
      <c r="Y122" s="433">
        <v>1.0726146918097381</v>
      </c>
      <c r="Z122" s="433">
        <v>1.2727272727272727</v>
      </c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6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</row>
    <row r="123" spans="1:48" ht="15.75" customHeight="1">
      <c r="A123" s="535" t="s">
        <v>5957</v>
      </c>
      <c r="B123" s="51">
        <v>46001</v>
      </c>
      <c r="C123" s="33" t="s">
        <v>5956</v>
      </c>
      <c r="D123" s="37">
        <v>1504</v>
      </c>
      <c r="E123" s="34">
        <v>17.5</v>
      </c>
      <c r="F123" s="34">
        <v>18</v>
      </c>
      <c r="G123" s="34">
        <v>4.4800000000000004</v>
      </c>
      <c r="H123" s="34">
        <v>0.13</v>
      </c>
      <c r="I123" s="34">
        <v>0.69</v>
      </c>
      <c r="J123" s="31">
        <v>2.5000000000000001E-2</v>
      </c>
      <c r="K123" s="31">
        <v>8.2000000000000003E-2</v>
      </c>
      <c r="L123" s="31">
        <v>6.5000000000000002E-2</v>
      </c>
      <c r="M123" s="31">
        <v>1.0999999999999999E-2</v>
      </c>
      <c r="N123" s="420">
        <f t="shared" si="12"/>
        <v>94.516999999999996</v>
      </c>
      <c r="O123" s="34">
        <v>35.130000000000003</v>
      </c>
      <c r="P123" s="34">
        <v>38.46</v>
      </c>
      <c r="Q123" s="34">
        <v>7.2</v>
      </c>
      <c r="R123" s="34">
        <v>17.02</v>
      </c>
      <c r="S123" s="34">
        <v>0.35</v>
      </c>
      <c r="T123" s="34">
        <v>0.16</v>
      </c>
      <c r="U123" s="34">
        <v>0.34</v>
      </c>
      <c r="V123" s="34">
        <v>0.12</v>
      </c>
      <c r="W123" s="34">
        <v>0.31</v>
      </c>
      <c r="X123" s="34">
        <v>0.81</v>
      </c>
      <c r="Y123" s="433">
        <v>1.0947907771135781</v>
      </c>
      <c r="Z123" s="433">
        <v>1.2997438087105038</v>
      </c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6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</row>
    <row r="124" spans="1:48" ht="15.75" customHeight="1">
      <c r="A124" s="535" t="s">
        <v>5959</v>
      </c>
      <c r="B124" s="51">
        <v>46001</v>
      </c>
      <c r="C124" s="33" t="s">
        <v>5958</v>
      </c>
      <c r="D124" s="37">
        <v>1485</v>
      </c>
      <c r="E124" s="34">
        <v>19.5</v>
      </c>
      <c r="F124" s="34">
        <v>20</v>
      </c>
      <c r="G124" s="34">
        <v>4.26</v>
      </c>
      <c r="H124" s="34">
        <v>0.13</v>
      </c>
      <c r="I124" s="34">
        <v>0.33</v>
      </c>
      <c r="J124" s="31">
        <v>4.2000000000000003E-2</v>
      </c>
      <c r="K124" s="31">
        <v>0.09</v>
      </c>
      <c r="L124" s="31">
        <v>3.5999999999999997E-2</v>
      </c>
      <c r="M124" s="31">
        <v>1.0999999999999999E-2</v>
      </c>
      <c r="N124" s="420">
        <f t="shared" si="12"/>
        <v>95.100999999999999</v>
      </c>
      <c r="O124" s="34">
        <v>35.26</v>
      </c>
      <c r="P124" s="34">
        <v>37.909999999999997</v>
      </c>
      <c r="Q124" s="34">
        <v>7.45</v>
      </c>
      <c r="R124" s="34">
        <v>16.86</v>
      </c>
      <c r="S124" s="34">
        <v>0.35</v>
      </c>
      <c r="T124" s="34">
        <v>0.2</v>
      </c>
      <c r="U124" s="34">
        <v>0.34</v>
      </c>
      <c r="V124" s="34">
        <v>0.15</v>
      </c>
      <c r="W124" s="34">
        <v>0.36</v>
      </c>
      <c r="X124" s="34">
        <v>1.01</v>
      </c>
      <c r="Y124" s="433">
        <v>1.0751559841179807</v>
      </c>
      <c r="Z124" s="433">
        <v>1.2864435621100399</v>
      </c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6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</row>
    <row r="125" spans="1:48" ht="15.75" customHeight="1">
      <c r="A125" s="535" t="s">
        <v>5961</v>
      </c>
      <c r="B125" s="51">
        <v>46001</v>
      </c>
      <c r="C125" s="33" t="s">
        <v>5960</v>
      </c>
      <c r="D125" s="37">
        <v>1478</v>
      </c>
      <c r="E125" s="34">
        <v>19.5</v>
      </c>
      <c r="F125" s="34">
        <v>20</v>
      </c>
      <c r="G125" s="34">
        <v>4.26</v>
      </c>
      <c r="H125" s="34">
        <v>0.13</v>
      </c>
      <c r="I125" s="34">
        <v>0.25</v>
      </c>
      <c r="J125" s="31">
        <v>4.8000000000000001E-2</v>
      </c>
      <c r="K125" s="31">
        <v>0.09</v>
      </c>
      <c r="L125" s="31">
        <v>2.7E-2</v>
      </c>
      <c r="M125" s="31">
        <v>1.0999999999999999E-2</v>
      </c>
      <c r="N125" s="420">
        <f t="shared" si="12"/>
        <v>95.183999999999997</v>
      </c>
      <c r="O125" s="34">
        <v>35.479999999999997</v>
      </c>
      <c r="P125" s="34">
        <v>37.630000000000003</v>
      </c>
      <c r="Q125" s="34">
        <v>7.41</v>
      </c>
      <c r="R125" s="34">
        <v>16.850000000000001</v>
      </c>
      <c r="S125" s="34">
        <v>0.38</v>
      </c>
      <c r="T125" s="34">
        <v>0.21</v>
      </c>
      <c r="U125" s="34">
        <v>0.33</v>
      </c>
      <c r="V125" s="34">
        <v>0.15</v>
      </c>
      <c r="W125" s="34">
        <v>0.38</v>
      </c>
      <c r="X125" s="34">
        <v>1.07</v>
      </c>
      <c r="Y125" s="433">
        <v>1.0605975197294253</v>
      </c>
      <c r="Z125" s="433">
        <v>1.2694475760992112</v>
      </c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6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</row>
    <row r="126" spans="1:48" ht="15.75" customHeight="1">
      <c r="A126" s="535" t="s">
        <v>5963</v>
      </c>
      <c r="B126" s="51">
        <v>46001</v>
      </c>
      <c r="C126" s="33" t="s">
        <v>5962</v>
      </c>
      <c r="D126" s="37">
        <v>1469</v>
      </c>
      <c r="E126" s="34">
        <v>0.2</v>
      </c>
      <c r="F126" s="34">
        <v>0.3</v>
      </c>
      <c r="G126" s="34">
        <v>4.42</v>
      </c>
      <c r="H126" s="34">
        <v>0.11</v>
      </c>
      <c r="I126" s="34">
        <v>0.21</v>
      </c>
      <c r="J126" s="31">
        <v>7.2999999999999995E-2</v>
      </c>
      <c r="K126" s="31">
        <v>0.1</v>
      </c>
      <c r="L126" s="31">
        <v>1.7000000000000001E-2</v>
      </c>
      <c r="M126" s="31">
        <v>1.2E-2</v>
      </c>
      <c r="N126" s="420">
        <f t="shared" si="12"/>
        <v>95.057999999999993</v>
      </c>
      <c r="O126" s="34">
        <v>36.130000000000003</v>
      </c>
      <c r="P126" s="34">
        <v>37.25</v>
      </c>
      <c r="Q126" s="34">
        <v>7.5</v>
      </c>
      <c r="R126" s="34">
        <v>16.100000000000001</v>
      </c>
      <c r="S126" s="34">
        <v>0.51</v>
      </c>
      <c r="T126" s="34">
        <v>0.28000000000000003</v>
      </c>
      <c r="U126" s="34">
        <v>0.28999999999999998</v>
      </c>
      <c r="V126" s="34">
        <v>0.16</v>
      </c>
      <c r="W126" s="34">
        <v>0.43</v>
      </c>
      <c r="X126" s="34">
        <v>1.22</v>
      </c>
      <c r="Y126" s="433">
        <v>1.0309991696650982</v>
      </c>
      <c r="Z126" s="433">
        <v>1.238582895101024</v>
      </c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6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</row>
    <row r="127" spans="1:48" ht="15.75" customHeight="1">
      <c r="A127" s="535"/>
      <c r="B127" s="51"/>
      <c r="C127" s="33"/>
      <c r="D127" s="37"/>
      <c r="E127" s="34"/>
      <c r="F127" s="34"/>
      <c r="G127" s="34"/>
      <c r="H127" s="34"/>
      <c r="I127" s="34"/>
      <c r="J127" s="31"/>
      <c r="K127" s="31"/>
      <c r="L127" s="31"/>
      <c r="M127" s="31"/>
      <c r="N127" s="420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433"/>
      <c r="Z127" s="433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6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spans="1:48" ht="15.75" customHeight="1">
      <c r="A128" s="535" t="s">
        <v>5965</v>
      </c>
      <c r="B128" s="51">
        <v>46002</v>
      </c>
      <c r="C128" s="33" t="s">
        <v>5964</v>
      </c>
      <c r="D128" s="37">
        <v>1482</v>
      </c>
      <c r="E128" s="34">
        <v>1.2</v>
      </c>
      <c r="F128" s="34">
        <v>1.3</v>
      </c>
      <c r="G128" s="34">
        <v>4.33</v>
      </c>
      <c r="H128" s="34">
        <v>0.13</v>
      </c>
      <c r="I128" s="34">
        <v>0.56000000000000005</v>
      </c>
      <c r="J128" s="31">
        <v>3.5999999999999997E-2</v>
      </c>
      <c r="K128" s="31">
        <v>9.8000000000000004E-2</v>
      </c>
      <c r="L128" s="31">
        <v>5.6000000000000001E-2</v>
      </c>
      <c r="M128" s="31">
        <v>1.2E-2</v>
      </c>
      <c r="N128" s="420">
        <f t="shared" si="12"/>
        <v>94.778000000000006</v>
      </c>
      <c r="O128" s="34">
        <v>35.85</v>
      </c>
      <c r="P128" s="34">
        <v>38.03</v>
      </c>
      <c r="Q128" s="34">
        <v>7.34</v>
      </c>
      <c r="R128" s="34">
        <v>16.39</v>
      </c>
      <c r="S128" s="34">
        <v>0.28999999999999998</v>
      </c>
      <c r="T128" s="34">
        <v>0.19</v>
      </c>
      <c r="U128" s="34">
        <v>0.33</v>
      </c>
      <c r="V128" s="34">
        <v>0.15</v>
      </c>
      <c r="W128" s="34">
        <v>0.38</v>
      </c>
      <c r="X128" s="34">
        <v>0.96</v>
      </c>
      <c r="Y128" s="433">
        <v>1.0608089260808926</v>
      </c>
      <c r="Z128" s="433">
        <v>1.2655509065550907</v>
      </c>
      <c r="AA128" s="34"/>
      <c r="AB128" s="34" t="s">
        <v>48</v>
      </c>
      <c r="AC128" s="34">
        <v>22.55</v>
      </c>
      <c r="AD128" s="34" t="s">
        <v>51</v>
      </c>
      <c r="AE128" s="34"/>
      <c r="AF128" s="34"/>
      <c r="AG128" s="34"/>
      <c r="AH128" s="34"/>
      <c r="AI128" s="34"/>
      <c r="AJ128" s="34"/>
      <c r="AK128" s="34"/>
      <c r="AL128" s="36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</row>
    <row r="129" spans="1:48" ht="15.75" customHeight="1">
      <c r="A129" s="535" t="s">
        <v>5967</v>
      </c>
      <c r="B129" s="51">
        <v>46002</v>
      </c>
      <c r="C129" s="33" t="s">
        <v>5966</v>
      </c>
      <c r="D129" s="37">
        <v>1468</v>
      </c>
      <c r="E129" s="34">
        <v>4.4000000000000004</v>
      </c>
      <c r="F129" s="34">
        <v>4.5</v>
      </c>
      <c r="G129" s="34">
        <v>4.45</v>
      </c>
      <c r="H129" s="34">
        <v>0.11</v>
      </c>
      <c r="I129" s="34">
        <v>0.18</v>
      </c>
      <c r="J129" s="31">
        <v>7.1999999999999995E-2</v>
      </c>
      <c r="K129" s="31">
        <v>8.6999999999999994E-2</v>
      </c>
      <c r="L129" s="31">
        <v>1.4999999999999999E-2</v>
      </c>
      <c r="M129" s="31">
        <v>1.2999999999999999E-2</v>
      </c>
      <c r="N129" s="420">
        <f t="shared" si="12"/>
        <v>95.073000000000008</v>
      </c>
      <c r="O129" s="34">
        <v>34.979999999999997</v>
      </c>
      <c r="P129" s="34">
        <v>37.770000000000003</v>
      </c>
      <c r="Q129" s="34">
        <v>7.36</v>
      </c>
      <c r="R129" s="34">
        <v>16.760000000000002</v>
      </c>
      <c r="S129" s="34">
        <v>0.56000000000000005</v>
      </c>
      <c r="T129" s="34">
        <v>0.25</v>
      </c>
      <c r="U129" s="34">
        <v>0.34</v>
      </c>
      <c r="V129" s="34">
        <v>0.17</v>
      </c>
      <c r="W129" s="34">
        <v>0.45</v>
      </c>
      <c r="X129" s="34">
        <v>1.1200000000000001</v>
      </c>
      <c r="Y129" s="433">
        <v>1.0797598627787308</v>
      </c>
      <c r="Z129" s="433">
        <v>1.2901658090337338</v>
      </c>
      <c r="AA129" s="34"/>
      <c r="AB129" s="34" t="s">
        <v>50</v>
      </c>
      <c r="AC129" s="34">
        <v>6.3</v>
      </c>
      <c r="AD129" s="34">
        <v>24.2</v>
      </c>
      <c r="AE129" s="34">
        <v>17.600000000000001</v>
      </c>
      <c r="AF129" s="34">
        <v>0.6</v>
      </c>
      <c r="AG129" s="34">
        <v>2.95</v>
      </c>
      <c r="AH129" s="34">
        <v>54.65</v>
      </c>
      <c r="AI129" s="34">
        <v>1.3749999999999998</v>
      </c>
      <c r="AJ129" s="34">
        <v>42.105263157894747</v>
      </c>
      <c r="AK129" s="34">
        <v>828.07500000000005</v>
      </c>
      <c r="AL129" s="36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spans="1:48" ht="15.75" customHeight="1">
      <c r="A130" s="535" t="s">
        <v>5969</v>
      </c>
      <c r="B130" s="51">
        <v>46002</v>
      </c>
      <c r="C130" s="33" t="s">
        <v>5968</v>
      </c>
      <c r="D130" s="37" t="s">
        <v>51</v>
      </c>
      <c r="E130" s="34">
        <v>5.45</v>
      </c>
      <c r="F130" s="34">
        <v>5.55</v>
      </c>
      <c r="G130" s="34">
        <v>4.3099999999999996</v>
      </c>
      <c r="H130" s="34">
        <v>0.14000000000000001</v>
      </c>
      <c r="I130" s="34">
        <v>0.64</v>
      </c>
      <c r="J130" s="31">
        <v>2.1999999999999999E-2</v>
      </c>
      <c r="K130" s="31">
        <v>9.9000000000000005E-2</v>
      </c>
      <c r="L130" s="31">
        <v>6.9000000000000006E-2</v>
      </c>
      <c r="M130" s="31">
        <v>1.4E-2</v>
      </c>
      <c r="N130" s="420">
        <f t="shared" si="12"/>
        <v>94.706000000000003</v>
      </c>
      <c r="O130" s="34">
        <v>33.880000000000003</v>
      </c>
      <c r="P130" s="34">
        <v>39.07</v>
      </c>
      <c r="Q130" s="34">
        <v>7.34</v>
      </c>
      <c r="R130" s="34">
        <v>17.36</v>
      </c>
      <c r="S130" s="34">
        <v>0.23</v>
      </c>
      <c r="T130" s="34">
        <v>0.15</v>
      </c>
      <c r="U130" s="34">
        <v>0.35899999999999999</v>
      </c>
      <c r="V130" s="34">
        <v>0.16</v>
      </c>
      <c r="W130" s="34">
        <v>0.34</v>
      </c>
      <c r="X130" s="34">
        <v>0.86</v>
      </c>
      <c r="Y130" s="433">
        <f>P130/O130</f>
        <v>1.1531877213695394</v>
      </c>
      <c r="Z130" s="433">
        <f>(Q130+P130)/O130</f>
        <v>1.3698347107438014</v>
      </c>
      <c r="AA130" s="34"/>
      <c r="AB130" s="34" t="s">
        <v>53</v>
      </c>
      <c r="AC130" s="34">
        <v>14.3</v>
      </c>
      <c r="AD130" s="34">
        <v>24.8</v>
      </c>
      <c r="AE130" s="34">
        <v>18</v>
      </c>
      <c r="AF130" s="34">
        <v>0.6</v>
      </c>
      <c r="AG130" s="34">
        <v>3.08</v>
      </c>
      <c r="AH130" s="34">
        <v>53.519999999999996</v>
      </c>
      <c r="AI130" s="34">
        <v>1.3777777777777778</v>
      </c>
      <c r="AJ130" s="34">
        <v>42.056074766355145</v>
      </c>
      <c r="AK130" s="34">
        <v>850.33999999999992</v>
      </c>
      <c r="AL130" s="36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spans="1:48" ht="15.75" customHeight="1">
      <c r="A131" s="535" t="s">
        <v>5971</v>
      </c>
      <c r="B131" s="51">
        <v>46002</v>
      </c>
      <c r="C131" s="33" t="s">
        <v>5970</v>
      </c>
      <c r="D131" s="37">
        <v>1519</v>
      </c>
      <c r="E131" s="34">
        <v>8.0500000000000007</v>
      </c>
      <c r="F131" s="34">
        <v>8.15</v>
      </c>
      <c r="G131" s="34">
        <v>4.32</v>
      </c>
      <c r="H131" s="34">
        <v>0.12</v>
      </c>
      <c r="I131" s="34">
        <v>0.57999999999999996</v>
      </c>
      <c r="J131" s="31">
        <v>2.7E-2</v>
      </c>
      <c r="K131" s="31">
        <v>9.8000000000000004E-2</v>
      </c>
      <c r="L131" s="31">
        <v>0.06</v>
      </c>
      <c r="M131" s="31">
        <v>1.2E-2</v>
      </c>
      <c r="N131" s="420">
        <f t="shared" si="12"/>
        <v>94.783000000000001</v>
      </c>
      <c r="O131" s="34">
        <v>33.9</v>
      </c>
      <c r="P131" s="34">
        <v>39</v>
      </c>
      <c r="Q131" s="34">
        <v>7.01</v>
      </c>
      <c r="R131" s="34">
        <v>17.920000000000002</v>
      </c>
      <c r="S131" s="34">
        <v>0.4</v>
      </c>
      <c r="T131" s="34">
        <v>0.14000000000000001</v>
      </c>
      <c r="U131" s="34">
        <v>0.41</v>
      </c>
      <c r="V131" s="34">
        <v>0.13</v>
      </c>
      <c r="W131" s="34">
        <v>0.32</v>
      </c>
      <c r="X131" s="34">
        <v>0.67</v>
      </c>
      <c r="Y131" s="433">
        <v>1.1504424778761062</v>
      </c>
      <c r="Z131" s="433">
        <v>1.3572271386430679</v>
      </c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6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spans="1:48" ht="15.75" customHeight="1">
      <c r="A132" s="535" t="s">
        <v>5973</v>
      </c>
      <c r="B132" s="51">
        <v>46002</v>
      </c>
      <c r="C132" s="33" t="s">
        <v>5972</v>
      </c>
      <c r="D132" s="37">
        <v>1485</v>
      </c>
      <c r="E132" s="34">
        <v>10.15</v>
      </c>
      <c r="F132" s="34">
        <v>10.25</v>
      </c>
      <c r="G132" s="34">
        <v>4.37</v>
      </c>
      <c r="H132" s="34">
        <v>0.13</v>
      </c>
      <c r="I132" s="34">
        <v>0.41</v>
      </c>
      <c r="J132" s="31">
        <v>3.3000000000000002E-2</v>
      </c>
      <c r="K132" s="31">
        <v>9.2999999999999999E-2</v>
      </c>
      <c r="L132" s="31">
        <v>4.5999999999999999E-2</v>
      </c>
      <c r="M132" s="31">
        <v>1.0999999999999999E-2</v>
      </c>
      <c r="N132" s="420">
        <f t="shared" si="12"/>
        <v>94.906999999999996</v>
      </c>
      <c r="O132" s="34">
        <v>35.01</v>
      </c>
      <c r="P132" s="34">
        <v>38.4</v>
      </c>
      <c r="Q132" s="34">
        <v>7</v>
      </c>
      <c r="R132" s="34">
        <v>17.21</v>
      </c>
      <c r="S132" s="34">
        <v>0.26</v>
      </c>
      <c r="T132" s="34">
        <v>0.17</v>
      </c>
      <c r="U132" s="34">
        <v>0.35</v>
      </c>
      <c r="V132" s="34">
        <v>0.16</v>
      </c>
      <c r="W132" s="34">
        <v>0.44</v>
      </c>
      <c r="X132" s="34">
        <v>0.89</v>
      </c>
      <c r="Y132" s="433">
        <f t="shared" ref="Y132" si="23">P132/O132</f>
        <v>1.0968294772922023</v>
      </c>
      <c r="Z132" s="433">
        <f t="shared" ref="Z132" si="24">(Q132+P132)/O132</f>
        <v>1.2967723507569267</v>
      </c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6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spans="1:48" ht="15.75" customHeight="1">
      <c r="A133" s="535" t="s">
        <v>5975</v>
      </c>
      <c r="B133" s="51">
        <v>46002</v>
      </c>
      <c r="C133" s="33" t="s">
        <v>5974</v>
      </c>
      <c r="D133" s="37">
        <v>1484</v>
      </c>
      <c r="E133" s="34">
        <v>11.46</v>
      </c>
      <c r="F133" s="34">
        <v>11.56</v>
      </c>
      <c r="G133" s="34">
        <v>4.41</v>
      </c>
      <c r="H133" s="34">
        <v>0.13</v>
      </c>
      <c r="I133" s="34">
        <v>0.27</v>
      </c>
      <c r="J133" s="31">
        <v>0.04</v>
      </c>
      <c r="K133" s="31">
        <v>0.10100000000000001</v>
      </c>
      <c r="L133" s="31">
        <v>3.5000000000000003E-2</v>
      </c>
      <c r="M133" s="31">
        <v>1.2E-2</v>
      </c>
      <c r="N133" s="420">
        <f t="shared" si="12"/>
        <v>95.001999999999995</v>
      </c>
      <c r="O133" s="34">
        <v>35.270000000000003</v>
      </c>
      <c r="P133" s="34">
        <v>38.1</v>
      </c>
      <c r="Q133" s="34">
        <v>6.96</v>
      </c>
      <c r="R133" s="34">
        <v>17.05</v>
      </c>
      <c r="S133" s="34">
        <v>0.35</v>
      </c>
      <c r="T133" s="34">
        <v>0.2</v>
      </c>
      <c r="U133" s="34">
        <v>0.34</v>
      </c>
      <c r="V133" s="34">
        <v>0.17</v>
      </c>
      <c r="W133" s="34">
        <v>0.47</v>
      </c>
      <c r="X133" s="34">
        <v>0.97</v>
      </c>
      <c r="Y133" s="433">
        <v>1.0802381627445421</v>
      </c>
      <c r="Z133" s="433">
        <v>1.2775730082222851</v>
      </c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6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spans="1:48" ht="15.75" customHeight="1">
      <c r="A134" s="535" t="s">
        <v>5977</v>
      </c>
      <c r="B134" s="51">
        <v>46002</v>
      </c>
      <c r="C134" s="33" t="s">
        <v>5976</v>
      </c>
      <c r="D134" s="37">
        <v>1481</v>
      </c>
      <c r="E134" s="34">
        <v>14.55</v>
      </c>
      <c r="F134" s="34">
        <v>15.05</v>
      </c>
      <c r="G134" s="34">
        <v>4.29</v>
      </c>
      <c r="H134" s="34">
        <v>0.13</v>
      </c>
      <c r="I134" s="34">
        <v>0.72</v>
      </c>
      <c r="J134" s="31">
        <v>3.1E-2</v>
      </c>
      <c r="K134" s="31">
        <v>0.10299999999999999</v>
      </c>
      <c r="L134" s="31">
        <v>6.6000000000000003E-2</v>
      </c>
      <c r="M134" s="31">
        <v>1.4E-2</v>
      </c>
      <c r="N134" s="420">
        <f t="shared" si="12"/>
        <v>94.646000000000001</v>
      </c>
      <c r="O134" s="34">
        <v>35.06</v>
      </c>
      <c r="P134" s="34">
        <v>38.380000000000003</v>
      </c>
      <c r="Q134" s="34">
        <v>6.82</v>
      </c>
      <c r="R134" s="34">
        <v>17.3</v>
      </c>
      <c r="S134" s="34">
        <v>0.28999999999999998</v>
      </c>
      <c r="T134" s="34">
        <v>0.17</v>
      </c>
      <c r="U134" s="34">
        <v>0.35</v>
      </c>
      <c r="V134" s="34">
        <v>0.17</v>
      </c>
      <c r="W134" s="34">
        <v>0.46</v>
      </c>
      <c r="X134" s="34">
        <v>0.88</v>
      </c>
      <c r="Y134" s="433">
        <v>1.0946948088990303</v>
      </c>
      <c r="Z134" s="433">
        <v>1.2892184826012549</v>
      </c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6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spans="1:48" ht="15.75" customHeight="1">
      <c r="A135" s="535" t="s">
        <v>5979</v>
      </c>
      <c r="B135" s="51">
        <v>46002</v>
      </c>
      <c r="C135" s="33" t="s">
        <v>5978</v>
      </c>
      <c r="D135" s="37">
        <v>1483</v>
      </c>
      <c r="E135" s="34">
        <v>16.3</v>
      </c>
      <c r="F135" s="34">
        <v>16.399999999999999</v>
      </c>
      <c r="G135" s="34">
        <v>4.32</v>
      </c>
      <c r="H135" s="34">
        <v>0.13</v>
      </c>
      <c r="I135" s="34">
        <v>0.43</v>
      </c>
      <c r="J135" s="31">
        <v>5.5E-2</v>
      </c>
      <c r="K135" s="31">
        <v>0.10100000000000001</v>
      </c>
      <c r="L135" s="31">
        <v>3.6999999999999998E-2</v>
      </c>
      <c r="M135" s="31">
        <v>1.4999999999999999E-2</v>
      </c>
      <c r="N135" s="420">
        <f t="shared" si="12"/>
        <v>94.912000000000006</v>
      </c>
      <c r="O135" s="34">
        <v>36.020000000000003</v>
      </c>
      <c r="P135" s="34">
        <v>36.659999999999997</v>
      </c>
      <c r="Q135" s="34">
        <v>6.88</v>
      </c>
      <c r="R135" s="34">
        <v>17.36</v>
      </c>
      <c r="S135" s="34">
        <v>0.57999999999999996</v>
      </c>
      <c r="T135" s="34">
        <v>0.24</v>
      </c>
      <c r="U135" s="34">
        <v>0.32</v>
      </c>
      <c r="V135" s="34">
        <v>0.21</v>
      </c>
      <c r="W135" s="34">
        <v>0.56999999999999995</v>
      </c>
      <c r="X135" s="34">
        <v>1.04</v>
      </c>
      <c r="Y135" s="433">
        <v>1.0177679067184895</v>
      </c>
      <c r="Z135" s="433">
        <v>1.2087729039422541</v>
      </c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6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  <row r="136" spans="1:48" ht="15.75" customHeight="1">
      <c r="A136" s="535" t="s">
        <v>5981</v>
      </c>
      <c r="B136" s="51">
        <v>46002</v>
      </c>
      <c r="C136" s="33" t="s">
        <v>5980</v>
      </c>
      <c r="D136" s="37">
        <v>1500</v>
      </c>
      <c r="E136" s="34">
        <v>18.5</v>
      </c>
      <c r="F136" s="34">
        <v>19</v>
      </c>
      <c r="G136" s="34">
        <v>4.38</v>
      </c>
      <c r="H136" s="34">
        <v>0.14000000000000001</v>
      </c>
      <c r="I136" s="34">
        <v>0.92</v>
      </c>
      <c r="J136" s="31">
        <v>3.3000000000000002E-2</v>
      </c>
      <c r="K136" s="31">
        <v>0.1</v>
      </c>
      <c r="L136" s="31">
        <v>7.3999999999999996E-2</v>
      </c>
      <c r="M136" s="31">
        <v>1.0999999999999999E-2</v>
      </c>
      <c r="N136" s="420">
        <f t="shared" si="12"/>
        <v>94.341999999999999</v>
      </c>
      <c r="O136" s="34">
        <v>35.409999999999997</v>
      </c>
      <c r="P136" s="34">
        <v>37.5</v>
      </c>
      <c r="Q136" s="34">
        <v>6.77</v>
      </c>
      <c r="R136" s="34">
        <v>17.95</v>
      </c>
      <c r="S136" s="34">
        <v>0.28999999999999998</v>
      </c>
      <c r="T136" s="34">
        <v>0.17</v>
      </c>
      <c r="U136" s="34">
        <v>0.34</v>
      </c>
      <c r="V136" s="34">
        <v>0.16</v>
      </c>
      <c r="W136" s="34">
        <v>0.46</v>
      </c>
      <c r="X136" s="433">
        <v>0.84</v>
      </c>
      <c r="Y136" s="433">
        <v>1.0590228748940977</v>
      </c>
      <c r="Z136" s="433">
        <v>1.2502118045749788</v>
      </c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6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</row>
    <row r="137" spans="1:48" ht="15.75" customHeight="1">
      <c r="A137" s="535" t="s">
        <v>5983</v>
      </c>
      <c r="B137" s="94">
        <v>46002</v>
      </c>
      <c r="C137" s="33" t="s">
        <v>5982</v>
      </c>
      <c r="D137" s="85">
        <v>1486</v>
      </c>
      <c r="E137" s="86">
        <v>21.3</v>
      </c>
      <c r="F137" s="77">
        <v>21.4</v>
      </c>
      <c r="G137" s="34">
        <v>4.21</v>
      </c>
      <c r="H137" s="77">
        <v>0.12</v>
      </c>
      <c r="I137" s="34">
        <v>0.4</v>
      </c>
      <c r="J137" s="31">
        <v>5.0999999999999997E-2</v>
      </c>
      <c r="K137" s="31">
        <v>0.104</v>
      </c>
      <c r="L137" s="31">
        <v>3.5999999999999997E-2</v>
      </c>
      <c r="M137" s="31">
        <v>1.4999999999999999E-2</v>
      </c>
      <c r="N137" s="420">
        <f t="shared" si="12"/>
        <v>95.063999999999993</v>
      </c>
      <c r="O137" s="34">
        <v>36.07</v>
      </c>
      <c r="P137" s="34">
        <v>36.89</v>
      </c>
      <c r="Q137" s="34">
        <v>6.74</v>
      </c>
      <c r="R137" s="34">
        <v>17.29</v>
      </c>
      <c r="S137" s="34">
        <v>0.5</v>
      </c>
      <c r="T137" s="34">
        <v>0.24</v>
      </c>
      <c r="U137" s="34">
        <v>0.31</v>
      </c>
      <c r="V137" s="34">
        <v>0.19</v>
      </c>
      <c r="W137" s="34">
        <v>0.53</v>
      </c>
      <c r="X137" s="433">
        <v>1.03</v>
      </c>
      <c r="Y137" s="433">
        <v>1.0227335736068754</v>
      </c>
      <c r="Z137" s="433">
        <v>1.2095924591072915</v>
      </c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6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</row>
    <row r="138" spans="1:48" ht="15.75" customHeight="1">
      <c r="A138" s="535" t="s">
        <v>5984</v>
      </c>
      <c r="B138" s="51">
        <v>46002</v>
      </c>
      <c r="C138" s="69" t="s">
        <v>5985</v>
      </c>
      <c r="D138" s="70">
        <v>1500</v>
      </c>
      <c r="E138" s="71">
        <v>22.42</v>
      </c>
      <c r="F138" s="71">
        <v>22.52</v>
      </c>
      <c r="G138" s="71">
        <v>4.3499999999999996</v>
      </c>
      <c r="H138" s="71">
        <v>0.13</v>
      </c>
      <c r="I138" s="71">
        <v>0.47</v>
      </c>
      <c r="J138" s="72">
        <v>5.5E-2</v>
      </c>
      <c r="K138" s="72">
        <v>0.107</v>
      </c>
      <c r="L138" s="72">
        <v>3.9E-2</v>
      </c>
      <c r="M138" s="72">
        <v>1.7299999999999999E-2</v>
      </c>
      <c r="N138" s="420">
        <f t="shared" si="12"/>
        <v>94.831699999999998</v>
      </c>
      <c r="O138" s="34">
        <v>35.24</v>
      </c>
      <c r="P138" s="34">
        <v>38.82</v>
      </c>
      <c r="Q138" s="34">
        <v>6.76</v>
      </c>
      <c r="R138" s="34">
        <v>16.940000000000001</v>
      </c>
      <c r="S138" s="34">
        <v>0.31</v>
      </c>
      <c r="T138" s="34">
        <v>0.15</v>
      </c>
      <c r="U138" s="34">
        <v>0.35</v>
      </c>
      <c r="V138" s="34">
        <v>0.14000000000000001</v>
      </c>
      <c r="W138" s="34">
        <v>0.42</v>
      </c>
      <c r="X138" s="433">
        <v>0.76</v>
      </c>
      <c r="Y138" s="433">
        <v>1.101589103291714</v>
      </c>
      <c r="Z138" s="433">
        <v>1.2934165720771849</v>
      </c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6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</row>
    <row r="139" spans="1:48" ht="15.75" customHeight="1">
      <c r="A139" s="535" t="s">
        <v>5986</v>
      </c>
      <c r="B139" s="51">
        <v>46002</v>
      </c>
      <c r="C139" s="69" t="s">
        <v>5987</v>
      </c>
      <c r="D139" s="70">
        <v>1523</v>
      </c>
      <c r="E139" s="71">
        <v>23.35</v>
      </c>
      <c r="F139" s="71">
        <v>23.45</v>
      </c>
      <c r="G139" s="71">
        <v>4.16</v>
      </c>
      <c r="H139" s="71">
        <v>0.15</v>
      </c>
      <c r="I139" s="71">
        <v>1.2</v>
      </c>
      <c r="J139" s="72">
        <v>1.7000000000000001E-2</v>
      </c>
      <c r="K139" s="72">
        <v>0.115</v>
      </c>
      <c r="L139" s="72">
        <v>9.7000000000000003E-2</v>
      </c>
      <c r="M139" s="72">
        <v>0.14199999999999999</v>
      </c>
      <c r="N139" s="420">
        <f t="shared" si="12"/>
        <v>94.119</v>
      </c>
      <c r="O139" s="34">
        <v>34.299999999999997</v>
      </c>
      <c r="P139" s="34">
        <v>39.979999999999997</v>
      </c>
      <c r="Q139" s="34">
        <v>6.76</v>
      </c>
      <c r="R139" s="34">
        <v>17.07</v>
      </c>
      <c r="S139" s="34">
        <v>0.24</v>
      </c>
      <c r="T139" s="34">
        <v>0.11</v>
      </c>
      <c r="U139" s="34">
        <v>0.38</v>
      </c>
      <c r="V139" s="34">
        <v>0.12</v>
      </c>
      <c r="W139" s="34">
        <v>0.34</v>
      </c>
      <c r="X139" s="433">
        <v>0.61</v>
      </c>
      <c r="Y139" s="433">
        <v>1.165597667638484</v>
      </c>
      <c r="Z139" s="433">
        <v>1.3626822157434402</v>
      </c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6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</row>
    <row r="140" spans="1:48" ht="15.75" customHeight="1">
      <c r="A140" s="535"/>
      <c r="B140" s="51"/>
      <c r="C140" s="33"/>
      <c r="D140" s="37"/>
      <c r="E140" s="34"/>
      <c r="F140" s="34"/>
      <c r="G140" s="34"/>
      <c r="H140" s="34"/>
      <c r="I140" s="34"/>
      <c r="J140" s="31"/>
      <c r="K140" s="31"/>
      <c r="L140" s="31"/>
      <c r="M140" s="31"/>
      <c r="N140" s="420"/>
      <c r="O140" s="34"/>
      <c r="P140" s="34"/>
      <c r="Q140" s="34"/>
      <c r="R140" s="34"/>
      <c r="S140" s="34"/>
      <c r="T140" s="34"/>
      <c r="U140" s="34"/>
      <c r="V140" s="34"/>
      <c r="W140" s="34"/>
      <c r="X140" s="433"/>
      <c r="Y140" s="433"/>
      <c r="Z140" s="433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6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spans="1:48" ht="15.75" customHeight="1">
      <c r="A141" s="535" t="s">
        <v>5988</v>
      </c>
      <c r="B141" s="51">
        <v>46003</v>
      </c>
      <c r="C141" s="33" t="s">
        <v>5989</v>
      </c>
      <c r="D141" s="37">
        <v>1526</v>
      </c>
      <c r="E141" s="34">
        <v>1.5</v>
      </c>
      <c r="F141" s="34">
        <v>2</v>
      </c>
      <c r="G141" s="34">
        <v>4.3499999999999996</v>
      </c>
      <c r="H141" s="34">
        <v>0.12</v>
      </c>
      <c r="I141" s="34">
        <v>0.48</v>
      </c>
      <c r="J141" s="31">
        <v>3.6999999999999998E-2</v>
      </c>
      <c r="K141" s="31">
        <v>9.7000000000000003E-2</v>
      </c>
      <c r="L141" s="31">
        <v>5.1999999999999998E-2</v>
      </c>
      <c r="M141" s="31">
        <v>1.4999999999999999E-2</v>
      </c>
      <c r="N141" s="420">
        <f t="shared" si="12"/>
        <v>94.849000000000004</v>
      </c>
      <c r="O141" s="34">
        <v>33.53</v>
      </c>
      <c r="P141" s="34">
        <v>39.090000000000003</v>
      </c>
      <c r="Q141" s="34">
        <v>6.79</v>
      </c>
      <c r="R141" s="34">
        <v>18.079999999999998</v>
      </c>
      <c r="S141" s="34">
        <v>0.36</v>
      </c>
      <c r="T141" s="34">
        <v>0.14000000000000001</v>
      </c>
      <c r="U141" s="34">
        <v>0.44</v>
      </c>
      <c r="V141" s="34">
        <v>0.19</v>
      </c>
      <c r="W141" s="34">
        <v>0.52</v>
      </c>
      <c r="X141" s="433">
        <v>0.74</v>
      </c>
      <c r="Y141" s="433">
        <v>1.1658216522517149</v>
      </c>
      <c r="Z141" s="433">
        <v>1.3683268714583956</v>
      </c>
      <c r="AA141" s="34"/>
      <c r="AB141" s="34" t="s">
        <v>48</v>
      </c>
      <c r="AC141" s="34">
        <v>22.3</v>
      </c>
      <c r="AD141" s="34">
        <v>25</v>
      </c>
      <c r="AE141" s="34">
        <v>18.8</v>
      </c>
      <c r="AF141" s="34">
        <v>0.6</v>
      </c>
      <c r="AG141" s="34">
        <v>2.75</v>
      </c>
      <c r="AH141" s="34">
        <v>52.849999999999994</v>
      </c>
      <c r="AI141" s="34">
        <v>1.3297872340425532</v>
      </c>
      <c r="AJ141" s="34">
        <v>42.922374429223744</v>
      </c>
      <c r="AK141" s="34">
        <v>846.375</v>
      </c>
      <c r="AL141" s="36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spans="1:48" ht="15.75" customHeight="1">
      <c r="A142" s="535" t="s">
        <v>5991</v>
      </c>
      <c r="B142" s="51">
        <v>46003</v>
      </c>
      <c r="C142" s="33" t="s">
        <v>5990</v>
      </c>
      <c r="D142" s="37">
        <v>1465</v>
      </c>
      <c r="E142" s="34">
        <v>3.3</v>
      </c>
      <c r="F142" s="34">
        <v>3.4</v>
      </c>
      <c r="G142" s="34">
        <v>4.43</v>
      </c>
      <c r="H142" s="34">
        <v>0.1</v>
      </c>
      <c r="I142" s="34">
        <v>0.22</v>
      </c>
      <c r="J142" s="31">
        <v>6.6000000000000003E-2</v>
      </c>
      <c r="K142" s="31">
        <v>9.2999999999999999E-2</v>
      </c>
      <c r="L142" s="31">
        <v>2.3E-2</v>
      </c>
      <c r="M142" s="31">
        <v>1.2999999999999999E-2</v>
      </c>
      <c r="N142" s="420">
        <f t="shared" si="12"/>
        <v>95.055000000000007</v>
      </c>
      <c r="O142" s="34">
        <v>33.950000000000003</v>
      </c>
      <c r="P142" s="34">
        <v>37.75</v>
      </c>
      <c r="Q142" s="34">
        <v>6.83</v>
      </c>
      <c r="R142" s="34">
        <v>18.440000000000001</v>
      </c>
      <c r="S142" s="34">
        <v>0.44</v>
      </c>
      <c r="T142" s="34">
        <v>0.2</v>
      </c>
      <c r="U142" s="34">
        <v>0.43</v>
      </c>
      <c r="V142" s="34">
        <v>0.22</v>
      </c>
      <c r="W142" s="34">
        <v>0.53</v>
      </c>
      <c r="X142" s="433">
        <v>0.94</v>
      </c>
      <c r="Y142" s="433">
        <v>1.1119293078055963</v>
      </c>
      <c r="Z142" s="433">
        <v>1.3131075110456552</v>
      </c>
      <c r="AA142" s="34"/>
      <c r="AB142" s="34" t="s">
        <v>50</v>
      </c>
      <c r="AC142" s="34">
        <v>6.3</v>
      </c>
      <c r="AD142" s="34">
        <v>25</v>
      </c>
      <c r="AE142" s="34">
        <v>18.399999999999999</v>
      </c>
      <c r="AF142" s="34">
        <v>0.6</v>
      </c>
      <c r="AG142" s="34">
        <v>3.22</v>
      </c>
      <c r="AH142" s="34">
        <v>52.78</v>
      </c>
      <c r="AI142" s="34">
        <v>1.3586956521739131</v>
      </c>
      <c r="AJ142" s="34">
        <v>42.396313364055302</v>
      </c>
      <c r="AK142" s="34">
        <v>860.71</v>
      </c>
      <c r="AL142" s="36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spans="1:48" ht="15.75" customHeight="1">
      <c r="A143" s="535" t="s">
        <v>5993</v>
      </c>
      <c r="B143" s="51">
        <v>46003</v>
      </c>
      <c r="C143" s="33" t="s">
        <v>5992</v>
      </c>
      <c r="D143" s="37">
        <v>1475</v>
      </c>
      <c r="E143" s="34">
        <v>5.15</v>
      </c>
      <c r="F143" s="34">
        <v>5.25</v>
      </c>
      <c r="G143" s="34">
        <v>4.4000000000000004</v>
      </c>
      <c r="H143" s="34">
        <v>0.11</v>
      </c>
      <c r="I143" s="34">
        <v>0.31</v>
      </c>
      <c r="J143" s="31">
        <v>6.3E-2</v>
      </c>
      <c r="K143" s="31">
        <v>0.105</v>
      </c>
      <c r="L143" s="31">
        <v>3.1E-2</v>
      </c>
      <c r="M143" s="31">
        <v>1.2E-2</v>
      </c>
      <c r="N143" s="420">
        <f t="shared" si="12"/>
        <v>94.968999999999994</v>
      </c>
      <c r="O143" s="34">
        <v>34.200000000000003</v>
      </c>
      <c r="P143" s="34">
        <v>36.93</v>
      </c>
      <c r="Q143" s="34">
        <v>6.72</v>
      </c>
      <c r="R143" s="34">
        <v>19.03</v>
      </c>
      <c r="S143" s="34">
        <v>0.42</v>
      </c>
      <c r="T143" s="34">
        <v>0.23</v>
      </c>
      <c r="U143" s="34">
        <v>0.4</v>
      </c>
      <c r="V143" s="34">
        <v>0.23</v>
      </c>
      <c r="W143" s="34">
        <v>0.52</v>
      </c>
      <c r="X143" s="34">
        <v>1.07</v>
      </c>
      <c r="Y143" s="433">
        <v>1.0798245614035087</v>
      </c>
      <c r="Z143" s="433">
        <v>1.2763157894736841</v>
      </c>
      <c r="AA143" s="34"/>
      <c r="AB143" s="34" t="s">
        <v>53</v>
      </c>
      <c r="AC143" s="34">
        <v>14.3</v>
      </c>
      <c r="AD143" s="34">
        <v>24.8</v>
      </c>
      <c r="AE143" s="34">
        <v>18.399999999999999</v>
      </c>
      <c r="AF143" s="34">
        <v>0.6</v>
      </c>
      <c r="AG143" s="34">
        <v>3.22</v>
      </c>
      <c r="AH143" s="34">
        <v>52.980000000000004</v>
      </c>
      <c r="AI143" s="34">
        <v>1.347826086956522</v>
      </c>
      <c r="AJ143" s="34">
        <v>42.592592592592588</v>
      </c>
      <c r="AK143" s="34">
        <v>854.61</v>
      </c>
      <c r="AL143" s="36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spans="1:48" ht="15.75" customHeight="1">
      <c r="A144" s="535" t="s">
        <v>5995</v>
      </c>
      <c r="B144" s="51">
        <v>46003</v>
      </c>
      <c r="C144" s="33" t="s">
        <v>5994</v>
      </c>
      <c r="D144" s="37">
        <v>1450</v>
      </c>
      <c r="E144" s="34">
        <v>8.1</v>
      </c>
      <c r="F144" s="34">
        <v>8.1999999999999993</v>
      </c>
      <c r="G144" s="34">
        <v>4.4400000000000004</v>
      </c>
      <c r="H144" s="34">
        <v>0.09</v>
      </c>
      <c r="I144" s="34">
        <v>0.17</v>
      </c>
      <c r="J144" s="31">
        <v>7.8E-2</v>
      </c>
      <c r="K144" s="31">
        <v>0.10199999999999999</v>
      </c>
      <c r="L144" s="31">
        <v>0.02</v>
      </c>
      <c r="M144" s="31">
        <v>0.01</v>
      </c>
      <c r="N144" s="420">
        <f t="shared" si="12"/>
        <v>95.09</v>
      </c>
      <c r="O144" s="34">
        <v>34.270000000000003</v>
      </c>
      <c r="P144" s="34">
        <v>36.840000000000003</v>
      </c>
      <c r="Q144" s="34">
        <v>6.8</v>
      </c>
      <c r="R144" s="34">
        <v>18.55</v>
      </c>
      <c r="S144" s="34">
        <v>0.57999999999999996</v>
      </c>
      <c r="T144" s="34">
        <v>0.26</v>
      </c>
      <c r="U144" s="34">
        <v>0.39</v>
      </c>
      <c r="V144" s="34">
        <v>0.21</v>
      </c>
      <c r="W144" s="34">
        <v>0.53</v>
      </c>
      <c r="X144" s="433">
        <v>1.2</v>
      </c>
      <c r="Y144" s="433">
        <v>1.0749927049897869</v>
      </c>
      <c r="Z144" s="433">
        <v>1.2734169827837758</v>
      </c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6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spans="1:48" ht="15.75" customHeight="1">
      <c r="A145" s="535" t="s">
        <v>5997</v>
      </c>
      <c r="B145" s="51">
        <v>46003</v>
      </c>
      <c r="C145" s="33" t="s">
        <v>5996</v>
      </c>
      <c r="D145" s="37">
        <v>1441</v>
      </c>
      <c r="E145" s="34">
        <v>10</v>
      </c>
      <c r="F145" s="34">
        <v>10.1</v>
      </c>
      <c r="G145" s="34">
        <v>4.42</v>
      </c>
      <c r="H145" s="34">
        <v>0.1</v>
      </c>
      <c r="I145" s="34">
        <v>0.2</v>
      </c>
      <c r="J145" s="31">
        <v>0.08</v>
      </c>
      <c r="K145" s="31">
        <v>9.0999999999999998E-2</v>
      </c>
      <c r="L145" s="31">
        <v>0.02</v>
      </c>
      <c r="M145" s="31">
        <v>1.7000000000000001E-2</v>
      </c>
      <c r="N145" s="420">
        <f t="shared" si="12"/>
        <v>95.072000000000003</v>
      </c>
      <c r="O145" s="34">
        <v>35.28</v>
      </c>
      <c r="P145" s="34">
        <v>35.520000000000003</v>
      </c>
      <c r="Q145" s="34">
        <v>6.45</v>
      </c>
      <c r="R145" s="34">
        <v>19.170000000000002</v>
      </c>
      <c r="S145" s="34">
        <v>0.66</v>
      </c>
      <c r="T145" s="34">
        <v>0.24</v>
      </c>
      <c r="U145" s="34">
        <v>0.34</v>
      </c>
      <c r="V145" s="34">
        <v>0.24</v>
      </c>
      <c r="W145" s="34">
        <v>0.5</v>
      </c>
      <c r="X145" s="433">
        <v>1.21</v>
      </c>
      <c r="Y145" s="433">
        <v>1.0068027210884354</v>
      </c>
      <c r="Z145" s="433">
        <v>1.1896258503401362</v>
      </c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6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spans="1:48" ht="15.75" customHeight="1">
      <c r="A146" s="535" t="s">
        <v>5999</v>
      </c>
      <c r="B146" s="51">
        <v>46003</v>
      </c>
      <c r="C146" s="33" t="s">
        <v>5998</v>
      </c>
      <c r="D146" s="37">
        <v>1459</v>
      </c>
      <c r="E146" s="34">
        <v>11.3</v>
      </c>
      <c r="F146" s="34">
        <v>11.4</v>
      </c>
      <c r="G146" s="34">
        <v>4.4000000000000004</v>
      </c>
      <c r="H146" s="34">
        <v>0.1</v>
      </c>
      <c r="I146" s="34">
        <v>0.25</v>
      </c>
      <c r="J146" s="31">
        <v>7.4999999999999997E-2</v>
      </c>
      <c r="K146" s="31">
        <v>9.2999999999999999E-2</v>
      </c>
      <c r="L146" s="31">
        <v>2.5999999999999999E-2</v>
      </c>
      <c r="M146" s="31">
        <v>1.2999999999999999E-2</v>
      </c>
      <c r="N146" s="420">
        <f t="shared" si="12"/>
        <v>95.043000000000006</v>
      </c>
      <c r="O146" s="34">
        <v>34.94</v>
      </c>
      <c r="P146" s="34">
        <v>35.979999999999997</v>
      </c>
      <c r="Q146" s="34">
        <v>6.47</v>
      </c>
      <c r="R146" s="34">
        <v>19.34</v>
      </c>
      <c r="S146" s="34">
        <v>0.54</v>
      </c>
      <c r="T146" s="34">
        <v>0.22</v>
      </c>
      <c r="U146" s="34">
        <v>0.34</v>
      </c>
      <c r="V146" s="34">
        <v>0.25</v>
      </c>
      <c r="W146" s="34">
        <v>0.44</v>
      </c>
      <c r="X146" s="433">
        <v>1.1399999999999999</v>
      </c>
      <c r="Y146" s="433">
        <v>1.0297653119633658</v>
      </c>
      <c r="Z146" s="433">
        <v>1.2149398969662277</v>
      </c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6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spans="1:48" ht="15.75" customHeight="1">
      <c r="A147" s="535" t="s">
        <v>6001</v>
      </c>
      <c r="B147" s="51">
        <v>46003</v>
      </c>
      <c r="C147" s="33" t="s">
        <v>6000</v>
      </c>
      <c r="D147" s="37">
        <v>1466</v>
      </c>
      <c r="E147" s="34">
        <v>12.5</v>
      </c>
      <c r="F147" s="34">
        <v>13</v>
      </c>
      <c r="G147" s="34">
        <v>4.18</v>
      </c>
      <c r="H147" s="34">
        <v>0.12</v>
      </c>
      <c r="I147" s="34">
        <v>0.34</v>
      </c>
      <c r="J147" s="31">
        <v>4.5999999999999999E-2</v>
      </c>
      <c r="K147" s="31">
        <v>0.11</v>
      </c>
      <c r="L147" s="31">
        <v>4.4999999999999998E-2</v>
      </c>
      <c r="M147" s="31">
        <v>1.0999999999999999E-2</v>
      </c>
      <c r="N147" s="420">
        <f t="shared" ref="N147:N184" si="25">100-SUM(G147:M147)</f>
        <v>95.147999999999996</v>
      </c>
      <c r="O147" s="34">
        <v>33.950000000000003</v>
      </c>
      <c r="P147" s="34">
        <v>37.340000000000003</v>
      </c>
      <c r="Q147" s="34">
        <v>6.53</v>
      </c>
      <c r="R147" s="34">
        <v>19.440000000000001</v>
      </c>
      <c r="S147" s="34">
        <v>0.36</v>
      </c>
      <c r="T147" s="34">
        <v>0.19</v>
      </c>
      <c r="U147" s="34">
        <v>0.42</v>
      </c>
      <c r="V147" s="34">
        <v>0.18</v>
      </c>
      <c r="W147" s="34">
        <v>0.46</v>
      </c>
      <c r="X147" s="433">
        <v>1.01</v>
      </c>
      <c r="Y147" s="433">
        <v>1.0998527245949927</v>
      </c>
      <c r="Z147" s="433">
        <v>1.2921944035346098</v>
      </c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6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spans="1:48" ht="15.75" customHeight="1">
      <c r="A148" s="535" t="s">
        <v>6004</v>
      </c>
      <c r="B148" s="51">
        <v>46003</v>
      </c>
      <c r="C148" s="33" t="s">
        <v>6002</v>
      </c>
      <c r="D148" s="37">
        <v>1479</v>
      </c>
      <c r="E148" s="34">
        <v>14.4</v>
      </c>
      <c r="F148" s="34">
        <v>14.5</v>
      </c>
      <c r="G148" s="34">
        <v>4.28</v>
      </c>
      <c r="H148" s="34">
        <v>0.11</v>
      </c>
      <c r="I148" s="34">
        <v>0.76</v>
      </c>
      <c r="J148" s="31">
        <v>4.4999999999999998E-2</v>
      </c>
      <c r="K148" s="31">
        <v>0.107</v>
      </c>
      <c r="L148" s="31">
        <v>7.0000000000000007E-2</v>
      </c>
      <c r="M148" s="31">
        <v>1.0999999999999999E-2</v>
      </c>
      <c r="N148" s="420">
        <f t="shared" si="25"/>
        <v>94.617000000000004</v>
      </c>
      <c r="O148" s="34">
        <v>33.44</v>
      </c>
      <c r="P148" s="34">
        <v>37.840000000000003</v>
      </c>
      <c r="Q148" s="34">
        <v>6.52</v>
      </c>
      <c r="R148" s="34">
        <v>19.850000000000001</v>
      </c>
      <c r="S148" s="34">
        <v>0.27</v>
      </c>
      <c r="T148" s="34">
        <v>0.15</v>
      </c>
      <c r="U148" s="34">
        <v>0.46</v>
      </c>
      <c r="V148" s="34">
        <v>0.18</v>
      </c>
      <c r="W148" s="34">
        <v>0.44</v>
      </c>
      <c r="X148" s="433">
        <v>0.74</v>
      </c>
      <c r="Y148" s="433">
        <v>1.1315789473684212</v>
      </c>
      <c r="Z148" s="433">
        <v>1.3265550239234452</v>
      </c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6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spans="1:48" ht="15.75" customHeight="1">
      <c r="A149" s="535" t="s">
        <v>6005</v>
      </c>
      <c r="B149" s="51">
        <v>46003</v>
      </c>
      <c r="C149" s="33" t="s">
        <v>6003</v>
      </c>
      <c r="D149" s="37">
        <v>1489</v>
      </c>
      <c r="E149" s="34">
        <v>16.25</v>
      </c>
      <c r="F149" s="34">
        <v>16.350000000000001</v>
      </c>
      <c r="G149" s="34">
        <v>4.25</v>
      </c>
      <c r="H149" s="34">
        <v>0.12</v>
      </c>
      <c r="I149" s="34">
        <v>0.76</v>
      </c>
      <c r="J149" s="31">
        <v>2.8000000000000001E-2</v>
      </c>
      <c r="K149" s="31">
        <v>0.104</v>
      </c>
      <c r="L149" s="31">
        <v>7.4999999999999997E-2</v>
      </c>
      <c r="M149" s="31">
        <v>0.01</v>
      </c>
      <c r="N149" s="420">
        <f t="shared" si="25"/>
        <v>94.653000000000006</v>
      </c>
      <c r="O149" s="34">
        <v>32.86</v>
      </c>
      <c r="P149" s="34">
        <v>38.06</v>
      </c>
      <c r="Q149" s="34">
        <v>6.57</v>
      </c>
      <c r="R149" s="34">
        <v>20.36</v>
      </c>
      <c r="S149" s="34">
        <v>0.27</v>
      </c>
      <c r="T149" s="34">
        <v>0.1</v>
      </c>
      <c r="U149" s="34">
        <v>0.52</v>
      </c>
      <c r="V149" s="34">
        <v>0.15</v>
      </c>
      <c r="W149" s="34">
        <v>0.37</v>
      </c>
      <c r="X149" s="433">
        <v>0.53</v>
      </c>
      <c r="Y149" s="433">
        <v>1.1582471089470481</v>
      </c>
      <c r="Z149" s="433">
        <v>1.3581862446743762</v>
      </c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6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spans="1:48" ht="15.75" customHeight="1">
      <c r="A150" s="535" t="s">
        <v>6007</v>
      </c>
      <c r="B150" s="51">
        <v>46003</v>
      </c>
      <c r="C150" s="33" t="s">
        <v>6006</v>
      </c>
      <c r="D150" s="37">
        <v>1519</v>
      </c>
      <c r="E150" s="34">
        <v>18</v>
      </c>
      <c r="F150" s="34">
        <v>18.100000000000001</v>
      </c>
      <c r="G150" s="34">
        <v>4.24</v>
      </c>
      <c r="H150" s="34">
        <v>0.13</v>
      </c>
      <c r="I150" s="34">
        <v>0.91</v>
      </c>
      <c r="J150" s="31">
        <v>1.9E-2</v>
      </c>
      <c r="K150" s="31">
        <v>0.115</v>
      </c>
      <c r="L150" s="31">
        <v>8.8999999999999996E-2</v>
      </c>
      <c r="M150" s="31">
        <v>0.01</v>
      </c>
      <c r="N150" s="420">
        <f t="shared" si="25"/>
        <v>94.486999999999995</v>
      </c>
      <c r="O150" s="34">
        <v>32.270000000000003</v>
      </c>
      <c r="P150" s="34">
        <v>39.020000000000003</v>
      </c>
      <c r="Q150" s="34">
        <v>6.69</v>
      </c>
      <c r="R150" s="34">
        <v>19.940000000000001</v>
      </c>
      <c r="S150" s="34">
        <v>0.32</v>
      </c>
      <c r="T150" s="34">
        <v>0.13</v>
      </c>
      <c r="U150" s="34">
        <v>0.54</v>
      </c>
      <c r="V150" s="34">
        <v>0.13</v>
      </c>
      <c r="W150" s="34">
        <v>0.32</v>
      </c>
      <c r="X150" s="433">
        <v>0.55000000000000004</v>
      </c>
      <c r="Y150" s="433">
        <v>1.2091726061357297</v>
      </c>
      <c r="Z150" s="433">
        <v>1.4164859002169197</v>
      </c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6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spans="1:48" ht="15.75" customHeight="1">
      <c r="A151" s="535" t="s">
        <v>6009</v>
      </c>
      <c r="B151" s="51">
        <v>46003</v>
      </c>
      <c r="C151" s="33" t="s">
        <v>6008</v>
      </c>
      <c r="D151" s="37">
        <v>1500</v>
      </c>
      <c r="E151" s="34">
        <v>17.5</v>
      </c>
      <c r="F151" s="34">
        <v>19.5</v>
      </c>
      <c r="G151" s="34">
        <v>4.29</v>
      </c>
      <c r="H151" s="34">
        <v>0.12</v>
      </c>
      <c r="I151" s="34">
        <v>0.79</v>
      </c>
      <c r="J151" s="31">
        <v>2.5999999999999999E-2</v>
      </c>
      <c r="K151" s="31">
        <v>0.112</v>
      </c>
      <c r="L151" s="31">
        <v>7.8E-2</v>
      </c>
      <c r="M151" s="31">
        <v>1.0999999999999999E-2</v>
      </c>
      <c r="N151" s="420">
        <f t="shared" si="25"/>
        <v>94.572999999999993</v>
      </c>
      <c r="O151" s="34">
        <v>32.25</v>
      </c>
      <c r="P151" s="34">
        <v>38.99</v>
      </c>
      <c r="Q151" s="34">
        <v>6.76</v>
      </c>
      <c r="R151" s="34">
        <v>19.8</v>
      </c>
      <c r="S151" s="34">
        <v>0.28000000000000003</v>
      </c>
      <c r="T151" s="34">
        <v>0.11</v>
      </c>
      <c r="U151" s="34">
        <v>0.52</v>
      </c>
      <c r="V151" s="34">
        <v>0.17</v>
      </c>
      <c r="W151" s="34">
        <v>0.39</v>
      </c>
      <c r="X151" s="433">
        <v>0.59</v>
      </c>
      <c r="Y151" s="433">
        <v>1.2089922480620157</v>
      </c>
      <c r="Z151" s="433">
        <v>1.4186046511627908</v>
      </c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6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spans="1:48" ht="15.75" customHeight="1">
      <c r="A152" s="535" t="s">
        <v>6009</v>
      </c>
      <c r="B152" s="51">
        <v>46003</v>
      </c>
      <c r="C152" s="33" t="s">
        <v>6010</v>
      </c>
      <c r="D152" s="37">
        <v>1503</v>
      </c>
      <c r="E152" s="34">
        <v>21.1</v>
      </c>
      <c r="F152" s="34">
        <v>21.2</v>
      </c>
      <c r="G152" s="34">
        <v>4.3099999999999996</v>
      </c>
      <c r="H152" s="34">
        <v>0.13</v>
      </c>
      <c r="I152" s="34">
        <v>0.74</v>
      </c>
      <c r="J152" s="31">
        <v>2.9000000000000001E-2</v>
      </c>
      <c r="K152" s="31">
        <v>0.115</v>
      </c>
      <c r="L152" s="31">
        <v>7.6999999999999999E-2</v>
      </c>
      <c r="M152" s="31">
        <v>1.0999999999999999E-2</v>
      </c>
      <c r="N152" s="420">
        <f t="shared" si="25"/>
        <v>94.587999999999994</v>
      </c>
      <c r="O152" s="34">
        <v>32.17</v>
      </c>
      <c r="P152" s="34">
        <v>38.909999999999997</v>
      </c>
      <c r="Q152" s="34">
        <v>6.96</v>
      </c>
      <c r="R152" s="34">
        <v>19.68</v>
      </c>
      <c r="S152" s="34">
        <v>0.28999999999999998</v>
      </c>
      <c r="T152" s="34">
        <v>0.13</v>
      </c>
      <c r="U152" s="34">
        <v>0.53</v>
      </c>
      <c r="V152" s="34">
        <v>0.19</v>
      </c>
      <c r="W152" s="34">
        <v>0.43</v>
      </c>
      <c r="X152" s="433">
        <v>0.61</v>
      </c>
      <c r="Y152" s="433">
        <v>1.2095119676717436</v>
      </c>
      <c r="Z152" s="433">
        <v>1.425862604911408</v>
      </c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6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spans="1:48" ht="15.75" customHeight="1">
      <c r="A153" s="535" t="s">
        <v>6011</v>
      </c>
      <c r="B153" s="51">
        <v>46003</v>
      </c>
      <c r="C153" s="33" t="s">
        <v>6012</v>
      </c>
      <c r="D153" s="37">
        <v>1500</v>
      </c>
      <c r="E153" s="34">
        <v>22.51</v>
      </c>
      <c r="F153" s="34">
        <v>23.01</v>
      </c>
      <c r="G153" s="34">
        <v>4.25</v>
      </c>
      <c r="H153" s="34">
        <v>0.13</v>
      </c>
      <c r="I153" s="34">
        <v>0.87</v>
      </c>
      <c r="J153" s="31">
        <v>3.3000000000000002E-2</v>
      </c>
      <c r="K153" s="31">
        <v>0.126</v>
      </c>
      <c r="L153" s="31">
        <v>8.5000000000000006E-2</v>
      </c>
      <c r="M153" s="31">
        <v>1.23E-2</v>
      </c>
      <c r="N153" s="420">
        <f t="shared" si="25"/>
        <v>94.493700000000004</v>
      </c>
      <c r="O153" s="34">
        <v>32.64</v>
      </c>
      <c r="P153" s="34">
        <v>37.9</v>
      </c>
      <c r="Q153" s="34">
        <v>7</v>
      </c>
      <c r="R153" s="34">
        <v>20.239999999999998</v>
      </c>
      <c r="S153" s="34">
        <v>0.19</v>
      </c>
      <c r="T153" s="34">
        <v>0.11</v>
      </c>
      <c r="U153" s="34">
        <v>0.5</v>
      </c>
      <c r="V153" s="34">
        <v>0.21</v>
      </c>
      <c r="W153" s="34">
        <v>0.48</v>
      </c>
      <c r="X153" s="433">
        <v>0.61</v>
      </c>
      <c r="Y153" s="433">
        <f t="shared" ref="Y153" si="26">P153/O153</f>
        <v>1.1611519607843137</v>
      </c>
      <c r="Z153" s="433">
        <f t="shared" ref="Z153" si="27">(Q153+P153)/O153</f>
        <v>1.3756127450980391</v>
      </c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6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spans="1:48" ht="15.75" customHeight="1">
      <c r="A154" s="535"/>
      <c r="B154" s="51"/>
      <c r="C154" s="33"/>
      <c r="D154" s="37"/>
      <c r="E154" s="34"/>
      <c r="F154" s="34"/>
      <c r="G154" s="34"/>
      <c r="H154" s="34"/>
      <c r="I154" s="34"/>
      <c r="J154" s="31"/>
      <c r="K154" s="31"/>
      <c r="L154" s="31"/>
      <c r="M154" s="31"/>
      <c r="N154" s="420"/>
      <c r="O154" s="34"/>
      <c r="P154" s="34"/>
      <c r="Q154" s="34"/>
      <c r="R154" s="34"/>
      <c r="S154" s="34"/>
      <c r="T154" s="34"/>
      <c r="U154" s="34"/>
      <c r="V154" s="34"/>
      <c r="W154" s="34"/>
      <c r="X154" s="433"/>
      <c r="Y154" s="433"/>
      <c r="Z154" s="433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6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spans="1:48" ht="15.75" customHeight="1">
      <c r="A155" s="535" t="s">
        <v>6013</v>
      </c>
      <c r="B155" s="51">
        <v>46004</v>
      </c>
      <c r="C155" s="33" t="s">
        <v>6014</v>
      </c>
      <c r="D155" s="37">
        <v>1508</v>
      </c>
      <c r="E155" s="34">
        <v>0.55000000000000004</v>
      </c>
      <c r="F155" s="34">
        <v>1.05</v>
      </c>
      <c r="G155" s="34">
        <v>4.2300000000000004</v>
      </c>
      <c r="H155" s="34">
        <v>0.12</v>
      </c>
      <c r="I155" s="34">
        <v>0.93</v>
      </c>
      <c r="J155" s="31">
        <v>3.1E-2</v>
      </c>
      <c r="K155" s="31">
        <v>0.112</v>
      </c>
      <c r="L155" s="31">
        <v>8.4000000000000005E-2</v>
      </c>
      <c r="M155" s="31">
        <v>1.17E-2</v>
      </c>
      <c r="N155" s="420">
        <f t="shared" si="25"/>
        <v>94.481300000000005</v>
      </c>
      <c r="O155" s="34">
        <v>32.04</v>
      </c>
      <c r="P155" s="34">
        <v>37.85</v>
      </c>
      <c r="Q155" s="34">
        <v>7.05</v>
      </c>
      <c r="R155" s="34">
        <v>20.77</v>
      </c>
      <c r="S155" s="34">
        <v>0.2</v>
      </c>
      <c r="T155" s="34">
        <v>0.15</v>
      </c>
      <c r="U155" s="34">
        <v>0.56999999999999995</v>
      </c>
      <c r="V155" s="34">
        <v>0.21</v>
      </c>
      <c r="W155" s="34">
        <v>0.49</v>
      </c>
      <c r="X155" s="433">
        <v>0.55000000000000004</v>
      </c>
      <c r="Y155" s="433">
        <f t="shared" ref="Y155:Y158" si="28">P155/O155</f>
        <v>1.1813358302122348</v>
      </c>
      <c r="Z155" s="433">
        <f t="shared" ref="Z155:Z158" si="29">(Q155+P155)/O155</f>
        <v>1.4013732833957553</v>
      </c>
      <c r="AA155" s="34"/>
      <c r="AB155" s="34" t="s">
        <v>48</v>
      </c>
      <c r="AC155" s="34">
        <v>22.3</v>
      </c>
      <c r="AD155" s="34"/>
      <c r="AE155" s="34"/>
      <c r="AF155" s="34"/>
      <c r="AG155" s="34"/>
      <c r="AH155" s="34"/>
      <c r="AI155" s="34"/>
      <c r="AJ155" s="34"/>
      <c r="AK155" s="34"/>
      <c r="AL155" s="36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</row>
    <row r="156" spans="1:48" ht="15.75" customHeight="1">
      <c r="A156" s="535" t="s">
        <v>6015</v>
      </c>
      <c r="B156" s="51">
        <v>46004</v>
      </c>
      <c r="C156" s="33" t="s">
        <v>6016</v>
      </c>
      <c r="D156" s="37">
        <v>1505</v>
      </c>
      <c r="E156" s="34">
        <v>2.2999999999999998</v>
      </c>
      <c r="F156" s="34">
        <v>2.4</v>
      </c>
      <c r="G156" s="34">
        <v>4.2300000000000004</v>
      </c>
      <c r="H156" s="34">
        <v>0.12</v>
      </c>
      <c r="I156" s="34">
        <v>0.93</v>
      </c>
      <c r="J156" s="31">
        <v>2.5000000000000001E-2</v>
      </c>
      <c r="K156" s="31">
        <v>0.1</v>
      </c>
      <c r="L156" s="31">
        <v>9.4E-2</v>
      </c>
      <c r="M156" s="31">
        <v>1.3599999999999999E-2</v>
      </c>
      <c r="N156" s="420">
        <f t="shared" si="25"/>
        <v>94.487399999999994</v>
      </c>
      <c r="O156" s="34">
        <v>32.01</v>
      </c>
      <c r="P156" s="34">
        <v>37.380000000000003</v>
      </c>
      <c r="Q156" s="34">
        <v>7.3</v>
      </c>
      <c r="R156" s="34">
        <v>20.84</v>
      </c>
      <c r="S156" s="34">
        <v>0.25</v>
      </c>
      <c r="T156" s="34">
        <v>0.13</v>
      </c>
      <c r="U156" s="34">
        <v>0.52</v>
      </c>
      <c r="V156" s="34">
        <v>0.2</v>
      </c>
      <c r="W156" s="34">
        <v>0.5</v>
      </c>
      <c r="X156" s="433">
        <v>0.62</v>
      </c>
      <c r="Y156" s="433">
        <f t="shared" si="28"/>
        <v>1.16776007497657</v>
      </c>
      <c r="Z156" s="433">
        <f t="shared" si="29"/>
        <v>1.3958138081849423</v>
      </c>
      <c r="AA156" s="34"/>
      <c r="AB156" s="34" t="s">
        <v>50</v>
      </c>
      <c r="AC156" s="34">
        <v>6.3</v>
      </c>
      <c r="AD156" s="34" t="s">
        <v>6031</v>
      </c>
      <c r="AE156" s="34"/>
      <c r="AF156" s="34"/>
      <c r="AG156" s="34"/>
      <c r="AH156" s="34"/>
      <c r="AI156" s="34"/>
      <c r="AJ156" s="34"/>
      <c r="AK156" s="34"/>
      <c r="AL156" s="36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</row>
    <row r="157" spans="1:48" ht="15.75" customHeight="1">
      <c r="A157" s="535" t="s">
        <v>6017</v>
      </c>
      <c r="B157" s="51">
        <v>46004</v>
      </c>
      <c r="C157" s="33" t="s">
        <v>6018</v>
      </c>
      <c r="D157" s="37">
        <v>1496</v>
      </c>
      <c r="E157" s="34">
        <v>4.08</v>
      </c>
      <c r="F157" s="34">
        <v>4.18</v>
      </c>
      <c r="G157" s="34">
        <v>4.25</v>
      </c>
      <c r="H157" s="34">
        <v>0.12</v>
      </c>
      <c r="I157" s="34">
        <v>0.84</v>
      </c>
      <c r="J157" s="31">
        <v>2.5999999999999999E-2</v>
      </c>
      <c r="K157" s="31">
        <v>0.107</v>
      </c>
      <c r="L157" s="31">
        <v>8.4000000000000005E-2</v>
      </c>
      <c r="M157" s="31">
        <v>1.3100000000000001E-2</v>
      </c>
      <c r="N157" s="420">
        <f t="shared" si="25"/>
        <v>94.559899999999999</v>
      </c>
      <c r="O157" s="34">
        <v>31.67</v>
      </c>
      <c r="P157" s="34">
        <v>37.549999999999997</v>
      </c>
      <c r="Q157" s="34">
        <v>7.46</v>
      </c>
      <c r="R157" s="34">
        <v>20.89</v>
      </c>
      <c r="S157" s="34">
        <v>0.23</v>
      </c>
      <c r="T157" s="34">
        <v>0.12</v>
      </c>
      <c r="U157" s="34">
        <v>0.52</v>
      </c>
      <c r="V157" s="34">
        <v>0.2</v>
      </c>
      <c r="W157" s="34">
        <v>0.5</v>
      </c>
      <c r="X157" s="433">
        <v>0.62</v>
      </c>
      <c r="Y157" s="433">
        <f t="shared" si="28"/>
        <v>1.1856646668771706</v>
      </c>
      <c r="Z157" s="433">
        <f t="shared" si="29"/>
        <v>1.4212188190716766</v>
      </c>
      <c r="AA157" s="34"/>
      <c r="AB157" s="34" t="s">
        <v>53</v>
      </c>
      <c r="AC157" s="34">
        <v>14.3</v>
      </c>
      <c r="AD157" s="34"/>
      <c r="AE157" s="34"/>
      <c r="AF157" s="34"/>
      <c r="AG157" s="34"/>
      <c r="AH157" s="34"/>
      <c r="AI157" s="34"/>
      <c r="AJ157" s="34"/>
      <c r="AK157" s="34"/>
      <c r="AL157" s="36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</row>
    <row r="158" spans="1:48" ht="15.75" customHeight="1">
      <c r="A158" s="535" t="s">
        <v>6019</v>
      </c>
      <c r="B158" s="51">
        <v>46004</v>
      </c>
      <c r="C158" s="33" t="s">
        <v>6020</v>
      </c>
      <c r="D158" s="37">
        <v>1512</v>
      </c>
      <c r="E158" s="34">
        <v>5.33</v>
      </c>
      <c r="F158" s="34">
        <v>5.43</v>
      </c>
      <c r="G158" s="34">
        <v>4.25</v>
      </c>
      <c r="H158" s="34">
        <v>0.12</v>
      </c>
      <c r="I158" s="34">
        <v>0.83</v>
      </c>
      <c r="J158" s="31">
        <v>2.5000000000000001E-2</v>
      </c>
      <c r="K158" s="31">
        <v>9.5000000000000001E-2</v>
      </c>
      <c r="L158" s="31">
        <v>0.08</v>
      </c>
      <c r="M158" s="31">
        <v>1.3299999999999999E-2</v>
      </c>
      <c r="N158" s="420">
        <f t="shared" si="25"/>
        <v>94.586699999999993</v>
      </c>
      <c r="O158" s="34">
        <v>31.55</v>
      </c>
      <c r="P158" s="34">
        <v>37.549999999999997</v>
      </c>
      <c r="Q158" s="34">
        <v>7.48</v>
      </c>
      <c r="R158" s="34">
        <v>21.1</v>
      </c>
      <c r="S158" s="34">
        <v>0.19</v>
      </c>
      <c r="T158" s="34">
        <v>0.1</v>
      </c>
      <c r="U158" s="34">
        <v>0.52</v>
      </c>
      <c r="V158" s="34">
        <v>0.2</v>
      </c>
      <c r="W158" s="34">
        <v>0.5</v>
      </c>
      <c r="X158" s="433">
        <v>0.56000000000000005</v>
      </c>
      <c r="Y158" s="433">
        <f t="shared" si="28"/>
        <v>1.190174326465927</v>
      </c>
      <c r="Z158" s="433">
        <f t="shared" si="29"/>
        <v>1.427258320126783</v>
      </c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6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</row>
    <row r="159" spans="1:48" ht="15.75" customHeight="1">
      <c r="A159" s="535" t="s">
        <v>6022</v>
      </c>
      <c r="B159" s="51">
        <v>46004</v>
      </c>
      <c r="C159" s="33" t="s">
        <v>6021</v>
      </c>
      <c r="D159" s="37">
        <v>1512</v>
      </c>
      <c r="E159" s="34">
        <v>6.5</v>
      </c>
      <c r="F159" s="34">
        <v>7</v>
      </c>
      <c r="G159" s="34">
        <v>4.2699999999999996</v>
      </c>
      <c r="H159" s="34">
        <v>0.12</v>
      </c>
      <c r="I159" s="34">
        <v>0.77</v>
      </c>
      <c r="J159" s="31">
        <v>2.5000000000000001E-2</v>
      </c>
      <c r="K159" s="31">
        <v>9.7000000000000003E-2</v>
      </c>
      <c r="L159" s="31">
        <v>7.8E-2</v>
      </c>
      <c r="M159" s="31">
        <v>1.3299999999999999E-2</v>
      </c>
      <c r="N159" s="420">
        <f t="shared" si="25"/>
        <v>94.6267</v>
      </c>
      <c r="O159" s="34">
        <v>32.14</v>
      </c>
      <c r="P159" s="34">
        <v>37.07</v>
      </c>
      <c r="Q159" s="34">
        <v>7.58</v>
      </c>
      <c r="R159" s="34">
        <v>20.74</v>
      </c>
      <c r="S159" s="34">
        <v>0.21</v>
      </c>
      <c r="T159" s="34">
        <v>0.11</v>
      </c>
      <c r="U159" s="34">
        <v>0.49</v>
      </c>
      <c r="V159" s="34">
        <v>0.21</v>
      </c>
      <c r="W159" s="34">
        <v>0.52</v>
      </c>
      <c r="X159" s="433">
        <v>0.63</v>
      </c>
      <c r="Y159" s="433">
        <v>1.1533914125700062</v>
      </c>
      <c r="Z159" s="433">
        <v>1.3892345986309893</v>
      </c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6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</row>
    <row r="160" spans="1:48" ht="15.75" customHeight="1">
      <c r="A160" s="535" t="s">
        <v>6024</v>
      </c>
      <c r="B160" s="51">
        <v>46004</v>
      </c>
      <c r="C160" s="33" t="s">
        <v>6023</v>
      </c>
      <c r="D160" s="37">
        <v>1484</v>
      </c>
      <c r="E160" s="34">
        <v>8.3000000000000007</v>
      </c>
      <c r="F160" s="34">
        <v>8.4</v>
      </c>
      <c r="G160" s="34">
        <v>4.3600000000000003</v>
      </c>
      <c r="H160" s="34">
        <v>0.11</v>
      </c>
      <c r="I160" s="34">
        <v>0.45</v>
      </c>
      <c r="J160" s="31">
        <v>4.3999999999999997E-2</v>
      </c>
      <c r="K160" s="31">
        <v>9.8000000000000004E-2</v>
      </c>
      <c r="L160" s="31">
        <v>4.2000000000000003E-2</v>
      </c>
      <c r="M160" s="31">
        <v>1.4E-2</v>
      </c>
      <c r="N160" s="420">
        <f t="shared" si="25"/>
        <v>94.882000000000005</v>
      </c>
      <c r="O160" s="34">
        <v>33.159999999999997</v>
      </c>
      <c r="P160" s="34">
        <v>36.1</v>
      </c>
      <c r="Q160" s="34">
        <v>7.68</v>
      </c>
      <c r="R160" s="34">
        <v>19.77</v>
      </c>
      <c r="S160" s="34">
        <v>0.37</v>
      </c>
      <c r="T160" s="34">
        <v>0.18</v>
      </c>
      <c r="U160" s="34">
        <v>0.43</v>
      </c>
      <c r="V160" s="34">
        <v>0.2</v>
      </c>
      <c r="W160" s="34">
        <v>0.51</v>
      </c>
      <c r="X160" s="433">
        <v>0.95</v>
      </c>
      <c r="Y160" s="433">
        <v>1.0886610373944512</v>
      </c>
      <c r="Z160" s="433">
        <v>1.3202653799758748</v>
      </c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6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spans="1:48" ht="15.75" customHeight="1">
      <c r="A161" s="535" t="s">
        <v>6026</v>
      </c>
      <c r="B161" s="51">
        <v>46004</v>
      </c>
      <c r="C161" s="33" t="s">
        <v>6025</v>
      </c>
      <c r="D161" s="37">
        <v>1482</v>
      </c>
      <c r="E161" s="34">
        <v>9.35</v>
      </c>
      <c r="F161" s="34">
        <v>9.4499999999999993</v>
      </c>
      <c r="G161" s="34">
        <v>4.22</v>
      </c>
      <c r="H161" s="34">
        <v>0.12</v>
      </c>
      <c r="I161" s="34">
        <v>0.95</v>
      </c>
      <c r="J161" s="31">
        <v>2.3E-2</v>
      </c>
      <c r="K161" s="31">
        <v>0.10199999999999999</v>
      </c>
      <c r="L161" s="31">
        <v>8.5999999999999993E-2</v>
      </c>
      <c r="M161" s="31">
        <v>1.4E-2</v>
      </c>
      <c r="N161" s="420">
        <f t="shared" si="25"/>
        <v>94.484999999999999</v>
      </c>
      <c r="O161" s="34">
        <v>32.79</v>
      </c>
      <c r="P161" s="34">
        <v>37.11</v>
      </c>
      <c r="Q161" s="34">
        <v>7.62</v>
      </c>
      <c r="R161" s="34">
        <v>19.88</v>
      </c>
      <c r="S161" s="34">
        <v>0.23</v>
      </c>
      <c r="T161" s="34">
        <v>0.12</v>
      </c>
      <c r="U161" s="34">
        <v>0.44</v>
      </c>
      <c r="V161" s="34">
        <v>0.28999999999999998</v>
      </c>
      <c r="W161" s="34">
        <v>0.5</v>
      </c>
      <c r="X161" s="433">
        <v>0.75</v>
      </c>
      <c r="Y161" s="433">
        <v>1.1317474839890211</v>
      </c>
      <c r="Z161" s="433">
        <v>1.3641354071363221</v>
      </c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6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spans="1:48" ht="15.75" customHeight="1">
      <c r="A162" s="535" t="s">
        <v>6028</v>
      </c>
      <c r="B162" s="51">
        <v>46004</v>
      </c>
      <c r="C162" s="33" t="s">
        <v>6027</v>
      </c>
      <c r="D162" s="37">
        <v>1509</v>
      </c>
      <c r="E162" s="34">
        <v>11.3</v>
      </c>
      <c r="F162" s="34">
        <v>11.4</v>
      </c>
      <c r="G162" s="34">
        <v>4.3099999999999996</v>
      </c>
      <c r="H162" s="34">
        <v>0.11</v>
      </c>
      <c r="I162" s="34">
        <v>0.63</v>
      </c>
      <c r="J162" s="31">
        <v>4.9000000000000002E-2</v>
      </c>
      <c r="K162" s="31">
        <v>9.7000000000000003E-2</v>
      </c>
      <c r="L162" s="31">
        <v>0.05</v>
      </c>
      <c r="M162" s="31">
        <v>0.14000000000000001</v>
      </c>
      <c r="N162" s="420">
        <f t="shared" si="25"/>
        <v>94.614000000000004</v>
      </c>
      <c r="O162" s="34">
        <v>32.57</v>
      </c>
      <c r="P162" s="34">
        <v>36.5</v>
      </c>
      <c r="Q162" s="34">
        <v>8.02</v>
      </c>
      <c r="R162" s="34">
        <v>20.309999999999999</v>
      </c>
      <c r="S162" s="34">
        <v>0.2</v>
      </c>
      <c r="T162" s="34">
        <v>0.13</v>
      </c>
      <c r="U162" s="34">
        <v>0.48</v>
      </c>
      <c r="V162" s="34">
        <v>0.33</v>
      </c>
      <c r="W162" s="34">
        <v>0.48</v>
      </c>
      <c r="X162" s="433">
        <v>0.66</v>
      </c>
      <c r="Y162" s="433">
        <v>1.1206631869818851</v>
      </c>
      <c r="Z162" s="433">
        <v>1.3669020571077677</v>
      </c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6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spans="1:48" ht="15.75" customHeight="1">
      <c r="A163" s="535" t="s">
        <v>6030</v>
      </c>
      <c r="B163" s="51">
        <v>46004</v>
      </c>
      <c r="C163" s="33" t="s">
        <v>6029</v>
      </c>
      <c r="D163" s="37">
        <v>1493</v>
      </c>
      <c r="E163" s="34">
        <v>12.46</v>
      </c>
      <c r="F163" s="34">
        <v>12.56</v>
      </c>
      <c r="G163" s="34">
        <v>4.37</v>
      </c>
      <c r="H163" s="34">
        <v>0.11</v>
      </c>
      <c r="I163" s="34">
        <v>0.4</v>
      </c>
      <c r="J163" s="31">
        <v>5.3999999999999999E-2</v>
      </c>
      <c r="K163" s="31">
        <v>9.2999999999999999E-2</v>
      </c>
      <c r="L163" s="31">
        <v>3.7999999999999999E-2</v>
      </c>
      <c r="M163" s="31">
        <v>1.6E-2</v>
      </c>
      <c r="N163" s="420">
        <f t="shared" si="25"/>
        <v>94.918999999999997</v>
      </c>
      <c r="O163" s="34">
        <v>33.4</v>
      </c>
      <c r="P163" s="34">
        <v>35.54</v>
      </c>
      <c r="Q163" s="34">
        <v>7.9</v>
      </c>
      <c r="R163" s="34">
        <v>19.97</v>
      </c>
      <c r="S163" s="34">
        <v>0.36</v>
      </c>
      <c r="T163" s="34">
        <v>0.19</v>
      </c>
      <c r="U163" s="34">
        <v>0.43</v>
      </c>
      <c r="V163" s="34">
        <v>0.35</v>
      </c>
      <c r="W163" s="34">
        <v>0.45</v>
      </c>
      <c r="X163" s="433">
        <v>0.95</v>
      </c>
      <c r="Y163" s="433">
        <v>1.0640718562874252</v>
      </c>
      <c r="Z163" s="433">
        <v>1.3005988023952095</v>
      </c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6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</row>
    <row r="164" spans="1:48" ht="15.75" customHeight="1">
      <c r="A164" s="535" t="s">
        <v>6033</v>
      </c>
      <c r="B164" s="51">
        <v>46004</v>
      </c>
      <c r="C164" s="33" t="s">
        <v>6032</v>
      </c>
      <c r="D164" s="37">
        <v>1482</v>
      </c>
      <c r="E164" s="34">
        <v>14.3</v>
      </c>
      <c r="F164" s="34">
        <v>14.4</v>
      </c>
      <c r="G164" s="34">
        <v>4.1100000000000003</v>
      </c>
      <c r="H164" s="34">
        <v>0.11</v>
      </c>
      <c r="I164" s="34">
        <v>0.73</v>
      </c>
      <c r="J164" s="31">
        <v>2.8000000000000001E-2</v>
      </c>
      <c r="K164" s="31">
        <v>9.6000000000000002E-2</v>
      </c>
      <c r="L164" s="31">
        <v>7.1999999999999995E-2</v>
      </c>
      <c r="M164" s="31">
        <v>1.4999999999999999E-2</v>
      </c>
      <c r="N164" s="420">
        <f t="shared" si="25"/>
        <v>94.838999999999999</v>
      </c>
      <c r="O164" s="34">
        <v>34.03</v>
      </c>
      <c r="P164" s="34">
        <v>35.6</v>
      </c>
      <c r="Q164" s="34">
        <v>8.11</v>
      </c>
      <c r="R164" s="34">
        <v>19.3</v>
      </c>
      <c r="S164" s="34">
        <v>0.25</v>
      </c>
      <c r="T164" s="34">
        <v>0.18</v>
      </c>
      <c r="U164" s="34">
        <v>0.39</v>
      </c>
      <c r="V164" s="34">
        <v>0.34</v>
      </c>
      <c r="W164" s="34">
        <v>0.72</v>
      </c>
      <c r="X164" s="433">
        <v>0.96</v>
      </c>
      <c r="Y164" s="433">
        <v>1.046135762562445</v>
      </c>
      <c r="Z164" s="433">
        <v>1.2844548927416986</v>
      </c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6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</row>
    <row r="165" spans="1:48" ht="15.75" customHeight="1">
      <c r="A165" s="535" t="s">
        <v>6035</v>
      </c>
      <c r="B165" s="51">
        <v>46004</v>
      </c>
      <c r="C165" s="33" t="s">
        <v>6034</v>
      </c>
      <c r="D165" s="37">
        <v>1484</v>
      </c>
      <c r="E165" s="34">
        <v>15.4</v>
      </c>
      <c r="F165" s="34">
        <v>15.5</v>
      </c>
      <c r="G165" s="34">
        <v>4.22</v>
      </c>
      <c r="H165" s="34">
        <v>0.12</v>
      </c>
      <c r="I165" s="34">
        <v>0.52</v>
      </c>
      <c r="J165" s="31">
        <v>4.7E-2</v>
      </c>
      <c r="K165" s="31">
        <v>9.6000000000000002E-2</v>
      </c>
      <c r="L165" s="31">
        <v>0.05</v>
      </c>
      <c r="M165" s="31">
        <v>1.7000000000000001E-2</v>
      </c>
      <c r="N165" s="420">
        <f t="shared" si="25"/>
        <v>94.93</v>
      </c>
      <c r="O165" s="34">
        <v>34.4</v>
      </c>
      <c r="P165" s="34">
        <v>35.479999999999997</v>
      </c>
      <c r="Q165" s="34">
        <v>7.95</v>
      </c>
      <c r="R165" s="34">
        <v>19.47</v>
      </c>
      <c r="S165" s="34">
        <v>0.22</v>
      </c>
      <c r="T165" s="34">
        <v>0.16</v>
      </c>
      <c r="U165" s="34">
        <v>0.38</v>
      </c>
      <c r="V165" s="34">
        <v>0.2</v>
      </c>
      <c r="W165" s="34">
        <v>0.5</v>
      </c>
      <c r="X165" s="433">
        <v>0.89</v>
      </c>
      <c r="Y165" s="433">
        <v>1.0313953488372092</v>
      </c>
      <c r="Z165" s="433">
        <v>1.2625</v>
      </c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6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</row>
    <row r="166" spans="1:48" ht="15.75" customHeight="1">
      <c r="A166" s="535" t="s">
        <v>6037</v>
      </c>
      <c r="B166" s="51">
        <v>46004</v>
      </c>
      <c r="C166" s="33" t="s">
        <v>6036</v>
      </c>
      <c r="D166" s="37">
        <v>1496</v>
      </c>
      <c r="E166" s="34">
        <v>17.45</v>
      </c>
      <c r="F166" s="34">
        <v>17.55</v>
      </c>
      <c r="G166" s="34">
        <v>4.32</v>
      </c>
      <c r="H166" s="34">
        <v>0.12</v>
      </c>
      <c r="I166" s="34">
        <v>0.78</v>
      </c>
      <c r="J166" s="31">
        <v>3.2000000000000001E-2</v>
      </c>
      <c r="K166" s="31">
        <v>9.9000000000000005E-2</v>
      </c>
      <c r="L166" s="31">
        <v>7.8E-2</v>
      </c>
      <c r="M166" s="31">
        <v>1.2999999999999999E-2</v>
      </c>
      <c r="N166" s="420">
        <f t="shared" si="25"/>
        <v>94.557999999999993</v>
      </c>
      <c r="O166" s="34">
        <v>33.78</v>
      </c>
      <c r="P166" s="34">
        <v>36.42</v>
      </c>
      <c r="Q166" s="34">
        <v>7.62</v>
      </c>
      <c r="R166" s="34">
        <v>19.8</v>
      </c>
      <c r="S166" s="34">
        <v>0.2</v>
      </c>
      <c r="T166" s="34">
        <v>0.14000000000000001</v>
      </c>
      <c r="U166" s="34">
        <v>0.43</v>
      </c>
      <c r="V166" s="34">
        <v>0.23</v>
      </c>
      <c r="W166" s="34">
        <v>0.52</v>
      </c>
      <c r="X166" s="433">
        <v>0.76</v>
      </c>
      <c r="Y166" s="433">
        <v>1.0781527531083481</v>
      </c>
      <c r="Z166" s="433">
        <v>1.3037300177619893</v>
      </c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6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</row>
    <row r="167" spans="1:48" ht="15.75" customHeight="1">
      <c r="A167" s="535" t="s">
        <v>6039</v>
      </c>
      <c r="B167" s="51">
        <v>46004</v>
      </c>
      <c r="C167" s="33" t="s">
        <v>6038</v>
      </c>
      <c r="D167" s="37">
        <v>1489</v>
      </c>
      <c r="E167" s="34">
        <v>19.100000000000001</v>
      </c>
      <c r="F167" s="34">
        <v>19.2</v>
      </c>
      <c r="G167" s="34">
        <v>4.3899999999999997</v>
      </c>
      <c r="H167" s="34">
        <v>0.12</v>
      </c>
      <c r="I167" s="34">
        <v>0.59</v>
      </c>
      <c r="J167" s="31">
        <v>0.04</v>
      </c>
      <c r="K167" s="31">
        <v>8.6999999999999994E-2</v>
      </c>
      <c r="L167" s="31">
        <v>5.7000000000000002E-2</v>
      </c>
      <c r="M167" s="31">
        <v>1.2999999999999999E-2</v>
      </c>
      <c r="N167" s="420">
        <f t="shared" si="25"/>
        <v>94.703000000000003</v>
      </c>
      <c r="O167" s="34">
        <v>33.83</v>
      </c>
      <c r="P167" s="34">
        <v>36.44</v>
      </c>
      <c r="Q167" s="34">
        <v>7.52</v>
      </c>
      <c r="R167" s="34">
        <v>19.920000000000002</v>
      </c>
      <c r="S167" s="34">
        <v>0.21</v>
      </c>
      <c r="T167" s="34">
        <v>0.12</v>
      </c>
      <c r="U167" s="34">
        <v>0.44</v>
      </c>
      <c r="V167" s="34">
        <v>0.22</v>
      </c>
      <c r="W167" s="34">
        <v>0.48</v>
      </c>
      <c r="X167" s="433">
        <v>0.71</v>
      </c>
      <c r="Y167" s="433">
        <v>1.077150458173219</v>
      </c>
      <c r="Z167" s="433">
        <v>1.2994383683121489</v>
      </c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6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</row>
    <row r="168" spans="1:48" ht="15.75" customHeight="1">
      <c r="A168" s="535" t="s">
        <v>6041</v>
      </c>
      <c r="B168" s="51">
        <v>46004</v>
      </c>
      <c r="C168" s="33" t="s">
        <v>6040</v>
      </c>
      <c r="D168" s="37">
        <v>1491</v>
      </c>
      <c r="E168" s="34">
        <v>21.1</v>
      </c>
      <c r="F168" s="34">
        <v>21.2</v>
      </c>
      <c r="G168" s="34">
        <v>4.3600000000000003</v>
      </c>
      <c r="H168" s="34">
        <v>0.12</v>
      </c>
      <c r="I168" s="34">
        <v>0.43</v>
      </c>
      <c r="J168" s="31">
        <v>3.9E-2</v>
      </c>
      <c r="K168" s="31">
        <v>9.0999999999999998E-2</v>
      </c>
      <c r="L168" s="31">
        <v>0.05</v>
      </c>
      <c r="M168" s="31">
        <v>1.4E-2</v>
      </c>
      <c r="N168" s="420">
        <f t="shared" si="25"/>
        <v>94.896000000000001</v>
      </c>
      <c r="O168" s="34">
        <v>33.299999999999997</v>
      </c>
      <c r="P168" s="34">
        <v>36.65</v>
      </c>
      <c r="Q168" s="34">
        <v>7.78</v>
      </c>
      <c r="R168" s="34">
        <v>19.75</v>
      </c>
      <c r="S168" s="34">
        <v>0.25</v>
      </c>
      <c r="T168" s="34">
        <v>0.15</v>
      </c>
      <c r="U168" s="34">
        <v>0.46</v>
      </c>
      <c r="V168" s="34">
        <v>0.21</v>
      </c>
      <c r="W168" s="34">
        <v>0.5</v>
      </c>
      <c r="X168" s="433">
        <v>0.85</v>
      </c>
      <c r="Y168" s="433">
        <v>1.1006006006006006</v>
      </c>
      <c r="Z168" s="433">
        <v>1.3342342342342344</v>
      </c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6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spans="1:48" ht="15.75" customHeight="1">
      <c r="A169" s="535" t="s">
        <v>6042</v>
      </c>
      <c r="B169" s="51">
        <v>46004</v>
      </c>
      <c r="C169" s="33" t="s">
        <v>6043</v>
      </c>
      <c r="D169" s="37">
        <v>1467</v>
      </c>
      <c r="E169" s="34">
        <v>23</v>
      </c>
      <c r="F169" s="34">
        <v>23.1</v>
      </c>
      <c r="G169" s="34">
        <v>4.4400000000000004</v>
      </c>
      <c r="H169" s="34">
        <v>0.09</v>
      </c>
      <c r="I169" s="34">
        <v>0.17</v>
      </c>
      <c r="J169" s="31">
        <v>8.4000000000000005E-2</v>
      </c>
      <c r="K169" s="31">
        <v>0.104</v>
      </c>
      <c r="L169" s="31">
        <v>1.9E-2</v>
      </c>
      <c r="M169" s="31">
        <v>1.23E-2</v>
      </c>
      <c r="N169" s="420">
        <f t="shared" ref="N169" si="30">100-SUM(G169:M169)</f>
        <v>95.080700000000007</v>
      </c>
      <c r="O169" s="34">
        <v>34.270000000000003</v>
      </c>
      <c r="P169" s="34">
        <v>35.83</v>
      </c>
      <c r="Q169" s="34">
        <v>7.53</v>
      </c>
      <c r="R169" s="34">
        <v>19.02</v>
      </c>
      <c r="S169" s="34">
        <v>0.5</v>
      </c>
      <c r="T169" s="34">
        <v>0.27</v>
      </c>
      <c r="U169" s="34">
        <v>0.37</v>
      </c>
      <c r="V169" s="34">
        <v>0.21</v>
      </c>
      <c r="W169" s="34">
        <v>0.5</v>
      </c>
      <c r="X169" s="34">
        <v>1.28</v>
      </c>
      <c r="Y169" s="433">
        <f t="shared" ref="Y169" si="31">P169/O169</f>
        <v>1.045520863729209</v>
      </c>
      <c r="Z169" s="433">
        <f t="shared" ref="Z169" si="32">(Q169+P169)/O169</f>
        <v>1.2652465713451997</v>
      </c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6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spans="1:48" ht="15.75" customHeight="1">
      <c r="A170" s="535"/>
      <c r="B170" s="51"/>
      <c r="C170" s="33"/>
      <c r="D170" s="37"/>
      <c r="E170" s="34"/>
      <c r="F170" s="34"/>
      <c r="G170" s="34"/>
      <c r="H170" s="34"/>
      <c r="I170" s="34"/>
      <c r="J170" s="31"/>
      <c r="K170" s="31"/>
      <c r="L170" s="31"/>
      <c r="M170" s="31"/>
      <c r="N170" s="420"/>
      <c r="O170" s="34"/>
      <c r="P170" s="34"/>
      <c r="Q170" s="34"/>
      <c r="R170" s="34"/>
      <c r="S170" s="34"/>
      <c r="T170" s="34"/>
      <c r="U170" s="34"/>
      <c r="V170" s="34"/>
      <c r="W170" s="34"/>
      <c r="X170" s="433"/>
      <c r="Y170" s="433"/>
      <c r="Z170" s="433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6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spans="1:48" ht="15.75" customHeight="1">
      <c r="A171" s="535" t="s">
        <v>6044</v>
      </c>
      <c r="B171" s="51">
        <v>46005</v>
      </c>
      <c r="C171" s="33" t="s">
        <v>6045</v>
      </c>
      <c r="D171" s="37">
        <v>1469</v>
      </c>
      <c r="E171" s="34">
        <v>0.25</v>
      </c>
      <c r="F171" s="34">
        <v>0.35</v>
      </c>
      <c r="G171" s="34">
        <v>4.33</v>
      </c>
      <c r="H171" s="34">
        <v>0.13</v>
      </c>
      <c r="I171" s="34">
        <v>0.53</v>
      </c>
      <c r="J171" s="31">
        <v>3.2000000000000001E-2</v>
      </c>
      <c r="K171" s="31">
        <v>9.8000000000000004E-2</v>
      </c>
      <c r="L171" s="31">
        <v>5.7000000000000002E-2</v>
      </c>
      <c r="M171" s="31">
        <v>1.7100000000000001E-2</v>
      </c>
      <c r="N171" s="420">
        <f t="shared" si="25"/>
        <v>94.805899999999994</v>
      </c>
      <c r="O171" s="34">
        <v>34.18</v>
      </c>
      <c r="P171" s="34">
        <v>35.909999999999997</v>
      </c>
      <c r="Q171" s="34">
        <v>7.5</v>
      </c>
      <c r="R171" s="34">
        <v>19.579999999999998</v>
      </c>
      <c r="S171" s="34">
        <v>0.27</v>
      </c>
      <c r="T171" s="34">
        <v>0.19</v>
      </c>
      <c r="U171" s="34">
        <v>0.38</v>
      </c>
      <c r="V171" s="34">
        <v>0.21</v>
      </c>
      <c r="W171" s="34">
        <v>0.5</v>
      </c>
      <c r="X171" s="34">
        <v>1.04</v>
      </c>
      <c r="Y171" s="433">
        <f t="shared" ref="Y171:Y178" si="33">P171/O171</f>
        <v>1.0506143943826798</v>
      </c>
      <c r="Z171" s="433">
        <f t="shared" ref="Z171:Z178" si="34">(Q171+P171)/O171</f>
        <v>1.270040959625512</v>
      </c>
      <c r="AA171" s="34"/>
      <c r="AB171" s="34" t="s">
        <v>48</v>
      </c>
      <c r="AC171" s="34">
        <v>22.3</v>
      </c>
      <c r="AD171" s="34">
        <v>25.6</v>
      </c>
      <c r="AE171" s="34">
        <v>18.8</v>
      </c>
      <c r="AF171" s="34">
        <v>0.4</v>
      </c>
      <c r="AG171" s="34">
        <v>2.81</v>
      </c>
      <c r="AH171" s="34">
        <v>52.39</v>
      </c>
      <c r="AI171" s="34">
        <v>1.3617021276595744</v>
      </c>
      <c r="AJ171" s="34">
        <v>42.342342342342334</v>
      </c>
      <c r="AK171" s="34">
        <v>866.505</v>
      </c>
      <c r="AL171" s="36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spans="1:48" ht="15.75" customHeight="1">
      <c r="A172" s="535" t="s">
        <v>6047</v>
      </c>
      <c r="B172" s="51">
        <v>46005</v>
      </c>
      <c r="C172" s="33" t="s">
        <v>6046</v>
      </c>
      <c r="D172" s="37">
        <v>1475</v>
      </c>
      <c r="E172" s="34">
        <v>2</v>
      </c>
      <c r="F172" s="34">
        <v>2.1</v>
      </c>
      <c r="G172" s="34">
        <v>4.3499999999999996</v>
      </c>
      <c r="H172" s="34">
        <v>0.13</v>
      </c>
      <c r="I172" s="34">
        <v>0.49</v>
      </c>
      <c r="J172" s="31">
        <v>3.4000000000000002E-2</v>
      </c>
      <c r="K172" s="31">
        <v>9.5000000000000001E-2</v>
      </c>
      <c r="L172" s="31">
        <v>5.7000000000000002E-2</v>
      </c>
      <c r="M172" s="31">
        <v>1.7100000000000001E-2</v>
      </c>
      <c r="N172" s="420">
        <f t="shared" si="25"/>
        <v>94.826899999999995</v>
      </c>
      <c r="O172" s="34">
        <v>33.979999999999997</v>
      </c>
      <c r="P172" s="34">
        <v>36.11</v>
      </c>
      <c r="Q172" s="34">
        <v>7.68</v>
      </c>
      <c r="R172" s="34">
        <v>19.190000000000001</v>
      </c>
      <c r="S172" s="34">
        <v>0.34</v>
      </c>
      <c r="T172" s="34">
        <v>0.2</v>
      </c>
      <c r="U172" s="34">
        <v>0.4</v>
      </c>
      <c r="V172" s="34">
        <v>0.22</v>
      </c>
      <c r="W172" s="34">
        <v>0.52</v>
      </c>
      <c r="X172" s="34">
        <v>1.04</v>
      </c>
      <c r="Y172" s="433">
        <v>1.062683931724544</v>
      </c>
      <c r="Z172" s="433">
        <v>1.288699234844026</v>
      </c>
      <c r="AA172" s="34"/>
      <c r="AB172" s="34" t="s">
        <v>50</v>
      </c>
      <c r="AC172" s="34">
        <v>6.3</v>
      </c>
      <c r="AD172" s="34" t="s">
        <v>51</v>
      </c>
      <c r="AE172" s="34"/>
      <c r="AF172" s="34"/>
      <c r="AG172" s="34"/>
      <c r="AH172" s="34"/>
      <c r="AI172" s="34"/>
      <c r="AJ172" s="34"/>
      <c r="AK172" s="34"/>
      <c r="AL172" s="36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spans="1:48" ht="15.75" customHeight="1">
      <c r="A173" s="535" t="s">
        <v>6049</v>
      </c>
      <c r="B173" s="51">
        <v>46005</v>
      </c>
      <c r="C173" s="33" t="s">
        <v>6048</v>
      </c>
      <c r="D173" s="37">
        <v>1478</v>
      </c>
      <c r="E173" s="34">
        <v>3.55</v>
      </c>
      <c r="F173" s="34">
        <v>4.05</v>
      </c>
      <c r="G173" s="34">
        <v>4.34</v>
      </c>
      <c r="H173" s="34">
        <v>0.13</v>
      </c>
      <c r="I173" s="34">
        <v>0.59</v>
      </c>
      <c r="J173" s="31">
        <v>3.5999999999999997E-2</v>
      </c>
      <c r="K173" s="31">
        <v>8.8999999999999996E-2</v>
      </c>
      <c r="L173" s="31">
        <v>0.06</v>
      </c>
      <c r="M173" s="31">
        <v>1.7999999999999999E-2</v>
      </c>
      <c r="N173" s="420">
        <f t="shared" si="25"/>
        <v>94.736999999999995</v>
      </c>
      <c r="O173" s="34">
        <v>33.659999999999997</v>
      </c>
      <c r="P173" s="34">
        <v>36.33</v>
      </c>
      <c r="Q173" s="34">
        <v>7.67</v>
      </c>
      <c r="R173" s="34">
        <v>19.79</v>
      </c>
      <c r="S173" s="34">
        <v>0.24</v>
      </c>
      <c r="T173" s="34">
        <v>0.17</v>
      </c>
      <c r="U173" s="34">
        <v>0.44</v>
      </c>
      <c r="V173" s="34">
        <v>0.21</v>
      </c>
      <c r="W173" s="34">
        <v>0.48</v>
      </c>
      <c r="X173" s="34">
        <v>0.9</v>
      </c>
      <c r="Y173" s="433">
        <v>1.0793226381461676</v>
      </c>
      <c r="Z173" s="433">
        <v>1.3071895424836604</v>
      </c>
      <c r="AA173" s="34"/>
      <c r="AB173" s="34" t="s">
        <v>53</v>
      </c>
      <c r="AC173" s="34">
        <v>14.3</v>
      </c>
      <c r="AD173" s="34">
        <v>25.4</v>
      </c>
      <c r="AE173" s="34">
        <v>18</v>
      </c>
      <c r="AF173" s="34">
        <v>0.6</v>
      </c>
      <c r="AG173" s="34">
        <v>3.08</v>
      </c>
      <c r="AH173" s="34">
        <f>100-(AG173+AF173+AE173+AD173)</f>
        <v>52.92</v>
      </c>
      <c r="AI173" s="34">
        <f>AD173/AE173</f>
        <v>1.411111111111111</v>
      </c>
      <c r="AJ173" s="34">
        <f>AE173/(AD173+AE173)*100</f>
        <v>41.474654377880185</v>
      </c>
      <c r="AK173" s="34">
        <f>AD173*3050/100+AG173*3050/100</f>
        <v>868.6400000000001</v>
      </c>
      <c r="AL173" s="36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spans="1:48" ht="15.75" customHeight="1">
      <c r="A174" s="535" t="s">
        <v>6051</v>
      </c>
      <c r="B174" s="51">
        <v>46005</v>
      </c>
      <c r="C174" s="33" t="s">
        <v>6050</v>
      </c>
      <c r="D174" s="37">
        <v>1471</v>
      </c>
      <c r="E174" s="34">
        <v>4.3499999999999996</v>
      </c>
      <c r="F174" s="34">
        <v>4.45</v>
      </c>
      <c r="G174" s="34">
        <v>4.3499999999999996</v>
      </c>
      <c r="H174" s="34">
        <v>0.12</v>
      </c>
      <c r="I174" s="34">
        <v>0.56000000000000005</v>
      </c>
      <c r="J174" s="31">
        <v>3.2000000000000001E-2</v>
      </c>
      <c r="K174" s="31">
        <v>8.6999999999999994E-2</v>
      </c>
      <c r="L174" s="31">
        <v>5.6000000000000001E-2</v>
      </c>
      <c r="M174" s="31">
        <v>1.6E-2</v>
      </c>
      <c r="N174" s="420">
        <f t="shared" si="25"/>
        <v>94.778999999999996</v>
      </c>
      <c r="O174" s="34">
        <v>33.54</v>
      </c>
      <c r="P174" s="34">
        <v>36.270000000000003</v>
      </c>
      <c r="Q174" s="34">
        <v>7.62</v>
      </c>
      <c r="R174" s="34">
        <v>19.93</v>
      </c>
      <c r="S174" s="34">
        <v>0.28999999999999998</v>
      </c>
      <c r="T174" s="34">
        <v>0.18</v>
      </c>
      <c r="U174" s="34">
        <v>0.43</v>
      </c>
      <c r="V174" s="34">
        <v>0.22</v>
      </c>
      <c r="W174" s="34">
        <v>0.48</v>
      </c>
      <c r="X174" s="34">
        <v>0.92</v>
      </c>
      <c r="Y174" s="433">
        <v>1.0813953488372094</v>
      </c>
      <c r="Z174" s="433">
        <v>1.3085867620751341</v>
      </c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6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spans="1:48" ht="15.75" customHeight="1">
      <c r="A175" s="535" t="s">
        <v>6053</v>
      </c>
      <c r="B175" s="51">
        <v>46005</v>
      </c>
      <c r="C175" s="33" t="s">
        <v>6052</v>
      </c>
      <c r="D175" s="37">
        <v>1477</v>
      </c>
      <c r="E175" s="34">
        <v>7.3</v>
      </c>
      <c r="F175" s="34">
        <v>7.4</v>
      </c>
      <c r="G175" s="34">
        <v>4.4000000000000004</v>
      </c>
      <c r="H175" s="34">
        <v>0.12</v>
      </c>
      <c r="I175" s="34">
        <v>0.31</v>
      </c>
      <c r="J175" s="31">
        <v>4.5999999999999999E-2</v>
      </c>
      <c r="K175" s="31">
        <v>9.7000000000000003E-2</v>
      </c>
      <c r="L175" s="31">
        <v>4.2000000000000003E-2</v>
      </c>
      <c r="M175" s="31">
        <v>1.4999999999999999E-2</v>
      </c>
      <c r="N175" s="420">
        <f t="shared" si="25"/>
        <v>94.97</v>
      </c>
      <c r="O175" s="34">
        <v>33.51</v>
      </c>
      <c r="P175" s="34">
        <v>36.1</v>
      </c>
      <c r="Q175" s="34">
        <v>8.02</v>
      </c>
      <c r="R175" s="34">
        <v>19.68</v>
      </c>
      <c r="S175" s="34">
        <v>0.33</v>
      </c>
      <c r="T175" s="34">
        <v>0.19</v>
      </c>
      <c r="U175" s="34">
        <v>0.46</v>
      </c>
      <c r="V175" s="34">
        <v>0.22</v>
      </c>
      <c r="W175" s="34">
        <v>0.49</v>
      </c>
      <c r="X175" s="34">
        <v>0.9</v>
      </c>
      <c r="Y175" s="433">
        <v>1.077290361086243</v>
      </c>
      <c r="Z175" s="433">
        <v>1.316621903909281</v>
      </c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6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spans="1:48" ht="15.75" customHeight="1">
      <c r="A176" s="535" t="s">
        <v>6055</v>
      </c>
      <c r="B176" s="51">
        <v>46005</v>
      </c>
      <c r="C176" s="33" t="s">
        <v>6054</v>
      </c>
      <c r="D176" s="37">
        <v>1476</v>
      </c>
      <c r="E176" s="34">
        <v>9.1</v>
      </c>
      <c r="F176" s="34">
        <v>9.1999999999999993</v>
      </c>
      <c r="G176" s="34">
        <v>4.32</v>
      </c>
      <c r="H176" s="34">
        <v>0.14000000000000001</v>
      </c>
      <c r="I176" s="34">
        <v>0.59</v>
      </c>
      <c r="J176" s="31">
        <v>3.6999999999999998E-2</v>
      </c>
      <c r="K176" s="31">
        <v>9.2999999999999999E-2</v>
      </c>
      <c r="L176" s="31">
        <v>6.6000000000000003E-2</v>
      </c>
      <c r="M176" s="31">
        <v>1.7999999999999999E-2</v>
      </c>
      <c r="N176" s="420">
        <f t="shared" si="25"/>
        <v>94.736000000000004</v>
      </c>
      <c r="O176" s="34">
        <v>33.54</v>
      </c>
      <c r="P176" s="34">
        <v>36.07</v>
      </c>
      <c r="Q176" s="34">
        <v>8.1999999999999993</v>
      </c>
      <c r="R176" s="34">
        <v>19.66</v>
      </c>
      <c r="S176" s="34">
        <v>0.25</v>
      </c>
      <c r="T176" s="34">
        <v>0.16</v>
      </c>
      <c r="U176" s="34">
        <v>0.44</v>
      </c>
      <c r="V176" s="34">
        <v>0.23</v>
      </c>
      <c r="W176" s="34">
        <v>0.5</v>
      </c>
      <c r="X176" s="34">
        <v>0.84</v>
      </c>
      <c r="Y176" s="433">
        <v>1.0754323196183662</v>
      </c>
      <c r="Z176" s="433">
        <v>1.3199165175909362</v>
      </c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6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spans="1:48" ht="15.75" customHeight="1">
      <c r="A177" s="535" t="s">
        <v>6057</v>
      </c>
      <c r="B177" s="51">
        <v>46005</v>
      </c>
      <c r="C177" s="33" t="s">
        <v>6056</v>
      </c>
      <c r="D177" s="37">
        <v>1485</v>
      </c>
      <c r="E177" s="34">
        <v>11.1</v>
      </c>
      <c r="F177" s="34">
        <v>11.2</v>
      </c>
      <c r="G177" s="34">
        <v>4.42</v>
      </c>
      <c r="H177" s="34">
        <v>0.11</v>
      </c>
      <c r="I177" s="34">
        <v>0.23</v>
      </c>
      <c r="J177" s="31">
        <v>5.0999999999999997E-2</v>
      </c>
      <c r="K177" s="31">
        <v>9.6000000000000002E-2</v>
      </c>
      <c r="L177" s="31">
        <v>3.4000000000000002E-2</v>
      </c>
      <c r="M177" s="31">
        <v>1.4999999999999999E-2</v>
      </c>
      <c r="N177" s="420">
        <f t="shared" si="25"/>
        <v>95.043999999999997</v>
      </c>
      <c r="O177" s="34">
        <v>34.229999999999997</v>
      </c>
      <c r="P177" s="34">
        <v>35.42</v>
      </c>
      <c r="Q177" s="34">
        <v>8.1999999999999993</v>
      </c>
      <c r="R177" s="34">
        <v>19.25</v>
      </c>
      <c r="S177" s="34">
        <v>0.38</v>
      </c>
      <c r="T177" s="34">
        <v>0.21</v>
      </c>
      <c r="U177" s="34">
        <v>0.39</v>
      </c>
      <c r="V177" s="34">
        <v>0.23</v>
      </c>
      <c r="W177" s="34">
        <v>0.52</v>
      </c>
      <c r="X177" s="34">
        <v>1.06</v>
      </c>
      <c r="Y177" s="433">
        <v>1.0347648261758693</v>
      </c>
      <c r="Z177" s="433">
        <v>1.2743207712532869</v>
      </c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6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spans="1:48" ht="15.75" customHeight="1">
      <c r="A178" s="535" t="s">
        <v>6059</v>
      </c>
      <c r="B178" s="51">
        <v>46005</v>
      </c>
      <c r="C178" s="33" t="s">
        <v>6058</v>
      </c>
      <c r="D178" s="37">
        <v>1459</v>
      </c>
      <c r="E178" s="34">
        <v>12.4</v>
      </c>
      <c r="F178" s="34">
        <v>12.5</v>
      </c>
      <c r="G178" s="34">
        <v>4.32</v>
      </c>
      <c r="H178" s="34">
        <v>0.12</v>
      </c>
      <c r="I178" s="34">
        <v>0.56999999999999995</v>
      </c>
      <c r="J178" s="31">
        <v>4.1000000000000002E-2</v>
      </c>
      <c r="K178" s="31">
        <v>9.4E-2</v>
      </c>
      <c r="L178" s="31">
        <v>4.3999999999999997E-2</v>
      </c>
      <c r="M178" s="31">
        <v>0.02</v>
      </c>
      <c r="N178" s="420">
        <f t="shared" si="25"/>
        <v>94.790999999999997</v>
      </c>
      <c r="O178" s="34">
        <v>34.340000000000003</v>
      </c>
      <c r="P178" s="34">
        <v>35.44</v>
      </c>
      <c r="Q178" s="34">
        <v>8.39</v>
      </c>
      <c r="R178" s="34">
        <v>18.670000000000002</v>
      </c>
      <c r="S178" s="34">
        <v>0.45</v>
      </c>
      <c r="T178" s="34">
        <v>0.25</v>
      </c>
      <c r="U178" s="34">
        <v>0.38</v>
      </c>
      <c r="V178" s="34">
        <v>0.24</v>
      </c>
      <c r="W178" s="34">
        <v>0.53</v>
      </c>
      <c r="X178" s="34">
        <v>1.19</v>
      </c>
      <c r="Y178" s="433">
        <f t="shared" si="33"/>
        <v>1.0320326150262082</v>
      </c>
      <c r="Z178" s="433">
        <f t="shared" si="34"/>
        <v>1.276354105998835</v>
      </c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6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spans="1:48" ht="15.75" customHeight="1">
      <c r="A179" s="535" t="s">
        <v>6061</v>
      </c>
      <c r="B179" s="51">
        <v>46005</v>
      </c>
      <c r="C179" s="33" t="s">
        <v>6060</v>
      </c>
      <c r="D179" s="37">
        <v>1480</v>
      </c>
      <c r="E179" s="34">
        <v>14.5</v>
      </c>
      <c r="F179" s="34">
        <v>15</v>
      </c>
      <c r="G179" s="34">
        <v>4.3600000000000003</v>
      </c>
      <c r="H179" s="34">
        <v>0.13</v>
      </c>
      <c r="I179" s="34">
        <v>0.43</v>
      </c>
      <c r="J179" s="31">
        <v>3.9E-2</v>
      </c>
      <c r="K179" s="31">
        <v>9.2999999999999999E-2</v>
      </c>
      <c r="L179" s="31">
        <v>4.8000000000000001E-2</v>
      </c>
      <c r="M179" s="31">
        <v>1.4999999999999999E-2</v>
      </c>
      <c r="N179" s="420">
        <f t="shared" si="25"/>
        <v>94.885000000000005</v>
      </c>
      <c r="O179" s="34">
        <v>34.17</v>
      </c>
      <c r="P179" s="34">
        <v>35.700000000000003</v>
      </c>
      <c r="Q179" s="34">
        <v>8.3000000000000007</v>
      </c>
      <c r="R179" s="34">
        <v>18.899999999999999</v>
      </c>
      <c r="S179" s="34">
        <v>0.44</v>
      </c>
      <c r="T179" s="34">
        <v>0.21</v>
      </c>
      <c r="U179" s="34">
        <v>0.37</v>
      </c>
      <c r="V179" s="34">
        <v>0.23</v>
      </c>
      <c r="W179" s="34">
        <v>0.49</v>
      </c>
      <c r="X179" s="433">
        <v>1.0900000000000001</v>
      </c>
      <c r="Y179" s="433">
        <f t="shared" ref="Y179:Y184" si="35">P179/O179</f>
        <v>1.0447761194029852</v>
      </c>
      <c r="Z179" s="433">
        <f t="shared" ref="Z179:Z184" si="36">(Q179+P179)/O179</f>
        <v>1.2876792508047994</v>
      </c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6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spans="1:48" ht="15.75" customHeight="1">
      <c r="A180" s="535" t="s">
        <v>6063</v>
      </c>
      <c r="B180" s="51">
        <v>46005</v>
      </c>
      <c r="C180" s="33" t="s">
        <v>6062</v>
      </c>
      <c r="D180" s="37">
        <v>1468</v>
      </c>
      <c r="E180" s="34">
        <v>17.2</v>
      </c>
      <c r="F180" s="34">
        <v>17.3</v>
      </c>
      <c r="G180" s="34">
        <v>4.29</v>
      </c>
      <c r="H180" s="34">
        <v>0.12</v>
      </c>
      <c r="I180" s="34">
        <v>0.7</v>
      </c>
      <c r="J180" s="31">
        <v>3.1E-2</v>
      </c>
      <c r="K180" s="31">
        <v>9.5000000000000001E-2</v>
      </c>
      <c r="L180" s="31">
        <v>7.0000000000000007E-2</v>
      </c>
      <c r="M180" s="31">
        <v>1.6E-2</v>
      </c>
      <c r="N180" s="420">
        <f t="shared" si="25"/>
        <v>94.677999999999997</v>
      </c>
      <c r="O180" s="60">
        <v>34.409999999999997</v>
      </c>
      <c r="P180" s="60">
        <v>35.51</v>
      </c>
      <c r="Q180" s="60">
        <v>8.57</v>
      </c>
      <c r="R180" s="60">
        <v>18.03</v>
      </c>
      <c r="S180" s="60">
        <v>0.54</v>
      </c>
      <c r="T180" s="60">
        <v>0.27</v>
      </c>
      <c r="U180" s="60">
        <v>0.37</v>
      </c>
      <c r="V180" s="60">
        <v>0.27</v>
      </c>
      <c r="W180" s="60">
        <v>0.59</v>
      </c>
      <c r="X180" s="60">
        <v>1.27</v>
      </c>
      <c r="Y180" s="433">
        <f t="shared" si="35"/>
        <v>1.0319674513222901</v>
      </c>
      <c r="Z180" s="433">
        <f t="shared" si="36"/>
        <v>1.2810229584423134</v>
      </c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6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spans="1:48" ht="15.75" customHeight="1">
      <c r="A181" s="535" t="s">
        <v>6065</v>
      </c>
      <c r="B181" s="51">
        <v>46005</v>
      </c>
      <c r="C181" s="33" t="s">
        <v>6064</v>
      </c>
      <c r="D181" s="37">
        <v>1466</v>
      </c>
      <c r="E181" s="34">
        <v>18.100000000000001</v>
      </c>
      <c r="F181" s="34">
        <v>18.2</v>
      </c>
      <c r="G181" s="34">
        <v>4.3099999999999996</v>
      </c>
      <c r="H181" s="34">
        <v>0.12</v>
      </c>
      <c r="I181" s="34">
        <v>0.64</v>
      </c>
      <c r="J181" s="31">
        <v>3.5999999999999997E-2</v>
      </c>
      <c r="K181" s="31">
        <v>9.6000000000000002E-2</v>
      </c>
      <c r="L181" s="31">
        <v>6.4000000000000001E-2</v>
      </c>
      <c r="M181" s="31">
        <v>1.7000000000000001E-2</v>
      </c>
      <c r="N181" s="420">
        <f t="shared" si="25"/>
        <v>94.716999999999999</v>
      </c>
      <c r="O181" s="34">
        <v>33.86</v>
      </c>
      <c r="P181" s="34">
        <v>36.49</v>
      </c>
      <c r="Q181" s="34">
        <v>8.4499999999999993</v>
      </c>
      <c r="R181" s="34">
        <v>18.64</v>
      </c>
      <c r="S181" s="34">
        <v>0.26</v>
      </c>
      <c r="T181" s="34">
        <v>0.17</v>
      </c>
      <c r="U181" s="34">
        <v>0.42</v>
      </c>
      <c r="V181" s="34">
        <v>0.21</v>
      </c>
      <c r="W181" s="34">
        <v>0.47</v>
      </c>
      <c r="X181" s="433">
        <v>0.91</v>
      </c>
      <c r="Y181" s="433">
        <f t="shared" si="35"/>
        <v>1.0776727702303603</v>
      </c>
      <c r="Z181" s="433">
        <f t="shared" si="36"/>
        <v>1.3272297696396929</v>
      </c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6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spans="1:48" ht="15.75" customHeight="1">
      <c r="A182" s="535" t="s">
        <v>6067</v>
      </c>
      <c r="B182" s="51">
        <v>46005</v>
      </c>
      <c r="C182" s="33" t="s">
        <v>6066</v>
      </c>
      <c r="D182" s="37">
        <v>1503</v>
      </c>
      <c r="E182" s="34">
        <v>19.45</v>
      </c>
      <c r="F182" s="34">
        <v>19.55</v>
      </c>
      <c r="G182" s="34">
        <v>4.25</v>
      </c>
      <c r="H182" s="34">
        <v>0.12</v>
      </c>
      <c r="I182" s="34">
        <v>0.85</v>
      </c>
      <c r="J182" s="31">
        <v>2.5999999999999999E-2</v>
      </c>
      <c r="K182" s="31">
        <v>9.1999999999999998E-2</v>
      </c>
      <c r="L182" s="31">
        <v>7.9000000000000001E-2</v>
      </c>
      <c r="M182" s="31">
        <v>1.5299999999999999E-2</v>
      </c>
      <c r="N182" s="420">
        <f t="shared" si="25"/>
        <v>94.567700000000002</v>
      </c>
      <c r="O182" s="60">
        <v>32.65</v>
      </c>
      <c r="P182" s="60">
        <v>37.090000000000003</v>
      </c>
      <c r="Q182" s="60">
        <v>8.44</v>
      </c>
      <c r="R182" s="60">
        <v>19.38</v>
      </c>
      <c r="S182" s="60">
        <v>0.28999999999999998</v>
      </c>
      <c r="T182" s="60">
        <v>0.14000000000000001</v>
      </c>
      <c r="U182" s="60">
        <v>0.45</v>
      </c>
      <c r="V182" s="60">
        <v>0.22</v>
      </c>
      <c r="W182" s="60">
        <v>0.45</v>
      </c>
      <c r="X182" s="60">
        <v>0.78</v>
      </c>
      <c r="Y182" s="433">
        <f>P182/O182</f>
        <v>1.1359877488514549</v>
      </c>
      <c r="Z182" s="433">
        <f>(Q182+P182)/O182</f>
        <v>1.3944869831546709</v>
      </c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6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spans="1:48" ht="15.75" customHeight="1">
      <c r="A183" s="535" t="s">
        <v>6069</v>
      </c>
      <c r="B183" s="51">
        <v>46005</v>
      </c>
      <c r="C183" s="33" t="s">
        <v>6068</v>
      </c>
      <c r="D183" s="37">
        <v>1505</v>
      </c>
      <c r="E183" s="34">
        <v>21.25</v>
      </c>
      <c r="F183" s="34">
        <v>21.35</v>
      </c>
      <c r="G183" s="34">
        <v>4.33</v>
      </c>
      <c r="H183" s="34">
        <v>0.13</v>
      </c>
      <c r="I183" s="34">
        <v>0.56000000000000005</v>
      </c>
      <c r="J183" s="31">
        <v>2.9000000000000001E-2</v>
      </c>
      <c r="K183" s="31">
        <v>8.6999999999999994E-2</v>
      </c>
      <c r="L183" s="31">
        <v>0.06</v>
      </c>
      <c r="M183" s="31">
        <v>1.95E-2</v>
      </c>
      <c r="N183" s="420">
        <f t="shared" si="25"/>
        <v>94.784500000000008</v>
      </c>
      <c r="O183" s="34">
        <v>32.840000000000003</v>
      </c>
      <c r="P183" s="34">
        <v>36.950000000000003</v>
      </c>
      <c r="Q183" s="34">
        <v>8.51</v>
      </c>
      <c r="R183" s="34">
        <v>19.28</v>
      </c>
      <c r="S183" s="34">
        <v>0.24</v>
      </c>
      <c r="T183" s="34">
        <v>0.15</v>
      </c>
      <c r="U183" s="34">
        <v>0.43</v>
      </c>
      <c r="V183" s="34">
        <v>0.22</v>
      </c>
      <c r="W183" s="34">
        <v>0.46</v>
      </c>
      <c r="X183" s="433">
        <v>0.82</v>
      </c>
      <c r="Y183" s="433">
        <f>P183/O183</f>
        <v>1.1251522533495737</v>
      </c>
      <c r="Z183" s="433">
        <f>(Q183+P183)/O183</f>
        <v>1.3842874543239949</v>
      </c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6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spans="1:48" ht="15.75" customHeight="1">
      <c r="A184" s="535" t="s">
        <v>6070</v>
      </c>
      <c r="B184" s="51">
        <v>46005</v>
      </c>
      <c r="C184" s="33" t="s">
        <v>6071</v>
      </c>
      <c r="D184" s="37">
        <v>1488</v>
      </c>
      <c r="E184" s="34">
        <v>22.55</v>
      </c>
      <c r="F184" s="34">
        <v>23.05</v>
      </c>
      <c r="G184" s="34">
        <v>4.28</v>
      </c>
      <c r="H184" s="34">
        <v>0.11</v>
      </c>
      <c r="I184" s="34">
        <v>0.73</v>
      </c>
      <c r="J184" s="31">
        <v>4.1000000000000002E-2</v>
      </c>
      <c r="K184" s="31">
        <v>9.1999999999999998E-2</v>
      </c>
      <c r="L184" s="31">
        <v>5.7000000000000002E-2</v>
      </c>
      <c r="M184" s="31">
        <v>1.4999999999999999E-2</v>
      </c>
      <c r="N184" s="420">
        <f t="shared" si="25"/>
        <v>94.674999999999997</v>
      </c>
      <c r="O184" s="34">
        <v>33.35</v>
      </c>
      <c r="P184" s="34">
        <v>36.43</v>
      </c>
      <c r="Q184" s="34">
        <v>8.24</v>
      </c>
      <c r="R184" s="34">
        <v>19.309999999999999</v>
      </c>
      <c r="S184" s="34">
        <v>0.24</v>
      </c>
      <c r="T184" s="34">
        <v>0.17</v>
      </c>
      <c r="U184" s="34">
        <v>0.42</v>
      </c>
      <c r="V184" s="34">
        <v>0.21</v>
      </c>
      <c r="W184" s="34">
        <v>0.5</v>
      </c>
      <c r="X184" s="433">
        <v>0.91</v>
      </c>
      <c r="Y184" s="433">
        <f t="shared" si="35"/>
        <v>1.0923538230884557</v>
      </c>
      <c r="Z184" s="433">
        <f t="shared" si="36"/>
        <v>1.3394302848575712</v>
      </c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6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spans="1:48" ht="15.75" customHeight="1">
      <c r="A185" s="535"/>
      <c r="B185" s="51"/>
      <c r="C185" s="33"/>
      <c r="D185" s="37"/>
      <c r="E185" s="34"/>
      <c r="F185" s="34"/>
      <c r="G185" s="34"/>
      <c r="H185" s="34"/>
      <c r="I185" s="34"/>
      <c r="J185" s="31"/>
      <c r="K185" s="31"/>
      <c r="L185" s="31"/>
      <c r="M185" s="31"/>
      <c r="N185" s="420"/>
      <c r="O185" s="34"/>
      <c r="P185" s="34"/>
      <c r="Q185" s="34"/>
      <c r="R185" s="34"/>
      <c r="S185" s="34"/>
      <c r="T185" s="34"/>
      <c r="U185" s="34"/>
      <c r="V185" s="34"/>
      <c r="W185" s="34"/>
      <c r="X185" s="433"/>
      <c r="Y185" s="433"/>
      <c r="Z185" s="433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6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spans="1:48" ht="15.75" customHeight="1">
      <c r="A186" s="535" t="s">
        <v>6072</v>
      </c>
      <c r="B186" s="51">
        <v>46006</v>
      </c>
      <c r="C186" s="33" t="s">
        <v>6073</v>
      </c>
      <c r="D186" s="37">
        <v>1504</v>
      </c>
      <c r="E186" s="34">
        <v>0.25</v>
      </c>
      <c r="F186" s="34">
        <v>0.35</v>
      </c>
      <c r="G186" s="34">
        <v>4.26</v>
      </c>
      <c r="H186" s="34">
        <v>0.14000000000000001</v>
      </c>
      <c r="I186" s="34">
        <v>0.82</v>
      </c>
      <c r="J186" s="31">
        <v>0.02</v>
      </c>
      <c r="K186" s="31">
        <v>0.114</v>
      </c>
      <c r="L186" s="31">
        <v>8.5999999999999993E-2</v>
      </c>
      <c r="M186" s="31">
        <v>1.6299999999999999E-2</v>
      </c>
      <c r="N186" s="420">
        <f t="shared" ref="N186:N195" si="37">100-SUM(G186:M186)</f>
        <v>94.543700000000001</v>
      </c>
      <c r="O186" s="34">
        <v>32.69</v>
      </c>
      <c r="P186" s="34">
        <v>37.07</v>
      </c>
      <c r="Q186" s="34">
        <v>7.88</v>
      </c>
      <c r="R186" s="34">
        <v>20.04</v>
      </c>
      <c r="S186" s="34">
        <v>0.25</v>
      </c>
      <c r="T186" s="34">
        <v>0.12</v>
      </c>
      <c r="U186" s="34">
        <v>0.44</v>
      </c>
      <c r="V186" s="34">
        <v>0.21</v>
      </c>
      <c r="W186" s="34">
        <v>0.46</v>
      </c>
      <c r="X186" s="433">
        <v>0.73</v>
      </c>
      <c r="Y186" s="433">
        <f t="shared" ref="Y186:Y195" si="38">P186/O186</f>
        <v>1.1339859284184768</v>
      </c>
      <c r="Z186" s="433">
        <f t="shared" ref="Z186:Z195" si="39">(Q186+P186)/O186</f>
        <v>1.3750382379932702</v>
      </c>
      <c r="AA186" s="34"/>
      <c r="AB186" s="34" t="s">
        <v>48</v>
      </c>
      <c r="AC186" s="34">
        <v>22.3</v>
      </c>
      <c r="AD186" s="34" t="s">
        <v>51</v>
      </c>
      <c r="AE186" s="34"/>
      <c r="AF186" s="34"/>
      <c r="AG186" s="34"/>
      <c r="AH186" s="34"/>
      <c r="AI186" s="34"/>
      <c r="AJ186" s="34"/>
      <c r="AK186" s="34"/>
      <c r="AL186" s="36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spans="1:48" ht="15.75" customHeight="1">
      <c r="A187" s="535" t="s">
        <v>6074</v>
      </c>
      <c r="B187" s="51">
        <v>46006</v>
      </c>
      <c r="C187" s="33" t="s">
        <v>6075</v>
      </c>
      <c r="D187" s="37">
        <v>1503</v>
      </c>
      <c r="E187" s="34">
        <v>2.04</v>
      </c>
      <c r="F187" s="34">
        <v>2.14</v>
      </c>
      <c r="G187" s="34">
        <v>4.2</v>
      </c>
      <c r="H187" s="34">
        <v>0.13</v>
      </c>
      <c r="I187" s="34">
        <v>1.02</v>
      </c>
      <c r="J187" s="31">
        <v>1.7999999999999999E-2</v>
      </c>
      <c r="K187" s="31">
        <v>9.8000000000000004E-2</v>
      </c>
      <c r="L187" s="31">
        <v>9.6000000000000002E-2</v>
      </c>
      <c r="M187" s="31">
        <v>1.5599999999999999E-2</v>
      </c>
      <c r="N187" s="420">
        <f t="shared" si="37"/>
        <v>94.422399999999996</v>
      </c>
      <c r="O187" s="34">
        <v>32.67</v>
      </c>
      <c r="P187" s="34">
        <v>37.159999999999997</v>
      </c>
      <c r="Q187" s="34">
        <v>7.95</v>
      </c>
      <c r="R187" s="34">
        <v>19.989999999999998</v>
      </c>
      <c r="S187" s="34">
        <v>0.22</v>
      </c>
      <c r="T187" s="34">
        <v>0.11</v>
      </c>
      <c r="U187" s="34">
        <v>0.45</v>
      </c>
      <c r="V187" s="34">
        <v>0.23</v>
      </c>
      <c r="W187" s="34">
        <v>0.47</v>
      </c>
      <c r="X187" s="433">
        <v>0.65</v>
      </c>
      <c r="Y187" s="433">
        <f t="shared" si="38"/>
        <v>1.1374349556167735</v>
      </c>
      <c r="Z187" s="433">
        <f t="shared" si="39"/>
        <v>1.3807774716865624</v>
      </c>
      <c r="AA187" s="34"/>
      <c r="AB187" s="34" t="s">
        <v>50</v>
      </c>
      <c r="AC187" s="34">
        <v>6.3</v>
      </c>
      <c r="AD187" s="34">
        <v>24.6</v>
      </c>
      <c r="AE187" s="34">
        <v>18</v>
      </c>
      <c r="AF187" s="34">
        <v>0.6</v>
      </c>
      <c r="AG187" s="34">
        <v>3.22</v>
      </c>
      <c r="AH187" s="34">
        <v>53.58</v>
      </c>
      <c r="AI187" s="34">
        <v>1.3666666666666667</v>
      </c>
      <c r="AJ187" s="34">
        <v>42.25352112676056</v>
      </c>
      <c r="AK187" s="34">
        <v>848.51</v>
      </c>
      <c r="AL187" s="36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spans="1:48" ht="15.75" customHeight="1">
      <c r="A188" s="535" t="s">
        <v>6077</v>
      </c>
      <c r="B188" s="51">
        <v>46006</v>
      </c>
      <c r="C188" s="33" t="s">
        <v>6076</v>
      </c>
      <c r="D188" s="37">
        <v>1502</v>
      </c>
      <c r="E188" s="34">
        <v>4.1500000000000004</v>
      </c>
      <c r="F188" s="34">
        <v>4.25</v>
      </c>
      <c r="G188" s="34">
        <v>4.33</v>
      </c>
      <c r="H188" s="34">
        <v>0.12</v>
      </c>
      <c r="I188" s="34">
        <v>0.53</v>
      </c>
      <c r="J188" s="31">
        <v>0.03</v>
      </c>
      <c r="K188" s="31">
        <v>8.6999999999999994E-2</v>
      </c>
      <c r="L188" s="31">
        <v>5.8000000000000003E-2</v>
      </c>
      <c r="M188" s="31">
        <v>1.4999999999999999E-2</v>
      </c>
      <c r="N188" s="420">
        <f t="shared" si="37"/>
        <v>94.83</v>
      </c>
      <c r="O188" s="34">
        <v>32.979999999999997</v>
      </c>
      <c r="P188" s="34">
        <v>36.68</v>
      </c>
      <c r="Q188" s="34">
        <v>7.91</v>
      </c>
      <c r="R188" s="34">
        <v>19.86</v>
      </c>
      <c r="S188" s="34">
        <v>0.26</v>
      </c>
      <c r="T188" s="34">
        <v>0.14000000000000001</v>
      </c>
      <c r="U188" s="34">
        <v>0.46</v>
      </c>
      <c r="V188" s="34">
        <v>0.22</v>
      </c>
      <c r="W188" s="34">
        <v>0.5</v>
      </c>
      <c r="X188" s="433">
        <v>0.74</v>
      </c>
      <c r="Y188" s="433">
        <v>1.1121892055791389</v>
      </c>
      <c r="Z188" s="433">
        <v>1.3520315342631901</v>
      </c>
      <c r="AA188" s="34"/>
      <c r="AB188" s="34" t="s">
        <v>53</v>
      </c>
      <c r="AC188" s="34">
        <v>14.3</v>
      </c>
      <c r="AD188" s="34" t="s">
        <v>51</v>
      </c>
      <c r="AE188" s="34"/>
      <c r="AF188" s="34"/>
      <c r="AG188" s="34"/>
      <c r="AH188" s="34"/>
      <c r="AI188" s="34"/>
      <c r="AJ188" s="34"/>
      <c r="AK188" s="34"/>
      <c r="AL188" s="36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spans="1:48" ht="15.75" customHeight="1">
      <c r="A189" s="535" t="s">
        <v>6079</v>
      </c>
      <c r="B189" s="51">
        <v>46006</v>
      </c>
      <c r="C189" s="33" t="s">
        <v>6078</v>
      </c>
      <c r="D189" s="37">
        <v>1488</v>
      </c>
      <c r="E189" s="34">
        <v>5.4</v>
      </c>
      <c r="F189" s="34">
        <v>5.5</v>
      </c>
      <c r="G189" s="34">
        <v>4.3099999999999996</v>
      </c>
      <c r="H189" s="34">
        <v>0.12</v>
      </c>
      <c r="I189" s="34">
        <v>0.63</v>
      </c>
      <c r="J189" s="31">
        <v>3.2000000000000001E-2</v>
      </c>
      <c r="K189" s="31">
        <v>8.5999999999999993E-2</v>
      </c>
      <c r="L189" s="31">
        <v>5.6000000000000001E-2</v>
      </c>
      <c r="M189" s="31">
        <v>1.7000000000000001E-2</v>
      </c>
      <c r="N189" s="420">
        <f t="shared" si="37"/>
        <v>94.748999999999995</v>
      </c>
      <c r="O189" s="34">
        <v>33.83</v>
      </c>
      <c r="P189" s="34">
        <v>35.909999999999997</v>
      </c>
      <c r="Q189" s="34">
        <v>7.93</v>
      </c>
      <c r="R189" s="34">
        <v>19.329999999999998</v>
      </c>
      <c r="S189" s="34">
        <v>0.25</v>
      </c>
      <c r="T189" s="34">
        <v>0.17</v>
      </c>
      <c r="U189" s="34">
        <v>0.4</v>
      </c>
      <c r="V189" s="34">
        <v>0.23</v>
      </c>
      <c r="W189" s="34">
        <v>0.53</v>
      </c>
      <c r="X189" s="433">
        <v>0.91</v>
      </c>
      <c r="Y189" s="433">
        <v>1.0614838900384274</v>
      </c>
      <c r="Z189" s="433">
        <v>1.295891220809932</v>
      </c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6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spans="1:48" ht="15.75" customHeight="1">
      <c r="A190" s="535" t="s">
        <v>6081</v>
      </c>
      <c r="B190" s="51">
        <v>46006</v>
      </c>
      <c r="C190" s="33" t="s">
        <v>6080</v>
      </c>
      <c r="D190" s="37">
        <v>1496</v>
      </c>
      <c r="E190" s="34">
        <v>7.3</v>
      </c>
      <c r="F190" s="34">
        <v>7.4</v>
      </c>
      <c r="G190" s="34">
        <v>4.2699999999999996</v>
      </c>
      <c r="H190" s="34">
        <v>0.12</v>
      </c>
      <c r="I190" s="34">
        <v>0.75</v>
      </c>
      <c r="J190" s="31">
        <v>3.6999999999999998E-2</v>
      </c>
      <c r="K190" s="31">
        <v>0.09</v>
      </c>
      <c r="L190" s="31">
        <v>7.0000000000000007E-2</v>
      </c>
      <c r="M190" s="31">
        <v>1.6E-2</v>
      </c>
      <c r="N190" s="420">
        <f t="shared" si="37"/>
        <v>94.647000000000006</v>
      </c>
      <c r="O190" s="34">
        <v>33.08</v>
      </c>
      <c r="P190" s="34">
        <v>35.840000000000003</v>
      </c>
      <c r="Q190" s="34">
        <v>7.79</v>
      </c>
      <c r="R190" s="34">
        <v>20.51</v>
      </c>
      <c r="S190" s="34">
        <v>0.21</v>
      </c>
      <c r="T190" s="34">
        <v>0.14000000000000001</v>
      </c>
      <c r="U190" s="34">
        <v>0.46</v>
      </c>
      <c r="V190" s="34">
        <v>0.21</v>
      </c>
      <c r="W190" s="34">
        <v>0.52</v>
      </c>
      <c r="X190" s="433">
        <v>0.77</v>
      </c>
      <c r="Y190" s="433">
        <v>1.0834340991535674</v>
      </c>
      <c r="Z190" s="433">
        <v>1.3189238210399035</v>
      </c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6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spans="1:48" ht="15.75" customHeight="1">
      <c r="A191" s="535" t="s">
        <v>6083</v>
      </c>
      <c r="B191" s="51">
        <v>46006</v>
      </c>
      <c r="C191" s="33" t="s">
        <v>6082</v>
      </c>
      <c r="D191" s="37">
        <v>1483</v>
      </c>
      <c r="E191" s="34">
        <v>10.3</v>
      </c>
      <c r="F191" s="34">
        <v>10.4</v>
      </c>
      <c r="G191" s="34">
        <v>4.32</v>
      </c>
      <c r="H191" s="34">
        <v>0.12</v>
      </c>
      <c r="I191" s="34">
        <v>0.57999999999999996</v>
      </c>
      <c r="J191" s="31">
        <v>4.5999999999999999E-2</v>
      </c>
      <c r="K191" s="31">
        <v>9.4E-2</v>
      </c>
      <c r="L191" s="31">
        <v>5.8000000000000003E-2</v>
      </c>
      <c r="M191" s="31">
        <v>1.6E-2</v>
      </c>
      <c r="N191" s="420">
        <f t="shared" si="37"/>
        <v>94.766000000000005</v>
      </c>
      <c r="O191" s="34">
        <v>33.25</v>
      </c>
      <c r="P191" s="34">
        <v>35.43</v>
      </c>
      <c r="Q191" s="34">
        <v>7.82</v>
      </c>
      <c r="R191" s="34">
        <v>20.22</v>
      </c>
      <c r="S191" s="34">
        <v>0.36</v>
      </c>
      <c r="T191" s="34">
        <v>0.17</v>
      </c>
      <c r="U191" s="34">
        <v>0.45</v>
      </c>
      <c r="V191" s="34">
        <v>0.22</v>
      </c>
      <c r="W191" s="34">
        <v>0.61</v>
      </c>
      <c r="X191" s="433">
        <v>0.85</v>
      </c>
      <c r="Y191" s="433">
        <v>1.065563909774436</v>
      </c>
      <c r="Z191" s="433">
        <v>1.3007518796992481</v>
      </c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6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spans="1:48" ht="15.75" customHeight="1">
      <c r="A192" s="535" t="s">
        <v>6085</v>
      </c>
      <c r="B192" s="51">
        <v>46006</v>
      </c>
      <c r="C192" s="33" t="s">
        <v>6084</v>
      </c>
      <c r="D192" s="37">
        <v>1487</v>
      </c>
      <c r="E192" s="34">
        <v>12</v>
      </c>
      <c r="F192" s="34">
        <v>12.1</v>
      </c>
      <c r="G192" s="34">
        <v>4.43</v>
      </c>
      <c r="H192" s="34">
        <v>0.13</v>
      </c>
      <c r="I192" s="34">
        <v>1</v>
      </c>
      <c r="J192" s="31">
        <v>2.7E-2</v>
      </c>
      <c r="K192" s="31">
        <v>9.6000000000000002E-2</v>
      </c>
      <c r="L192" s="31">
        <v>9.4E-2</v>
      </c>
      <c r="M192" s="31">
        <v>1.7999999999999999E-2</v>
      </c>
      <c r="N192" s="420">
        <f t="shared" si="37"/>
        <v>94.204999999999998</v>
      </c>
      <c r="O192" s="34">
        <v>33.24</v>
      </c>
      <c r="P192" s="34">
        <v>35.409999999999997</v>
      </c>
      <c r="Q192" s="34">
        <v>7.93</v>
      </c>
      <c r="R192" s="34">
        <v>20.7</v>
      </c>
      <c r="S192" s="34">
        <v>0.28000000000000003</v>
      </c>
      <c r="T192" s="34">
        <v>0.14000000000000001</v>
      </c>
      <c r="U192" s="34">
        <v>0.44</v>
      </c>
      <c r="V192" s="34">
        <v>0.22</v>
      </c>
      <c r="W192" s="34">
        <v>0.65</v>
      </c>
      <c r="X192" s="433">
        <v>0.78</v>
      </c>
      <c r="Y192" s="433">
        <v>1.0652827918170877</v>
      </c>
      <c r="Z192" s="433">
        <v>1.3038507821901322</v>
      </c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6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spans="1:48" ht="15.75" customHeight="1">
      <c r="A193" s="535" t="s">
        <v>6087</v>
      </c>
      <c r="B193" s="51">
        <v>46006</v>
      </c>
      <c r="C193" s="33" t="s">
        <v>6086</v>
      </c>
      <c r="D193" s="37">
        <v>1510</v>
      </c>
      <c r="E193" s="34">
        <v>13.3</v>
      </c>
      <c r="F193" s="34">
        <v>13.4</v>
      </c>
      <c r="G193" s="34">
        <v>4.32</v>
      </c>
      <c r="H193" s="34">
        <v>0.11</v>
      </c>
      <c r="I193" s="34">
        <v>0.78</v>
      </c>
      <c r="J193" s="31">
        <v>3.1E-2</v>
      </c>
      <c r="K193" s="31">
        <v>9.0999999999999998E-2</v>
      </c>
      <c r="L193" s="31">
        <v>7.4999999999999997E-2</v>
      </c>
      <c r="M193" s="31">
        <v>1.6E-2</v>
      </c>
      <c r="N193" s="420">
        <f t="shared" si="37"/>
        <v>94.576999999999998</v>
      </c>
      <c r="O193" s="34">
        <v>32.729999999999997</v>
      </c>
      <c r="P193" s="34">
        <v>35.35</v>
      </c>
      <c r="Q193" s="34">
        <v>8.01</v>
      </c>
      <c r="R193" s="34">
        <v>21.21</v>
      </c>
      <c r="S193" s="34">
        <v>0.25</v>
      </c>
      <c r="T193" s="34">
        <v>0.14000000000000001</v>
      </c>
      <c r="U193" s="34">
        <v>0.48</v>
      </c>
      <c r="V193" s="34">
        <v>0.25</v>
      </c>
      <c r="W193" s="34">
        <v>0.56000000000000005</v>
      </c>
      <c r="X193" s="433">
        <v>0.74</v>
      </c>
      <c r="Y193" s="433">
        <v>1.0800488848151544</v>
      </c>
      <c r="Z193" s="433">
        <v>1.3247784906813322</v>
      </c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6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spans="1:48" ht="15.75" customHeight="1">
      <c r="A194" s="535" t="s">
        <v>6089</v>
      </c>
      <c r="B194" s="51">
        <v>46006</v>
      </c>
      <c r="C194" s="33" t="s">
        <v>6088</v>
      </c>
      <c r="D194" s="37">
        <v>1486</v>
      </c>
      <c r="E194" s="34">
        <v>15.4</v>
      </c>
      <c r="F194" s="34">
        <v>16</v>
      </c>
      <c r="G194" s="34">
        <v>4.34</v>
      </c>
      <c r="H194" s="34">
        <v>0.1</v>
      </c>
      <c r="I194" s="34">
        <v>0.51</v>
      </c>
      <c r="J194" s="31">
        <v>4.8000000000000001E-2</v>
      </c>
      <c r="K194" s="31">
        <v>9.4E-2</v>
      </c>
      <c r="L194" s="31">
        <v>4.7E-2</v>
      </c>
      <c r="M194" s="31">
        <v>1.6199999999999999E-2</v>
      </c>
      <c r="N194" s="420">
        <f t="shared" si="37"/>
        <v>94.844800000000006</v>
      </c>
      <c r="O194" s="34">
        <v>33.340000000000003</v>
      </c>
      <c r="P194" s="34">
        <v>34.549999999999997</v>
      </c>
      <c r="Q194" s="34">
        <v>8.0299999999999994</v>
      </c>
      <c r="R194" s="34">
        <v>21.34</v>
      </c>
      <c r="S194" s="34">
        <v>0.25</v>
      </c>
      <c r="T194" s="34">
        <v>0.16</v>
      </c>
      <c r="U194" s="34">
        <v>0.44</v>
      </c>
      <c r="V194" s="34">
        <v>0.33</v>
      </c>
      <c r="W194" s="34">
        <v>0.57999999999999996</v>
      </c>
      <c r="X194" s="433">
        <v>0.84</v>
      </c>
      <c r="Y194" s="433">
        <f t="shared" si="38"/>
        <v>1.0362927414517096</v>
      </c>
      <c r="Z194" s="433">
        <f t="shared" si="39"/>
        <v>1.2771445710857827</v>
      </c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6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spans="1:48" ht="15.75" customHeight="1">
      <c r="A195" s="535" t="s">
        <v>6091</v>
      </c>
      <c r="B195" s="51">
        <v>46006</v>
      </c>
      <c r="C195" s="33" t="s">
        <v>6090</v>
      </c>
      <c r="D195" s="37">
        <v>1483</v>
      </c>
      <c r="E195" s="34">
        <v>17.100000000000001</v>
      </c>
      <c r="F195" s="34">
        <v>17.2</v>
      </c>
      <c r="G195" s="34">
        <v>4.2699999999999996</v>
      </c>
      <c r="H195" s="34">
        <v>0.12</v>
      </c>
      <c r="I195" s="34">
        <v>0.77</v>
      </c>
      <c r="J195" s="31">
        <v>3.9E-2</v>
      </c>
      <c r="K195" s="31">
        <v>9.1999999999999998E-2</v>
      </c>
      <c r="L195" s="31">
        <v>7.9000000000000001E-2</v>
      </c>
      <c r="M195" s="31">
        <v>1.9E-2</v>
      </c>
      <c r="N195" s="420">
        <f t="shared" si="37"/>
        <v>94.611000000000004</v>
      </c>
      <c r="O195" s="34">
        <v>33.4</v>
      </c>
      <c r="P195" s="34">
        <v>34.85</v>
      </c>
      <c r="Q195" s="34">
        <v>7.96</v>
      </c>
      <c r="R195" s="34">
        <v>21.05</v>
      </c>
      <c r="S195" s="34">
        <v>0.26</v>
      </c>
      <c r="T195" s="34">
        <v>0.16</v>
      </c>
      <c r="U195" s="34">
        <v>0.41</v>
      </c>
      <c r="V195" s="34">
        <v>0.28999999999999998</v>
      </c>
      <c r="W195" s="34">
        <v>0.61</v>
      </c>
      <c r="X195" s="433">
        <v>0.9</v>
      </c>
      <c r="Y195" s="433">
        <f t="shared" si="38"/>
        <v>1.0434131736526946</v>
      </c>
      <c r="Z195" s="433">
        <f t="shared" si="39"/>
        <v>1.2817365269461078</v>
      </c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6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spans="1:48" ht="15.75" customHeight="1">
      <c r="A196" s="535" t="s">
        <v>6093</v>
      </c>
      <c r="B196" s="51">
        <v>46006</v>
      </c>
      <c r="C196" s="33" t="s">
        <v>6092</v>
      </c>
      <c r="D196" s="37">
        <v>1489</v>
      </c>
      <c r="E196" s="34">
        <v>18</v>
      </c>
      <c r="F196" s="34">
        <v>19</v>
      </c>
      <c r="G196" s="34">
        <v>4.26</v>
      </c>
      <c r="H196" s="34">
        <v>0.11</v>
      </c>
      <c r="I196" s="34">
        <v>0.79</v>
      </c>
      <c r="J196" s="31">
        <v>4.7E-2</v>
      </c>
      <c r="K196" s="31">
        <v>8.6999999999999994E-2</v>
      </c>
      <c r="L196" s="31">
        <v>7.0999999999999994E-2</v>
      </c>
      <c r="M196" s="31">
        <v>1.9300000000000001E-2</v>
      </c>
      <c r="N196" s="420">
        <f t="shared" ref="N196:N198" si="40">100-SUM(G196:M196)</f>
        <v>94.615700000000004</v>
      </c>
      <c r="O196" s="34">
        <v>33.049999999999997</v>
      </c>
      <c r="P196" s="34">
        <v>35.15</v>
      </c>
      <c r="Q196" s="34">
        <v>8.11</v>
      </c>
      <c r="R196" s="34">
        <v>20.99</v>
      </c>
      <c r="S196" s="34">
        <v>0.27</v>
      </c>
      <c r="T196" s="34">
        <v>0.15</v>
      </c>
      <c r="U196" s="34">
        <v>0.44</v>
      </c>
      <c r="V196" s="34">
        <v>0.28000000000000003</v>
      </c>
      <c r="W196" s="34">
        <v>0.61</v>
      </c>
      <c r="X196" s="433">
        <v>0.84</v>
      </c>
      <c r="Y196" s="433">
        <f>P196/O196</f>
        <v>1.0635400907715582</v>
      </c>
      <c r="Z196" s="433">
        <f>(Q196+P196)/O196</f>
        <v>1.3089258698941</v>
      </c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6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spans="1:48" ht="15.75" customHeight="1">
      <c r="A197" s="535" t="s">
        <v>6095</v>
      </c>
      <c r="B197" s="51">
        <v>46006</v>
      </c>
      <c r="C197" s="33" t="s">
        <v>6094</v>
      </c>
      <c r="D197" s="37">
        <v>1497</v>
      </c>
      <c r="E197" s="34">
        <v>20.3</v>
      </c>
      <c r="F197" s="34">
        <v>20.399999999999999</v>
      </c>
      <c r="G197" s="34">
        <v>4.33</v>
      </c>
      <c r="H197" s="34">
        <v>0.12</v>
      </c>
      <c r="I197" s="34">
        <v>0.55000000000000004</v>
      </c>
      <c r="J197" s="31">
        <v>4.1000000000000002E-2</v>
      </c>
      <c r="K197" s="31">
        <v>9.2999999999999999E-2</v>
      </c>
      <c r="L197" s="31">
        <v>0.06</v>
      </c>
      <c r="M197" s="31">
        <v>2.1999999999999999E-2</v>
      </c>
      <c r="N197" s="420">
        <f t="shared" si="40"/>
        <v>94.784000000000006</v>
      </c>
      <c r="O197" s="34">
        <v>32.79</v>
      </c>
      <c r="P197" s="34">
        <v>35.79</v>
      </c>
      <c r="Q197" s="34">
        <v>7.94</v>
      </c>
      <c r="R197" s="34">
        <v>20.72</v>
      </c>
      <c r="S197" s="34">
        <v>0.33</v>
      </c>
      <c r="T197" s="34">
        <v>0.17</v>
      </c>
      <c r="U197" s="34">
        <v>0.43</v>
      </c>
      <c r="V197" s="34">
        <v>0.24</v>
      </c>
      <c r="W197" s="34">
        <v>0.53</v>
      </c>
      <c r="X197" s="433">
        <v>0.97</v>
      </c>
      <c r="Y197" s="433">
        <f>P197/O197</f>
        <v>1.091491308325709</v>
      </c>
      <c r="Z197" s="433">
        <f>(Q197+P197)/O197</f>
        <v>1.3336383043610855</v>
      </c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6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spans="1:48" ht="15.75" customHeight="1">
      <c r="A198" s="535" t="s">
        <v>6097</v>
      </c>
      <c r="B198" s="51">
        <v>46006</v>
      </c>
      <c r="C198" s="33" t="s">
        <v>6096</v>
      </c>
      <c r="D198" s="37">
        <v>1460</v>
      </c>
      <c r="E198" s="34">
        <v>22.35</v>
      </c>
      <c r="F198" s="34">
        <v>22.45</v>
      </c>
      <c r="G198" s="34">
        <v>4.41</v>
      </c>
      <c r="H198" s="34">
        <v>0.11</v>
      </c>
      <c r="I198" s="34">
        <v>0.26</v>
      </c>
      <c r="J198" s="31">
        <v>6.6000000000000003E-2</v>
      </c>
      <c r="K198" s="31">
        <v>9.6000000000000002E-2</v>
      </c>
      <c r="L198" s="31">
        <v>3.1E-2</v>
      </c>
      <c r="M198" s="31">
        <v>1.9E-2</v>
      </c>
      <c r="N198" s="420">
        <f t="shared" si="40"/>
        <v>95.007999999999996</v>
      </c>
      <c r="O198" s="34">
        <v>33.81</v>
      </c>
      <c r="P198" s="34">
        <v>34.950000000000003</v>
      </c>
      <c r="Q198" s="34">
        <v>7.73</v>
      </c>
      <c r="R198" s="34">
        <v>20.47</v>
      </c>
      <c r="S198" s="34">
        <v>0.33</v>
      </c>
      <c r="T198" s="34">
        <v>0.2</v>
      </c>
      <c r="U198" s="34">
        <v>0.38</v>
      </c>
      <c r="V198" s="34">
        <v>0.22</v>
      </c>
      <c r="W198" s="34">
        <v>0.51</v>
      </c>
      <c r="X198" s="433">
        <v>1.1299999999999999</v>
      </c>
      <c r="Y198" s="433">
        <v>1.0337178349600711</v>
      </c>
      <c r="Z198" s="433">
        <v>1.2623484176279209</v>
      </c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6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spans="1:48" ht="15.75" customHeight="1">
      <c r="A199" s="535"/>
      <c r="B199" s="51"/>
      <c r="C199" s="33"/>
      <c r="D199" s="37"/>
      <c r="E199" s="34"/>
      <c r="F199" s="34"/>
      <c r="G199" s="34"/>
      <c r="H199" s="34"/>
      <c r="I199" s="34"/>
      <c r="J199" s="31"/>
      <c r="K199" s="31"/>
      <c r="L199" s="31"/>
      <c r="M199" s="31"/>
      <c r="N199" s="420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433"/>
      <c r="Z199" s="433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6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spans="1:48" ht="15.75" customHeight="1">
      <c r="A200" s="535" t="s">
        <v>6099</v>
      </c>
      <c r="B200" s="51">
        <v>46007</v>
      </c>
      <c r="C200" s="33" t="s">
        <v>6098</v>
      </c>
      <c r="D200" s="37">
        <v>1486</v>
      </c>
      <c r="E200" s="34">
        <v>0.35</v>
      </c>
      <c r="F200" s="34">
        <v>0.45</v>
      </c>
      <c r="G200" s="34">
        <v>4.3600000000000003</v>
      </c>
      <c r="H200" s="34">
        <v>0.11</v>
      </c>
      <c r="I200" s="34">
        <v>0.45</v>
      </c>
      <c r="J200" s="31">
        <v>0.04</v>
      </c>
      <c r="K200" s="31">
        <v>9.6000000000000002E-2</v>
      </c>
      <c r="L200" s="31">
        <v>5.2999999999999999E-2</v>
      </c>
      <c r="M200" s="31">
        <v>1.6899999999999998E-2</v>
      </c>
      <c r="N200" s="420">
        <f t="shared" ref="N200:N211" si="41">100-SUM(G200:M200)</f>
        <v>94.874099999999999</v>
      </c>
      <c r="O200" s="34">
        <v>33.68</v>
      </c>
      <c r="P200" s="34">
        <v>35.19</v>
      </c>
      <c r="Q200" s="34">
        <v>7.95</v>
      </c>
      <c r="R200" s="34">
        <v>20.399999999999999</v>
      </c>
      <c r="S200" s="34">
        <v>0.25</v>
      </c>
      <c r="T200" s="34">
        <v>0.18</v>
      </c>
      <c r="U200" s="34">
        <v>0.42</v>
      </c>
      <c r="V200" s="34">
        <v>0.2</v>
      </c>
      <c r="W200" s="34">
        <v>0.5</v>
      </c>
      <c r="X200" s="34">
        <v>0.96</v>
      </c>
      <c r="Y200" s="433">
        <f t="shared" ref="Y200:Y211" si="42">P200/O200</f>
        <v>1.044833729216152</v>
      </c>
      <c r="Z200" s="433">
        <f t="shared" ref="Z200:Z211" si="43">(Q200+P200)/O200</f>
        <v>1.2808788598574823</v>
      </c>
      <c r="AA200" s="34"/>
      <c r="AB200" s="34" t="s">
        <v>48</v>
      </c>
      <c r="AC200" s="34">
        <v>22.3</v>
      </c>
      <c r="AD200" s="34">
        <v>25.2</v>
      </c>
      <c r="AE200" s="34">
        <v>18.8</v>
      </c>
      <c r="AF200" s="34">
        <v>0.6</v>
      </c>
      <c r="AG200" s="34">
        <v>3.08</v>
      </c>
      <c r="AH200" s="34">
        <v>52.32</v>
      </c>
      <c r="AI200" s="34">
        <v>1.3404255319148934</v>
      </c>
      <c r="AJ200" s="34">
        <v>42.727272727272734</v>
      </c>
      <c r="AK200" s="34">
        <v>862.54</v>
      </c>
      <c r="AL200" s="36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spans="1:48" ht="15.75" customHeight="1">
      <c r="A201" s="535" t="s">
        <v>6100</v>
      </c>
      <c r="B201" s="51">
        <v>46007</v>
      </c>
      <c r="C201" s="33" t="s">
        <v>6101</v>
      </c>
      <c r="D201" s="37">
        <v>1483</v>
      </c>
      <c r="E201" s="34">
        <v>2.0499999999999998</v>
      </c>
      <c r="F201" s="34">
        <v>2.15</v>
      </c>
      <c r="G201" s="34">
        <v>4.3099999999999996</v>
      </c>
      <c r="H201" s="34">
        <v>0.12</v>
      </c>
      <c r="I201" s="34">
        <v>0.61</v>
      </c>
      <c r="J201" s="31">
        <v>3.5000000000000003E-2</v>
      </c>
      <c r="K201" s="31">
        <v>9.2999999999999999E-2</v>
      </c>
      <c r="L201" s="31">
        <v>6.3E-2</v>
      </c>
      <c r="M201" s="31">
        <v>1.9900000000000001E-2</v>
      </c>
      <c r="N201" s="420">
        <f t="shared" si="41"/>
        <v>94.749099999999999</v>
      </c>
      <c r="O201" s="34">
        <v>33.93</v>
      </c>
      <c r="P201" s="34">
        <v>35.200000000000003</v>
      </c>
      <c r="Q201" s="34">
        <v>7.68</v>
      </c>
      <c r="R201" s="34">
        <v>20.55</v>
      </c>
      <c r="S201" s="34">
        <v>0.22</v>
      </c>
      <c r="T201" s="34">
        <v>0.17</v>
      </c>
      <c r="U201" s="34">
        <v>0.41</v>
      </c>
      <c r="V201" s="34">
        <v>0.21</v>
      </c>
      <c r="W201" s="34">
        <v>0.5</v>
      </c>
      <c r="X201" s="34">
        <v>0.94</v>
      </c>
      <c r="Y201" s="433">
        <f t="shared" si="42"/>
        <v>1.0374300029472445</v>
      </c>
      <c r="Z201" s="433">
        <f t="shared" si="43"/>
        <v>1.2637783672266432</v>
      </c>
      <c r="AA201" s="34"/>
      <c r="AB201" s="34" t="s">
        <v>50</v>
      </c>
      <c r="AC201" s="34">
        <v>6.3</v>
      </c>
      <c r="AD201" s="34" t="s">
        <v>51</v>
      </c>
      <c r="AE201" s="34"/>
      <c r="AF201" s="34"/>
      <c r="AG201" s="34"/>
      <c r="AH201" s="34"/>
      <c r="AI201" s="34"/>
      <c r="AJ201" s="34"/>
      <c r="AK201" s="34"/>
      <c r="AL201" s="36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spans="1:48" ht="15.75" customHeight="1">
      <c r="A202" s="535" t="s">
        <v>6103</v>
      </c>
      <c r="B202" s="51">
        <v>46007</v>
      </c>
      <c r="C202" s="33" t="s">
        <v>6102</v>
      </c>
      <c r="D202" s="37">
        <v>1490</v>
      </c>
      <c r="E202" s="34">
        <v>3.55</v>
      </c>
      <c r="F202" s="34">
        <v>4.05</v>
      </c>
      <c r="G202" s="34">
        <v>4.26</v>
      </c>
      <c r="H202" s="34">
        <v>0.12</v>
      </c>
      <c r="I202" s="34">
        <v>0.79</v>
      </c>
      <c r="J202" s="31">
        <v>3.3000000000000002E-2</v>
      </c>
      <c r="K202" s="31">
        <v>8.4000000000000005E-2</v>
      </c>
      <c r="L202" s="31">
        <v>7.1999999999999995E-2</v>
      </c>
      <c r="M202" s="31">
        <v>2.3E-2</v>
      </c>
      <c r="N202" s="420">
        <f t="shared" si="41"/>
        <v>94.617999999999995</v>
      </c>
      <c r="O202" s="34">
        <v>33.6</v>
      </c>
      <c r="P202" s="34">
        <v>35.479999999999997</v>
      </c>
      <c r="Q202" s="34">
        <v>7.77</v>
      </c>
      <c r="R202" s="34">
        <v>20.440000000000001</v>
      </c>
      <c r="S202" s="34">
        <v>0.21</v>
      </c>
      <c r="T202" s="34">
        <v>0.16</v>
      </c>
      <c r="U202" s="34">
        <v>0.43</v>
      </c>
      <c r="V202" s="34">
        <v>0.22</v>
      </c>
      <c r="W202" s="34">
        <v>0.52</v>
      </c>
      <c r="X202" s="34">
        <v>0.86</v>
      </c>
      <c r="Y202" s="433">
        <v>1.0559523809523808</v>
      </c>
      <c r="Z202" s="433">
        <v>1.2872023809523809</v>
      </c>
      <c r="AA202" s="34"/>
      <c r="AB202" s="542" t="s">
        <v>53</v>
      </c>
      <c r="AC202" s="171">
        <v>14.5</v>
      </c>
      <c r="AD202" s="86">
        <v>25.2</v>
      </c>
      <c r="AE202" s="77">
        <v>19.399999999999999</v>
      </c>
      <c r="AF202" s="77">
        <v>0.4</v>
      </c>
      <c r="AG202" s="34">
        <v>2.95</v>
      </c>
      <c r="AH202" s="34">
        <f>100-(AG202+AF202+AE202+AD202)</f>
        <v>52.05</v>
      </c>
      <c r="AI202" s="34">
        <f>AD202/AE202</f>
        <v>1.2989690721649485</v>
      </c>
      <c r="AJ202" s="34">
        <f>AE202/(AD202+AE202)*100</f>
        <v>43.497757847533634</v>
      </c>
      <c r="AK202" s="34">
        <f>AD202*3050/100+AG202*3050/100</f>
        <v>858.57500000000005</v>
      </c>
      <c r="AL202" s="36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spans="1:48" ht="15.75" customHeight="1">
      <c r="A203" s="535" t="s">
        <v>6105</v>
      </c>
      <c r="B203" s="51">
        <v>46007</v>
      </c>
      <c r="C203" s="33" t="s">
        <v>6104</v>
      </c>
      <c r="D203" s="37">
        <v>1493</v>
      </c>
      <c r="E203" s="34">
        <v>5.4</v>
      </c>
      <c r="F203" s="34">
        <v>5.5</v>
      </c>
      <c r="G203" s="34">
        <v>4.28</v>
      </c>
      <c r="H203" s="34">
        <v>0.12</v>
      </c>
      <c r="I203" s="34">
        <v>0.74</v>
      </c>
      <c r="J203" s="31">
        <v>2.9000000000000001E-2</v>
      </c>
      <c r="K203" s="31">
        <v>0.09</v>
      </c>
      <c r="L203" s="31">
        <v>7.2999999999999995E-2</v>
      </c>
      <c r="M203" s="31">
        <v>1.9E-2</v>
      </c>
      <c r="N203" s="420">
        <f t="shared" si="41"/>
        <v>94.649000000000001</v>
      </c>
      <c r="O203" s="34">
        <v>33.270000000000003</v>
      </c>
      <c r="P203" s="34">
        <v>35.909999999999997</v>
      </c>
      <c r="Q203" s="34">
        <v>7.85</v>
      </c>
      <c r="R203" s="34">
        <v>20.329999999999998</v>
      </c>
      <c r="S203" s="34">
        <v>0.16</v>
      </c>
      <c r="T203" s="34">
        <v>0.14000000000000001</v>
      </c>
      <c r="U203" s="34">
        <v>0.44</v>
      </c>
      <c r="V203" s="34">
        <v>0.23</v>
      </c>
      <c r="W203" s="34">
        <v>0.47</v>
      </c>
      <c r="X203" s="34">
        <v>0.79</v>
      </c>
      <c r="Y203" s="433">
        <v>1.0793507664562667</v>
      </c>
      <c r="Z203" s="433">
        <v>1.3152990682296362</v>
      </c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6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spans="1:48" ht="15.75" customHeight="1">
      <c r="A204" s="535" t="s">
        <v>6107</v>
      </c>
      <c r="B204" s="51">
        <v>46007</v>
      </c>
      <c r="C204" s="33" t="s">
        <v>6106</v>
      </c>
      <c r="D204" s="37">
        <v>1484</v>
      </c>
      <c r="E204" s="34">
        <v>7.5</v>
      </c>
      <c r="F204" s="34">
        <v>8</v>
      </c>
      <c r="G204" s="34">
        <v>4.3099999999999996</v>
      </c>
      <c r="H204" s="34">
        <v>0.11</v>
      </c>
      <c r="I204" s="34">
        <v>0.4</v>
      </c>
      <c r="J204" s="31">
        <v>5.7000000000000002E-2</v>
      </c>
      <c r="K204" s="31">
        <v>9.8000000000000004E-2</v>
      </c>
      <c r="L204" s="31">
        <v>4.2999999999999997E-2</v>
      </c>
      <c r="M204" s="31">
        <v>1.6E-2</v>
      </c>
      <c r="N204" s="420">
        <f t="shared" si="41"/>
        <v>94.965999999999994</v>
      </c>
      <c r="O204" s="34">
        <v>34.81</v>
      </c>
      <c r="P204" s="34">
        <v>35.08</v>
      </c>
      <c r="Q204" s="34">
        <v>7.67</v>
      </c>
      <c r="R204" s="34">
        <v>19.510000000000002</v>
      </c>
      <c r="S204" s="34">
        <v>0.43</v>
      </c>
      <c r="T204" s="34">
        <v>0.19</v>
      </c>
      <c r="U204" s="34">
        <v>0.37</v>
      </c>
      <c r="V204" s="34">
        <v>0.22</v>
      </c>
      <c r="W204" s="34">
        <v>0.56000000000000005</v>
      </c>
      <c r="X204" s="34">
        <v>0.97</v>
      </c>
      <c r="Y204" s="433">
        <v>1.0077563918414247</v>
      </c>
      <c r="Z204" s="433">
        <v>1.2280953748922723</v>
      </c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6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</row>
    <row r="205" spans="1:48" ht="15.75" customHeight="1">
      <c r="A205" s="535" t="s">
        <v>6109</v>
      </c>
      <c r="B205" s="51">
        <v>46007</v>
      </c>
      <c r="C205" s="33" t="s">
        <v>6108</v>
      </c>
      <c r="D205" s="37">
        <v>1461</v>
      </c>
      <c r="E205" s="34">
        <v>9.2200000000000006</v>
      </c>
      <c r="F205" s="34">
        <v>9.32</v>
      </c>
      <c r="G205" s="34">
        <v>4.12</v>
      </c>
      <c r="H205" s="34">
        <v>0.1</v>
      </c>
      <c r="I205" s="34">
        <v>0.17</v>
      </c>
      <c r="J205" s="31">
        <v>7.6999999999999999E-2</v>
      </c>
      <c r="K205" s="31">
        <v>9.9000000000000005E-2</v>
      </c>
      <c r="L205" s="31">
        <v>2.1999999999999999E-2</v>
      </c>
      <c r="M205" s="31">
        <v>1.4999999999999999E-2</v>
      </c>
      <c r="N205" s="420">
        <f t="shared" si="41"/>
        <v>95.397000000000006</v>
      </c>
      <c r="O205" s="34">
        <v>34.43</v>
      </c>
      <c r="P205" s="34">
        <v>35.33</v>
      </c>
      <c r="Q205" s="34">
        <v>7.77</v>
      </c>
      <c r="R205" s="34">
        <v>19.22</v>
      </c>
      <c r="S205" s="34">
        <v>0.51</v>
      </c>
      <c r="T205" s="34">
        <v>0.24</v>
      </c>
      <c r="U205" s="34">
        <v>0.36</v>
      </c>
      <c r="V205" s="34">
        <v>0.24</v>
      </c>
      <c r="W205" s="34">
        <v>0.57999999999999996</v>
      </c>
      <c r="X205" s="34">
        <v>1.18</v>
      </c>
      <c r="Y205" s="433">
        <f t="shared" si="42"/>
        <v>1.0261399941911125</v>
      </c>
      <c r="Z205" s="433">
        <f t="shared" si="43"/>
        <v>1.2518152773743827</v>
      </c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6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</row>
    <row r="206" spans="1:48" ht="15.75" customHeight="1">
      <c r="A206" s="535" t="s">
        <v>6111</v>
      </c>
      <c r="B206" s="51">
        <v>46007</v>
      </c>
      <c r="C206" s="33" t="s">
        <v>6110</v>
      </c>
      <c r="D206" s="37">
        <v>1479</v>
      </c>
      <c r="E206" s="34">
        <v>11.4</v>
      </c>
      <c r="F206" s="34">
        <v>11.5</v>
      </c>
      <c r="G206" s="34">
        <v>4.4400000000000004</v>
      </c>
      <c r="H206" s="34">
        <v>0.1</v>
      </c>
      <c r="I206" s="34">
        <v>0.49</v>
      </c>
      <c r="J206" s="31">
        <v>4.4999999999999998E-2</v>
      </c>
      <c r="K206" s="31">
        <v>9.0999999999999998E-2</v>
      </c>
      <c r="L206" s="31">
        <v>4.8000000000000001E-2</v>
      </c>
      <c r="M206" s="31">
        <v>1.4999999999999999E-2</v>
      </c>
      <c r="N206" s="420">
        <f t="shared" si="41"/>
        <v>94.771000000000001</v>
      </c>
      <c r="O206" s="34">
        <v>34.39</v>
      </c>
      <c r="P206" s="34">
        <v>36.1</v>
      </c>
      <c r="Q206" s="34">
        <v>7.75</v>
      </c>
      <c r="R206" s="34">
        <v>18.829999999999998</v>
      </c>
      <c r="S206" s="34">
        <v>0.34</v>
      </c>
      <c r="T206" s="34">
        <v>0.18</v>
      </c>
      <c r="U206" s="34">
        <v>0.33</v>
      </c>
      <c r="V206" s="34">
        <v>0.23</v>
      </c>
      <c r="W206" s="34">
        <v>0.53</v>
      </c>
      <c r="X206" s="34">
        <v>1.08</v>
      </c>
      <c r="Y206" s="433">
        <v>1.0497237569060773</v>
      </c>
      <c r="Z206" s="433">
        <v>1.2750799651061355</v>
      </c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6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</row>
    <row r="207" spans="1:48" ht="15.75" customHeight="1">
      <c r="A207" s="535" t="s">
        <v>6113</v>
      </c>
      <c r="B207" s="51">
        <v>46007</v>
      </c>
      <c r="C207" s="33" t="s">
        <v>6112</v>
      </c>
      <c r="D207" s="37">
        <v>1491</v>
      </c>
      <c r="E207" s="34">
        <v>13.1</v>
      </c>
      <c r="F207" s="34">
        <v>13.2</v>
      </c>
      <c r="G207" s="34">
        <v>4.37</v>
      </c>
      <c r="H207" s="34">
        <v>0.1</v>
      </c>
      <c r="I207" s="34">
        <v>0.74</v>
      </c>
      <c r="J207" s="31">
        <v>3.5000000000000003E-2</v>
      </c>
      <c r="K207" s="31">
        <v>0.108</v>
      </c>
      <c r="L207" s="31">
        <v>6.6000000000000003E-2</v>
      </c>
      <c r="M207" s="31">
        <v>1.2E-2</v>
      </c>
      <c r="N207" s="420">
        <f t="shared" si="41"/>
        <v>94.569000000000003</v>
      </c>
      <c r="O207" s="34">
        <v>33.61</v>
      </c>
      <c r="P207" s="34">
        <v>37.01</v>
      </c>
      <c r="Q207" s="34">
        <v>7.8</v>
      </c>
      <c r="R207" s="34">
        <v>19.07</v>
      </c>
      <c r="S207" s="34">
        <v>0.22</v>
      </c>
      <c r="T207" s="34">
        <v>0.13</v>
      </c>
      <c r="U207" s="34">
        <v>0.27</v>
      </c>
      <c r="V207" s="34">
        <v>0.31</v>
      </c>
      <c r="W207" s="34">
        <v>0.55000000000000004</v>
      </c>
      <c r="X207" s="34">
        <v>0.9</v>
      </c>
      <c r="Y207" s="433">
        <f t="shared" si="42"/>
        <v>1.101160368937816</v>
      </c>
      <c r="Z207" s="433">
        <f t="shared" si="43"/>
        <v>1.3332341565010413</v>
      </c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6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</row>
    <row r="208" spans="1:48" ht="15.75" customHeight="1">
      <c r="A208" s="535" t="s">
        <v>6115</v>
      </c>
      <c r="B208" s="51">
        <v>46007</v>
      </c>
      <c r="C208" s="33" t="s">
        <v>6114</v>
      </c>
      <c r="D208" s="37">
        <v>1490</v>
      </c>
      <c r="E208" s="34">
        <v>15</v>
      </c>
      <c r="F208" s="34">
        <v>15.1</v>
      </c>
      <c r="G208" s="34">
        <v>4.45</v>
      </c>
      <c r="H208" s="34">
        <v>0.104</v>
      </c>
      <c r="I208" s="34">
        <v>0.46</v>
      </c>
      <c r="J208" s="31">
        <v>5.0999999999999997E-2</v>
      </c>
      <c r="K208" s="31">
        <v>8.5999999999999993E-2</v>
      </c>
      <c r="L208" s="31">
        <v>5.3100000000000001E-2</v>
      </c>
      <c r="M208" s="31">
        <v>1.4E-2</v>
      </c>
      <c r="N208" s="420">
        <f t="shared" si="41"/>
        <v>94.781899999999993</v>
      </c>
      <c r="O208" s="34">
        <v>33.4</v>
      </c>
      <c r="P208" s="34">
        <v>37.01</v>
      </c>
      <c r="Q208" s="34">
        <v>7.85</v>
      </c>
      <c r="R208" s="34">
        <v>19.27</v>
      </c>
      <c r="S208" s="34">
        <v>0.32</v>
      </c>
      <c r="T208" s="34">
        <v>0.13</v>
      </c>
      <c r="U208" s="34">
        <v>0.28999999999999998</v>
      </c>
      <c r="V208" s="34">
        <v>0.22</v>
      </c>
      <c r="W208" s="34">
        <v>0.46</v>
      </c>
      <c r="X208" s="34">
        <v>0.95</v>
      </c>
      <c r="Y208" s="433">
        <f t="shared" si="42"/>
        <v>1.1080838323353293</v>
      </c>
      <c r="Z208" s="433">
        <f t="shared" si="43"/>
        <v>1.3431137724550899</v>
      </c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6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</row>
    <row r="209" spans="1:48" ht="15.75" customHeight="1">
      <c r="A209" s="535" t="s">
        <v>6117</v>
      </c>
      <c r="B209" s="51">
        <v>46007</v>
      </c>
      <c r="C209" s="33" t="s">
        <v>6116</v>
      </c>
      <c r="D209" s="37">
        <v>1489</v>
      </c>
      <c r="E209" s="34">
        <v>16.420000000000002</v>
      </c>
      <c r="F209" s="34">
        <v>16.52</v>
      </c>
      <c r="G209" s="34">
        <v>4.42</v>
      </c>
      <c r="H209" s="34">
        <v>0.104</v>
      </c>
      <c r="I209" s="34">
        <v>0.56000000000000005</v>
      </c>
      <c r="J209" s="31">
        <v>4.2000000000000003E-2</v>
      </c>
      <c r="K209" s="31">
        <v>8.8999999999999996E-2</v>
      </c>
      <c r="L209" s="31">
        <v>5.5E-2</v>
      </c>
      <c r="M209" s="31">
        <v>1.4E-2</v>
      </c>
      <c r="N209" s="420">
        <f t="shared" si="41"/>
        <v>94.715999999999994</v>
      </c>
      <c r="O209" s="34">
        <v>33.54</v>
      </c>
      <c r="P209" s="34">
        <v>36.78</v>
      </c>
      <c r="Q209" s="34">
        <v>7.79</v>
      </c>
      <c r="R209" s="34">
        <v>19.09</v>
      </c>
      <c r="S209" s="34">
        <v>0.37</v>
      </c>
      <c r="T209" s="34">
        <v>0.15</v>
      </c>
      <c r="U209" s="34">
        <v>0.32300000000000001</v>
      </c>
      <c r="V209" s="34">
        <v>0.23</v>
      </c>
      <c r="W209" s="34">
        <v>0.48</v>
      </c>
      <c r="X209" s="34">
        <v>1</v>
      </c>
      <c r="Y209" s="433">
        <f t="shared" si="42"/>
        <v>1.0966010733452594</v>
      </c>
      <c r="Z209" s="433">
        <f t="shared" si="43"/>
        <v>1.3288610614192009</v>
      </c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6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</row>
    <row r="210" spans="1:48" ht="15.75" customHeight="1">
      <c r="A210" s="535" t="s">
        <v>6119</v>
      </c>
      <c r="B210" s="51">
        <v>46007</v>
      </c>
      <c r="C210" s="33" t="s">
        <v>6118</v>
      </c>
      <c r="D210" s="37">
        <v>1465</v>
      </c>
      <c r="E210" s="34">
        <v>18.399999999999999</v>
      </c>
      <c r="F210" s="34">
        <v>18.5</v>
      </c>
      <c r="G210" s="34">
        <v>4.5</v>
      </c>
      <c r="H210" s="34">
        <v>0.09</v>
      </c>
      <c r="I210" s="34">
        <v>0.27</v>
      </c>
      <c r="J210" s="31">
        <v>6.8000000000000005E-2</v>
      </c>
      <c r="K210" s="31">
        <v>0.08</v>
      </c>
      <c r="L210" s="31">
        <v>2.1999999999999999E-2</v>
      </c>
      <c r="M210" s="31">
        <v>1.6E-2</v>
      </c>
      <c r="N210" s="420">
        <f t="shared" si="41"/>
        <v>94.954000000000008</v>
      </c>
      <c r="O210" s="34">
        <v>33.79</v>
      </c>
      <c r="P210" s="34">
        <v>36.17</v>
      </c>
      <c r="Q210" s="34">
        <v>7.77</v>
      </c>
      <c r="R210" s="34">
        <v>18.989999999999998</v>
      </c>
      <c r="S210" s="34">
        <v>0.63</v>
      </c>
      <c r="T210" s="34">
        <v>0.24</v>
      </c>
      <c r="U210" s="34">
        <v>0.33</v>
      </c>
      <c r="V210" s="34">
        <v>0.24</v>
      </c>
      <c r="W210" s="34">
        <v>0.53</v>
      </c>
      <c r="X210" s="34">
        <v>1.1200000000000001</v>
      </c>
      <c r="Y210" s="433">
        <f t="shared" si="42"/>
        <v>1.0704350399526488</v>
      </c>
      <c r="Z210" s="433">
        <f t="shared" si="43"/>
        <v>1.3003847292098254</v>
      </c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6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</row>
    <row r="211" spans="1:48" ht="15.75" customHeight="1">
      <c r="A211" s="535" t="s">
        <v>6121</v>
      </c>
      <c r="B211" s="51">
        <v>46007</v>
      </c>
      <c r="C211" s="33" t="s">
        <v>6120</v>
      </c>
      <c r="D211" s="37">
        <v>1469</v>
      </c>
      <c r="E211" s="34">
        <v>20</v>
      </c>
      <c r="F211" s="34">
        <v>20.100000000000001</v>
      </c>
      <c r="G211" s="34">
        <v>4.4400000000000004</v>
      </c>
      <c r="H211" s="34">
        <v>0.1</v>
      </c>
      <c r="I211" s="34">
        <v>0.49</v>
      </c>
      <c r="J211" s="31">
        <v>0.04</v>
      </c>
      <c r="K211" s="31">
        <v>8.1000000000000003E-2</v>
      </c>
      <c r="L211" s="31">
        <v>4.2000000000000003E-2</v>
      </c>
      <c r="M211" s="31">
        <v>1.4E-2</v>
      </c>
      <c r="N211" s="420">
        <f t="shared" si="41"/>
        <v>94.793000000000006</v>
      </c>
      <c r="O211" s="34">
        <v>33.97</v>
      </c>
      <c r="P211" s="34">
        <v>37.119999999999997</v>
      </c>
      <c r="Q211" s="34">
        <v>7.84</v>
      </c>
      <c r="R211" s="34">
        <v>18.23</v>
      </c>
      <c r="S211" s="34">
        <v>0.28999999999999998</v>
      </c>
      <c r="T211" s="34">
        <v>0.18</v>
      </c>
      <c r="U211" s="34">
        <v>0.35</v>
      </c>
      <c r="V211" s="34">
        <v>0.23</v>
      </c>
      <c r="W211" s="34">
        <v>0.5</v>
      </c>
      <c r="X211" s="34">
        <v>1.04</v>
      </c>
      <c r="Y211" s="433">
        <f t="shared" si="42"/>
        <v>1.0927288784221372</v>
      </c>
      <c r="Z211" s="433">
        <f t="shared" si="43"/>
        <v>1.3235207536061229</v>
      </c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6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</row>
    <row r="212" spans="1:48" ht="15.75" customHeight="1">
      <c r="A212" s="535" t="s">
        <v>6123</v>
      </c>
      <c r="B212" s="51">
        <v>46007</v>
      </c>
      <c r="C212" s="33" t="s">
        <v>6122</v>
      </c>
      <c r="D212" s="37">
        <v>1489</v>
      </c>
      <c r="E212" s="34">
        <v>21.4</v>
      </c>
      <c r="F212" s="34">
        <v>21.5</v>
      </c>
      <c r="G212" s="34">
        <v>4.37</v>
      </c>
      <c r="H212" s="34">
        <v>0.114</v>
      </c>
      <c r="I212" s="34">
        <v>0.74</v>
      </c>
      <c r="J212" s="31">
        <v>2.3E-2</v>
      </c>
      <c r="K212" s="31">
        <v>0.09</v>
      </c>
      <c r="L212" s="31">
        <v>7.0999999999999994E-2</v>
      </c>
      <c r="M212" s="31">
        <v>1.2999999999999999E-2</v>
      </c>
      <c r="N212" s="420">
        <f t="shared" ref="N212:N277" si="44">100-SUM(G212:M212)</f>
        <v>94.579000000000008</v>
      </c>
      <c r="O212" s="34">
        <v>33.4</v>
      </c>
      <c r="P212" s="34">
        <v>38.07</v>
      </c>
      <c r="Q212" s="34">
        <v>7.95</v>
      </c>
      <c r="R212" s="34">
        <v>18.37</v>
      </c>
      <c r="S212" s="34">
        <v>0.18</v>
      </c>
      <c r="T212" s="34">
        <v>0.11</v>
      </c>
      <c r="U212" s="34">
        <v>0.28000000000000003</v>
      </c>
      <c r="V212" s="34">
        <v>0.2</v>
      </c>
      <c r="W212" s="34">
        <v>0.39</v>
      </c>
      <c r="X212" s="34">
        <v>0.8</v>
      </c>
      <c r="Y212" s="433">
        <v>1.1398203592814371</v>
      </c>
      <c r="Z212" s="433">
        <v>1.3778443113772456</v>
      </c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6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</row>
    <row r="213" spans="1:48" ht="15.75" customHeight="1">
      <c r="A213" s="535" t="s">
        <v>6125</v>
      </c>
      <c r="B213" s="51">
        <v>46007</v>
      </c>
      <c r="C213" s="33" t="s">
        <v>6124</v>
      </c>
      <c r="D213" s="37">
        <v>1497</v>
      </c>
      <c r="E213" s="34">
        <v>23.05</v>
      </c>
      <c r="F213" s="34">
        <v>23.15</v>
      </c>
      <c r="G213" s="34">
        <v>4.46</v>
      </c>
      <c r="H213" s="34">
        <v>0.1</v>
      </c>
      <c r="I213" s="34">
        <v>0.42</v>
      </c>
      <c r="J213" s="31">
        <v>3.7999999999999999E-2</v>
      </c>
      <c r="K213" s="31">
        <v>9.0999999999999998E-2</v>
      </c>
      <c r="L213" s="31">
        <v>4.3999999999999997E-2</v>
      </c>
      <c r="M213" s="31">
        <v>1.4E-2</v>
      </c>
      <c r="N213" s="420">
        <f t="shared" si="44"/>
        <v>94.832999999999998</v>
      </c>
      <c r="O213" s="34">
        <v>33.35</v>
      </c>
      <c r="P213" s="34">
        <v>37.659999999999997</v>
      </c>
      <c r="Q213" s="34">
        <v>7.94</v>
      </c>
      <c r="R213" s="34">
        <v>18.34</v>
      </c>
      <c r="S213" s="34">
        <v>0.3</v>
      </c>
      <c r="T213" s="34">
        <v>0.16</v>
      </c>
      <c r="U213" s="34">
        <v>0.33</v>
      </c>
      <c r="V213" s="34">
        <v>0.21</v>
      </c>
      <c r="W213" s="34">
        <v>0.49</v>
      </c>
      <c r="X213" s="34">
        <v>0.93</v>
      </c>
      <c r="Y213" s="433">
        <v>1.1292353823088455</v>
      </c>
      <c r="Z213" s="433">
        <v>1.3673163418290852</v>
      </c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6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</row>
    <row r="214" spans="1:48" ht="15.75" customHeight="1">
      <c r="A214" s="535"/>
      <c r="B214" s="51"/>
      <c r="C214" s="33"/>
      <c r="D214" s="37"/>
      <c r="E214" s="34"/>
      <c r="F214" s="34"/>
      <c r="G214" s="34"/>
      <c r="H214" s="34"/>
      <c r="I214" s="34"/>
      <c r="J214" s="31"/>
      <c r="K214" s="31"/>
      <c r="L214" s="31"/>
      <c r="M214" s="31"/>
      <c r="N214" s="420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433"/>
      <c r="Z214" s="433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6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</row>
    <row r="215" spans="1:48" ht="15.75" customHeight="1">
      <c r="A215" s="535" t="s">
        <v>6127</v>
      </c>
      <c r="B215" s="51">
        <v>46008</v>
      </c>
      <c r="C215" s="33" t="s">
        <v>6126</v>
      </c>
      <c r="D215" s="37">
        <v>1494</v>
      </c>
      <c r="E215" s="34">
        <v>0.55000000000000004</v>
      </c>
      <c r="F215" s="34">
        <v>1.05</v>
      </c>
      <c r="G215" s="34">
        <v>4.45</v>
      </c>
      <c r="H215" s="34">
        <v>0.11</v>
      </c>
      <c r="I215" s="34">
        <v>0.46</v>
      </c>
      <c r="J215" s="31">
        <v>3.5000000000000003E-2</v>
      </c>
      <c r="K215" s="31">
        <v>9.4E-2</v>
      </c>
      <c r="L215" s="31">
        <v>4.7E-2</v>
      </c>
      <c r="M215" s="31">
        <v>1.4999999999999999E-2</v>
      </c>
      <c r="N215" s="420">
        <f t="shared" si="44"/>
        <v>94.789000000000001</v>
      </c>
      <c r="O215" s="34">
        <v>33.619999999999997</v>
      </c>
      <c r="P215" s="34">
        <v>37.340000000000003</v>
      </c>
      <c r="Q215" s="34">
        <v>7.88</v>
      </c>
      <c r="R215" s="34">
        <v>18.53</v>
      </c>
      <c r="S215" s="34">
        <v>0.22</v>
      </c>
      <c r="T215" s="34">
        <v>0.15</v>
      </c>
      <c r="U215" s="34">
        <v>0.32</v>
      </c>
      <c r="V215" s="34">
        <v>0.22</v>
      </c>
      <c r="W215" s="34">
        <v>0.51</v>
      </c>
      <c r="X215" s="34">
        <v>0.94</v>
      </c>
      <c r="Y215" s="433">
        <v>1.1106484235574066</v>
      </c>
      <c r="Z215" s="433">
        <v>1.3450327186198694</v>
      </c>
      <c r="AA215" s="34"/>
      <c r="AB215" s="34" t="s">
        <v>48</v>
      </c>
      <c r="AC215" s="34">
        <v>22.3</v>
      </c>
      <c r="AD215" s="34" t="s">
        <v>51</v>
      </c>
      <c r="AE215" s="34"/>
      <c r="AF215" s="34"/>
      <c r="AG215" s="34"/>
      <c r="AH215" s="34"/>
      <c r="AI215" s="34"/>
      <c r="AJ215" s="34"/>
      <c r="AK215" s="34"/>
      <c r="AL215" s="36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</row>
    <row r="216" spans="1:48" ht="15.75" customHeight="1">
      <c r="A216" s="535" t="s">
        <v>6129</v>
      </c>
      <c r="B216" s="51">
        <v>46008</v>
      </c>
      <c r="C216" s="33" t="s">
        <v>6128</v>
      </c>
      <c r="D216" s="37">
        <v>1490</v>
      </c>
      <c r="E216" s="34">
        <v>2.15</v>
      </c>
      <c r="F216" s="34">
        <v>2.25</v>
      </c>
      <c r="G216" s="34">
        <v>4.42</v>
      </c>
      <c r="H216" s="34">
        <v>0.11</v>
      </c>
      <c r="I216" s="34">
        <v>0.55000000000000004</v>
      </c>
      <c r="J216" s="31">
        <v>3.2000000000000001E-2</v>
      </c>
      <c r="K216" s="31">
        <v>9.1999999999999998E-2</v>
      </c>
      <c r="L216" s="31">
        <v>5.7000000000000002E-2</v>
      </c>
      <c r="M216" s="31">
        <v>1.4999999999999999E-2</v>
      </c>
      <c r="N216" s="420">
        <f t="shared" si="44"/>
        <v>94.724000000000004</v>
      </c>
      <c r="O216" s="34">
        <v>33.869999999999997</v>
      </c>
      <c r="P216" s="34">
        <v>37.159999999999997</v>
      </c>
      <c r="Q216" s="34">
        <v>7.84</v>
      </c>
      <c r="R216" s="34">
        <v>18.47</v>
      </c>
      <c r="S216" s="34">
        <v>0.3</v>
      </c>
      <c r="T216" s="34">
        <v>0.14000000000000001</v>
      </c>
      <c r="U216" s="34">
        <v>0.32</v>
      </c>
      <c r="V216" s="34">
        <v>0.24</v>
      </c>
      <c r="W216" s="34">
        <v>0.49</v>
      </c>
      <c r="X216" s="34">
        <v>0.92</v>
      </c>
      <c r="Y216" s="433">
        <v>1.0971361086507234</v>
      </c>
      <c r="Z216" s="433">
        <v>1.3286093888396813</v>
      </c>
      <c r="AA216" s="34"/>
      <c r="AB216" s="34" t="s">
        <v>50</v>
      </c>
      <c r="AC216" s="34">
        <v>6.3</v>
      </c>
      <c r="AD216" s="34">
        <v>24.6</v>
      </c>
      <c r="AE216" s="34">
        <v>18.399999999999999</v>
      </c>
      <c r="AF216" s="34">
        <v>0.6</v>
      </c>
      <c r="AG216" s="34">
        <v>3.08</v>
      </c>
      <c r="AH216" s="34">
        <v>53.32</v>
      </c>
      <c r="AI216" s="34">
        <v>1.3369565217391306</v>
      </c>
      <c r="AJ216" s="34">
        <v>42.790697674418603</v>
      </c>
      <c r="AK216" s="34">
        <v>844.24</v>
      </c>
      <c r="AL216" s="36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</row>
    <row r="217" spans="1:48" ht="15.75" customHeight="1">
      <c r="A217" s="535" t="s">
        <v>6131</v>
      </c>
      <c r="B217" s="51">
        <v>46008</v>
      </c>
      <c r="C217" s="33" t="s">
        <v>6130</v>
      </c>
      <c r="D217" s="37">
        <v>1486</v>
      </c>
      <c r="E217" s="34">
        <v>3.35</v>
      </c>
      <c r="F217" s="34">
        <v>3.45</v>
      </c>
      <c r="G217" s="34">
        <v>4.38</v>
      </c>
      <c r="H217" s="34">
        <v>0.11</v>
      </c>
      <c r="I217" s="34">
        <v>0.72</v>
      </c>
      <c r="J217" s="31">
        <v>0.03</v>
      </c>
      <c r="K217" s="31">
        <v>8.6999999999999994E-2</v>
      </c>
      <c r="L217" s="31">
        <v>5.0999999999999997E-2</v>
      </c>
      <c r="M217" s="31">
        <v>1.4999999999999999E-2</v>
      </c>
      <c r="N217" s="420">
        <f t="shared" si="44"/>
        <v>94.606999999999999</v>
      </c>
      <c r="O217" s="34">
        <v>33.96</v>
      </c>
      <c r="P217" s="34">
        <v>37.14</v>
      </c>
      <c r="Q217" s="34">
        <v>7.83</v>
      </c>
      <c r="R217" s="34">
        <v>18.21</v>
      </c>
      <c r="S217" s="34">
        <v>0.31</v>
      </c>
      <c r="T217" s="34">
        <v>0.17</v>
      </c>
      <c r="U217" s="34">
        <v>0.33</v>
      </c>
      <c r="V217" s="34">
        <v>0.26</v>
      </c>
      <c r="W217" s="34">
        <v>0.53</v>
      </c>
      <c r="X217" s="34">
        <v>0.99</v>
      </c>
      <c r="Y217" s="433">
        <v>1.0936395759717314</v>
      </c>
      <c r="Z217" s="433">
        <v>1.3242049469964663</v>
      </c>
      <c r="AA217" s="34"/>
      <c r="AB217" s="542" t="s">
        <v>53</v>
      </c>
      <c r="AC217" s="171">
        <v>14.5</v>
      </c>
      <c r="AD217" s="34" t="s">
        <v>51</v>
      </c>
      <c r="AE217" s="34"/>
      <c r="AF217" s="34"/>
      <c r="AG217" s="34"/>
      <c r="AH217" s="34"/>
      <c r="AI217" s="34"/>
      <c r="AJ217" s="34"/>
      <c r="AK217" s="34"/>
      <c r="AL217" s="36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</row>
    <row r="218" spans="1:48" ht="15.75" customHeight="1">
      <c r="A218" s="535" t="s">
        <v>6133</v>
      </c>
      <c r="B218" s="51">
        <v>46008</v>
      </c>
      <c r="C218" s="33" t="s">
        <v>6132</v>
      </c>
      <c r="D218" s="37">
        <v>1493</v>
      </c>
      <c r="E218" s="34">
        <v>6.1</v>
      </c>
      <c r="F218" s="34">
        <v>6.2</v>
      </c>
      <c r="G218" s="34">
        <v>4.38</v>
      </c>
      <c r="H218" s="34">
        <v>0.12</v>
      </c>
      <c r="I218" s="34">
        <v>0.72</v>
      </c>
      <c r="J218" s="31">
        <v>2.9000000000000001E-2</v>
      </c>
      <c r="K218" s="31">
        <v>9.1999999999999998E-2</v>
      </c>
      <c r="L218" s="31">
        <v>6.8000000000000005E-2</v>
      </c>
      <c r="M218" s="31">
        <v>1.9E-2</v>
      </c>
      <c r="N218" s="420">
        <f t="shared" si="44"/>
        <v>94.572000000000003</v>
      </c>
      <c r="O218" s="34">
        <v>33.869999999999997</v>
      </c>
      <c r="P218" s="34">
        <v>37.08</v>
      </c>
      <c r="Q218" s="34">
        <v>7.62</v>
      </c>
      <c r="R218" s="34">
        <v>18.84</v>
      </c>
      <c r="S218" s="34">
        <v>0.25</v>
      </c>
      <c r="T218" s="34">
        <v>0.14000000000000001</v>
      </c>
      <c r="U218" s="34">
        <v>0.31</v>
      </c>
      <c r="V218" s="34">
        <v>0.23</v>
      </c>
      <c r="W218" s="34">
        <v>0.47</v>
      </c>
      <c r="X218" s="34">
        <v>0.94</v>
      </c>
      <c r="Y218" s="433">
        <v>1.0947741364038972</v>
      </c>
      <c r="Z218" s="433">
        <v>1.3197519929140833</v>
      </c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6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</row>
    <row r="219" spans="1:48" ht="15.75" customHeight="1">
      <c r="A219" s="535" t="s">
        <v>6135</v>
      </c>
      <c r="B219" s="51">
        <v>46008</v>
      </c>
      <c r="C219" s="33" t="s">
        <v>6134</v>
      </c>
      <c r="D219" s="37">
        <v>1500</v>
      </c>
      <c r="E219" s="34">
        <v>7.3</v>
      </c>
      <c r="F219" s="34">
        <v>7.4</v>
      </c>
      <c r="G219" s="34">
        <v>4.37</v>
      </c>
      <c r="H219" s="34">
        <v>0.11</v>
      </c>
      <c r="I219" s="34">
        <v>0.74</v>
      </c>
      <c r="J219" s="31">
        <v>2.5000000000000001E-2</v>
      </c>
      <c r="K219" s="31">
        <v>8.8999999999999996E-2</v>
      </c>
      <c r="L219" s="31">
        <v>6.6000000000000003E-2</v>
      </c>
      <c r="M219" s="31">
        <v>1.2E-2</v>
      </c>
      <c r="N219" s="420">
        <f t="shared" si="44"/>
        <v>94.587999999999994</v>
      </c>
      <c r="O219" s="60">
        <v>33.43</v>
      </c>
      <c r="P219" s="60">
        <v>36.85</v>
      </c>
      <c r="Q219" s="60">
        <v>7.37</v>
      </c>
      <c r="R219" s="60">
        <v>19.73</v>
      </c>
      <c r="S219" s="60">
        <v>0.33</v>
      </c>
      <c r="T219" s="60">
        <v>0.14000000000000001</v>
      </c>
      <c r="U219" s="60">
        <v>0.28000000000000003</v>
      </c>
      <c r="V219" s="60">
        <v>0.24</v>
      </c>
      <c r="W219" s="60">
        <v>0.47</v>
      </c>
      <c r="X219" s="60">
        <v>0.9</v>
      </c>
      <c r="Y219" s="60">
        <v>1.1023033203709243</v>
      </c>
      <c r="Z219" s="60">
        <v>1.3227639844451091</v>
      </c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6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</row>
    <row r="220" spans="1:48" ht="15.75" customHeight="1">
      <c r="A220" s="535" t="s">
        <v>6137</v>
      </c>
      <c r="B220" s="51">
        <v>46008</v>
      </c>
      <c r="C220" s="33" t="s">
        <v>6136</v>
      </c>
      <c r="D220" s="37">
        <v>1494</v>
      </c>
      <c r="E220" s="34">
        <v>9.4</v>
      </c>
      <c r="F220" s="34">
        <v>9.5</v>
      </c>
      <c r="G220" s="34">
        <v>4.4400000000000004</v>
      </c>
      <c r="H220" s="34">
        <v>0.1</v>
      </c>
      <c r="I220" s="34">
        <v>0.51</v>
      </c>
      <c r="J220" s="31">
        <v>4.4999999999999998E-2</v>
      </c>
      <c r="K220" s="31">
        <v>8.4000000000000005E-2</v>
      </c>
      <c r="L220" s="31">
        <v>0.05</v>
      </c>
      <c r="M220" s="31">
        <v>1.7999999999999999E-2</v>
      </c>
      <c r="N220" s="420">
        <f t="shared" si="44"/>
        <v>94.753</v>
      </c>
      <c r="O220" s="34">
        <v>33.49</v>
      </c>
      <c r="P220" s="34">
        <v>36.81</v>
      </c>
      <c r="Q220" s="34">
        <v>7.11</v>
      </c>
      <c r="R220" s="34">
        <v>19.79</v>
      </c>
      <c r="S220" s="34">
        <v>0.5</v>
      </c>
      <c r="T220" s="34">
        <v>0.15</v>
      </c>
      <c r="U220" s="34">
        <v>0.3</v>
      </c>
      <c r="V220" s="34">
        <v>0.24</v>
      </c>
      <c r="W220" s="34">
        <v>0.53</v>
      </c>
      <c r="X220" s="34">
        <v>0.93</v>
      </c>
      <c r="Y220" s="433">
        <v>1.0991340698716034</v>
      </c>
      <c r="Z220" s="433">
        <v>1.3114362496267542</v>
      </c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6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</row>
    <row r="221" spans="1:48" ht="15.75" customHeight="1">
      <c r="A221" s="535" t="s">
        <v>6139</v>
      </c>
      <c r="B221" s="51">
        <v>46008</v>
      </c>
      <c r="C221" s="33" t="s">
        <v>6138</v>
      </c>
      <c r="D221" s="37">
        <v>1476</v>
      </c>
      <c r="E221" s="34">
        <v>11.1</v>
      </c>
      <c r="F221" s="34">
        <v>11.2</v>
      </c>
      <c r="G221" s="34">
        <v>4.41</v>
      </c>
      <c r="H221" s="34">
        <v>0.08</v>
      </c>
      <c r="I221" s="34">
        <v>0.21</v>
      </c>
      <c r="J221" s="31">
        <v>7.5999999999999998E-2</v>
      </c>
      <c r="K221" s="31">
        <v>8.7999999999999995E-2</v>
      </c>
      <c r="L221" s="31">
        <v>2.1000000000000001E-2</v>
      </c>
      <c r="M221" s="31">
        <v>1.2999999999999999E-2</v>
      </c>
      <c r="N221" s="420">
        <f t="shared" si="44"/>
        <v>95.102000000000004</v>
      </c>
      <c r="O221" s="34">
        <v>34.26</v>
      </c>
      <c r="P221" s="34">
        <v>36.43</v>
      </c>
      <c r="Q221" s="34">
        <v>7.06</v>
      </c>
      <c r="R221" s="34">
        <v>18.97</v>
      </c>
      <c r="S221" s="34">
        <v>0.49</v>
      </c>
      <c r="T221" s="34">
        <v>0.2</v>
      </c>
      <c r="U221" s="34">
        <v>0.33</v>
      </c>
      <c r="V221" s="34">
        <v>0.25</v>
      </c>
      <c r="W221" s="34">
        <v>0.56000000000000005</v>
      </c>
      <c r="X221" s="34">
        <v>1.0900000000000001</v>
      </c>
      <c r="Y221" s="433">
        <v>1.0633391710449505</v>
      </c>
      <c r="Z221" s="433">
        <v>1.2694103911266785</v>
      </c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6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</row>
    <row r="222" spans="1:48" ht="15.75" customHeight="1">
      <c r="A222" s="535" t="s">
        <v>6141</v>
      </c>
      <c r="B222" s="51">
        <v>46008</v>
      </c>
      <c r="C222" s="33" t="s">
        <v>6140</v>
      </c>
      <c r="D222" s="37">
        <v>1461</v>
      </c>
      <c r="E222" s="34">
        <v>13</v>
      </c>
      <c r="F222" s="34">
        <v>13.1</v>
      </c>
      <c r="G222" s="34">
        <v>4.47</v>
      </c>
      <c r="H222" s="34">
        <v>0.09</v>
      </c>
      <c r="I222" s="34">
        <v>0.4</v>
      </c>
      <c r="J222" s="31">
        <v>6.8000000000000005E-2</v>
      </c>
      <c r="K222" s="31">
        <v>9.0999999999999998E-2</v>
      </c>
      <c r="L222" s="31">
        <v>3.7999999999999999E-2</v>
      </c>
      <c r="M222" s="31">
        <v>1.4E-2</v>
      </c>
      <c r="N222" s="420">
        <f t="shared" si="44"/>
        <v>94.828999999999994</v>
      </c>
      <c r="O222" s="34">
        <v>34.22</v>
      </c>
      <c r="P222" s="34">
        <v>37.11</v>
      </c>
      <c r="Q222" s="34">
        <v>7.12</v>
      </c>
      <c r="R222" s="34">
        <v>18.46</v>
      </c>
      <c r="S222" s="34">
        <v>0.37</v>
      </c>
      <c r="T222" s="34">
        <v>0.18</v>
      </c>
      <c r="U222" s="34">
        <v>0.35</v>
      </c>
      <c r="V222" s="34">
        <v>0.26</v>
      </c>
      <c r="W222" s="34">
        <v>0.55000000000000004</v>
      </c>
      <c r="X222" s="34">
        <v>1.04</v>
      </c>
      <c r="Y222" s="433">
        <v>1.0844535359438925</v>
      </c>
      <c r="Z222" s="433">
        <v>1.292518994739918</v>
      </c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6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</row>
    <row r="223" spans="1:48" ht="15.75" customHeight="1">
      <c r="A223" s="535" t="s">
        <v>6143</v>
      </c>
      <c r="B223" s="51">
        <v>46008</v>
      </c>
      <c r="C223" s="33" t="s">
        <v>6142</v>
      </c>
      <c r="D223" s="37">
        <v>1491</v>
      </c>
      <c r="E223" s="34">
        <v>14.23</v>
      </c>
      <c r="F223" s="34">
        <v>14.33</v>
      </c>
      <c r="G223" s="34">
        <v>4.28</v>
      </c>
      <c r="H223" s="34">
        <v>0.11700000000000001</v>
      </c>
      <c r="I223" s="34">
        <v>1.07</v>
      </c>
      <c r="J223" s="31">
        <v>2.5000000000000001E-2</v>
      </c>
      <c r="K223" s="31">
        <v>0.105</v>
      </c>
      <c r="L223" s="31">
        <v>8.6800000000000002E-2</v>
      </c>
      <c r="M223" s="31">
        <v>1.4999999999999999E-2</v>
      </c>
      <c r="N223" s="420">
        <f t="shared" si="44"/>
        <v>94.301199999999994</v>
      </c>
      <c r="O223" s="34">
        <v>33.68</v>
      </c>
      <c r="P223" s="34">
        <v>37.32</v>
      </c>
      <c r="Q223" s="34">
        <v>7.15</v>
      </c>
      <c r="R223" s="34">
        <v>19.38</v>
      </c>
      <c r="S223" s="34">
        <v>0.26</v>
      </c>
      <c r="T223" s="34">
        <v>0.12</v>
      </c>
      <c r="U223" s="34">
        <v>0.252</v>
      </c>
      <c r="V223" s="34">
        <v>0.24</v>
      </c>
      <c r="W223" s="34">
        <v>0.52</v>
      </c>
      <c r="X223" s="34">
        <v>0.82</v>
      </c>
      <c r="Y223" s="433">
        <v>1.1080760095011877</v>
      </c>
      <c r="Z223" s="433">
        <v>1.3203681710213777</v>
      </c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6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</row>
    <row r="224" spans="1:48" ht="15.75" customHeight="1">
      <c r="A224" s="535" t="s">
        <v>6145</v>
      </c>
      <c r="B224" s="51">
        <v>46008</v>
      </c>
      <c r="C224" s="33" t="s">
        <v>6144</v>
      </c>
      <c r="D224" s="37">
        <v>1519</v>
      </c>
      <c r="E224" s="34">
        <v>15.4</v>
      </c>
      <c r="F224" s="34">
        <v>15.4</v>
      </c>
      <c r="G224" s="34">
        <v>4.33</v>
      </c>
      <c r="H224" s="34">
        <v>0.113</v>
      </c>
      <c r="I224" s="34">
        <v>0.91</v>
      </c>
      <c r="J224" s="31">
        <v>0.04</v>
      </c>
      <c r="K224" s="31">
        <v>8.3000000000000004E-2</v>
      </c>
      <c r="L224" s="31">
        <v>0.08</v>
      </c>
      <c r="M224" s="31">
        <v>2.5000000000000001E-2</v>
      </c>
      <c r="N224" s="420">
        <f t="shared" si="44"/>
        <v>94.418999999999997</v>
      </c>
      <c r="O224" s="34">
        <v>33.53</v>
      </c>
      <c r="P224" s="34">
        <v>37.01</v>
      </c>
      <c r="Q224" s="34">
        <v>7.05</v>
      </c>
      <c r="R224" s="34">
        <v>19.7</v>
      </c>
      <c r="S224" s="34">
        <v>0.37</v>
      </c>
      <c r="T224" s="34">
        <v>0.13</v>
      </c>
      <c r="U224" s="34">
        <v>0.28999999999999998</v>
      </c>
      <c r="V224" s="34">
        <v>0.25</v>
      </c>
      <c r="W224" s="34">
        <v>0.55000000000000004</v>
      </c>
      <c r="X224" s="34">
        <v>0.87</v>
      </c>
      <c r="Y224" s="433">
        <f t="shared" ref="Y224" si="45">P224/O224</f>
        <v>1.1037876528481956</v>
      </c>
      <c r="Z224" s="433">
        <f t="shared" ref="Z224" si="46">(Q224+P224)/O224</f>
        <v>1.314047121980316</v>
      </c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6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</row>
    <row r="225" spans="1:48" ht="15.75" customHeight="1">
      <c r="A225" s="535" t="s">
        <v>6147</v>
      </c>
      <c r="B225" s="51">
        <v>46008</v>
      </c>
      <c r="C225" s="33" t="s">
        <v>6146</v>
      </c>
      <c r="D225" s="37">
        <v>1491</v>
      </c>
      <c r="E225" s="34">
        <v>16.5</v>
      </c>
      <c r="F225" s="34">
        <v>17</v>
      </c>
      <c r="G225" s="34">
        <v>4.38</v>
      </c>
      <c r="H225" s="34">
        <v>0.113</v>
      </c>
      <c r="I225" s="34">
        <v>0.73</v>
      </c>
      <c r="J225" s="31">
        <v>3.7999999999999999E-2</v>
      </c>
      <c r="K225" s="31">
        <v>8.6999999999999994E-2</v>
      </c>
      <c r="L225" s="31">
        <v>6.7000000000000004E-2</v>
      </c>
      <c r="M225" s="31">
        <v>1.7999999999999999E-2</v>
      </c>
      <c r="N225" s="420">
        <f t="shared" si="44"/>
        <v>94.566999999999993</v>
      </c>
      <c r="O225" s="34">
        <v>33.869999999999997</v>
      </c>
      <c r="P225" s="34">
        <v>36.75</v>
      </c>
      <c r="Q225" s="34">
        <v>7.16</v>
      </c>
      <c r="R225" s="34">
        <v>19.489999999999998</v>
      </c>
      <c r="S225" s="34">
        <v>0.32</v>
      </c>
      <c r="T225" s="34">
        <v>0.14000000000000001</v>
      </c>
      <c r="U225" s="34">
        <v>0.28299999999999997</v>
      </c>
      <c r="V225" s="34">
        <v>0.24</v>
      </c>
      <c r="W225" s="34">
        <v>0.56000000000000005</v>
      </c>
      <c r="X225" s="34">
        <v>0.93</v>
      </c>
      <c r="Y225" s="433">
        <f t="shared" ref="Y225:Y227" si="47">P225/O225</f>
        <v>1.0850310008857398</v>
      </c>
      <c r="Z225" s="433">
        <f t="shared" ref="Z225:Z227" si="48">(Q225+P225)/O225</f>
        <v>1.2964275169766755</v>
      </c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6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</row>
    <row r="226" spans="1:48" ht="15.75" customHeight="1">
      <c r="A226" s="535" t="s">
        <v>6149</v>
      </c>
      <c r="B226" s="51">
        <v>46008</v>
      </c>
      <c r="C226" s="33" t="s">
        <v>6148</v>
      </c>
      <c r="D226" s="37">
        <v>1509</v>
      </c>
      <c r="E226" s="34">
        <v>19</v>
      </c>
      <c r="F226" s="34">
        <v>19.100000000000001</v>
      </c>
      <c r="G226" s="34">
        <v>4.3099999999999996</v>
      </c>
      <c r="H226" s="34">
        <v>0.12</v>
      </c>
      <c r="I226" s="34">
        <v>0.96</v>
      </c>
      <c r="J226" s="31">
        <v>2.5999999999999999E-2</v>
      </c>
      <c r="K226" s="31">
        <v>0.10299999999999999</v>
      </c>
      <c r="L226" s="31">
        <v>8.2000000000000003E-2</v>
      </c>
      <c r="M226" s="31">
        <v>1.4E-2</v>
      </c>
      <c r="N226" s="420">
        <f t="shared" si="44"/>
        <v>94.385000000000005</v>
      </c>
      <c r="O226" s="34">
        <v>33.979999999999997</v>
      </c>
      <c r="P226" s="34">
        <v>37.03</v>
      </c>
      <c r="Q226" s="34">
        <v>7.02</v>
      </c>
      <c r="R226" s="34">
        <v>19.38</v>
      </c>
      <c r="S226" s="34">
        <v>0.28000000000000003</v>
      </c>
      <c r="T226" s="34">
        <v>0.12</v>
      </c>
      <c r="U226" s="34">
        <v>0.27</v>
      </c>
      <c r="V226" s="34">
        <v>0.23</v>
      </c>
      <c r="W226" s="34">
        <v>0.54</v>
      </c>
      <c r="X226" s="34">
        <v>0.89</v>
      </c>
      <c r="Y226" s="433">
        <f t="shared" si="47"/>
        <v>1.0897586815773985</v>
      </c>
      <c r="Z226" s="433">
        <f t="shared" si="48"/>
        <v>1.2963507945850501</v>
      </c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6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</row>
    <row r="227" spans="1:48" ht="15.75" customHeight="1">
      <c r="A227" s="535" t="s">
        <v>6151</v>
      </c>
      <c r="B227" s="51">
        <v>46008</v>
      </c>
      <c r="C227" s="33" t="s">
        <v>6150</v>
      </c>
      <c r="D227" s="37">
        <v>1499</v>
      </c>
      <c r="E227" s="34">
        <v>20.399999999999999</v>
      </c>
      <c r="F227" s="34">
        <v>20.5</v>
      </c>
      <c r="G227" s="34">
        <v>4.43</v>
      </c>
      <c r="H227" s="34">
        <v>0.1</v>
      </c>
      <c r="I227" s="34">
        <v>0.54</v>
      </c>
      <c r="J227" s="31">
        <v>4.3999999999999997E-2</v>
      </c>
      <c r="K227" s="31">
        <v>8.2000000000000003E-2</v>
      </c>
      <c r="L227" s="31">
        <v>5.2999999999999999E-2</v>
      </c>
      <c r="M227" s="31">
        <v>1.2999999999999999E-2</v>
      </c>
      <c r="N227" s="420">
        <f t="shared" si="44"/>
        <v>94.738</v>
      </c>
      <c r="O227" s="34">
        <v>33.39</v>
      </c>
      <c r="P227" s="34">
        <v>37.200000000000003</v>
      </c>
      <c r="Q227" s="34">
        <v>6.98</v>
      </c>
      <c r="R227" s="34">
        <v>19.62</v>
      </c>
      <c r="S227" s="34">
        <v>0.33</v>
      </c>
      <c r="T227" s="34">
        <v>0.14000000000000001</v>
      </c>
      <c r="U227" s="34">
        <v>0.31</v>
      </c>
      <c r="V227" s="34">
        <v>0.26</v>
      </c>
      <c r="W227" s="34">
        <v>0.59</v>
      </c>
      <c r="X227" s="34">
        <v>0.95</v>
      </c>
      <c r="Y227" s="433">
        <f t="shared" si="47"/>
        <v>1.1141060197663972</v>
      </c>
      <c r="Z227" s="433">
        <f t="shared" si="48"/>
        <v>1.3231506439053611</v>
      </c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6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</row>
    <row r="228" spans="1:48" ht="15.75" customHeight="1">
      <c r="A228" s="535" t="s">
        <v>6153</v>
      </c>
      <c r="B228" s="51">
        <v>46008</v>
      </c>
      <c r="C228" s="33" t="s">
        <v>6152</v>
      </c>
      <c r="D228" s="37">
        <v>1481</v>
      </c>
      <c r="E228" s="34">
        <v>22.35</v>
      </c>
      <c r="F228" s="34">
        <v>22.45</v>
      </c>
      <c r="G228" s="34">
        <v>4.4400000000000004</v>
      </c>
      <c r="H228" s="34">
        <v>0.11</v>
      </c>
      <c r="I228" s="34">
        <v>0.51</v>
      </c>
      <c r="J228" s="31">
        <v>4.3999999999999997E-2</v>
      </c>
      <c r="K228" s="31">
        <v>0.09</v>
      </c>
      <c r="L228" s="31">
        <v>0.05</v>
      </c>
      <c r="M228" s="31">
        <v>1.9E-2</v>
      </c>
      <c r="N228" s="420">
        <f t="shared" si="44"/>
        <v>94.736999999999995</v>
      </c>
      <c r="O228" s="34">
        <v>33.78</v>
      </c>
      <c r="P228" s="34">
        <v>36.799999999999997</v>
      </c>
      <c r="Q228" s="34">
        <v>6.96</v>
      </c>
      <c r="R228" s="34">
        <v>19.47</v>
      </c>
      <c r="S228" s="34">
        <v>0.33</v>
      </c>
      <c r="T228" s="34">
        <v>0.16</v>
      </c>
      <c r="U228" s="34">
        <v>0.31</v>
      </c>
      <c r="V228" s="34">
        <v>0.25</v>
      </c>
      <c r="W228" s="34">
        <v>0.51</v>
      </c>
      <c r="X228" s="34">
        <v>1.04</v>
      </c>
      <c r="Y228" s="433">
        <v>1.0894020130254587</v>
      </c>
      <c r="Z228" s="433">
        <v>1.295441089402013</v>
      </c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6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</row>
    <row r="229" spans="1:48" ht="15.75" customHeight="1">
      <c r="A229" s="535" t="s">
        <v>6155</v>
      </c>
      <c r="B229" s="51">
        <v>46008</v>
      </c>
      <c r="C229" s="33" t="s">
        <v>6154</v>
      </c>
      <c r="D229" s="37">
        <v>1498</v>
      </c>
      <c r="E229" s="34">
        <v>23.47</v>
      </c>
      <c r="F229" s="34">
        <v>23.57</v>
      </c>
      <c r="G229" s="34">
        <v>4.25</v>
      </c>
      <c r="H229" s="34">
        <v>0.12</v>
      </c>
      <c r="I229" s="34">
        <v>1.17</v>
      </c>
      <c r="J229" s="31">
        <v>2.8000000000000001E-2</v>
      </c>
      <c r="K229" s="31">
        <v>0.11700000000000001</v>
      </c>
      <c r="L229" s="31">
        <v>9.9000000000000005E-2</v>
      </c>
      <c r="M229" s="31">
        <v>1.4999999999999999E-2</v>
      </c>
      <c r="N229" s="420">
        <f t="shared" si="44"/>
        <v>94.200999999999993</v>
      </c>
      <c r="O229" s="34">
        <v>33.200000000000003</v>
      </c>
      <c r="P229" s="34">
        <v>37.200000000000003</v>
      </c>
      <c r="Q229" s="34">
        <v>6.97</v>
      </c>
      <c r="R229" s="34">
        <v>20.100000000000001</v>
      </c>
      <c r="S229" s="34">
        <v>0.27</v>
      </c>
      <c r="T229" s="34">
        <v>0.11</v>
      </c>
      <c r="U229" s="34">
        <v>0.25</v>
      </c>
      <c r="V229" s="34">
        <v>0.25</v>
      </c>
      <c r="W229" s="34">
        <v>0.53</v>
      </c>
      <c r="X229" s="34">
        <v>0.85</v>
      </c>
      <c r="Y229" s="433">
        <v>1.1204819277108433</v>
      </c>
      <c r="Z229" s="433">
        <v>1.3304216867469878</v>
      </c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6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</row>
    <row r="230" spans="1:48" ht="15.75" customHeight="1">
      <c r="A230" s="535"/>
      <c r="B230" s="51"/>
      <c r="C230" s="33"/>
      <c r="D230" s="37"/>
      <c r="E230" s="34"/>
      <c r="F230" s="34"/>
      <c r="G230" s="34"/>
      <c r="H230" s="34"/>
      <c r="I230" s="34"/>
      <c r="J230" s="31"/>
      <c r="K230" s="31"/>
      <c r="L230" s="31"/>
      <c r="M230" s="31"/>
      <c r="N230" s="420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433"/>
      <c r="Z230" s="433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6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</row>
    <row r="231" spans="1:48" ht="15.75" customHeight="1">
      <c r="A231" s="535" t="s">
        <v>6157</v>
      </c>
      <c r="B231" s="51">
        <v>46009</v>
      </c>
      <c r="C231" s="33" t="s">
        <v>6156</v>
      </c>
      <c r="D231" s="37">
        <v>1513</v>
      </c>
      <c r="E231" s="34">
        <v>1.1499999999999999</v>
      </c>
      <c r="F231" s="34">
        <v>1.25</v>
      </c>
      <c r="G231" s="34">
        <v>4.3099999999999996</v>
      </c>
      <c r="H231" s="34">
        <v>0.11</v>
      </c>
      <c r="I231" s="34">
        <v>0.98</v>
      </c>
      <c r="J231" s="31">
        <v>2.4E-2</v>
      </c>
      <c r="K231" s="31">
        <v>0.10100000000000001</v>
      </c>
      <c r="L231" s="31">
        <v>8.6999999999999994E-2</v>
      </c>
      <c r="M231" s="31">
        <v>1.4999999999999999E-2</v>
      </c>
      <c r="N231" s="420">
        <f t="shared" si="44"/>
        <v>94.373000000000005</v>
      </c>
      <c r="O231" s="34">
        <v>32.61</v>
      </c>
      <c r="P231" s="34">
        <v>37.33</v>
      </c>
      <c r="Q231" s="34">
        <v>6.96</v>
      </c>
      <c r="R231" s="34">
        <v>20.71</v>
      </c>
      <c r="S231" s="34">
        <v>0.28999999999999998</v>
      </c>
      <c r="T231" s="34">
        <v>0.1</v>
      </c>
      <c r="U231" s="34">
        <v>0.22</v>
      </c>
      <c r="V231" s="34">
        <v>0.24</v>
      </c>
      <c r="W231" s="34">
        <v>0.51</v>
      </c>
      <c r="X231" s="34">
        <v>0.78</v>
      </c>
      <c r="Y231" s="433">
        <v>1.1447408770315854</v>
      </c>
      <c r="Z231" s="433">
        <v>1.3581723397730758</v>
      </c>
      <c r="AA231" s="34"/>
      <c r="AB231" s="34" t="s">
        <v>48</v>
      </c>
      <c r="AC231" s="34">
        <v>22.3</v>
      </c>
      <c r="AD231" s="34">
        <v>24.8</v>
      </c>
      <c r="AE231" s="34">
        <v>18.2</v>
      </c>
      <c r="AF231" s="34">
        <v>0.6</v>
      </c>
      <c r="AG231" s="34">
        <v>3.08</v>
      </c>
      <c r="AH231" s="34">
        <v>53.32</v>
      </c>
      <c r="AI231" s="34">
        <v>1.3626373626373627</v>
      </c>
      <c r="AJ231" s="34">
        <v>42.325581395348841</v>
      </c>
      <c r="AK231" s="34">
        <v>850.33999999999992</v>
      </c>
      <c r="AL231" s="36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</row>
    <row r="232" spans="1:48" ht="15.75" customHeight="1">
      <c r="A232" s="535" t="s">
        <v>6159</v>
      </c>
      <c r="B232" s="51">
        <v>46009</v>
      </c>
      <c r="C232" s="33" t="s">
        <v>6158</v>
      </c>
      <c r="D232" s="37">
        <v>1465</v>
      </c>
      <c r="E232" s="34">
        <v>3.35</v>
      </c>
      <c r="F232" s="34">
        <v>3.45</v>
      </c>
      <c r="G232" s="34">
        <v>4.4800000000000004</v>
      </c>
      <c r="H232" s="34">
        <v>0.09</v>
      </c>
      <c r="I232" s="34">
        <v>0.34</v>
      </c>
      <c r="J232" s="31">
        <v>7.4999999999999997E-2</v>
      </c>
      <c r="K232" s="31">
        <v>9.4E-2</v>
      </c>
      <c r="L232" s="31">
        <v>2.7E-2</v>
      </c>
      <c r="M232" s="31">
        <v>1.4E-2</v>
      </c>
      <c r="N232" s="420">
        <f t="shared" si="44"/>
        <v>94.88</v>
      </c>
      <c r="O232" s="34">
        <v>33.880000000000003</v>
      </c>
      <c r="P232" s="34">
        <v>35.93</v>
      </c>
      <c r="Q232" s="34">
        <v>6.91</v>
      </c>
      <c r="R232" s="34">
        <v>19.899999999999999</v>
      </c>
      <c r="S232" s="34">
        <v>0.59</v>
      </c>
      <c r="T232" s="34">
        <v>0.21</v>
      </c>
      <c r="U232" s="34">
        <v>0.32</v>
      </c>
      <c r="V232" s="34">
        <v>0.26</v>
      </c>
      <c r="W232" s="34">
        <v>0.54</v>
      </c>
      <c r="X232" s="34">
        <v>1.1399999999999999</v>
      </c>
      <c r="Y232" s="433">
        <v>1.0605076741440378</v>
      </c>
      <c r="Z232" s="433">
        <v>1.2644628099173554</v>
      </c>
      <c r="AA232" s="34"/>
      <c r="AB232" s="34" t="s">
        <v>50</v>
      </c>
      <c r="AC232" s="34">
        <v>6.3</v>
      </c>
      <c r="AD232" s="34" t="s">
        <v>51</v>
      </c>
      <c r="AE232" s="34"/>
      <c r="AF232" s="34"/>
      <c r="AG232" s="34"/>
      <c r="AH232" s="34"/>
      <c r="AI232" s="34"/>
      <c r="AJ232" s="34"/>
      <c r="AK232" s="34"/>
      <c r="AL232" s="36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</row>
    <row r="233" spans="1:48" ht="15.75" customHeight="1">
      <c r="A233" s="535" t="s">
        <v>6161</v>
      </c>
      <c r="B233" s="51">
        <v>46009</v>
      </c>
      <c r="C233" s="33" t="s">
        <v>6160</v>
      </c>
      <c r="D233" s="37">
        <v>1486</v>
      </c>
      <c r="E233" s="34">
        <v>4.25</v>
      </c>
      <c r="F233" s="34">
        <v>4.3499999999999996</v>
      </c>
      <c r="G233" s="34">
        <v>4.4000000000000004</v>
      </c>
      <c r="H233" s="34">
        <v>0.1</v>
      </c>
      <c r="I233" s="34">
        <v>0.65</v>
      </c>
      <c r="J233" s="31">
        <v>4.2000000000000003E-2</v>
      </c>
      <c r="K233" s="31">
        <v>9.4E-2</v>
      </c>
      <c r="L233" s="31">
        <v>6.3E-2</v>
      </c>
      <c r="M233" s="31">
        <v>1.4999999999999999E-2</v>
      </c>
      <c r="N233" s="420">
        <f t="shared" si="44"/>
        <v>94.635999999999996</v>
      </c>
      <c r="O233" s="34">
        <v>34.409999999999997</v>
      </c>
      <c r="P233" s="34">
        <v>35.840000000000003</v>
      </c>
      <c r="Q233" s="34">
        <v>6.96</v>
      </c>
      <c r="R233" s="34">
        <v>19.8</v>
      </c>
      <c r="S233" s="34">
        <v>0.33</v>
      </c>
      <c r="T233" s="34">
        <v>0.15</v>
      </c>
      <c r="U233" s="34">
        <v>0.30399999999999999</v>
      </c>
      <c r="V233" s="34">
        <v>0.21</v>
      </c>
      <c r="W233" s="34">
        <v>0.52</v>
      </c>
      <c r="X233" s="34">
        <v>1.04</v>
      </c>
      <c r="Y233" s="433">
        <v>1.0415576867189773</v>
      </c>
      <c r="Z233" s="433">
        <v>1.2438244696309215</v>
      </c>
      <c r="AA233" s="34"/>
      <c r="AB233" s="542" t="s">
        <v>53</v>
      </c>
      <c r="AC233" s="171">
        <v>14.5</v>
      </c>
      <c r="AD233" s="34">
        <v>24.6</v>
      </c>
      <c r="AE233" s="34">
        <v>18.8</v>
      </c>
      <c r="AF233" s="34">
        <v>0.4</v>
      </c>
      <c r="AG233" s="34">
        <v>2.95</v>
      </c>
      <c r="AH233" s="34">
        <v>53.25</v>
      </c>
      <c r="AI233" s="34">
        <v>1.3085106382978724</v>
      </c>
      <c r="AJ233" s="34">
        <v>43.317972350230413</v>
      </c>
      <c r="AK233" s="34">
        <v>840.27499999999998</v>
      </c>
      <c r="AL233" s="36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</row>
    <row r="234" spans="1:48" ht="15.75" customHeight="1">
      <c r="A234" s="535" t="s">
        <v>6162</v>
      </c>
      <c r="B234" s="51">
        <v>46009</v>
      </c>
      <c r="C234" s="33" t="s">
        <v>6163</v>
      </c>
      <c r="D234" s="37">
        <v>1490</v>
      </c>
      <c r="E234" s="34">
        <v>6.03</v>
      </c>
      <c r="F234" s="34">
        <v>7.03</v>
      </c>
      <c r="G234" s="34">
        <v>4.49</v>
      </c>
      <c r="H234" s="34">
        <v>0.08</v>
      </c>
      <c r="I234" s="34">
        <v>0.33</v>
      </c>
      <c r="J234" s="31">
        <v>7.5999999999999998E-2</v>
      </c>
      <c r="K234" s="31">
        <v>8.3000000000000004E-2</v>
      </c>
      <c r="L234" s="31">
        <v>3.2300000000000002E-2</v>
      </c>
      <c r="M234" s="31">
        <v>1.2999999999999999E-2</v>
      </c>
      <c r="N234" s="420">
        <f t="shared" si="44"/>
        <v>94.895700000000005</v>
      </c>
      <c r="O234" s="34">
        <v>34.47</v>
      </c>
      <c r="P234" s="34">
        <v>36.020000000000003</v>
      </c>
      <c r="Q234" s="34">
        <v>7.11</v>
      </c>
      <c r="R234" s="34">
        <v>19.600000000000001</v>
      </c>
      <c r="S234" s="34">
        <v>0.3</v>
      </c>
      <c r="T234" s="34">
        <v>0.14000000000000001</v>
      </c>
      <c r="U234" s="34">
        <v>0.312</v>
      </c>
      <c r="V234" s="34">
        <v>0.21</v>
      </c>
      <c r="W234" s="34">
        <v>0.5</v>
      </c>
      <c r="X234" s="34">
        <v>0.99</v>
      </c>
      <c r="Y234" s="433">
        <f t="shared" ref="Y234:Y243" si="49">P234/O234</f>
        <v>1.0449666376559328</v>
      </c>
      <c r="Z234" s="433">
        <f t="shared" ref="Z234:Z243" si="50">(Q234+P234)/O234</f>
        <v>1.2512329561937918</v>
      </c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6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</row>
    <row r="235" spans="1:48" ht="15.75" customHeight="1">
      <c r="A235" s="535" t="s">
        <v>6165</v>
      </c>
      <c r="B235" s="51">
        <v>46009</v>
      </c>
      <c r="C235" s="33" t="s">
        <v>6164</v>
      </c>
      <c r="D235" s="37">
        <v>1460</v>
      </c>
      <c r="E235" s="34">
        <v>9.5</v>
      </c>
      <c r="F235" s="34">
        <v>10</v>
      </c>
      <c r="G235" s="34">
        <v>4.47</v>
      </c>
      <c r="H235" s="34">
        <v>0.09</v>
      </c>
      <c r="I235" s="34">
        <v>0.38</v>
      </c>
      <c r="J235" s="31">
        <v>6.4000000000000001E-2</v>
      </c>
      <c r="K235" s="31">
        <v>9.2999999999999999E-2</v>
      </c>
      <c r="L235" s="31">
        <v>4.2000000000000003E-2</v>
      </c>
      <c r="M235" s="31">
        <v>1.4999999999999999E-2</v>
      </c>
      <c r="N235" s="420">
        <f t="shared" si="44"/>
        <v>94.846000000000004</v>
      </c>
      <c r="O235" s="34">
        <v>34.15</v>
      </c>
      <c r="P235" s="34">
        <v>35.26</v>
      </c>
      <c r="Q235" s="34">
        <v>6.96</v>
      </c>
      <c r="R235" s="34">
        <v>19.88</v>
      </c>
      <c r="S235" s="34">
        <v>0.71</v>
      </c>
      <c r="T235" s="34">
        <v>0.24</v>
      </c>
      <c r="U235" s="34">
        <v>0.308</v>
      </c>
      <c r="V235" s="34">
        <v>0.21</v>
      </c>
      <c r="W235" s="34">
        <v>0.51</v>
      </c>
      <c r="X235" s="34">
        <v>1.27</v>
      </c>
      <c r="Y235" s="433">
        <v>1.0325036603221083</v>
      </c>
      <c r="Z235" s="433">
        <v>1.2363103953147878</v>
      </c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6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</row>
    <row r="236" spans="1:48" ht="15.75" customHeight="1">
      <c r="A236" s="535" t="s">
        <v>6167</v>
      </c>
      <c r="B236" s="51">
        <v>46009</v>
      </c>
      <c r="C236" s="33" t="s">
        <v>6166</v>
      </c>
      <c r="D236" s="37">
        <v>1474</v>
      </c>
      <c r="E236" s="34">
        <v>11</v>
      </c>
      <c r="F236" s="34">
        <v>11.1</v>
      </c>
      <c r="G236" s="34">
        <v>4.42</v>
      </c>
      <c r="H236" s="34">
        <v>0.09</v>
      </c>
      <c r="I236" s="34">
        <v>0.31</v>
      </c>
      <c r="J236" s="31">
        <v>6.2E-2</v>
      </c>
      <c r="K236" s="31">
        <v>8.5000000000000006E-2</v>
      </c>
      <c r="L236" s="31">
        <v>3.5000000000000003E-2</v>
      </c>
      <c r="M236" s="31">
        <v>1.4E-2</v>
      </c>
      <c r="N236" s="420">
        <f t="shared" si="44"/>
        <v>94.983999999999995</v>
      </c>
      <c r="O236" s="34">
        <v>34.17</v>
      </c>
      <c r="P236" s="34">
        <v>35.79</v>
      </c>
      <c r="Q236" s="34">
        <v>7.02</v>
      </c>
      <c r="R236" s="34">
        <v>19.96</v>
      </c>
      <c r="S236" s="34">
        <v>0.47</v>
      </c>
      <c r="T236" s="34">
        <v>0.2</v>
      </c>
      <c r="U236" s="34">
        <v>0.32</v>
      </c>
      <c r="V236" s="34">
        <v>0.21</v>
      </c>
      <c r="W236" s="34">
        <v>0.54</v>
      </c>
      <c r="X236" s="34">
        <v>1.19</v>
      </c>
      <c r="Y236" s="433">
        <v>1.0474100087796312</v>
      </c>
      <c r="Z236" s="433">
        <v>1.2528533801580333</v>
      </c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6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</row>
    <row r="237" spans="1:48" ht="15.75" customHeight="1">
      <c r="A237" s="535" t="s">
        <v>6169</v>
      </c>
      <c r="B237" s="51">
        <v>46009</v>
      </c>
      <c r="C237" s="33" t="s">
        <v>6168</v>
      </c>
      <c r="D237" s="37">
        <v>1484</v>
      </c>
      <c r="E237" s="34">
        <v>12.15</v>
      </c>
      <c r="F237" s="34">
        <v>12.25</v>
      </c>
      <c r="G237" s="34">
        <v>4.41</v>
      </c>
      <c r="H237" s="34">
        <v>0.1</v>
      </c>
      <c r="I237" s="34">
        <v>0.62</v>
      </c>
      <c r="J237" s="31">
        <v>4.5999999999999999E-2</v>
      </c>
      <c r="K237" s="31">
        <v>0.09</v>
      </c>
      <c r="L237" s="31">
        <v>6.2E-2</v>
      </c>
      <c r="M237" s="31">
        <v>1.4999999999999999E-2</v>
      </c>
      <c r="N237" s="420">
        <f t="shared" si="44"/>
        <v>94.656999999999996</v>
      </c>
      <c r="O237" s="34">
        <v>33.81</v>
      </c>
      <c r="P237" s="34">
        <v>35.9</v>
      </c>
      <c r="Q237" s="34">
        <v>7</v>
      </c>
      <c r="R237" s="34">
        <v>20.16</v>
      </c>
      <c r="S237" s="34">
        <v>0.46</v>
      </c>
      <c r="T237" s="34">
        <v>0.17</v>
      </c>
      <c r="U237" s="34">
        <v>0.3</v>
      </c>
      <c r="V237" s="34">
        <v>0.26</v>
      </c>
      <c r="W237" s="34">
        <v>0.57999999999999996</v>
      </c>
      <c r="X237" s="34">
        <v>1.1000000000000001</v>
      </c>
      <c r="Y237" s="433">
        <v>1.0618160307601301</v>
      </c>
      <c r="Z237" s="433">
        <v>1.26885536823425</v>
      </c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6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</row>
    <row r="238" spans="1:48" ht="15.75" customHeight="1">
      <c r="A238" s="535" t="s">
        <v>6171</v>
      </c>
      <c r="B238" s="51">
        <v>46009</v>
      </c>
      <c r="C238" s="33" t="s">
        <v>6170</v>
      </c>
      <c r="D238" s="37">
        <v>1491</v>
      </c>
      <c r="E238" s="34">
        <v>13.2</v>
      </c>
      <c r="F238" s="34">
        <v>13.3</v>
      </c>
      <c r="G238" s="34">
        <v>4.4000000000000004</v>
      </c>
      <c r="H238" s="34">
        <v>0.1</v>
      </c>
      <c r="I238" s="34">
        <v>0.63</v>
      </c>
      <c r="J238" s="31">
        <v>4.9000000000000002E-2</v>
      </c>
      <c r="K238" s="31">
        <v>9.5000000000000001E-2</v>
      </c>
      <c r="L238" s="31">
        <v>6.5000000000000002E-2</v>
      </c>
      <c r="M238" s="31">
        <v>1.4999999999999999E-2</v>
      </c>
      <c r="N238" s="420">
        <f t="shared" si="44"/>
        <v>94.646000000000001</v>
      </c>
      <c r="O238" s="34">
        <v>33.75</v>
      </c>
      <c r="P238" s="34">
        <v>35.67</v>
      </c>
      <c r="Q238" s="34">
        <v>6.94</v>
      </c>
      <c r="R238" s="34">
        <v>20.68</v>
      </c>
      <c r="S238" s="34">
        <v>0.44</v>
      </c>
      <c r="T238" s="34">
        <v>0.15</v>
      </c>
      <c r="U238" s="34">
        <v>0.28999999999999998</v>
      </c>
      <c r="V238" s="34">
        <v>0.25</v>
      </c>
      <c r="W238" s="34">
        <v>0.53</v>
      </c>
      <c r="X238" s="34">
        <v>1.05</v>
      </c>
      <c r="Y238" s="433">
        <f t="shared" ref="Y238" si="51">P238/O238</f>
        <v>1.056888888888889</v>
      </c>
      <c r="Z238" s="433">
        <f t="shared" ref="Z238" si="52">(Q238+P238)/O238</f>
        <v>1.2625185185185186</v>
      </c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6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</row>
    <row r="239" spans="1:48" ht="15.75" customHeight="1">
      <c r="A239" s="535" t="s">
        <v>6173</v>
      </c>
      <c r="B239" s="51">
        <v>46009</v>
      </c>
      <c r="C239" s="33" t="s">
        <v>6172</v>
      </c>
      <c r="D239" s="37">
        <v>1486</v>
      </c>
      <c r="E239" s="34">
        <v>14.5</v>
      </c>
      <c r="F239" s="34">
        <v>15</v>
      </c>
      <c r="G239" s="34">
        <v>4.43</v>
      </c>
      <c r="H239" s="34">
        <v>0.11</v>
      </c>
      <c r="I239" s="34">
        <v>0.54</v>
      </c>
      <c r="J239" s="31">
        <v>4.4999999999999998E-2</v>
      </c>
      <c r="K239" s="31">
        <v>8.5000000000000006E-2</v>
      </c>
      <c r="L239" s="31">
        <v>5.4300000000000001E-2</v>
      </c>
      <c r="M239" s="31">
        <v>1.6E-2</v>
      </c>
      <c r="N239" s="420">
        <f t="shared" si="44"/>
        <v>94.719700000000003</v>
      </c>
      <c r="O239" s="34">
        <v>33.799999999999997</v>
      </c>
      <c r="P239" s="34">
        <v>36.19</v>
      </c>
      <c r="Q239" s="34">
        <v>7.12</v>
      </c>
      <c r="R239" s="34">
        <v>20</v>
      </c>
      <c r="S239" s="34">
        <v>0.33</v>
      </c>
      <c r="T239" s="34">
        <v>0.16</v>
      </c>
      <c r="U239" s="34">
        <v>0.31</v>
      </c>
      <c r="V239" s="34">
        <v>0.23</v>
      </c>
      <c r="W239" s="34">
        <v>0.49</v>
      </c>
      <c r="X239" s="34">
        <v>1.0900000000000001</v>
      </c>
      <c r="Y239" s="433">
        <f t="shared" si="49"/>
        <v>1.0707100591715977</v>
      </c>
      <c r="Z239" s="433">
        <f t="shared" si="50"/>
        <v>1.281360946745562</v>
      </c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6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</row>
    <row r="240" spans="1:48" ht="15.75" customHeight="1">
      <c r="A240" s="535" t="s">
        <v>6175</v>
      </c>
      <c r="B240" s="51">
        <v>46009</v>
      </c>
      <c r="C240" s="33" t="s">
        <v>6174</v>
      </c>
      <c r="D240" s="37">
        <v>1493</v>
      </c>
      <c r="E240" s="34">
        <v>16</v>
      </c>
      <c r="F240" s="34">
        <v>16.100000000000001</v>
      </c>
      <c r="G240" s="34">
        <v>4.33</v>
      </c>
      <c r="H240" s="34">
        <v>0.11</v>
      </c>
      <c r="I240" s="34">
        <v>0.9</v>
      </c>
      <c r="J240" s="31">
        <v>3.1E-2</v>
      </c>
      <c r="K240" s="31">
        <v>0.10100000000000001</v>
      </c>
      <c r="L240" s="31">
        <v>8.2000000000000003E-2</v>
      </c>
      <c r="M240" s="31">
        <v>1.2999999999999999E-2</v>
      </c>
      <c r="N240" s="420">
        <f t="shared" si="44"/>
        <v>94.432999999999993</v>
      </c>
      <c r="O240" s="34">
        <v>33.049999999999997</v>
      </c>
      <c r="P240" s="34">
        <v>36.94</v>
      </c>
      <c r="Q240" s="34">
        <v>7.55</v>
      </c>
      <c r="R240" s="34">
        <v>20.02</v>
      </c>
      <c r="S240" s="34">
        <v>0.25</v>
      </c>
      <c r="T240" s="34">
        <v>0.11</v>
      </c>
      <c r="U240" s="34">
        <v>0.28000000000000003</v>
      </c>
      <c r="V240" s="34">
        <v>0.21</v>
      </c>
      <c r="W240" s="34">
        <v>0.43</v>
      </c>
      <c r="X240" s="34">
        <v>0.9</v>
      </c>
      <c r="Y240" s="433">
        <f t="shared" si="49"/>
        <v>1.1177004538577913</v>
      </c>
      <c r="Z240" s="433">
        <f t="shared" si="50"/>
        <v>1.346142208774584</v>
      </c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6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</row>
    <row r="241" spans="1:48" ht="15.75" customHeight="1">
      <c r="A241" s="535" t="s">
        <v>6177</v>
      </c>
      <c r="B241" s="51">
        <v>46009</v>
      </c>
      <c r="C241" s="33" t="s">
        <v>6176</v>
      </c>
      <c r="D241" s="37">
        <v>1483</v>
      </c>
      <c r="E241" s="34">
        <v>18.100000000000001</v>
      </c>
      <c r="F241" s="34">
        <v>18.2</v>
      </c>
      <c r="G241" s="34">
        <v>4.41</v>
      </c>
      <c r="H241" s="34">
        <v>0.112</v>
      </c>
      <c r="I241" s="34">
        <v>0.59</v>
      </c>
      <c r="J241" s="31">
        <v>4.1000000000000002E-2</v>
      </c>
      <c r="K241" s="31">
        <v>9.8000000000000004E-2</v>
      </c>
      <c r="L241" s="31">
        <v>6.6199999999999995E-2</v>
      </c>
      <c r="M241" s="31">
        <v>1.4999999999999999E-2</v>
      </c>
      <c r="N241" s="420">
        <f t="shared" si="44"/>
        <v>94.6678</v>
      </c>
      <c r="O241" s="34">
        <v>33.46</v>
      </c>
      <c r="P241" s="34">
        <v>36.49</v>
      </c>
      <c r="Q241" s="34">
        <v>7.32</v>
      </c>
      <c r="R241" s="34">
        <v>19.940000000000001</v>
      </c>
      <c r="S241" s="34">
        <v>0.31</v>
      </c>
      <c r="T241" s="34">
        <v>0.15</v>
      </c>
      <c r="U241" s="34">
        <v>0.30099999999999999</v>
      </c>
      <c r="V241" s="34">
        <v>0.25</v>
      </c>
      <c r="W241" s="34">
        <v>0.51</v>
      </c>
      <c r="X241" s="34">
        <v>1.01</v>
      </c>
      <c r="Y241" s="433">
        <f t="shared" si="49"/>
        <v>1.0905558876270174</v>
      </c>
      <c r="Z241" s="433">
        <f t="shared" si="50"/>
        <v>1.3093245666467423</v>
      </c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6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</row>
    <row r="242" spans="1:48" ht="15.75" customHeight="1">
      <c r="A242" s="535" t="s">
        <v>6179</v>
      </c>
      <c r="B242" s="51">
        <v>46009</v>
      </c>
      <c r="C242" s="33" t="s">
        <v>6178</v>
      </c>
      <c r="D242" s="37">
        <v>1490</v>
      </c>
      <c r="E242" s="34">
        <v>19.2</v>
      </c>
      <c r="F242" s="34">
        <v>19.3</v>
      </c>
      <c r="G242" s="34">
        <v>4.33</v>
      </c>
      <c r="H242" s="34">
        <v>0.12</v>
      </c>
      <c r="I242" s="34">
        <v>0.88</v>
      </c>
      <c r="J242" s="31">
        <v>2.9000000000000001E-2</v>
      </c>
      <c r="K242" s="31">
        <v>0.106</v>
      </c>
      <c r="L242" s="31">
        <v>8.3099999999999993E-2</v>
      </c>
      <c r="M242" s="31">
        <v>1.4999999999999999E-2</v>
      </c>
      <c r="N242" s="420">
        <f t="shared" si="44"/>
        <v>94.436899999999994</v>
      </c>
      <c r="O242" s="34">
        <v>33.5</v>
      </c>
      <c r="P242" s="34">
        <v>36.79</v>
      </c>
      <c r="Q242" s="34">
        <v>7.35</v>
      </c>
      <c r="R242" s="34">
        <v>19.649999999999999</v>
      </c>
      <c r="S242" s="34">
        <v>0.28000000000000003</v>
      </c>
      <c r="T242" s="34">
        <v>0.14000000000000001</v>
      </c>
      <c r="U242" s="34">
        <v>0.30099999999999999</v>
      </c>
      <c r="V242" s="34">
        <v>0.24</v>
      </c>
      <c r="W242" s="34">
        <v>0.49</v>
      </c>
      <c r="X242" s="34">
        <v>1</v>
      </c>
      <c r="Y242" s="433">
        <f t="shared" si="49"/>
        <v>1.0982089552238805</v>
      </c>
      <c r="Z242" s="433">
        <f t="shared" si="50"/>
        <v>1.3176119402985076</v>
      </c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6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</row>
    <row r="243" spans="1:48" ht="15.75" customHeight="1">
      <c r="A243" s="535" t="s">
        <v>6181</v>
      </c>
      <c r="B243" s="51">
        <v>46009</v>
      </c>
      <c r="C243" s="33" t="s">
        <v>6180</v>
      </c>
      <c r="D243" s="37">
        <v>1495</v>
      </c>
      <c r="E243" s="34">
        <v>21.1</v>
      </c>
      <c r="F243" s="34">
        <v>21.2</v>
      </c>
      <c r="G243" s="34">
        <v>4.4400000000000004</v>
      </c>
      <c r="H243" s="34">
        <v>0.1</v>
      </c>
      <c r="I243" s="34">
        <v>0.5</v>
      </c>
      <c r="J243" s="31">
        <v>3.6999999999999998E-2</v>
      </c>
      <c r="K243" s="31">
        <v>8.2000000000000003E-2</v>
      </c>
      <c r="L243" s="31">
        <v>0.05</v>
      </c>
      <c r="M243" s="31">
        <v>0.01</v>
      </c>
      <c r="N243" s="420">
        <f t="shared" si="44"/>
        <v>94.781000000000006</v>
      </c>
      <c r="O243" s="34">
        <v>32.57</v>
      </c>
      <c r="P243" s="34">
        <v>37.520000000000003</v>
      </c>
      <c r="Q243" s="34">
        <v>7.43</v>
      </c>
      <c r="R243" s="34">
        <v>20.37</v>
      </c>
      <c r="S243" s="34">
        <v>0.2</v>
      </c>
      <c r="T243" s="34">
        <v>0.09</v>
      </c>
      <c r="U243" s="34">
        <v>0.22</v>
      </c>
      <c r="V243" s="34">
        <v>0.21</v>
      </c>
      <c r="W243" s="34">
        <v>0.38</v>
      </c>
      <c r="X243" s="34">
        <v>0.75</v>
      </c>
      <c r="Y243" s="433">
        <f t="shared" si="49"/>
        <v>1.1519803500153516</v>
      </c>
      <c r="Z243" s="433">
        <f t="shared" si="50"/>
        <v>1.3801043905434449</v>
      </c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6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</row>
    <row r="244" spans="1:48" ht="15.75" customHeight="1">
      <c r="A244" s="535" t="s">
        <v>6183</v>
      </c>
      <c r="B244" s="51">
        <v>46009</v>
      </c>
      <c r="C244" s="33" t="s">
        <v>6182</v>
      </c>
      <c r="D244" s="37">
        <v>1518</v>
      </c>
      <c r="E244" s="34">
        <v>23</v>
      </c>
      <c r="F244" s="34">
        <v>23.1</v>
      </c>
      <c r="G244" s="34">
        <v>4.3600000000000003</v>
      </c>
      <c r="H244" s="34">
        <v>0.11</v>
      </c>
      <c r="I244" s="34">
        <v>0.78</v>
      </c>
      <c r="J244" s="31">
        <v>0.02</v>
      </c>
      <c r="K244" s="31">
        <v>0.09</v>
      </c>
      <c r="L244" s="31">
        <v>7.5999999999999998E-2</v>
      </c>
      <c r="M244" s="31">
        <v>1.4E-2</v>
      </c>
      <c r="N244" s="420">
        <f t="shared" si="44"/>
        <v>94.55</v>
      </c>
      <c r="O244" s="34">
        <v>31.99</v>
      </c>
      <c r="P244" s="34">
        <v>37.89</v>
      </c>
      <c r="Q244" s="34">
        <v>7.47</v>
      </c>
      <c r="R244" s="34">
        <v>20.420000000000002</v>
      </c>
      <c r="S244" s="34">
        <v>0.17</v>
      </c>
      <c r="T244" s="34">
        <v>0.09</v>
      </c>
      <c r="U244" s="34">
        <v>0.24</v>
      </c>
      <c r="V244" s="34">
        <v>0.24</v>
      </c>
      <c r="W244" s="34">
        <v>0.44</v>
      </c>
      <c r="X244" s="34">
        <v>0.79</v>
      </c>
      <c r="Y244" s="433">
        <v>1.1844326351984995</v>
      </c>
      <c r="Z244" s="433">
        <v>1.4179431072210067</v>
      </c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6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</row>
    <row r="245" spans="1:48" ht="15.75" customHeight="1">
      <c r="A245" s="535"/>
      <c r="B245" s="51"/>
      <c r="C245" s="33"/>
      <c r="D245" s="37"/>
      <c r="E245" s="34"/>
      <c r="F245" s="34"/>
      <c r="G245" s="34"/>
      <c r="H245" s="34"/>
      <c r="I245" s="34"/>
      <c r="J245" s="31"/>
      <c r="K245" s="31"/>
      <c r="L245" s="31"/>
      <c r="M245" s="31"/>
      <c r="N245" s="420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433"/>
      <c r="Z245" s="433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6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</row>
    <row r="246" spans="1:48" ht="15.75" customHeight="1">
      <c r="A246" s="535" t="s">
        <v>6185</v>
      </c>
      <c r="B246" s="51">
        <v>46010</v>
      </c>
      <c r="C246" s="33" t="s">
        <v>6184</v>
      </c>
      <c r="D246" s="37">
        <v>1500</v>
      </c>
      <c r="E246" s="34">
        <v>0.2</v>
      </c>
      <c r="F246" s="34">
        <v>0.3</v>
      </c>
      <c r="G246" s="34">
        <v>4.3899999999999997</v>
      </c>
      <c r="H246" s="34">
        <v>0.12</v>
      </c>
      <c r="I246" s="34">
        <v>0.67</v>
      </c>
      <c r="J246" s="31">
        <v>2.5000000000000001E-2</v>
      </c>
      <c r="K246" s="31">
        <v>9.4E-2</v>
      </c>
      <c r="L246" s="31">
        <v>7.1999999999999995E-2</v>
      </c>
      <c r="M246" s="31">
        <v>1.6E-2</v>
      </c>
      <c r="N246" s="420">
        <f t="shared" si="44"/>
        <v>94.613</v>
      </c>
      <c r="O246" s="34">
        <v>32.49</v>
      </c>
      <c r="P246" s="34">
        <v>37.96</v>
      </c>
      <c r="Q246" s="34">
        <v>7.36</v>
      </c>
      <c r="R246" s="34">
        <v>19.66</v>
      </c>
      <c r="S246" s="34">
        <v>0.26</v>
      </c>
      <c r="T246" s="34">
        <v>0.12</v>
      </c>
      <c r="U246" s="34">
        <v>0.28000000000000003</v>
      </c>
      <c r="V246" s="34">
        <v>0.25</v>
      </c>
      <c r="W246" s="34">
        <v>0.49</v>
      </c>
      <c r="X246" s="34">
        <v>0.88</v>
      </c>
      <c r="Y246" s="433">
        <v>1.1683594952293013</v>
      </c>
      <c r="Z246" s="433">
        <v>1.3948907356109572</v>
      </c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6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</row>
    <row r="247" spans="1:48" ht="15.75" customHeight="1">
      <c r="A247" s="535" t="s">
        <v>6187</v>
      </c>
      <c r="B247" s="51">
        <v>46010</v>
      </c>
      <c r="C247" s="33" t="s">
        <v>6186</v>
      </c>
      <c r="D247" s="37">
        <v>1492</v>
      </c>
      <c r="E247" s="34">
        <v>2.2000000000000002</v>
      </c>
      <c r="F247" s="34">
        <v>2.2999999999999998</v>
      </c>
      <c r="G247" s="34">
        <v>4.4400000000000004</v>
      </c>
      <c r="H247" s="34">
        <v>0.11</v>
      </c>
      <c r="I247" s="34">
        <v>0.49</v>
      </c>
      <c r="J247" s="31">
        <v>3.6999999999999998E-2</v>
      </c>
      <c r="K247" s="31">
        <v>0.09</v>
      </c>
      <c r="L247" s="31">
        <v>0.05</v>
      </c>
      <c r="M247" s="31">
        <v>0.02</v>
      </c>
      <c r="N247" s="420">
        <f t="shared" si="44"/>
        <v>94.763000000000005</v>
      </c>
      <c r="O247" s="34">
        <v>33.56</v>
      </c>
      <c r="P247" s="34">
        <v>36.630000000000003</v>
      </c>
      <c r="Q247" s="34">
        <v>7.29</v>
      </c>
      <c r="R247" s="34">
        <v>19.47</v>
      </c>
      <c r="S247" s="34">
        <v>0.45</v>
      </c>
      <c r="T247" s="34">
        <v>0.15</v>
      </c>
      <c r="U247" s="34">
        <v>0.32</v>
      </c>
      <c r="V247" s="34">
        <v>0.26</v>
      </c>
      <c r="W247" s="34">
        <v>0.56999999999999995</v>
      </c>
      <c r="X247" s="34">
        <v>1.06</v>
      </c>
      <c r="Y247" s="433">
        <v>1.0914779499404053</v>
      </c>
      <c r="Z247" s="433">
        <v>1.3087008343265791</v>
      </c>
      <c r="AA247" s="34"/>
      <c r="AB247" s="34" t="s">
        <v>50</v>
      </c>
      <c r="AC247" s="34">
        <v>6.3</v>
      </c>
      <c r="AD247" s="34">
        <v>24.6</v>
      </c>
      <c r="AE247" s="34">
        <v>18.2</v>
      </c>
      <c r="AF247" s="34">
        <v>0.6</v>
      </c>
      <c r="AG247" s="34">
        <v>3.08</v>
      </c>
      <c r="AH247" s="34">
        <v>53.519999999999996</v>
      </c>
      <c r="AI247" s="34">
        <v>1.3516483516483517</v>
      </c>
      <c r="AJ247" s="34">
        <v>42.523364485981304</v>
      </c>
      <c r="AK247" s="34">
        <v>844.24</v>
      </c>
      <c r="AL247" s="36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</row>
    <row r="248" spans="1:48" ht="15.75" customHeight="1">
      <c r="A248" s="535" t="s">
        <v>6189</v>
      </c>
      <c r="B248" s="51">
        <v>46010</v>
      </c>
      <c r="C248" s="33" t="s">
        <v>6188</v>
      </c>
      <c r="D248" s="37">
        <v>1495</v>
      </c>
      <c r="E248" s="34">
        <v>4.0999999999999996</v>
      </c>
      <c r="F248" s="34">
        <v>4.2</v>
      </c>
      <c r="G248" s="34">
        <v>4.41</v>
      </c>
      <c r="H248" s="34">
        <v>0.11</v>
      </c>
      <c r="I248" s="34">
        <v>0.6</v>
      </c>
      <c r="J248" s="31">
        <v>3.5000000000000003E-2</v>
      </c>
      <c r="K248" s="31">
        <v>9.1999999999999998E-2</v>
      </c>
      <c r="L248" s="31">
        <v>6.3E-2</v>
      </c>
      <c r="M248" s="31">
        <v>1.7000000000000001E-2</v>
      </c>
      <c r="N248" s="420">
        <f t="shared" si="44"/>
        <v>94.673000000000002</v>
      </c>
      <c r="O248" s="34">
        <v>33.659999999999997</v>
      </c>
      <c r="P248" s="34">
        <v>36.43</v>
      </c>
      <c r="Q248" s="34">
        <v>7.32</v>
      </c>
      <c r="R248" s="34">
        <v>19.579999999999998</v>
      </c>
      <c r="S248" s="34">
        <v>0.36</v>
      </c>
      <c r="T248" s="34">
        <v>0.16</v>
      </c>
      <c r="U248" s="34">
        <v>0.32</v>
      </c>
      <c r="V248" s="34">
        <v>0.27</v>
      </c>
      <c r="W248" s="34">
        <v>0.56999999999999995</v>
      </c>
      <c r="X248" s="34">
        <v>1.07</v>
      </c>
      <c r="Y248" s="433">
        <v>1.0822935234699942</v>
      </c>
      <c r="Z248" s="433">
        <v>1.2997623291740941</v>
      </c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6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</row>
    <row r="249" spans="1:48" ht="15.75" customHeight="1">
      <c r="A249" s="535" t="s">
        <v>6191</v>
      </c>
      <c r="B249" s="51">
        <v>46010</v>
      </c>
      <c r="C249" s="33" t="s">
        <v>6190</v>
      </c>
      <c r="D249" s="37">
        <v>1524</v>
      </c>
      <c r="E249" s="34">
        <v>5.3</v>
      </c>
      <c r="F249" s="34">
        <v>5.4</v>
      </c>
      <c r="G249" s="34">
        <v>4.3499999999999996</v>
      </c>
      <c r="H249" s="34">
        <v>0.11</v>
      </c>
      <c r="I249" s="34">
        <v>0.81</v>
      </c>
      <c r="J249" s="31">
        <v>0.03</v>
      </c>
      <c r="K249" s="31">
        <v>0.1</v>
      </c>
      <c r="L249" s="31">
        <v>7.6999999999999999E-2</v>
      </c>
      <c r="M249" s="31">
        <v>1.4E-2</v>
      </c>
      <c r="N249" s="420">
        <f t="shared" si="44"/>
        <v>94.509</v>
      </c>
      <c r="O249" s="34">
        <v>33.19</v>
      </c>
      <c r="P249" s="34">
        <v>36.799999999999997</v>
      </c>
      <c r="Q249" s="34">
        <v>7.38</v>
      </c>
      <c r="R249" s="34">
        <v>20.170000000000002</v>
      </c>
      <c r="S249" s="34">
        <v>0.22</v>
      </c>
      <c r="T249" s="34">
        <v>0.11</v>
      </c>
      <c r="U249" s="34">
        <v>0.27</v>
      </c>
      <c r="V249" s="34">
        <v>0.26</v>
      </c>
      <c r="W249" s="34">
        <v>0.51</v>
      </c>
      <c r="X249" s="34">
        <v>0.91</v>
      </c>
      <c r="Y249" s="433">
        <v>1.1087677011147936</v>
      </c>
      <c r="Z249" s="433">
        <v>1.3311238324796626</v>
      </c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6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</row>
    <row r="250" spans="1:48" ht="15.75" customHeight="1">
      <c r="A250" s="535" t="s">
        <v>6193</v>
      </c>
      <c r="B250" s="51">
        <v>46010</v>
      </c>
      <c r="C250" s="33" t="s">
        <v>6192</v>
      </c>
      <c r="D250" s="37">
        <v>1506</v>
      </c>
      <c r="E250" s="34">
        <v>7.2</v>
      </c>
      <c r="F250" s="34">
        <v>7.3</v>
      </c>
      <c r="G250" s="34">
        <v>4.37</v>
      </c>
      <c r="H250" s="34">
        <v>0.12</v>
      </c>
      <c r="I250" s="34">
        <v>0.75</v>
      </c>
      <c r="J250" s="31">
        <v>3.9E-2</v>
      </c>
      <c r="K250" s="31">
        <v>9.0999999999999998E-2</v>
      </c>
      <c r="L250" s="31">
        <v>7.0999999999999994E-2</v>
      </c>
      <c r="M250" s="31">
        <v>2.1999999999999999E-2</v>
      </c>
      <c r="N250" s="420">
        <f t="shared" si="44"/>
        <v>94.537000000000006</v>
      </c>
      <c r="O250" s="34">
        <v>33.53</v>
      </c>
      <c r="P250" s="34">
        <v>35.700000000000003</v>
      </c>
      <c r="Q250" s="34">
        <v>7.19</v>
      </c>
      <c r="R250" s="34">
        <v>20.66</v>
      </c>
      <c r="S250" s="34">
        <v>0.28000000000000003</v>
      </c>
      <c r="T250" s="34">
        <v>0.15</v>
      </c>
      <c r="U250" s="34">
        <v>0.28000000000000003</v>
      </c>
      <c r="V250" s="34">
        <v>0.22</v>
      </c>
      <c r="W250" s="34">
        <v>0.5</v>
      </c>
      <c r="X250" s="34">
        <v>1.0900000000000001</v>
      </c>
      <c r="Y250" s="433">
        <v>1.0647181628392486</v>
      </c>
      <c r="Z250" s="433">
        <v>1.2791529973158366</v>
      </c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6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</row>
    <row r="251" spans="1:48" ht="15.75" customHeight="1">
      <c r="A251" s="535" t="s">
        <v>6194</v>
      </c>
      <c r="B251" s="51">
        <v>46010</v>
      </c>
      <c r="C251" s="33" t="s">
        <v>6277</v>
      </c>
      <c r="D251" s="37">
        <v>1460</v>
      </c>
      <c r="E251" s="34">
        <v>9.4499999999999993</v>
      </c>
      <c r="F251" s="34">
        <v>9.5500000000000007</v>
      </c>
      <c r="G251" s="34">
        <v>4.41</v>
      </c>
      <c r="H251" s="34">
        <v>0.08</v>
      </c>
      <c r="I251" s="34">
        <v>0.22</v>
      </c>
      <c r="J251" s="31">
        <v>7.5999999999999998E-2</v>
      </c>
      <c r="K251" s="31">
        <v>0.09</v>
      </c>
      <c r="L251" s="31">
        <v>2.5000000000000001E-2</v>
      </c>
      <c r="M251" s="31">
        <v>1.4E-2</v>
      </c>
      <c r="N251" s="420">
        <f t="shared" si="44"/>
        <v>95.084999999999994</v>
      </c>
      <c r="O251" s="34">
        <v>33.97</v>
      </c>
      <c r="P251" s="34">
        <v>35.03</v>
      </c>
      <c r="Q251" s="34">
        <v>7.15</v>
      </c>
      <c r="R251" s="34">
        <v>20.11</v>
      </c>
      <c r="S251" s="34">
        <v>0.63</v>
      </c>
      <c r="T251" s="34">
        <v>0.22</v>
      </c>
      <c r="U251" s="34">
        <v>0.32</v>
      </c>
      <c r="V251" s="34">
        <v>0.24</v>
      </c>
      <c r="W251" s="34">
        <v>0.63</v>
      </c>
      <c r="X251" s="34">
        <v>1.29</v>
      </c>
      <c r="Y251" s="433">
        <v>1.0312040035325287</v>
      </c>
      <c r="Z251" s="433">
        <v>1.2416838386811893</v>
      </c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6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</row>
    <row r="252" spans="1:48" ht="15.75" customHeight="1">
      <c r="A252" s="535" t="s">
        <v>6196</v>
      </c>
      <c r="B252" s="51">
        <v>46010</v>
      </c>
      <c r="C252" s="33" t="s">
        <v>6195</v>
      </c>
      <c r="D252" s="37">
        <v>1474</v>
      </c>
      <c r="E252" s="34">
        <v>11.3</v>
      </c>
      <c r="F252" s="34">
        <v>11.4</v>
      </c>
      <c r="G252" s="34">
        <v>4.43</v>
      </c>
      <c r="H252" s="34">
        <v>0.1</v>
      </c>
      <c r="I252" s="34">
        <v>0.53</v>
      </c>
      <c r="J252" s="31">
        <v>6.4000000000000001E-2</v>
      </c>
      <c r="K252" s="31">
        <v>8.8999999999999996E-2</v>
      </c>
      <c r="L252" s="31">
        <v>4.7E-2</v>
      </c>
      <c r="M252" s="31">
        <v>1.4999999999999999E-2</v>
      </c>
      <c r="N252" s="420">
        <f t="shared" si="44"/>
        <v>94.724999999999994</v>
      </c>
      <c r="O252" s="34">
        <v>34.340000000000003</v>
      </c>
      <c r="P252" s="34">
        <v>35.450000000000003</v>
      </c>
      <c r="Q252" s="34">
        <v>7.21</v>
      </c>
      <c r="R252" s="34">
        <v>19.829999999999998</v>
      </c>
      <c r="S252" s="34">
        <v>0.37</v>
      </c>
      <c r="T252" s="34">
        <v>0.19</v>
      </c>
      <c r="U252" s="34">
        <v>0.33</v>
      </c>
      <c r="V252" s="34">
        <v>0.22</v>
      </c>
      <c r="W252" s="34">
        <v>0.54</v>
      </c>
      <c r="X252" s="34">
        <v>1.23</v>
      </c>
      <c r="Y252" s="433">
        <v>1.0323238206173557</v>
      </c>
      <c r="Z252" s="433">
        <v>1.2422830518345953</v>
      </c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6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</row>
    <row r="253" spans="1:48" ht="15.75" customHeight="1">
      <c r="A253" s="535" t="s">
        <v>6198</v>
      </c>
      <c r="B253" s="51">
        <v>46010</v>
      </c>
      <c r="C253" s="33" t="s">
        <v>6197</v>
      </c>
      <c r="D253" s="37">
        <v>1503</v>
      </c>
      <c r="E253" s="34">
        <v>13.1</v>
      </c>
      <c r="F253" s="34">
        <v>13.2</v>
      </c>
      <c r="G253" s="34">
        <v>4.32</v>
      </c>
      <c r="H253" s="34">
        <v>0.11</v>
      </c>
      <c r="I253" s="34">
        <v>0.89</v>
      </c>
      <c r="J253" s="31">
        <v>3.6999999999999998E-2</v>
      </c>
      <c r="K253" s="31">
        <v>0.111</v>
      </c>
      <c r="L253" s="31">
        <v>8.2000000000000003E-2</v>
      </c>
      <c r="M253" s="31">
        <v>1.6E-2</v>
      </c>
      <c r="N253" s="420">
        <f t="shared" si="44"/>
        <v>94.433999999999997</v>
      </c>
      <c r="O253" s="34">
        <v>33.44</v>
      </c>
      <c r="P253" s="34">
        <v>36.81</v>
      </c>
      <c r="Q253" s="34">
        <v>7.4</v>
      </c>
      <c r="R253" s="34">
        <v>19.86</v>
      </c>
      <c r="S253" s="34">
        <v>0.22</v>
      </c>
      <c r="T253" s="34">
        <v>0.12</v>
      </c>
      <c r="U253" s="34">
        <v>0.26</v>
      </c>
      <c r="V253" s="34">
        <v>0.23</v>
      </c>
      <c r="W253" s="34">
        <v>0.49</v>
      </c>
      <c r="X253" s="34">
        <v>0.91</v>
      </c>
      <c r="Y253" s="433">
        <v>1.1007775119617227</v>
      </c>
      <c r="Z253" s="433">
        <v>1.3220693779904307</v>
      </c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6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</row>
    <row r="254" spans="1:48" ht="15.75" customHeight="1">
      <c r="A254" s="535" t="s">
        <v>6200</v>
      </c>
      <c r="B254" s="51">
        <v>46010</v>
      </c>
      <c r="C254" s="33" t="s">
        <v>6199</v>
      </c>
      <c r="D254" s="37">
        <v>1484</v>
      </c>
      <c r="E254" s="34">
        <v>14.5</v>
      </c>
      <c r="F254" s="34">
        <v>15</v>
      </c>
      <c r="G254" s="34">
        <v>4.4000000000000004</v>
      </c>
      <c r="H254" s="34">
        <v>0.11</v>
      </c>
      <c r="I254" s="34">
        <v>0.62</v>
      </c>
      <c r="J254" s="31">
        <v>4.5999999999999999E-2</v>
      </c>
      <c r="K254" s="31">
        <v>9.5000000000000001E-2</v>
      </c>
      <c r="L254" s="31">
        <v>6.5000000000000002E-2</v>
      </c>
      <c r="M254" s="31">
        <v>1.4E-2</v>
      </c>
      <c r="N254" s="420">
        <f t="shared" si="44"/>
        <v>94.65</v>
      </c>
      <c r="O254" s="34">
        <v>32.33</v>
      </c>
      <c r="P254" s="34">
        <v>36.94</v>
      </c>
      <c r="Q254" s="34">
        <v>7.74</v>
      </c>
      <c r="R254" s="34">
        <v>20.69</v>
      </c>
      <c r="S254" s="34">
        <v>0.18</v>
      </c>
      <c r="T254" s="34">
        <v>0.12</v>
      </c>
      <c r="U254" s="34">
        <v>0.45</v>
      </c>
      <c r="V254" s="34">
        <v>0.24</v>
      </c>
      <c r="W254" s="34">
        <v>0.47</v>
      </c>
      <c r="X254" s="34">
        <v>0.74</v>
      </c>
      <c r="Y254" s="433">
        <f t="shared" ref="Y254:Y255" si="53">P254/O254</f>
        <v>1.1425920197958552</v>
      </c>
      <c r="Z254" s="433">
        <f t="shared" ref="Z254:Z255" si="54">(Q254+P254)/O254</f>
        <v>1.3819981441385711</v>
      </c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6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</row>
    <row r="255" spans="1:48" ht="15.75" customHeight="1">
      <c r="A255" s="535" t="s">
        <v>6202</v>
      </c>
      <c r="B255" s="51">
        <v>46010</v>
      </c>
      <c r="C255" s="33" t="s">
        <v>6201</v>
      </c>
      <c r="D255" s="37">
        <v>1499</v>
      </c>
      <c r="E255" s="34">
        <v>17.03</v>
      </c>
      <c r="F255" s="34">
        <v>17.13</v>
      </c>
      <c r="G255" s="34">
        <v>4.46</v>
      </c>
      <c r="H255" s="34">
        <v>0.12</v>
      </c>
      <c r="I255" s="34">
        <v>0.74</v>
      </c>
      <c r="J255" s="31">
        <v>3.3000000000000002E-2</v>
      </c>
      <c r="K255" s="31">
        <v>0.10100000000000001</v>
      </c>
      <c r="L255" s="31">
        <v>7.8E-2</v>
      </c>
      <c r="M255" s="31">
        <v>1.7000000000000001E-2</v>
      </c>
      <c r="N255" s="420">
        <f t="shared" si="44"/>
        <v>94.450999999999993</v>
      </c>
      <c r="O255" s="34">
        <v>32.44</v>
      </c>
      <c r="P255" s="34">
        <v>36.76</v>
      </c>
      <c r="Q255" s="34">
        <v>7.85</v>
      </c>
      <c r="R255" s="34">
        <v>20.420000000000002</v>
      </c>
      <c r="S255" s="34">
        <v>0.24</v>
      </c>
      <c r="T255" s="34">
        <v>0.14000000000000001</v>
      </c>
      <c r="U255" s="34">
        <v>0.45</v>
      </c>
      <c r="V255" s="34">
        <v>0.24</v>
      </c>
      <c r="W255" s="34">
        <v>0.48</v>
      </c>
      <c r="X255" s="34">
        <v>0.83</v>
      </c>
      <c r="Y255" s="433">
        <f t="shared" si="53"/>
        <v>1.1331689272503083</v>
      </c>
      <c r="Z255" s="433">
        <f t="shared" si="54"/>
        <v>1.3751541307028361</v>
      </c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6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</row>
    <row r="256" spans="1:48" ht="15.75" customHeight="1">
      <c r="A256" s="535" t="s">
        <v>6204</v>
      </c>
      <c r="B256" s="51">
        <v>46010</v>
      </c>
      <c r="C256" s="33" t="s">
        <v>6203</v>
      </c>
      <c r="D256" s="37">
        <v>1506</v>
      </c>
      <c r="E256" s="34">
        <v>18.100000000000001</v>
      </c>
      <c r="F256" s="34">
        <v>18.2</v>
      </c>
      <c r="G256" s="34">
        <v>4.38</v>
      </c>
      <c r="H256" s="34">
        <v>0.11</v>
      </c>
      <c r="I256" s="34">
        <v>0.73</v>
      </c>
      <c r="J256" s="31">
        <v>4.2999999999999997E-2</v>
      </c>
      <c r="K256" s="31">
        <v>0.09</v>
      </c>
      <c r="L256" s="31">
        <v>7.8E-2</v>
      </c>
      <c r="M256" s="31">
        <v>1.7000000000000001E-2</v>
      </c>
      <c r="N256" s="420">
        <f t="shared" si="44"/>
        <v>94.551999999999992</v>
      </c>
      <c r="O256" s="34">
        <v>33.18</v>
      </c>
      <c r="P256" s="34">
        <v>36.5</v>
      </c>
      <c r="Q256" s="34">
        <v>7.32</v>
      </c>
      <c r="R256" s="34">
        <v>20.27</v>
      </c>
      <c r="S256" s="34">
        <v>0.28999999999999998</v>
      </c>
      <c r="T256" s="34">
        <v>0.13</v>
      </c>
      <c r="U256" s="34">
        <v>0.28999999999999998</v>
      </c>
      <c r="V256" s="34">
        <v>0.25</v>
      </c>
      <c r="W256" s="34">
        <v>0.49</v>
      </c>
      <c r="X256" s="34">
        <v>1.02</v>
      </c>
      <c r="Y256" s="433">
        <v>1.1000602772754671</v>
      </c>
      <c r="Z256" s="433">
        <v>1.3206751054852321</v>
      </c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6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</row>
    <row r="257" spans="1:48" ht="15.75" customHeight="1">
      <c r="A257" s="535" t="s">
        <v>6206</v>
      </c>
      <c r="B257" s="51">
        <v>46010</v>
      </c>
      <c r="C257" s="33" t="s">
        <v>6205</v>
      </c>
      <c r="D257" s="37">
        <v>1471</v>
      </c>
      <c r="E257" s="34">
        <v>19.399999999999999</v>
      </c>
      <c r="F257" s="34">
        <v>19.5</v>
      </c>
      <c r="G257" s="34">
        <v>4.4800000000000004</v>
      </c>
      <c r="H257" s="34">
        <v>0.1</v>
      </c>
      <c r="I257" s="34">
        <v>0.34</v>
      </c>
      <c r="J257" s="31">
        <v>6.2E-2</v>
      </c>
      <c r="K257" s="31">
        <v>0.08</v>
      </c>
      <c r="L257" s="31">
        <v>3.3000000000000002E-2</v>
      </c>
      <c r="M257" s="31">
        <v>1.6E-2</v>
      </c>
      <c r="N257" s="420">
        <f t="shared" si="44"/>
        <v>94.888999999999996</v>
      </c>
      <c r="O257" s="34">
        <v>33.11</v>
      </c>
      <c r="P257" s="34">
        <v>36.130000000000003</v>
      </c>
      <c r="Q257" s="34">
        <v>7.19</v>
      </c>
      <c r="R257" s="34">
        <v>20.11</v>
      </c>
      <c r="S257" s="34">
        <v>0.51</v>
      </c>
      <c r="T257" s="34">
        <v>0.19</v>
      </c>
      <c r="U257" s="34">
        <v>0.34</v>
      </c>
      <c r="V257" s="34">
        <v>0.2</v>
      </c>
      <c r="W257" s="34">
        <v>0.51</v>
      </c>
      <c r="X257" s="34">
        <v>1.26</v>
      </c>
      <c r="Y257" s="433">
        <v>1.0912111144669285</v>
      </c>
      <c r="Z257" s="433">
        <v>1.308366052552099</v>
      </c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6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</row>
    <row r="258" spans="1:48" ht="15.75" customHeight="1">
      <c r="A258" s="535" t="s">
        <v>6208</v>
      </c>
      <c r="B258" s="51">
        <v>46010</v>
      </c>
      <c r="C258" s="33" t="s">
        <v>6207</v>
      </c>
      <c r="D258" s="37">
        <v>1487</v>
      </c>
      <c r="E258" s="34">
        <v>22.3</v>
      </c>
      <c r="F258" s="34">
        <v>22.4</v>
      </c>
      <c r="G258" s="34">
        <v>4.5027600000000003</v>
      </c>
      <c r="H258" s="34">
        <v>0.11220000000000001</v>
      </c>
      <c r="I258" s="34">
        <v>0.504</v>
      </c>
      <c r="J258" s="31">
        <v>4.3285000000000004E-2</v>
      </c>
      <c r="K258" s="31">
        <v>9.1191000000000008E-2</v>
      </c>
      <c r="L258" s="31">
        <v>5.7996999999999993E-2</v>
      </c>
      <c r="M258" s="31">
        <v>1.4624999999999999E-2</v>
      </c>
      <c r="N258" s="420">
        <f t="shared" si="44"/>
        <v>94.673941999999997</v>
      </c>
      <c r="O258" s="34">
        <v>33.11</v>
      </c>
      <c r="P258" s="34">
        <v>35.99</v>
      </c>
      <c r="Q258" s="34">
        <v>7.56</v>
      </c>
      <c r="R258" s="34">
        <v>20.53</v>
      </c>
      <c r="S258" s="34">
        <v>0.28999999999999998</v>
      </c>
      <c r="T258" s="34">
        <v>0.17</v>
      </c>
      <c r="U258" s="34">
        <v>0.4</v>
      </c>
      <c r="V258" s="34">
        <v>0.28999999999999998</v>
      </c>
      <c r="W258" s="34">
        <v>0.54</v>
      </c>
      <c r="X258" s="34">
        <v>1.03</v>
      </c>
      <c r="Y258" s="433">
        <v>1.0869827846572033</v>
      </c>
      <c r="Z258" s="433">
        <v>1.315312594382362</v>
      </c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6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</row>
    <row r="259" spans="1:48" ht="15.75" customHeight="1">
      <c r="A259" s="535"/>
      <c r="B259" s="51"/>
      <c r="C259" s="33"/>
      <c r="D259" s="37"/>
      <c r="E259" s="34"/>
      <c r="F259" s="34"/>
      <c r="G259" s="34"/>
      <c r="H259" s="34"/>
      <c r="I259" s="34"/>
      <c r="J259" s="31"/>
      <c r="K259" s="31"/>
      <c r="L259" s="31"/>
      <c r="M259" s="31"/>
      <c r="N259" s="420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433"/>
      <c r="Z259" s="433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6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</row>
    <row r="260" spans="1:48" ht="15.75" customHeight="1">
      <c r="A260" s="535" t="s">
        <v>6210</v>
      </c>
      <c r="B260" s="51">
        <v>46011</v>
      </c>
      <c r="C260" s="33" t="s">
        <v>6209</v>
      </c>
      <c r="D260" s="37">
        <v>1451</v>
      </c>
      <c r="E260" s="34">
        <v>0.5</v>
      </c>
      <c r="F260" s="34">
        <v>1</v>
      </c>
      <c r="G260" s="34">
        <v>4.2672600000000003</v>
      </c>
      <c r="H260" s="34">
        <v>0.11220000000000001</v>
      </c>
      <c r="I260" s="34">
        <v>0.88000000000000012</v>
      </c>
      <c r="J260" s="31">
        <v>6.9255999999999998E-2</v>
      </c>
      <c r="K260" s="31">
        <v>9.8454E-2</v>
      </c>
      <c r="L260" s="31">
        <v>3.3422E-2</v>
      </c>
      <c r="M260" s="31">
        <v>2.4375000000000001E-2</v>
      </c>
      <c r="N260" s="420">
        <f t="shared" si="44"/>
        <v>94.515033000000003</v>
      </c>
      <c r="O260" s="34">
        <v>34.340000000000003</v>
      </c>
      <c r="P260" s="34">
        <v>34.76</v>
      </c>
      <c r="Q260" s="34">
        <v>7.57</v>
      </c>
      <c r="R260" s="34">
        <v>19.72</v>
      </c>
      <c r="S260" s="34">
        <v>0.56000000000000005</v>
      </c>
      <c r="T260" s="34">
        <v>0.25</v>
      </c>
      <c r="U260" s="34">
        <v>0.32</v>
      </c>
      <c r="V260" s="34">
        <v>0.32</v>
      </c>
      <c r="W260" s="34">
        <v>0.5</v>
      </c>
      <c r="X260" s="34">
        <v>1.39</v>
      </c>
      <c r="Y260" s="433">
        <v>1.0122306348281886</v>
      </c>
      <c r="Z260" s="433">
        <v>1.2326732673267324</v>
      </c>
      <c r="AA260" s="34"/>
      <c r="AB260" s="34" t="s">
        <v>48</v>
      </c>
      <c r="AC260" s="34">
        <v>22.3</v>
      </c>
      <c r="AD260" s="34">
        <v>25</v>
      </c>
      <c r="AE260" s="34">
        <v>18.399999999999999</v>
      </c>
      <c r="AF260" s="34">
        <v>0.6</v>
      </c>
      <c r="AG260" s="34">
        <v>3.22</v>
      </c>
      <c r="AH260" s="34">
        <v>52.78</v>
      </c>
      <c r="AI260" s="34">
        <v>1.3586956521739131</v>
      </c>
      <c r="AJ260" s="34">
        <v>42.396313364055302</v>
      </c>
      <c r="AK260" s="34">
        <v>860.71</v>
      </c>
      <c r="AL260" s="36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</row>
    <row r="261" spans="1:48" ht="15.75" customHeight="1">
      <c r="A261" s="535" t="s">
        <v>6211</v>
      </c>
      <c r="B261" s="51">
        <v>46011</v>
      </c>
      <c r="C261" s="33" t="s">
        <v>6212</v>
      </c>
      <c r="D261" s="37">
        <v>1461</v>
      </c>
      <c r="E261" s="34">
        <v>2.1</v>
      </c>
      <c r="F261" s="34">
        <v>2.2000000000000002</v>
      </c>
      <c r="G261" s="34">
        <v>4.41798</v>
      </c>
      <c r="H261" s="34">
        <v>0.11220000000000001</v>
      </c>
      <c r="I261" s="34">
        <v>0.47199999999999998</v>
      </c>
      <c r="J261" s="31">
        <v>6.1386000000000003E-2</v>
      </c>
      <c r="K261" s="31">
        <v>0.10733100000000001</v>
      </c>
      <c r="L261" s="31">
        <v>5.0132999999999997E-2</v>
      </c>
      <c r="M261" s="31">
        <v>1.3650000000000001E-2</v>
      </c>
      <c r="N261" s="420">
        <f t="shared" si="44"/>
        <v>94.765320000000003</v>
      </c>
      <c r="O261" s="34">
        <v>34.380000000000003</v>
      </c>
      <c r="P261" s="34">
        <v>34.72</v>
      </c>
      <c r="Q261" s="34">
        <v>7.29</v>
      </c>
      <c r="R261" s="34">
        <v>20.58</v>
      </c>
      <c r="S261" s="34">
        <v>0.46</v>
      </c>
      <c r="T261" s="34">
        <v>0.19</v>
      </c>
      <c r="U261" s="34">
        <v>0.33</v>
      </c>
      <c r="V261" s="34">
        <v>0.25</v>
      </c>
      <c r="W261" s="34">
        <v>0.52</v>
      </c>
      <c r="X261" s="34">
        <v>1.18</v>
      </c>
      <c r="Y261" s="433">
        <v>1.0098894706224548</v>
      </c>
      <c r="Z261" s="433">
        <v>1.2219313554392086</v>
      </c>
      <c r="AA261" s="34"/>
      <c r="AB261" s="34" t="s">
        <v>50</v>
      </c>
      <c r="AC261" s="34">
        <v>6.3</v>
      </c>
      <c r="AD261" s="34" t="s">
        <v>51</v>
      </c>
      <c r="AE261" s="34"/>
      <c r="AF261" s="34"/>
      <c r="AG261" s="34"/>
      <c r="AH261" s="34"/>
      <c r="AI261" s="34"/>
      <c r="AJ261" s="34"/>
      <c r="AK261" s="34"/>
      <c r="AL261" s="36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</row>
    <row r="262" spans="1:48" ht="15.75" customHeight="1">
      <c r="A262" s="535" t="s">
        <v>6213</v>
      </c>
      <c r="B262" s="51">
        <v>46011</v>
      </c>
      <c r="C262" s="33" t="s">
        <v>6214</v>
      </c>
      <c r="D262" s="37">
        <v>1487</v>
      </c>
      <c r="E262" s="34">
        <v>3.5</v>
      </c>
      <c r="F262" s="34">
        <v>4</v>
      </c>
      <c r="G262" s="34">
        <v>4.0505999999999993</v>
      </c>
      <c r="H262" s="34">
        <v>0.1326</v>
      </c>
      <c r="I262" s="34">
        <v>0.87200000000000011</v>
      </c>
      <c r="J262" s="31">
        <v>3.3054E-2</v>
      </c>
      <c r="K262" s="31">
        <v>9.8454E-2</v>
      </c>
      <c r="L262" s="31">
        <v>7.9622999999999999E-2</v>
      </c>
      <c r="M262" s="31">
        <v>1.5599999999999999E-2</v>
      </c>
      <c r="N262" s="420">
        <f t="shared" si="44"/>
        <v>94.718069</v>
      </c>
      <c r="O262" s="34">
        <v>33.56</v>
      </c>
      <c r="P262" s="34">
        <v>36.049999999999997</v>
      </c>
      <c r="Q262" s="34">
        <v>7.38</v>
      </c>
      <c r="R262" s="34">
        <v>20.56</v>
      </c>
      <c r="S262" s="34">
        <v>0.21</v>
      </c>
      <c r="T262" s="34">
        <v>0.15</v>
      </c>
      <c r="U262" s="34">
        <v>0.37</v>
      </c>
      <c r="V262" s="34">
        <v>0.21</v>
      </c>
      <c r="W262" s="34">
        <v>0.43</v>
      </c>
      <c r="X262" s="34">
        <v>0.97</v>
      </c>
      <c r="Y262" s="433">
        <v>1.0741954707985695</v>
      </c>
      <c r="Z262" s="433">
        <v>1.2941001191895112</v>
      </c>
      <c r="AA262" s="34"/>
      <c r="AB262" s="542" t="s">
        <v>53</v>
      </c>
      <c r="AC262" s="171">
        <v>14.3</v>
      </c>
      <c r="AD262" s="34">
        <v>25</v>
      </c>
      <c r="AE262" s="34">
        <v>18.600000000000001</v>
      </c>
      <c r="AF262" s="34">
        <v>0.6</v>
      </c>
      <c r="AG262" s="34">
        <v>3.08</v>
      </c>
      <c r="AH262" s="34">
        <v>52.72</v>
      </c>
      <c r="AI262" s="34">
        <v>1.3440860215053763</v>
      </c>
      <c r="AJ262" s="34">
        <v>42.660550458715598</v>
      </c>
      <c r="AK262" s="34">
        <v>856.44</v>
      </c>
      <c r="AL262" s="36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</row>
    <row r="263" spans="1:48" ht="15.75" customHeight="1">
      <c r="A263" s="535" t="s">
        <v>6216</v>
      </c>
      <c r="B263" s="51">
        <v>46011</v>
      </c>
      <c r="C263" s="33" t="s">
        <v>6215</v>
      </c>
      <c r="D263" s="37">
        <v>1488</v>
      </c>
      <c r="E263" s="34">
        <v>5.3</v>
      </c>
      <c r="F263" s="34">
        <v>5.4</v>
      </c>
      <c r="G263" s="34">
        <v>4.0694400000000002</v>
      </c>
      <c r="H263" s="34">
        <v>0.12239999999999999</v>
      </c>
      <c r="I263" s="34">
        <v>0.56799999999999995</v>
      </c>
      <c r="J263" s="31">
        <v>4.1710999999999998E-2</v>
      </c>
      <c r="K263" s="31">
        <v>0.10975200000000002</v>
      </c>
      <c r="L263" s="31">
        <v>6.7826999999999998E-2</v>
      </c>
      <c r="M263" s="31">
        <v>1.4624999999999999E-2</v>
      </c>
      <c r="N263" s="420">
        <f t="shared" si="44"/>
        <v>95.006245000000007</v>
      </c>
      <c r="O263" s="34">
        <v>33.44</v>
      </c>
      <c r="P263" s="34">
        <v>36.21</v>
      </c>
      <c r="Q263" s="34">
        <v>7.33</v>
      </c>
      <c r="R263" s="34">
        <v>20.57</v>
      </c>
      <c r="S263" s="34">
        <v>0.28999999999999998</v>
      </c>
      <c r="T263" s="34">
        <v>0.14000000000000001</v>
      </c>
      <c r="U263" s="34">
        <v>0.39</v>
      </c>
      <c r="V263" s="34">
        <v>0.21</v>
      </c>
      <c r="W263" s="34">
        <v>0.41</v>
      </c>
      <c r="X263" s="34">
        <v>0.91</v>
      </c>
      <c r="Y263" s="433">
        <v>1.0828349282296652</v>
      </c>
      <c r="Z263" s="433">
        <v>1.3020334928229667</v>
      </c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6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</row>
    <row r="264" spans="1:48" ht="15.75" customHeight="1">
      <c r="A264" s="535" t="s">
        <v>6217</v>
      </c>
      <c r="B264" s="51">
        <v>46011</v>
      </c>
      <c r="C264" s="33" t="s">
        <v>6218</v>
      </c>
      <c r="D264" s="37">
        <v>1465</v>
      </c>
      <c r="E264" s="34">
        <v>7.15</v>
      </c>
      <c r="F264" s="34">
        <v>7.25</v>
      </c>
      <c r="G264" s="34">
        <v>4.49</v>
      </c>
      <c r="H264" s="34">
        <v>9.1799999999999993E-2</v>
      </c>
      <c r="I264" s="34">
        <v>0.15</v>
      </c>
      <c r="J264" s="31">
        <v>8.5000000000000006E-2</v>
      </c>
      <c r="K264" s="31">
        <v>9.9000000000000005E-2</v>
      </c>
      <c r="L264" s="31">
        <v>1.6711E-2</v>
      </c>
      <c r="M264" s="31">
        <v>1.8525E-2</v>
      </c>
      <c r="N264" s="420">
        <f t="shared" si="44"/>
        <v>95.048963999999998</v>
      </c>
      <c r="O264" s="34">
        <v>33.79</v>
      </c>
      <c r="P264" s="34">
        <v>35.76</v>
      </c>
      <c r="Q264" s="34">
        <v>7.42</v>
      </c>
      <c r="R264" s="34">
        <v>19.52</v>
      </c>
      <c r="S264" s="34">
        <v>0.66</v>
      </c>
      <c r="T264" s="34">
        <v>0.25</v>
      </c>
      <c r="U264" s="34">
        <v>0.32</v>
      </c>
      <c r="V264" s="34">
        <v>0.24</v>
      </c>
      <c r="W264" s="34">
        <v>0.51</v>
      </c>
      <c r="X264" s="34">
        <v>1.39</v>
      </c>
      <c r="Y264" s="433">
        <v>1.0583012725658478</v>
      </c>
      <c r="Z264" s="433">
        <v>1.2778928677123409</v>
      </c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6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</row>
    <row r="265" spans="1:48" ht="15.75" customHeight="1">
      <c r="A265" s="535" t="s">
        <v>6220</v>
      </c>
      <c r="B265" s="51">
        <v>46011</v>
      </c>
      <c r="C265" s="33" t="s">
        <v>6219</v>
      </c>
      <c r="D265" s="37">
        <v>1454</v>
      </c>
      <c r="E265" s="34">
        <v>9.25</v>
      </c>
      <c r="F265" s="34">
        <v>9.35</v>
      </c>
      <c r="G265" s="34">
        <v>4.46</v>
      </c>
      <c r="H265" s="34">
        <v>9.1799999999999993E-2</v>
      </c>
      <c r="I265" s="34">
        <v>0.25600000000000001</v>
      </c>
      <c r="J265" s="31">
        <v>8.2635E-2</v>
      </c>
      <c r="K265" s="31">
        <v>0.10894500000000001</v>
      </c>
      <c r="L265" s="31">
        <v>2.8507000000000001E-2</v>
      </c>
      <c r="M265" s="31">
        <v>1.3650000000000001E-2</v>
      </c>
      <c r="N265" s="420">
        <f t="shared" si="44"/>
        <v>94.958462999999995</v>
      </c>
      <c r="O265" s="34">
        <v>33.85</v>
      </c>
      <c r="P265" s="34">
        <v>35.909999999999997</v>
      </c>
      <c r="Q265" s="34">
        <v>7.39</v>
      </c>
      <c r="R265" s="34">
        <v>19.420000000000002</v>
      </c>
      <c r="S265" s="34">
        <v>0.65</v>
      </c>
      <c r="T265" s="34">
        <v>0.24</v>
      </c>
      <c r="U265" s="34">
        <v>0.34</v>
      </c>
      <c r="V265" s="34">
        <v>0.22</v>
      </c>
      <c r="W265" s="34">
        <v>0.49</v>
      </c>
      <c r="X265" s="34">
        <v>1.35</v>
      </c>
      <c r="Y265" s="433">
        <f t="shared" ref="Y265:Y267" si="55">P265/O265</f>
        <v>1.0608567208271786</v>
      </c>
      <c r="Z265" s="433">
        <f t="shared" ref="Z265:Z267" si="56">(Q265+P265)/O265</f>
        <v>1.27917282127031</v>
      </c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6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</row>
    <row r="266" spans="1:48" ht="15.75" customHeight="1">
      <c r="A266" s="535" t="s">
        <v>6222</v>
      </c>
      <c r="B266" s="51">
        <v>46011</v>
      </c>
      <c r="C266" s="33" t="s">
        <v>6221</v>
      </c>
      <c r="D266" s="37">
        <v>1475</v>
      </c>
      <c r="E266" s="34">
        <v>10.27</v>
      </c>
      <c r="F266" s="34">
        <v>10.37</v>
      </c>
      <c r="G266" s="34">
        <v>4.4400000000000004</v>
      </c>
      <c r="H266" s="34">
        <v>0.09</v>
      </c>
      <c r="I266" s="34">
        <v>0.5</v>
      </c>
      <c r="J266" s="31">
        <v>4.5999999999999999E-2</v>
      </c>
      <c r="K266" s="31">
        <v>9.2999999999999999E-2</v>
      </c>
      <c r="L266" s="31">
        <v>5.3999999999999999E-2</v>
      </c>
      <c r="M266" s="31">
        <v>1.4E-2</v>
      </c>
      <c r="N266" s="420">
        <f t="shared" si="44"/>
        <v>94.763000000000005</v>
      </c>
      <c r="O266" s="34">
        <v>33.61</v>
      </c>
      <c r="P266" s="34">
        <v>36.299999999999997</v>
      </c>
      <c r="Q266" s="34">
        <v>6.91</v>
      </c>
      <c r="R266" s="34">
        <v>20.239999999999998</v>
      </c>
      <c r="S266" s="34">
        <v>0.42</v>
      </c>
      <c r="T266" s="34">
        <v>0.18</v>
      </c>
      <c r="U266" s="34">
        <v>0.32</v>
      </c>
      <c r="V266" s="34">
        <v>0.22</v>
      </c>
      <c r="W266" s="34">
        <v>0.46</v>
      </c>
      <c r="X266" s="34">
        <v>1.19</v>
      </c>
      <c r="Y266" s="433">
        <f t="shared" si="55"/>
        <v>1.0800357036596251</v>
      </c>
      <c r="Z266" s="433">
        <f t="shared" si="56"/>
        <v>1.2856292770008924</v>
      </c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6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</row>
    <row r="267" spans="1:48" ht="15.75" customHeight="1">
      <c r="A267" s="535" t="s">
        <v>6224</v>
      </c>
      <c r="B267" s="51">
        <v>46011</v>
      </c>
      <c r="C267" s="33" t="s">
        <v>6223</v>
      </c>
      <c r="D267" s="37">
        <v>1472</v>
      </c>
      <c r="E267" s="34">
        <v>12.44</v>
      </c>
      <c r="F267" s="34">
        <v>12.54</v>
      </c>
      <c r="G267" s="34">
        <v>4.4489999999999998</v>
      </c>
      <c r="H267" s="34">
        <v>0.08</v>
      </c>
      <c r="I267" s="34">
        <v>0.28999999999999998</v>
      </c>
      <c r="J267" s="31">
        <v>7.0999999999999994E-2</v>
      </c>
      <c r="K267" s="31">
        <v>8.6999999999999994E-2</v>
      </c>
      <c r="L267" s="31">
        <v>3.3000000000000002E-2</v>
      </c>
      <c r="M267" s="31">
        <v>1.0999999999999999E-2</v>
      </c>
      <c r="N267" s="420">
        <f t="shared" si="44"/>
        <v>94.978999999999999</v>
      </c>
      <c r="O267" s="34">
        <v>33.119999999999997</v>
      </c>
      <c r="P267" s="34">
        <v>36.619999999999997</v>
      </c>
      <c r="Q267" s="34">
        <v>6.77</v>
      </c>
      <c r="R267" s="34">
        <v>20.45</v>
      </c>
      <c r="S267" s="34">
        <v>0.45</v>
      </c>
      <c r="T267" s="34">
        <v>0.17</v>
      </c>
      <c r="U267" s="34">
        <v>0.32</v>
      </c>
      <c r="V267" s="34">
        <v>0.22</v>
      </c>
      <c r="W267" s="34">
        <v>0.45</v>
      </c>
      <c r="X267" s="34">
        <v>1.1599999999999999</v>
      </c>
      <c r="Y267" s="433">
        <f t="shared" si="55"/>
        <v>1.1056763285024154</v>
      </c>
      <c r="Z267" s="433">
        <f t="shared" si="56"/>
        <v>1.3100845410628021</v>
      </c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6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</row>
    <row r="268" spans="1:48" ht="15.75" customHeight="1">
      <c r="A268" s="535" t="s">
        <v>6225</v>
      </c>
      <c r="B268" s="51">
        <v>46011</v>
      </c>
      <c r="C268" s="33" t="s">
        <v>6226</v>
      </c>
      <c r="D268" s="37">
        <v>1458</v>
      </c>
      <c r="E268" s="34">
        <v>13.45</v>
      </c>
      <c r="F268" s="34">
        <v>13.55</v>
      </c>
      <c r="G268" s="34">
        <v>4.49</v>
      </c>
      <c r="H268" s="34">
        <v>0.08</v>
      </c>
      <c r="I268" s="34">
        <v>0.24</v>
      </c>
      <c r="J268" s="31">
        <v>8.5000000000000006E-2</v>
      </c>
      <c r="K268" s="31">
        <v>0.09</v>
      </c>
      <c r="L268" s="31">
        <v>2.7E-2</v>
      </c>
      <c r="M268" s="31">
        <v>1.0999999999999999E-2</v>
      </c>
      <c r="N268" s="420">
        <f t="shared" si="44"/>
        <v>94.977000000000004</v>
      </c>
      <c r="O268" s="34">
        <v>33.75</v>
      </c>
      <c r="P268" s="34">
        <v>36.229999999999997</v>
      </c>
      <c r="Q268" s="34">
        <v>6.86</v>
      </c>
      <c r="R268" s="34">
        <v>19.899999999999999</v>
      </c>
      <c r="S268" s="34">
        <v>0.48</v>
      </c>
      <c r="T268" s="34">
        <v>0.2</v>
      </c>
      <c r="U268" s="34">
        <v>0.33</v>
      </c>
      <c r="V268" s="34">
        <v>0.22</v>
      </c>
      <c r="W268" s="34">
        <v>0.48</v>
      </c>
      <c r="X268" s="34">
        <v>1.26</v>
      </c>
      <c r="Y268" s="433">
        <v>1.0734814814814815</v>
      </c>
      <c r="Z268" s="433">
        <v>1.2767407407407407</v>
      </c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6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</row>
    <row r="269" spans="1:48" ht="15.75" customHeight="1">
      <c r="A269" s="535" t="s">
        <v>6227</v>
      </c>
      <c r="B269" s="51">
        <v>46011</v>
      </c>
      <c r="C269" s="33" t="s">
        <v>6228</v>
      </c>
      <c r="D269" s="37">
        <v>1458</v>
      </c>
      <c r="E269" s="34">
        <v>15.2</v>
      </c>
      <c r="F269" s="34">
        <v>15.3</v>
      </c>
      <c r="G269" s="34">
        <v>4.43</v>
      </c>
      <c r="H269" s="34">
        <v>0.09</v>
      </c>
      <c r="I269" s="34">
        <v>0.51</v>
      </c>
      <c r="J269" s="31">
        <v>6.6000000000000003E-2</v>
      </c>
      <c r="K269" s="31">
        <v>9.5000000000000001E-2</v>
      </c>
      <c r="L269" s="31">
        <v>4.2999999999999997E-2</v>
      </c>
      <c r="M269" s="31">
        <v>1.0999999999999999E-2</v>
      </c>
      <c r="N269" s="420">
        <f t="shared" si="44"/>
        <v>94.754999999999995</v>
      </c>
      <c r="O269" s="34">
        <v>33.909999999999997</v>
      </c>
      <c r="P269" s="34">
        <v>36.46</v>
      </c>
      <c r="Q269" s="34">
        <v>6.72</v>
      </c>
      <c r="R269" s="34">
        <v>19.899999999999999</v>
      </c>
      <c r="S269" s="34">
        <v>0.32</v>
      </c>
      <c r="T269" s="34">
        <v>0.18</v>
      </c>
      <c r="U269" s="34">
        <v>0.33</v>
      </c>
      <c r="V269" s="34">
        <v>0.23</v>
      </c>
      <c r="W269" s="34">
        <v>0.47</v>
      </c>
      <c r="X269" s="34">
        <v>1.22</v>
      </c>
      <c r="Y269" s="433">
        <v>1.0751990563255678</v>
      </c>
      <c r="Z269" s="433">
        <v>1.2733706871129462</v>
      </c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6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spans="1:48" ht="15.75" customHeight="1">
      <c r="A270" s="535" t="s">
        <v>6230</v>
      </c>
      <c r="B270" s="51">
        <v>46011</v>
      </c>
      <c r="C270" s="33" t="s">
        <v>6229</v>
      </c>
      <c r="D270" s="37">
        <v>1481</v>
      </c>
      <c r="E270" s="34">
        <v>16.45</v>
      </c>
      <c r="F270" s="34">
        <v>16.55</v>
      </c>
      <c r="G270" s="34">
        <v>4.21</v>
      </c>
      <c r="H270" s="34">
        <v>0.11</v>
      </c>
      <c r="I270" s="34">
        <v>0.42</v>
      </c>
      <c r="J270" s="31">
        <v>0.05</v>
      </c>
      <c r="K270" s="31">
        <v>9.4E-2</v>
      </c>
      <c r="L270" s="31">
        <v>4.5999999999999999E-2</v>
      </c>
      <c r="M270" s="31">
        <v>1.4E-2</v>
      </c>
      <c r="N270" s="420">
        <f t="shared" si="44"/>
        <v>95.055999999999997</v>
      </c>
      <c r="O270" s="34">
        <v>33.78</v>
      </c>
      <c r="P270" s="34">
        <v>36.44</v>
      </c>
      <c r="Q270" s="34">
        <v>6.78</v>
      </c>
      <c r="R270" s="34">
        <v>20.12</v>
      </c>
      <c r="S270" s="34">
        <v>0.34</v>
      </c>
      <c r="T270" s="34">
        <v>0.17</v>
      </c>
      <c r="U270" s="34">
        <v>0.31</v>
      </c>
      <c r="V270" s="34">
        <v>0.22</v>
      </c>
      <c r="W270" s="34">
        <v>0.44</v>
      </c>
      <c r="X270" s="34">
        <v>1.1399999999999999</v>
      </c>
      <c r="Y270" s="433">
        <v>1.0787448194197748</v>
      </c>
      <c r="Z270" s="433">
        <v>1.2794552989934871</v>
      </c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6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spans="1:48" ht="15.75" customHeight="1">
      <c r="A271" s="535" t="s">
        <v>6231</v>
      </c>
      <c r="B271" s="51">
        <v>46011</v>
      </c>
      <c r="C271" s="33" t="s">
        <v>6234</v>
      </c>
      <c r="D271" s="37">
        <v>1459</v>
      </c>
      <c r="E271" s="34">
        <v>18.45</v>
      </c>
      <c r="F271" s="34">
        <v>19.55</v>
      </c>
      <c r="G271" s="34">
        <v>4.51</v>
      </c>
      <c r="H271" s="34">
        <v>0.08</v>
      </c>
      <c r="I271" s="34">
        <v>0.25</v>
      </c>
      <c r="J271" s="31">
        <v>0.08</v>
      </c>
      <c r="K271" s="31">
        <v>8.5999999999999993E-2</v>
      </c>
      <c r="L271" s="31">
        <v>1.7000000000000001E-2</v>
      </c>
      <c r="M271" s="31">
        <v>1.4999999999999999E-2</v>
      </c>
      <c r="N271" s="420">
        <f t="shared" si="44"/>
        <v>94.962000000000003</v>
      </c>
      <c r="O271" s="34">
        <v>34.5</v>
      </c>
      <c r="P271" s="34">
        <v>35.659999999999997</v>
      </c>
      <c r="Q271" s="34">
        <v>6.67</v>
      </c>
      <c r="R271" s="34">
        <v>19.59</v>
      </c>
      <c r="S271" s="34">
        <v>0.54</v>
      </c>
      <c r="T271" s="34">
        <v>0.24</v>
      </c>
      <c r="U271" s="34">
        <v>0.3</v>
      </c>
      <c r="V271" s="34">
        <v>0.22</v>
      </c>
      <c r="W271" s="34">
        <v>0.5</v>
      </c>
      <c r="X271" s="34">
        <v>1.27</v>
      </c>
      <c r="Y271" s="433">
        <v>1.0336231884057969</v>
      </c>
      <c r="Z271" s="433">
        <v>1.2269565217391303</v>
      </c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6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spans="1:48" ht="15.75" customHeight="1">
      <c r="A272" s="535" t="s">
        <v>6233</v>
      </c>
      <c r="B272" s="51">
        <v>46011</v>
      </c>
      <c r="C272" s="33" t="s">
        <v>6232</v>
      </c>
      <c r="D272" s="37">
        <v>1453</v>
      </c>
      <c r="E272" s="34">
        <v>20.3</v>
      </c>
      <c r="F272" s="34">
        <v>20.399999999999999</v>
      </c>
      <c r="G272" s="34">
        <v>4.47</v>
      </c>
      <c r="H272" s="34">
        <v>0.08</v>
      </c>
      <c r="I272" s="34">
        <v>0.38</v>
      </c>
      <c r="J272" s="31">
        <v>8.5000000000000006E-2</v>
      </c>
      <c r="K272" s="31">
        <v>9.0999999999999998E-2</v>
      </c>
      <c r="L272" s="31">
        <v>3.5999999999999997E-2</v>
      </c>
      <c r="M272" s="31">
        <v>1.9E-2</v>
      </c>
      <c r="N272" s="420">
        <f t="shared" si="44"/>
        <v>94.838999999999999</v>
      </c>
      <c r="O272" s="34">
        <v>35</v>
      </c>
      <c r="P272" s="34">
        <v>36.01</v>
      </c>
      <c r="Q272" s="34">
        <v>6.72</v>
      </c>
      <c r="R272" s="34">
        <v>19.100000000000001</v>
      </c>
      <c r="S272" s="34">
        <v>0.45</v>
      </c>
      <c r="T272" s="34">
        <v>0.18</v>
      </c>
      <c r="U272" s="34">
        <v>0.34</v>
      </c>
      <c r="V272" s="34">
        <v>0.23</v>
      </c>
      <c r="W272" s="34">
        <v>0.48</v>
      </c>
      <c r="X272" s="34">
        <v>1.22</v>
      </c>
      <c r="Y272" s="433">
        <v>1.0288571428571427</v>
      </c>
      <c r="Z272" s="433">
        <v>1.2208571428571429</v>
      </c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6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spans="1:48" ht="15.75" customHeight="1">
      <c r="A273" s="535" t="s">
        <v>6236</v>
      </c>
      <c r="B273" s="51">
        <v>46011</v>
      </c>
      <c r="C273" s="33" t="s">
        <v>6235</v>
      </c>
      <c r="D273" s="37">
        <v>1491</v>
      </c>
      <c r="E273" s="34">
        <v>21.3</v>
      </c>
      <c r="F273" s="34">
        <v>21.4</v>
      </c>
      <c r="G273" s="34">
        <v>4.29</v>
      </c>
      <c r="H273" s="34">
        <v>0.11</v>
      </c>
      <c r="I273" s="34">
        <v>1.02</v>
      </c>
      <c r="J273" s="31">
        <v>2.5000000000000001E-2</v>
      </c>
      <c r="K273" s="31">
        <v>0.11</v>
      </c>
      <c r="L273" s="31">
        <v>8.8999999999999996E-2</v>
      </c>
      <c r="M273" s="31">
        <v>1.2999999999999999E-2</v>
      </c>
      <c r="N273" s="420">
        <f t="shared" si="44"/>
        <v>94.343000000000004</v>
      </c>
      <c r="O273" s="34">
        <v>34.18</v>
      </c>
      <c r="P273" s="34">
        <v>36.700000000000003</v>
      </c>
      <c r="Q273" s="34">
        <v>6.8</v>
      </c>
      <c r="R273" s="34">
        <v>19.77</v>
      </c>
      <c r="S273" s="34">
        <v>0.27</v>
      </c>
      <c r="T273" s="34">
        <v>0.13</v>
      </c>
      <c r="U273" s="34">
        <v>0.28899999999999998</v>
      </c>
      <c r="V273" s="34">
        <v>0.21</v>
      </c>
      <c r="W273" s="34">
        <v>0.41</v>
      </c>
      <c r="X273" s="34">
        <v>1</v>
      </c>
      <c r="Y273" s="433">
        <f>P273/O273</f>
        <v>1.0737273259215916</v>
      </c>
      <c r="Z273" s="433">
        <f>(P273+Q273)/O273</f>
        <v>1.2726740784084261</v>
      </c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6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spans="1:48" ht="15.75" customHeight="1">
      <c r="A274" s="535" t="s">
        <v>6238</v>
      </c>
      <c r="B274" s="51">
        <v>46011</v>
      </c>
      <c r="C274" s="33" t="s">
        <v>6237</v>
      </c>
      <c r="D274" s="37">
        <v>1482</v>
      </c>
      <c r="E274" s="34">
        <v>23.22</v>
      </c>
      <c r="F274" s="34">
        <v>23.32</v>
      </c>
      <c r="G274" s="34">
        <v>4.34</v>
      </c>
      <c r="H274" s="34">
        <v>0.105</v>
      </c>
      <c r="I274" s="34">
        <v>0.82</v>
      </c>
      <c r="J274" s="31">
        <v>3.5999999999999997E-2</v>
      </c>
      <c r="K274" s="31">
        <v>0.113</v>
      </c>
      <c r="L274" s="31">
        <v>7.6700000000000004E-2</v>
      </c>
      <c r="M274" s="31">
        <v>1.2E-2</v>
      </c>
      <c r="N274" s="420">
        <f t="shared" si="44"/>
        <v>94.497299999999996</v>
      </c>
      <c r="O274" s="34">
        <v>33.53</v>
      </c>
      <c r="P274" s="34">
        <v>37.25</v>
      </c>
      <c r="Q274" s="34">
        <v>6.87</v>
      </c>
      <c r="R274" s="34">
        <v>19.79</v>
      </c>
      <c r="S274" s="34">
        <v>0.25</v>
      </c>
      <c r="T274" s="34">
        <v>0.13</v>
      </c>
      <c r="U274" s="34">
        <v>0.29699999999999999</v>
      </c>
      <c r="V274" s="34">
        <v>0.21</v>
      </c>
      <c r="W274" s="34">
        <v>0.4</v>
      </c>
      <c r="X274" s="34">
        <v>1.02</v>
      </c>
      <c r="Y274" s="433">
        <v>1.1109454220101402</v>
      </c>
      <c r="Z274" s="433">
        <v>1.3158365642708021</v>
      </c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6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spans="1:48" ht="15.75" customHeight="1">
      <c r="A275" s="535"/>
      <c r="B275" s="51"/>
      <c r="C275" s="33"/>
      <c r="D275" s="37"/>
      <c r="E275" s="34"/>
      <c r="F275" s="34"/>
      <c r="G275" s="34"/>
      <c r="H275" s="34"/>
      <c r="I275" s="34"/>
      <c r="J275" s="31"/>
      <c r="K275" s="31"/>
      <c r="L275" s="31"/>
      <c r="M275" s="31"/>
      <c r="N275" s="420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433"/>
      <c r="Z275" s="433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6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spans="1:48" ht="15.75" customHeight="1">
      <c r="A276" s="535" t="s">
        <v>6239</v>
      </c>
      <c r="B276" s="51">
        <v>46012</v>
      </c>
      <c r="C276" s="33" t="s">
        <v>6240</v>
      </c>
      <c r="D276" s="37">
        <v>1490</v>
      </c>
      <c r="E276" s="34">
        <v>1</v>
      </c>
      <c r="F276" s="34">
        <v>1.1000000000000001</v>
      </c>
      <c r="G276" s="34">
        <v>4.33</v>
      </c>
      <c r="H276" s="34">
        <v>9.9000000000000005E-2</v>
      </c>
      <c r="I276" s="34">
        <v>0.86</v>
      </c>
      <c r="J276" s="31">
        <v>2.5000000000000001E-2</v>
      </c>
      <c r="K276" s="31">
        <v>0.11</v>
      </c>
      <c r="L276" s="31">
        <v>0.08</v>
      </c>
      <c r="M276" s="31">
        <v>0.01</v>
      </c>
      <c r="N276" s="420">
        <f t="shared" si="44"/>
        <v>94.486000000000004</v>
      </c>
      <c r="O276" s="34">
        <v>33.17</v>
      </c>
      <c r="P276" s="34">
        <v>37.159999999999997</v>
      </c>
      <c r="Q276" s="34">
        <v>6.88</v>
      </c>
      <c r="R276" s="34">
        <v>20.47</v>
      </c>
      <c r="S276" s="34">
        <v>0.2</v>
      </c>
      <c r="T276" s="34">
        <v>0.1</v>
      </c>
      <c r="U276" s="34">
        <v>0.26</v>
      </c>
      <c r="V276" s="34">
        <v>0.21</v>
      </c>
      <c r="W276" s="34">
        <v>0.39</v>
      </c>
      <c r="X276" s="34">
        <v>0.9</v>
      </c>
      <c r="Y276" s="433">
        <v>1.1202894181489296</v>
      </c>
      <c r="Z276" s="433">
        <v>1.3277057582152547</v>
      </c>
      <c r="AA276" s="34"/>
      <c r="AB276" s="34" t="s">
        <v>48</v>
      </c>
      <c r="AC276" s="34">
        <v>22.3</v>
      </c>
      <c r="AD276" s="34" t="s">
        <v>51</v>
      </c>
      <c r="AE276" s="34"/>
      <c r="AF276" s="34"/>
      <c r="AG276" s="34"/>
      <c r="AH276" s="34"/>
      <c r="AI276" s="34"/>
      <c r="AJ276" s="34"/>
      <c r="AK276" s="34"/>
      <c r="AL276" s="36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</row>
    <row r="277" spans="1:48" ht="15.75" customHeight="1">
      <c r="A277" s="535" t="s">
        <v>6241</v>
      </c>
      <c r="B277" s="51">
        <v>46012</v>
      </c>
      <c r="C277" s="33" t="s">
        <v>6242</v>
      </c>
      <c r="D277" s="37">
        <v>1488</v>
      </c>
      <c r="E277" s="34">
        <v>2.4</v>
      </c>
      <c r="F277" s="34">
        <v>2.5</v>
      </c>
      <c r="G277" s="34">
        <v>4.4400000000000004</v>
      </c>
      <c r="H277" s="34">
        <v>9.9000000000000005E-2</v>
      </c>
      <c r="I277" s="34">
        <v>0.5</v>
      </c>
      <c r="J277" s="31">
        <v>3.5999999999999997E-2</v>
      </c>
      <c r="K277" s="31">
        <v>8.7999999999999995E-2</v>
      </c>
      <c r="L277" s="31">
        <v>5.8599999999999999E-2</v>
      </c>
      <c r="M277" s="31">
        <v>1.2E-2</v>
      </c>
      <c r="N277" s="420">
        <f t="shared" si="44"/>
        <v>94.766400000000004</v>
      </c>
      <c r="O277" s="34">
        <v>33.619999999999997</v>
      </c>
      <c r="P277" s="34">
        <v>36.99</v>
      </c>
      <c r="Q277" s="34">
        <v>6.9</v>
      </c>
      <c r="R277" s="34">
        <v>19.75</v>
      </c>
      <c r="S277" s="34">
        <v>0.32</v>
      </c>
      <c r="T277" s="34">
        <v>0.13</v>
      </c>
      <c r="U277" s="34">
        <v>0.30199999999999999</v>
      </c>
      <c r="V277" s="34">
        <v>0.23</v>
      </c>
      <c r="W277" s="34">
        <v>0.45</v>
      </c>
      <c r="X277" s="34">
        <v>1.04</v>
      </c>
      <c r="Y277" s="433">
        <v>1.1002379535990483</v>
      </c>
      <c r="Z277" s="433">
        <v>1.3054729327781083</v>
      </c>
      <c r="AA277" s="34"/>
      <c r="AB277" s="34" t="s">
        <v>50</v>
      </c>
      <c r="AC277" s="34">
        <v>6.3</v>
      </c>
      <c r="AD277" s="34">
        <v>25.8</v>
      </c>
      <c r="AE277" s="34">
        <v>18.8</v>
      </c>
      <c r="AF277" s="34">
        <v>0.6</v>
      </c>
      <c r="AG277" s="34">
        <v>2.95</v>
      </c>
      <c r="AH277" s="34">
        <v>51.849999999999994</v>
      </c>
      <c r="AI277" s="34">
        <v>1.3723404255319149</v>
      </c>
      <c r="AJ277" s="34">
        <v>42.152466367713004</v>
      </c>
      <c r="AK277" s="34">
        <v>876.875</v>
      </c>
      <c r="AL277" s="36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</row>
    <row r="278" spans="1:48" ht="15.75" customHeight="1">
      <c r="A278" s="535" t="s">
        <v>6243</v>
      </c>
      <c r="B278" s="51">
        <v>46012</v>
      </c>
      <c r="C278" s="33" t="s">
        <v>6244</v>
      </c>
      <c r="D278" s="37">
        <v>1487</v>
      </c>
      <c r="E278" s="34">
        <v>4.3</v>
      </c>
      <c r="F278" s="34">
        <v>4.4000000000000004</v>
      </c>
      <c r="G278" s="34">
        <v>4.42</v>
      </c>
      <c r="H278" s="34">
        <v>0.09</v>
      </c>
      <c r="I278" s="34">
        <v>0.56999999999999995</v>
      </c>
      <c r="J278" s="31">
        <v>4.3999999999999997E-2</v>
      </c>
      <c r="K278" s="31">
        <v>9.2999999999999999E-2</v>
      </c>
      <c r="L278" s="31">
        <v>0.06</v>
      </c>
      <c r="M278" s="420">
        <v>0.01</v>
      </c>
      <c r="N278" s="420">
        <f t="shared" ref="N278:N282" si="57">100-SUM(G278:M278)</f>
        <v>94.712999999999994</v>
      </c>
      <c r="O278" s="34">
        <v>34.270000000000003</v>
      </c>
      <c r="P278" s="34">
        <v>36.43</v>
      </c>
      <c r="Q278" s="34">
        <v>6.85</v>
      </c>
      <c r="R278" s="34">
        <v>19.690000000000001</v>
      </c>
      <c r="S278" s="34">
        <v>0.26</v>
      </c>
      <c r="T278" s="34">
        <v>0.13</v>
      </c>
      <c r="U278" s="34">
        <v>0.32</v>
      </c>
      <c r="V278" s="34">
        <v>0.24</v>
      </c>
      <c r="W278" s="34">
        <v>0.47</v>
      </c>
      <c r="X278" s="34">
        <v>1.08</v>
      </c>
      <c r="Y278" s="433">
        <v>1.0630288882404435</v>
      </c>
      <c r="Z278" s="433">
        <v>1.2629121680770352</v>
      </c>
      <c r="AA278" s="34"/>
      <c r="AB278" s="542" t="s">
        <v>53</v>
      </c>
      <c r="AC278" s="171">
        <v>14.3</v>
      </c>
      <c r="AD278" s="34" t="s">
        <v>51</v>
      </c>
      <c r="AE278" s="34"/>
      <c r="AF278" s="34"/>
      <c r="AG278" s="34"/>
      <c r="AH278" s="34"/>
      <c r="AI278" s="34"/>
      <c r="AJ278" s="34"/>
      <c r="AK278" s="34"/>
      <c r="AL278" s="36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</row>
    <row r="279" spans="1:48" ht="15.75" customHeight="1">
      <c r="A279" s="535" t="s">
        <v>6246</v>
      </c>
      <c r="B279" s="51">
        <v>46012</v>
      </c>
      <c r="C279" s="33" t="s">
        <v>6245</v>
      </c>
      <c r="D279" s="37">
        <v>1477</v>
      </c>
      <c r="E279" s="34">
        <v>6.5</v>
      </c>
      <c r="F279" s="34">
        <v>7</v>
      </c>
      <c r="G279" s="34">
        <v>4.4400000000000004</v>
      </c>
      <c r="H279" s="34">
        <v>0.09</v>
      </c>
      <c r="I279" s="34">
        <v>0.5</v>
      </c>
      <c r="J279" s="31">
        <v>7.4999999999999997E-2</v>
      </c>
      <c r="K279" s="31">
        <v>0.09</v>
      </c>
      <c r="L279" s="31">
        <v>3.3000000000000002E-2</v>
      </c>
      <c r="M279" s="31">
        <v>1.6E-2</v>
      </c>
      <c r="N279" s="420">
        <f t="shared" si="57"/>
        <v>94.756</v>
      </c>
      <c r="O279" s="34">
        <v>34.380000000000003</v>
      </c>
      <c r="P279" s="34">
        <v>36.15</v>
      </c>
      <c r="Q279" s="34">
        <v>6.8</v>
      </c>
      <c r="R279" s="34">
        <v>19.39</v>
      </c>
      <c r="S279" s="34">
        <v>0.55000000000000004</v>
      </c>
      <c r="T279" s="34">
        <v>0.19</v>
      </c>
      <c r="U279" s="34">
        <v>0.32</v>
      </c>
      <c r="V279" s="34">
        <v>0.22</v>
      </c>
      <c r="W279" s="34">
        <v>0.5</v>
      </c>
      <c r="X279" s="34">
        <v>1.1599999999999999</v>
      </c>
      <c r="Y279" s="34">
        <v>1.0514834205933681</v>
      </c>
      <c r="Z279" s="34">
        <v>1.2492728330424663</v>
      </c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6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</row>
    <row r="280" spans="1:48" ht="15.75" customHeight="1">
      <c r="A280" s="535" t="s">
        <v>6248</v>
      </c>
      <c r="B280" s="51">
        <v>46012</v>
      </c>
      <c r="C280" s="33" t="s">
        <v>6247</v>
      </c>
      <c r="D280" s="37">
        <v>1454</v>
      </c>
      <c r="E280" s="34">
        <v>8.4</v>
      </c>
      <c r="F280" s="34">
        <v>8.5</v>
      </c>
      <c r="G280" s="34">
        <v>4.5</v>
      </c>
      <c r="H280" s="34">
        <v>0.08</v>
      </c>
      <c r="I280" s="34">
        <v>0.28000000000000003</v>
      </c>
      <c r="J280" s="31">
        <v>8.4000000000000005E-2</v>
      </c>
      <c r="K280" s="31">
        <v>8.5999999999999993E-2</v>
      </c>
      <c r="L280" s="31">
        <v>2.4E-2</v>
      </c>
      <c r="M280" s="31">
        <v>1.0999999999999999E-2</v>
      </c>
      <c r="N280" s="420">
        <f t="shared" si="57"/>
        <v>94.935000000000002</v>
      </c>
      <c r="O280" s="34">
        <v>34.880000000000003</v>
      </c>
      <c r="P280" s="34">
        <v>35.97</v>
      </c>
      <c r="Q280" s="34">
        <v>6.78</v>
      </c>
      <c r="R280" s="34">
        <v>19.05</v>
      </c>
      <c r="S280" s="34">
        <v>0.49</v>
      </c>
      <c r="T280" s="34">
        <v>0.2</v>
      </c>
      <c r="U280" s="34">
        <v>0.34</v>
      </c>
      <c r="V280" s="34">
        <v>0.21</v>
      </c>
      <c r="W280" s="34">
        <v>0.51</v>
      </c>
      <c r="X280" s="34">
        <v>1.25</v>
      </c>
      <c r="Y280" s="433">
        <v>1.03125</v>
      </c>
      <c r="Z280" s="433">
        <v>1.2256307339449541</v>
      </c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6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</row>
    <row r="281" spans="1:48" ht="15.75" customHeight="1">
      <c r="A281" s="535" t="s">
        <v>6250</v>
      </c>
      <c r="B281" s="51">
        <v>46012</v>
      </c>
      <c r="C281" s="33" t="s">
        <v>6249</v>
      </c>
      <c r="D281" s="37">
        <v>1446</v>
      </c>
      <c r="E281" s="34">
        <v>11.3</v>
      </c>
      <c r="F281" s="34">
        <v>11.4</v>
      </c>
      <c r="G281" s="34">
        <v>4.46</v>
      </c>
      <c r="H281" s="34">
        <v>0.08</v>
      </c>
      <c r="I281" s="34">
        <v>0.41</v>
      </c>
      <c r="J281" s="31">
        <v>7.4999999999999997E-2</v>
      </c>
      <c r="K281" s="31">
        <v>9.0999999999999998E-2</v>
      </c>
      <c r="L281" s="31">
        <v>3.3000000000000002E-2</v>
      </c>
      <c r="M281" s="31">
        <v>1.4E-2</v>
      </c>
      <c r="N281" s="420">
        <f t="shared" si="57"/>
        <v>94.837000000000003</v>
      </c>
      <c r="O281" s="34">
        <v>34.92</v>
      </c>
      <c r="P281" s="34">
        <v>35.58</v>
      </c>
      <c r="Q281" s="34">
        <v>6.65</v>
      </c>
      <c r="R281" s="34">
        <v>19.36</v>
      </c>
      <c r="S281" s="34">
        <v>0.64</v>
      </c>
      <c r="T281" s="34">
        <v>0.25</v>
      </c>
      <c r="U281" s="34">
        <v>0.31</v>
      </c>
      <c r="V281" s="34">
        <v>0.23</v>
      </c>
      <c r="W281" s="34">
        <v>0.51</v>
      </c>
      <c r="X281" s="34">
        <v>1.28</v>
      </c>
      <c r="Y281" s="433">
        <v>1.0189003436426116</v>
      </c>
      <c r="Z281" s="433">
        <v>1.2093356242840778</v>
      </c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6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</row>
    <row r="282" spans="1:48" ht="15.75" customHeight="1">
      <c r="A282" s="535" t="s">
        <v>6252</v>
      </c>
      <c r="B282" s="51">
        <v>46012</v>
      </c>
      <c r="C282" s="33" t="s">
        <v>6251</v>
      </c>
      <c r="D282" s="37">
        <v>1457</v>
      </c>
      <c r="E282" s="34">
        <v>13.25</v>
      </c>
      <c r="F282" s="34">
        <v>13.35</v>
      </c>
      <c r="G282" s="34">
        <v>4.5</v>
      </c>
      <c r="H282" s="34">
        <v>0.08</v>
      </c>
      <c r="I282" s="34">
        <v>0.24</v>
      </c>
      <c r="J282" s="31">
        <v>8.7999999999999995E-2</v>
      </c>
      <c r="K282" s="31">
        <v>8.6999999999999994E-2</v>
      </c>
      <c r="L282" s="31">
        <v>2.3E-2</v>
      </c>
      <c r="M282" s="31">
        <v>1.7000000000000001E-2</v>
      </c>
      <c r="N282" s="420">
        <f t="shared" si="57"/>
        <v>94.965000000000003</v>
      </c>
      <c r="O282" s="34">
        <v>34.67</v>
      </c>
      <c r="P282" s="34">
        <v>35.380000000000003</v>
      </c>
      <c r="Q282" s="34">
        <v>6.63</v>
      </c>
      <c r="R282" s="34">
        <v>19.53</v>
      </c>
      <c r="S282" s="34">
        <v>0.64</v>
      </c>
      <c r="T282" s="34">
        <v>0.23</v>
      </c>
      <c r="U282" s="34">
        <v>0.32</v>
      </c>
      <c r="V282" s="34">
        <v>0.22</v>
      </c>
      <c r="W282" s="34">
        <v>0.45</v>
      </c>
      <c r="X282" s="34">
        <v>1.26</v>
      </c>
      <c r="Y282" s="433">
        <v>1.0204788001153735</v>
      </c>
      <c r="Z282" s="433">
        <v>1.2117104124603404</v>
      </c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6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</row>
    <row r="283" spans="1:48" s="74" customFormat="1" ht="15.75" customHeight="1">
      <c r="A283" s="535" t="s">
        <v>6254</v>
      </c>
      <c r="B283" s="51">
        <v>46012</v>
      </c>
      <c r="C283" s="33" t="s">
        <v>6253</v>
      </c>
      <c r="D283" s="37">
        <v>1455</v>
      </c>
      <c r="E283" s="34">
        <v>15.3</v>
      </c>
      <c r="F283" s="34">
        <v>15.4</v>
      </c>
      <c r="G283" s="34">
        <v>4.47</v>
      </c>
      <c r="H283" s="34">
        <v>0.09</v>
      </c>
      <c r="I283" s="34">
        <v>0.38</v>
      </c>
      <c r="J283" s="31">
        <v>7.5999999999999998E-2</v>
      </c>
      <c r="K283" s="31">
        <v>8.6999999999999994E-2</v>
      </c>
      <c r="L283" s="31">
        <v>3.4000000000000002E-2</v>
      </c>
      <c r="M283" s="31">
        <v>1.4999999999999999E-2</v>
      </c>
      <c r="N283" s="420">
        <f t="shared" ref="N283:N286" si="58">100-SUM(G283:M283)</f>
        <v>94.847999999999999</v>
      </c>
      <c r="O283" s="34">
        <v>35.44</v>
      </c>
      <c r="P283" s="34">
        <v>34.94</v>
      </c>
      <c r="Q283" s="34">
        <v>7.06</v>
      </c>
      <c r="R283" s="34">
        <v>19.29</v>
      </c>
      <c r="S283" s="34">
        <v>0.6</v>
      </c>
      <c r="T283" s="34">
        <v>0.25</v>
      </c>
      <c r="U283" s="34">
        <v>0.26</v>
      </c>
      <c r="V283" s="34">
        <v>0.21</v>
      </c>
      <c r="W283" s="34">
        <v>0.44</v>
      </c>
      <c r="X283" s="34">
        <v>1.4</v>
      </c>
      <c r="Y283" s="433">
        <f t="shared" ref="Y283:Y286" si="59">P283/O283</f>
        <v>0.98589164785553052</v>
      </c>
      <c r="Z283" s="433">
        <f t="shared" ref="Z283:Z286" si="60">(Q283+P283)/O283</f>
        <v>1.1851015801354403</v>
      </c>
      <c r="AA283" s="34"/>
      <c r="AB283" s="539"/>
      <c r="AC283" s="540"/>
      <c r="AD283" s="541"/>
      <c r="AE283" s="540"/>
      <c r="AF283" s="540"/>
      <c r="AG283" s="537"/>
      <c r="AH283" s="537"/>
      <c r="AI283" s="537"/>
      <c r="AJ283" s="537"/>
      <c r="AK283" s="537"/>
      <c r="AL283" s="36"/>
      <c r="AM283" s="277"/>
      <c r="AN283" s="277"/>
      <c r="AO283" s="277"/>
      <c r="AP283" s="277"/>
      <c r="AQ283" s="277"/>
      <c r="AR283" s="277"/>
      <c r="AS283" s="277"/>
      <c r="AT283" s="277"/>
      <c r="AU283" s="277"/>
      <c r="AV283" s="277"/>
    </row>
    <row r="284" spans="1:48" s="74" customFormat="1" ht="15.75" customHeight="1">
      <c r="A284" s="535" t="s">
        <v>6256</v>
      </c>
      <c r="B284" s="51">
        <v>46012</v>
      </c>
      <c r="C284" s="33" t="s">
        <v>6255</v>
      </c>
      <c r="D284" s="37">
        <v>1475</v>
      </c>
      <c r="E284" s="34">
        <v>16.3</v>
      </c>
      <c r="F284" s="34">
        <v>16.399999999999999</v>
      </c>
      <c r="G284" s="34">
        <v>4.2300000000000004</v>
      </c>
      <c r="H284" s="34">
        <v>0.11</v>
      </c>
      <c r="I284" s="34">
        <v>0.62</v>
      </c>
      <c r="J284" s="31">
        <v>4.5999999999999999E-2</v>
      </c>
      <c r="K284" s="31">
        <v>0.1</v>
      </c>
      <c r="L284" s="31">
        <v>5.8999999999999997E-2</v>
      </c>
      <c r="M284" s="31">
        <v>1.4E-2</v>
      </c>
      <c r="N284" s="420">
        <f t="shared" si="58"/>
        <v>94.820999999999998</v>
      </c>
      <c r="O284" s="34">
        <v>35.020000000000003</v>
      </c>
      <c r="P284" s="34">
        <v>35.86</v>
      </c>
      <c r="Q284" s="34">
        <v>7.11</v>
      </c>
      <c r="R284" s="34">
        <v>19.27</v>
      </c>
      <c r="S284" s="34">
        <v>0.34</v>
      </c>
      <c r="T284" s="34">
        <v>0.19</v>
      </c>
      <c r="U284" s="34">
        <v>0.28999999999999998</v>
      </c>
      <c r="V284" s="34">
        <v>0.21</v>
      </c>
      <c r="W284" s="34">
        <v>0.4</v>
      </c>
      <c r="X284" s="34">
        <v>1.2</v>
      </c>
      <c r="Y284" s="433">
        <f t="shared" si="59"/>
        <v>1.0239862935465447</v>
      </c>
      <c r="Z284" s="433">
        <f t="shared" si="60"/>
        <v>1.2270131353512277</v>
      </c>
      <c r="AA284" s="34"/>
      <c r="AB284" s="539"/>
      <c r="AC284" s="540"/>
      <c r="AD284" s="541"/>
      <c r="AE284" s="540"/>
      <c r="AF284" s="540"/>
      <c r="AG284" s="537"/>
      <c r="AH284" s="537"/>
      <c r="AI284" s="537"/>
      <c r="AJ284" s="537"/>
      <c r="AK284" s="537"/>
      <c r="AL284" s="36"/>
      <c r="AM284" s="277"/>
      <c r="AN284" s="277"/>
      <c r="AO284" s="277"/>
      <c r="AP284" s="277"/>
      <c r="AQ284" s="277"/>
      <c r="AR284" s="277"/>
      <c r="AS284" s="277"/>
      <c r="AT284" s="277"/>
      <c r="AU284" s="277"/>
      <c r="AV284" s="277"/>
    </row>
    <row r="285" spans="1:48" s="74" customFormat="1" ht="15.75" customHeight="1">
      <c r="A285" s="535" t="s">
        <v>6258</v>
      </c>
      <c r="B285" s="51">
        <v>46012</v>
      </c>
      <c r="C285" s="33" t="s">
        <v>6257</v>
      </c>
      <c r="D285" s="37">
        <v>1497</v>
      </c>
      <c r="E285" s="34">
        <v>18.2</v>
      </c>
      <c r="F285" s="34">
        <v>18.3</v>
      </c>
      <c r="G285" s="34">
        <v>4.3099999999999996</v>
      </c>
      <c r="H285" s="34">
        <v>0.11</v>
      </c>
      <c r="I285" s="34">
        <v>0.68</v>
      </c>
      <c r="J285" s="31">
        <v>3.9E-2</v>
      </c>
      <c r="K285" s="31">
        <v>0.09</v>
      </c>
      <c r="L285" s="31">
        <v>6.5000000000000002E-2</v>
      </c>
      <c r="M285" s="31">
        <v>1.6E-2</v>
      </c>
      <c r="N285" s="420">
        <f t="shared" si="58"/>
        <v>94.69</v>
      </c>
      <c r="O285" s="34">
        <v>34.11</v>
      </c>
      <c r="P285" s="34">
        <v>36.42</v>
      </c>
      <c r="Q285" s="34">
        <v>7.18</v>
      </c>
      <c r="R285" s="34">
        <v>19.82</v>
      </c>
      <c r="S285" s="34">
        <v>0.28999999999999998</v>
      </c>
      <c r="T285" s="34">
        <v>0.17</v>
      </c>
      <c r="U285" s="34">
        <v>0.39</v>
      </c>
      <c r="V285" s="34">
        <v>0.19</v>
      </c>
      <c r="W285" s="34">
        <v>0.4</v>
      </c>
      <c r="X285" s="34">
        <v>0.93</v>
      </c>
      <c r="Y285" s="433">
        <f t="shared" si="59"/>
        <v>1.0677220756376431</v>
      </c>
      <c r="Z285" s="433">
        <f t="shared" si="60"/>
        <v>1.2782175315156845</v>
      </c>
      <c r="AA285" s="34"/>
      <c r="AB285" s="539"/>
      <c r="AC285" s="540"/>
      <c r="AD285" s="541"/>
      <c r="AE285" s="540"/>
      <c r="AF285" s="540"/>
      <c r="AG285" s="537"/>
      <c r="AH285" s="537"/>
      <c r="AI285" s="537"/>
      <c r="AJ285" s="537"/>
      <c r="AK285" s="537"/>
      <c r="AL285" s="36"/>
      <c r="AM285" s="277"/>
      <c r="AN285" s="277"/>
      <c r="AO285" s="277"/>
      <c r="AP285" s="277"/>
      <c r="AQ285" s="277"/>
      <c r="AR285" s="277"/>
      <c r="AS285" s="277"/>
      <c r="AT285" s="277"/>
      <c r="AU285" s="277"/>
      <c r="AV285" s="277"/>
    </row>
    <row r="286" spans="1:48" s="74" customFormat="1" ht="15.75" customHeight="1">
      <c r="A286" s="535" t="s">
        <v>6260</v>
      </c>
      <c r="B286" s="51">
        <v>46012</v>
      </c>
      <c r="C286" s="33" t="s">
        <v>6259</v>
      </c>
      <c r="D286" s="37">
        <v>1485</v>
      </c>
      <c r="E286" s="34">
        <v>19.5</v>
      </c>
      <c r="F286" s="34">
        <v>20</v>
      </c>
      <c r="G286" s="34">
        <v>4.4000000000000004</v>
      </c>
      <c r="H286" s="34">
        <v>0.11</v>
      </c>
      <c r="I286" s="34">
        <v>0.46</v>
      </c>
      <c r="J286" s="31">
        <v>0.05</v>
      </c>
      <c r="K286" s="31">
        <v>9.7000000000000003E-2</v>
      </c>
      <c r="L286" s="31">
        <v>0.05</v>
      </c>
      <c r="M286" s="31">
        <v>1.2999999999999999E-2</v>
      </c>
      <c r="N286" s="420">
        <f t="shared" si="58"/>
        <v>94.82</v>
      </c>
      <c r="O286" s="34">
        <v>34.380000000000003</v>
      </c>
      <c r="P286" s="34">
        <v>36.17</v>
      </c>
      <c r="Q286" s="34">
        <v>7.28</v>
      </c>
      <c r="R286" s="34">
        <v>19.670000000000002</v>
      </c>
      <c r="S286" s="34">
        <v>0.33</v>
      </c>
      <c r="T286" s="34">
        <v>0.16</v>
      </c>
      <c r="U286" s="34">
        <v>0.37</v>
      </c>
      <c r="V286" s="34">
        <v>0.19</v>
      </c>
      <c r="W286" s="34">
        <v>0.4</v>
      </c>
      <c r="X286" s="34">
        <v>0.94</v>
      </c>
      <c r="Y286" s="433">
        <f t="shared" si="59"/>
        <v>1.0520651541593951</v>
      </c>
      <c r="Z286" s="433">
        <f t="shared" si="60"/>
        <v>1.2638161721931356</v>
      </c>
      <c r="AA286" s="34"/>
      <c r="AB286" s="543"/>
      <c r="AC286" s="77"/>
      <c r="AD286" s="86"/>
      <c r="AE286" s="77"/>
      <c r="AF286" s="77"/>
      <c r="AG286" s="34"/>
      <c r="AH286" s="34"/>
      <c r="AI286" s="34"/>
      <c r="AJ286" s="34"/>
      <c r="AK286" s="34"/>
      <c r="AL286" s="36"/>
      <c r="AM286" s="277"/>
      <c r="AN286" s="277"/>
      <c r="AO286" s="277"/>
      <c r="AP286" s="277"/>
      <c r="AQ286" s="277"/>
      <c r="AR286" s="277"/>
      <c r="AS286" s="277"/>
      <c r="AT286" s="277"/>
      <c r="AU286" s="277"/>
      <c r="AV286" s="277"/>
    </row>
    <row r="287" spans="1:48" s="74" customFormat="1" ht="15.75" customHeight="1">
      <c r="A287" s="535" t="s">
        <v>6262</v>
      </c>
      <c r="B287" s="51">
        <v>46012</v>
      </c>
      <c r="C287" s="33" t="s">
        <v>6261</v>
      </c>
      <c r="D287" s="37">
        <v>1490</v>
      </c>
      <c r="E287" s="34">
        <v>21.3</v>
      </c>
      <c r="F287" s="34">
        <v>21.4</v>
      </c>
      <c r="G287" s="34">
        <v>4.3099999999999996</v>
      </c>
      <c r="H287" s="34">
        <v>0.11</v>
      </c>
      <c r="I287" s="34">
        <v>0.47</v>
      </c>
      <c r="J287" s="31">
        <v>5.3999999999999999E-2</v>
      </c>
      <c r="K287" s="31">
        <v>9.2999999999999999E-2</v>
      </c>
      <c r="L287" s="31">
        <v>4.8000000000000001E-2</v>
      </c>
      <c r="M287" s="31">
        <v>1.2999999999999999E-2</v>
      </c>
      <c r="N287" s="420">
        <f t="shared" ref="N287:N353" si="61">100-SUM(G287:M287)</f>
        <v>94.902000000000001</v>
      </c>
      <c r="O287" s="34">
        <v>34.94</v>
      </c>
      <c r="P287" s="34">
        <v>35.729999999999997</v>
      </c>
      <c r="Q287" s="34">
        <v>7.45</v>
      </c>
      <c r="R287" s="34">
        <v>19.28</v>
      </c>
      <c r="S287" s="34">
        <v>0.32</v>
      </c>
      <c r="T287" s="34">
        <v>0.17</v>
      </c>
      <c r="U287" s="34">
        <v>0.33</v>
      </c>
      <c r="V287" s="34">
        <v>0.21</v>
      </c>
      <c r="W287" s="34">
        <v>0.41</v>
      </c>
      <c r="X287" s="34">
        <v>1.06</v>
      </c>
      <c r="Y287" s="433">
        <f t="shared" ref="Y287" si="62">P287/O287</f>
        <v>1.022610188895249</v>
      </c>
      <c r="Z287" s="433">
        <f t="shared" ref="Z287" si="63">(Q287+P287)/O287</f>
        <v>1.2358328563251288</v>
      </c>
      <c r="AA287" s="34"/>
      <c r="AB287" s="543"/>
      <c r="AC287" s="77"/>
      <c r="AD287" s="86"/>
      <c r="AE287" s="77"/>
      <c r="AF287" s="77"/>
      <c r="AG287" s="34"/>
      <c r="AH287" s="34"/>
      <c r="AI287" s="34"/>
      <c r="AJ287" s="34"/>
      <c r="AK287" s="34"/>
      <c r="AL287" s="36"/>
      <c r="AM287" s="277"/>
      <c r="AN287" s="277"/>
      <c r="AO287" s="277"/>
      <c r="AP287" s="277"/>
      <c r="AQ287" s="277"/>
      <c r="AR287" s="277"/>
      <c r="AS287" s="277"/>
      <c r="AT287" s="277"/>
      <c r="AU287" s="277"/>
      <c r="AV287" s="277"/>
    </row>
    <row r="288" spans="1:48" ht="15.75" customHeight="1">
      <c r="A288" s="535" t="s">
        <v>6264</v>
      </c>
      <c r="B288" s="51">
        <v>46012</v>
      </c>
      <c r="C288" s="33" t="s">
        <v>6263</v>
      </c>
      <c r="D288" s="37">
        <v>1481</v>
      </c>
      <c r="E288" s="34">
        <v>23</v>
      </c>
      <c r="F288" s="34">
        <v>23.1</v>
      </c>
      <c r="G288" s="34">
        <v>4.43</v>
      </c>
      <c r="H288" s="34">
        <v>0.11</v>
      </c>
      <c r="I288" s="34">
        <v>0.54</v>
      </c>
      <c r="J288" s="31">
        <v>5.0999999999999997E-2</v>
      </c>
      <c r="K288" s="31">
        <v>0.09</v>
      </c>
      <c r="L288" s="31">
        <v>4.7899999999999998E-2</v>
      </c>
      <c r="M288" s="31">
        <v>1.4999999999999999E-2</v>
      </c>
      <c r="N288" s="420">
        <f t="shared" si="61"/>
        <v>94.716099999999997</v>
      </c>
      <c r="O288" s="34">
        <v>34.979999999999997</v>
      </c>
      <c r="P288" s="34">
        <v>35.86</v>
      </c>
      <c r="Q288" s="34">
        <v>7</v>
      </c>
      <c r="R288" s="34">
        <v>19.420000000000002</v>
      </c>
      <c r="S288" s="34">
        <v>0.28000000000000003</v>
      </c>
      <c r="T288" s="34">
        <v>0.15</v>
      </c>
      <c r="U288" s="34">
        <v>0.317</v>
      </c>
      <c r="V288" s="34">
        <v>0.24</v>
      </c>
      <c r="W288" s="34">
        <v>0.45</v>
      </c>
      <c r="X288" s="34">
        <v>1.05</v>
      </c>
      <c r="Y288" s="433">
        <v>1.0251572327044025</v>
      </c>
      <c r="Z288" s="433">
        <v>1.22527158376215</v>
      </c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6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spans="1:48" ht="15.75" customHeight="1">
      <c r="A289" s="535"/>
      <c r="B289" s="51"/>
      <c r="C289" s="33"/>
      <c r="D289" s="33"/>
      <c r="E289" s="34"/>
      <c r="F289" s="34"/>
      <c r="G289" s="34"/>
      <c r="H289" s="34"/>
      <c r="I289" s="34"/>
      <c r="J289" s="31"/>
      <c r="K289" s="31"/>
      <c r="L289" s="31"/>
      <c r="M289" s="31"/>
      <c r="N289" s="420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433"/>
      <c r="Z289" s="433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6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spans="1:48" ht="15.75" customHeight="1">
      <c r="A290" s="535" t="s">
        <v>6266</v>
      </c>
      <c r="B290" s="51">
        <v>46013</v>
      </c>
      <c r="C290" s="33" t="s">
        <v>6265</v>
      </c>
      <c r="D290" s="37">
        <v>1480</v>
      </c>
      <c r="E290" s="34">
        <v>1</v>
      </c>
      <c r="F290" s="34">
        <v>1.1000000000000001</v>
      </c>
      <c r="G290" s="34">
        <v>4.46</v>
      </c>
      <c r="H290" s="34">
        <v>0.1</v>
      </c>
      <c r="I290" s="34">
        <v>0.42</v>
      </c>
      <c r="J290" s="31">
        <v>5.8999999999999997E-2</v>
      </c>
      <c r="K290" s="31">
        <v>8.8999999999999996E-2</v>
      </c>
      <c r="L290" s="31">
        <v>4.3299999999999998E-2</v>
      </c>
      <c r="M290" s="31">
        <v>1.2999999999999999E-2</v>
      </c>
      <c r="N290" s="420">
        <f t="shared" si="61"/>
        <v>94.815699999999993</v>
      </c>
      <c r="O290" s="34">
        <v>34.78</v>
      </c>
      <c r="P290" s="34">
        <v>35.9</v>
      </c>
      <c r="Q290" s="34">
        <v>7.08</v>
      </c>
      <c r="R290" s="34">
        <v>19.29</v>
      </c>
      <c r="S290" s="34">
        <v>0.38</v>
      </c>
      <c r="T290" s="34">
        <v>0.17</v>
      </c>
      <c r="U290" s="34">
        <v>0.32300000000000001</v>
      </c>
      <c r="V290" s="34">
        <v>0.25</v>
      </c>
      <c r="W290" s="34">
        <v>0.46</v>
      </c>
      <c r="X290" s="34">
        <v>1.1100000000000001</v>
      </c>
      <c r="Y290" s="433">
        <v>1.0322024151811384</v>
      </c>
      <c r="Z290" s="433">
        <v>1.2357676825761932</v>
      </c>
      <c r="AA290" s="34"/>
      <c r="AB290" s="34" t="s">
        <v>48</v>
      </c>
      <c r="AC290" s="34">
        <v>22.3</v>
      </c>
      <c r="AD290" s="34">
        <v>25.2</v>
      </c>
      <c r="AE290" s="34">
        <v>18</v>
      </c>
      <c r="AF290" s="34">
        <v>0.6</v>
      </c>
      <c r="AG290" s="34">
        <v>3.22</v>
      </c>
      <c r="AH290" s="34">
        <v>52.980000000000004</v>
      </c>
      <c r="AI290" s="34">
        <v>1.4</v>
      </c>
      <c r="AJ290" s="34">
        <v>41.666666666666664</v>
      </c>
      <c r="AK290" s="34">
        <v>866.81000000000006</v>
      </c>
      <c r="AL290" s="36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spans="1:48" ht="15.75" customHeight="1">
      <c r="A291" s="535" t="s">
        <v>6268</v>
      </c>
      <c r="B291" s="51">
        <v>46013</v>
      </c>
      <c r="C291" s="33" t="s">
        <v>6267</v>
      </c>
      <c r="D291" s="37">
        <v>1469</v>
      </c>
      <c r="E291" s="34">
        <v>2.4700000000000002</v>
      </c>
      <c r="F291" s="34">
        <v>2.57</v>
      </c>
      <c r="G291" s="34">
        <v>4.4400000000000004</v>
      </c>
      <c r="H291" s="34">
        <v>0.1</v>
      </c>
      <c r="I291" s="34">
        <v>0.48</v>
      </c>
      <c r="J291" s="31">
        <v>6.0999999999999999E-2</v>
      </c>
      <c r="K291" s="31">
        <v>8.8999999999999996E-2</v>
      </c>
      <c r="L291" s="31">
        <v>4.4999999999999998E-2</v>
      </c>
      <c r="M291" s="31">
        <v>1.6E-2</v>
      </c>
      <c r="N291" s="420">
        <f t="shared" si="61"/>
        <v>94.769000000000005</v>
      </c>
      <c r="O291" s="34">
        <v>35.11</v>
      </c>
      <c r="P291" s="34">
        <v>35.31</v>
      </c>
      <c r="Q291" s="34">
        <v>7.08</v>
      </c>
      <c r="R291" s="34">
        <v>19.41</v>
      </c>
      <c r="S291" s="34">
        <v>0.43</v>
      </c>
      <c r="T291" s="34">
        <v>0.18</v>
      </c>
      <c r="U291" s="34">
        <v>0.31900000000000001</v>
      </c>
      <c r="V291" s="34">
        <v>0.25</v>
      </c>
      <c r="W291" s="34">
        <v>0.49</v>
      </c>
      <c r="X291" s="34">
        <v>1.18</v>
      </c>
      <c r="Y291" s="433">
        <v>1.0056963827969241</v>
      </c>
      <c r="Z291" s="433">
        <v>1.207348333808032</v>
      </c>
      <c r="AA291" s="34"/>
      <c r="AB291" s="34" t="s">
        <v>50</v>
      </c>
      <c r="AC291" s="34">
        <v>6.3</v>
      </c>
      <c r="AD291" s="34" t="s">
        <v>51</v>
      </c>
      <c r="AE291" s="34"/>
      <c r="AF291" s="34"/>
      <c r="AG291" s="34"/>
      <c r="AH291" s="34"/>
      <c r="AI291" s="34"/>
      <c r="AJ291" s="34"/>
      <c r="AK291" s="34"/>
      <c r="AL291" s="36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spans="1:48" ht="15.75" customHeight="1">
      <c r="A292" s="535" t="s">
        <v>6270</v>
      </c>
      <c r="B292" s="51">
        <v>46013</v>
      </c>
      <c r="C292" s="33" t="s">
        <v>6269</v>
      </c>
      <c r="D292" s="37">
        <v>1487</v>
      </c>
      <c r="E292" s="34">
        <v>5.0999999999999996</v>
      </c>
      <c r="F292" s="34">
        <v>5.2</v>
      </c>
      <c r="G292" s="34">
        <v>4.18</v>
      </c>
      <c r="H292" s="34">
        <v>0.11220000000000001</v>
      </c>
      <c r="I292" s="34">
        <v>0.72800000000000009</v>
      </c>
      <c r="J292" s="31">
        <v>3.4627999999999999E-2</v>
      </c>
      <c r="K292" s="31">
        <v>9.6840000000000009E-2</v>
      </c>
      <c r="L292" s="31">
        <v>7.7657000000000004E-2</v>
      </c>
      <c r="M292" s="31">
        <v>1.2674999999999999E-2</v>
      </c>
      <c r="N292" s="420">
        <f t="shared" si="61"/>
        <v>94.757999999999996</v>
      </c>
      <c r="O292" s="34">
        <v>33.89</v>
      </c>
      <c r="P292" s="34">
        <v>36.54</v>
      </c>
      <c r="Q292" s="34">
        <v>7.2</v>
      </c>
      <c r="R292" s="34">
        <v>19.760000000000002</v>
      </c>
      <c r="S292" s="34">
        <v>0.28999999999999998</v>
      </c>
      <c r="T292" s="34">
        <v>0.13</v>
      </c>
      <c r="U292" s="34">
        <v>0.28999999999999998</v>
      </c>
      <c r="V292" s="34">
        <v>0.21</v>
      </c>
      <c r="W292" s="34">
        <v>0.4</v>
      </c>
      <c r="X292" s="34">
        <v>1.03</v>
      </c>
      <c r="Y292" s="433">
        <v>1.0781941575686043</v>
      </c>
      <c r="Z292" s="433">
        <v>1.2906462083210386</v>
      </c>
      <c r="AA292" s="34"/>
      <c r="AB292" s="542" t="s">
        <v>53</v>
      </c>
      <c r="AC292" s="171">
        <v>14.5</v>
      </c>
      <c r="AD292" s="34">
        <v>25.2</v>
      </c>
      <c r="AE292" s="34">
        <v>19</v>
      </c>
      <c r="AF292" s="34">
        <v>0.4</v>
      </c>
      <c r="AG292" s="34">
        <v>3.08</v>
      </c>
      <c r="AH292" s="34">
        <v>52.32</v>
      </c>
      <c r="AI292" s="34">
        <v>1.3263157894736841</v>
      </c>
      <c r="AJ292" s="34">
        <v>42.986425339366512</v>
      </c>
      <c r="AK292" s="34">
        <v>862.54</v>
      </c>
      <c r="AL292" s="36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spans="1:48" ht="15.75" customHeight="1">
      <c r="A293" s="535" t="s">
        <v>6272</v>
      </c>
      <c r="B293" s="51">
        <v>46013</v>
      </c>
      <c r="C293" s="33" t="s">
        <v>6271</v>
      </c>
      <c r="D293" s="37">
        <v>1511</v>
      </c>
      <c r="E293" s="34">
        <v>7</v>
      </c>
      <c r="F293" s="34">
        <v>7.1</v>
      </c>
      <c r="G293" s="34">
        <v>4.3600000000000003</v>
      </c>
      <c r="H293" s="34">
        <v>0.1</v>
      </c>
      <c r="I293" s="34">
        <v>0.8</v>
      </c>
      <c r="J293" s="31">
        <v>3.5999999999999997E-2</v>
      </c>
      <c r="K293" s="31">
        <v>9.8000000000000004E-2</v>
      </c>
      <c r="L293" s="31">
        <v>7.4999999999999997E-2</v>
      </c>
      <c r="M293" s="31">
        <v>1.0999999999999999E-2</v>
      </c>
      <c r="N293" s="420">
        <f t="shared" si="61"/>
        <v>94.52</v>
      </c>
      <c r="O293" s="34">
        <v>33.090000000000003</v>
      </c>
      <c r="P293" s="34">
        <v>36.83</v>
      </c>
      <c r="Q293" s="34">
        <v>7.21</v>
      </c>
      <c r="R293" s="34">
        <v>20.329999999999998</v>
      </c>
      <c r="S293" s="34">
        <v>0.28000000000000003</v>
      </c>
      <c r="T293" s="34">
        <v>0.12</v>
      </c>
      <c r="U293" s="34">
        <v>0.28999999999999998</v>
      </c>
      <c r="V293" s="34">
        <v>0.22</v>
      </c>
      <c r="W293" s="34">
        <v>0.41</v>
      </c>
      <c r="X293" s="34">
        <v>0.95</v>
      </c>
      <c r="Y293" s="433">
        <v>1.1130250831066786</v>
      </c>
      <c r="Z293" s="433">
        <v>1.3309156844968266</v>
      </c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6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spans="1:48" ht="15.75" customHeight="1">
      <c r="A294" s="535" t="s">
        <v>6274</v>
      </c>
      <c r="B294" s="51">
        <v>46013</v>
      </c>
      <c r="C294" s="33" t="s">
        <v>6273</v>
      </c>
      <c r="D294" s="37">
        <v>1482</v>
      </c>
      <c r="E294" s="34">
        <v>8.3000000000000007</v>
      </c>
      <c r="F294" s="34">
        <v>8.4</v>
      </c>
      <c r="G294" s="34">
        <v>4.2699999999999996</v>
      </c>
      <c r="H294" s="34">
        <v>0.12</v>
      </c>
      <c r="I294" s="34">
        <v>0.47</v>
      </c>
      <c r="J294" s="31">
        <v>5.3999999999999999E-2</v>
      </c>
      <c r="K294" s="31">
        <v>9.7000000000000003E-2</v>
      </c>
      <c r="L294" s="31">
        <v>4.7E-2</v>
      </c>
      <c r="M294" s="31">
        <v>1.2E-2</v>
      </c>
      <c r="N294" s="420">
        <f t="shared" si="61"/>
        <v>94.93</v>
      </c>
      <c r="O294" s="34">
        <v>34.14</v>
      </c>
      <c r="P294" s="34">
        <v>35.43</v>
      </c>
      <c r="Q294" s="34">
        <v>7.63</v>
      </c>
      <c r="R294" s="34">
        <v>19.64</v>
      </c>
      <c r="S294" s="34">
        <v>0.5</v>
      </c>
      <c r="T294" s="34">
        <v>0.16</v>
      </c>
      <c r="U294" s="34">
        <v>0.34</v>
      </c>
      <c r="V294" s="34">
        <v>0.22</v>
      </c>
      <c r="W294" s="34">
        <v>0.52</v>
      </c>
      <c r="X294" s="34">
        <v>1.23</v>
      </c>
      <c r="Y294" s="433">
        <v>1.0377855887521967</v>
      </c>
      <c r="Z294" s="433">
        <v>1.2612770943175162</v>
      </c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6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spans="1:48" ht="15.75" customHeight="1">
      <c r="A295" s="535" t="s">
        <v>6275</v>
      </c>
      <c r="B295" s="51">
        <v>46013</v>
      </c>
      <c r="C295" s="33" t="s">
        <v>6276</v>
      </c>
      <c r="D295" s="37">
        <v>1484</v>
      </c>
      <c r="E295" s="34">
        <v>10.4</v>
      </c>
      <c r="F295" s="34">
        <v>10.5</v>
      </c>
      <c r="G295" s="34">
        <v>4.33</v>
      </c>
      <c r="H295" s="34">
        <v>0.11</v>
      </c>
      <c r="I295" s="34">
        <v>0.92</v>
      </c>
      <c r="J295" s="31">
        <v>3.6999999999999998E-2</v>
      </c>
      <c r="K295" s="31">
        <v>9.7000000000000003E-2</v>
      </c>
      <c r="L295" s="31">
        <v>8.5999999999999993E-2</v>
      </c>
      <c r="M295" s="31">
        <v>1.4999999999999999E-2</v>
      </c>
      <c r="N295" s="420">
        <f t="shared" si="61"/>
        <v>94.405000000000001</v>
      </c>
      <c r="O295" s="34">
        <v>33.46</v>
      </c>
      <c r="P295" s="34">
        <v>36.46</v>
      </c>
      <c r="Q295" s="34">
        <v>7.25</v>
      </c>
      <c r="R295" s="34">
        <v>20.2</v>
      </c>
      <c r="S295" s="34">
        <v>0.25</v>
      </c>
      <c r="T295" s="34">
        <v>0.13</v>
      </c>
      <c r="U295" s="34">
        <v>0.28999999999999998</v>
      </c>
      <c r="V295" s="34">
        <v>0.24</v>
      </c>
      <c r="W295" s="34">
        <v>0.46</v>
      </c>
      <c r="X295" s="34">
        <v>1.02</v>
      </c>
      <c r="Y295" s="433">
        <v>1.0896592946802153</v>
      </c>
      <c r="Z295" s="433">
        <v>1.3063359234907352</v>
      </c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6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spans="1:48" ht="15.75" customHeight="1">
      <c r="A296" s="535" t="s">
        <v>6278</v>
      </c>
      <c r="B296" s="51">
        <v>46013</v>
      </c>
      <c r="C296" s="33" t="s">
        <v>6279</v>
      </c>
      <c r="D296" s="37">
        <v>1479</v>
      </c>
      <c r="E296" s="34">
        <v>12.3</v>
      </c>
      <c r="F296" s="34">
        <v>12.4</v>
      </c>
      <c r="G296" s="34">
        <v>4.41</v>
      </c>
      <c r="H296" s="34">
        <v>0.12</v>
      </c>
      <c r="I296" s="34">
        <v>0.6</v>
      </c>
      <c r="J296" s="31">
        <v>5.2999999999999999E-2</v>
      </c>
      <c r="K296" s="31">
        <v>8.6999999999999994E-2</v>
      </c>
      <c r="L296" s="31">
        <v>5.0999999999999997E-2</v>
      </c>
      <c r="M296" s="31">
        <v>0.02</v>
      </c>
      <c r="N296" s="420">
        <f t="shared" si="61"/>
        <v>94.659000000000006</v>
      </c>
      <c r="O296" s="34">
        <v>33.700000000000003</v>
      </c>
      <c r="P296" s="34">
        <v>35.85</v>
      </c>
      <c r="Q296" s="34">
        <v>7.12</v>
      </c>
      <c r="R296" s="34">
        <v>20.41</v>
      </c>
      <c r="S296" s="34">
        <v>0.35</v>
      </c>
      <c r="T296" s="34">
        <v>0.16</v>
      </c>
      <c r="U296" s="34">
        <v>0.3</v>
      </c>
      <c r="V296" s="34">
        <v>0.24</v>
      </c>
      <c r="W296" s="34">
        <v>0.48</v>
      </c>
      <c r="X296" s="34">
        <v>1.1299999999999999</v>
      </c>
      <c r="Y296" s="433">
        <f t="shared" ref="Y296:Y299" si="64">P296/O296</f>
        <v>1.0637982195845697</v>
      </c>
      <c r="Z296" s="433">
        <f t="shared" ref="Z296:Z299" si="65">(Q296+P296)/O296</f>
        <v>1.2750741839762609</v>
      </c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6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</row>
    <row r="297" spans="1:48" ht="15.75" customHeight="1">
      <c r="A297" s="535" t="s">
        <v>6281</v>
      </c>
      <c r="B297" s="51">
        <v>46013</v>
      </c>
      <c r="C297" s="33" t="s">
        <v>6280</v>
      </c>
      <c r="D297" s="37">
        <v>1486</v>
      </c>
      <c r="E297" s="34">
        <v>15</v>
      </c>
      <c r="F297" s="34">
        <v>15.1</v>
      </c>
      <c r="G297" s="34">
        <v>4.12</v>
      </c>
      <c r="H297" s="34">
        <v>0.12239999999999999</v>
      </c>
      <c r="I297" s="34">
        <v>0.64800000000000013</v>
      </c>
      <c r="J297" s="31">
        <v>3.4627999999999999E-2</v>
      </c>
      <c r="K297" s="31">
        <v>9.5226000000000005E-2</v>
      </c>
      <c r="L297" s="31">
        <v>6.881000000000001E-2</v>
      </c>
      <c r="M297" s="31">
        <v>1.6574999999999999E-2</v>
      </c>
      <c r="N297" s="420">
        <f t="shared" si="61"/>
        <v>94.894361000000004</v>
      </c>
      <c r="O297" s="34">
        <v>32.96</v>
      </c>
      <c r="P297" s="34">
        <v>36.36</v>
      </c>
      <c r="Q297" s="34">
        <v>7.41</v>
      </c>
      <c r="R297" s="34">
        <v>20.67</v>
      </c>
      <c r="S297" s="34">
        <v>0.28000000000000003</v>
      </c>
      <c r="T297" s="34">
        <v>0.15</v>
      </c>
      <c r="U297" s="34">
        <v>0.4</v>
      </c>
      <c r="V297" s="34">
        <v>0.22</v>
      </c>
      <c r="W297" s="34">
        <v>0.44</v>
      </c>
      <c r="X297" s="34">
        <v>1</v>
      </c>
      <c r="Y297" s="433">
        <f t="shared" si="64"/>
        <v>1.1031553398058251</v>
      </c>
      <c r="Z297" s="433">
        <f t="shared" si="65"/>
        <v>1.3279733009708736</v>
      </c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6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</row>
    <row r="298" spans="1:48" ht="15.75" customHeight="1">
      <c r="A298" s="535" t="s">
        <v>6283</v>
      </c>
      <c r="B298" s="51">
        <v>46013</v>
      </c>
      <c r="C298" s="33" t="s">
        <v>6282</v>
      </c>
      <c r="D298" s="37">
        <v>1483</v>
      </c>
      <c r="E298" s="34">
        <v>16.100000000000001</v>
      </c>
      <c r="F298" s="34">
        <v>16.2</v>
      </c>
      <c r="G298" s="34">
        <v>4.1399999999999997</v>
      </c>
      <c r="H298" s="34">
        <v>0.11</v>
      </c>
      <c r="I298" s="34">
        <v>0.3</v>
      </c>
      <c r="J298" s="31">
        <v>5.3999999999999999E-2</v>
      </c>
      <c r="K298" s="31">
        <v>9.4E-2</v>
      </c>
      <c r="L298" s="31">
        <v>0.04</v>
      </c>
      <c r="M298" s="31">
        <v>1.2E-2</v>
      </c>
      <c r="N298" s="420">
        <f t="shared" si="61"/>
        <v>95.25</v>
      </c>
      <c r="O298" s="34">
        <v>33.15</v>
      </c>
      <c r="P298" s="34">
        <v>36.33</v>
      </c>
      <c r="Q298" s="34">
        <v>7.53</v>
      </c>
      <c r="R298" s="34">
        <v>20.25</v>
      </c>
      <c r="S298" s="34">
        <v>0.31</v>
      </c>
      <c r="T298" s="34">
        <v>0.17</v>
      </c>
      <c r="U298" s="34">
        <v>0.4</v>
      </c>
      <c r="V298" s="34">
        <v>0.25</v>
      </c>
      <c r="W298" s="34">
        <v>0.48</v>
      </c>
      <c r="X298" s="34">
        <v>1.03</v>
      </c>
      <c r="Y298" s="433">
        <f t="shared" si="64"/>
        <v>1.0959276018099549</v>
      </c>
      <c r="Z298" s="433">
        <f t="shared" si="65"/>
        <v>1.323076923076923</v>
      </c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6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spans="1:48" ht="15.75" customHeight="1">
      <c r="A299" s="535" t="s">
        <v>6285</v>
      </c>
      <c r="B299" s="51">
        <v>46013</v>
      </c>
      <c r="C299" s="33" t="s">
        <v>6284</v>
      </c>
      <c r="D299" s="37">
        <v>1468</v>
      </c>
      <c r="E299" s="34">
        <v>17.5</v>
      </c>
      <c r="F299" s="34">
        <v>18</v>
      </c>
      <c r="G299" s="34">
        <v>4.1500000000000004</v>
      </c>
      <c r="H299" s="34">
        <v>0.11</v>
      </c>
      <c r="I299" s="34">
        <v>0.34</v>
      </c>
      <c r="J299" s="31">
        <v>4.8000000000000001E-2</v>
      </c>
      <c r="K299" s="31">
        <v>8.8999999999999996E-2</v>
      </c>
      <c r="L299" s="31">
        <v>4.2000000000000003E-2</v>
      </c>
      <c r="M299" s="31">
        <v>1.4E-2</v>
      </c>
      <c r="N299" s="420">
        <f t="shared" si="61"/>
        <v>95.206999999999994</v>
      </c>
      <c r="O299" s="34">
        <v>33.64</v>
      </c>
      <c r="P299" s="34">
        <v>36.21</v>
      </c>
      <c r="Q299" s="34">
        <v>7.37</v>
      </c>
      <c r="R299" s="34">
        <v>19.91</v>
      </c>
      <c r="S299" s="34">
        <v>0.46</v>
      </c>
      <c r="T299" s="34">
        <v>0.18</v>
      </c>
      <c r="U299" s="34">
        <v>0.37</v>
      </c>
      <c r="V299" s="34">
        <v>0.23</v>
      </c>
      <c r="W299" s="34">
        <v>0.45</v>
      </c>
      <c r="X299" s="34">
        <v>1.07</v>
      </c>
      <c r="Y299" s="433">
        <f t="shared" si="64"/>
        <v>1.076397146254459</v>
      </c>
      <c r="Z299" s="433">
        <f t="shared" si="65"/>
        <v>1.2954815695600475</v>
      </c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6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</row>
    <row r="300" spans="1:48" ht="15.75" customHeight="1">
      <c r="A300" s="535" t="s">
        <v>6287</v>
      </c>
      <c r="B300" s="51">
        <v>46013</v>
      </c>
      <c r="C300" s="33" t="s">
        <v>6286</v>
      </c>
      <c r="D300" s="37">
        <v>1489</v>
      </c>
      <c r="E300" s="34">
        <v>19.38</v>
      </c>
      <c r="F300" s="34">
        <v>19.48</v>
      </c>
      <c r="G300" s="34">
        <v>4.3499999999999996</v>
      </c>
      <c r="H300" s="34">
        <v>0.10199999999999999</v>
      </c>
      <c r="I300" s="34">
        <v>0.83</v>
      </c>
      <c r="J300" s="31">
        <v>3.3000000000000002E-2</v>
      </c>
      <c r="K300" s="31">
        <v>0.108</v>
      </c>
      <c r="L300" s="31">
        <v>7.51E-2</v>
      </c>
      <c r="M300" s="31">
        <v>1.0999999999999999E-2</v>
      </c>
      <c r="N300" s="420">
        <f t="shared" si="61"/>
        <v>94.490899999999996</v>
      </c>
      <c r="O300" s="34">
        <v>32.93</v>
      </c>
      <c r="P300" s="34">
        <v>37.18</v>
      </c>
      <c r="Q300" s="34">
        <v>7.41</v>
      </c>
      <c r="R300" s="34">
        <v>20.190000000000001</v>
      </c>
      <c r="S300" s="34">
        <v>0.22</v>
      </c>
      <c r="T300" s="34">
        <v>0.12</v>
      </c>
      <c r="U300" s="34">
        <v>0.42</v>
      </c>
      <c r="V300" s="34">
        <v>0.22</v>
      </c>
      <c r="W300" s="34">
        <v>0.42</v>
      </c>
      <c r="X300" s="34">
        <v>0.8</v>
      </c>
      <c r="Y300" s="433">
        <f>P300/O300</f>
        <v>1.1290616459155784</v>
      </c>
      <c r="Z300" s="433">
        <f>(Q300+P300)/O300</f>
        <v>1.354084421500152</v>
      </c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6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</row>
    <row r="301" spans="1:48" ht="15.75" customHeight="1">
      <c r="A301" s="535" t="s">
        <v>6289</v>
      </c>
      <c r="B301" s="51">
        <v>46013</v>
      </c>
      <c r="C301" s="33" t="s">
        <v>6288</v>
      </c>
      <c r="D301" s="37">
        <v>1489</v>
      </c>
      <c r="E301" s="34">
        <v>21.2</v>
      </c>
      <c r="F301" s="34">
        <v>21.3</v>
      </c>
      <c r="G301" s="34">
        <v>4.0599999999999996</v>
      </c>
      <c r="H301" s="34">
        <v>0.12</v>
      </c>
      <c r="I301" s="34">
        <v>0.82</v>
      </c>
      <c r="J301" s="31">
        <v>2.8000000000000001E-2</v>
      </c>
      <c r="K301" s="31">
        <v>8.8999999999999996E-2</v>
      </c>
      <c r="L301" s="31">
        <v>7.6999999999999999E-2</v>
      </c>
      <c r="M301" s="31">
        <v>1.2999999999999999E-2</v>
      </c>
      <c r="N301" s="420">
        <f t="shared" si="61"/>
        <v>94.793000000000006</v>
      </c>
      <c r="O301" s="34">
        <v>32.97</v>
      </c>
      <c r="P301" s="34">
        <v>37.36</v>
      </c>
      <c r="Q301" s="34">
        <v>7.56</v>
      </c>
      <c r="R301" s="34">
        <v>19.899999999999999</v>
      </c>
      <c r="S301" s="34">
        <v>0.25</v>
      </c>
      <c r="T301" s="34">
        <v>0.11</v>
      </c>
      <c r="U301" s="34">
        <v>0.41</v>
      </c>
      <c r="V301" s="34">
        <v>0.21</v>
      </c>
      <c r="W301" s="34">
        <v>0.39</v>
      </c>
      <c r="X301" s="34">
        <v>0.75</v>
      </c>
      <c r="Y301" s="433">
        <v>1.1331513497118593</v>
      </c>
      <c r="Z301" s="433">
        <v>1.3624507127691843</v>
      </c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6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</row>
    <row r="302" spans="1:48" ht="15.75" customHeight="1">
      <c r="A302" s="535" t="s">
        <v>6290</v>
      </c>
      <c r="B302" s="51">
        <v>46013</v>
      </c>
      <c r="C302" s="33" t="s">
        <v>6291</v>
      </c>
      <c r="D302" s="37">
        <v>1478</v>
      </c>
      <c r="E302" s="34">
        <v>23.4</v>
      </c>
      <c r="F302" s="34">
        <v>23.5</v>
      </c>
      <c r="G302" s="34">
        <v>4.2484199999999994</v>
      </c>
      <c r="H302" s="34">
        <v>0.11220000000000001</v>
      </c>
      <c r="I302" s="34">
        <v>0.38400000000000001</v>
      </c>
      <c r="J302" s="31">
        <v>5.1942000000000002E-2</v>
      </c>
      <c r="K302" s="31">
        <v>8.5000000000000006E-2</v>
      </c>
      <c r="L302" s="31">
        <v>4.1286000000000003E-2</v>
      </c>
      <c r="M302" s="31">
        <v>1.2674999999999999E-2</v>
      </c>
      <c r="N302" s="420">
        <f t="shared" si="61"/>
        <v>95.064476999999997</v>
      </c>
      <c r="O302" s="34">
        <v>32.86</v>
      </c>
      <c r="P302" s="34">
        <v>36.69</v>
      </c>
      <c r="Q302" s="34">
        <v>7.71</v>
      </c>
      <c r="R302" s="34">
        <v>19.899999999999999</v>
      </c>
      <c r="S302" s="34">
        <v>0.46</v>
      </c>
      <c r="T302" s="34">
        <v>0.16</v>
      </c>
      <c r="U302" s="34">
        <v>0.41</v>
      </c>
      <c r="V302" s="34">
        <v>0.25</v>
      </c>
      <c r="W302" s="34">
        <v>0.47</v>
      </c>
      <c r="X302" s="34">
        <v>0.96</v>
      </c>
      <c r="Y302" s="433">
        <v>1.116555082166768</v>
      </c>
      <c r="Z302" s="433">
        <v>1.3511868533171028</v>
      </c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6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</row>
    <row r="303" spans="1:48" ht="15.75" customHeight="1">
      <c r="A303" s="535"/>
      <c r="B303" s="51"/>
      <c r="C303" s="33"/>
      <c r="D303" s="33"/>
      <c r="E303" s="34"/>
      <c r="F303" s="34"/>
      <c r="G303" s="34"/>
      <c r="H303" s="34"/>
      <c r="I303" s="34"/>
      <c r="J303" s="31"/>
      <c r="K303" s="31"/>
      <c r="L303" s="31"/>
      <c r="M303" s="31"/>
      <c r="N303" s="420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433"/>
      <c r="Z303" s="433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6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</row>
    <row r="304" spans="1:48" ht="15.75" customHeight="1">
      <c r="A304" s="535" t="s">
        <v>6292</v>
      </c>
      <c r="B304" s="51">
        <v>46014</v>
      </c>
      <c r="C304" s="33" t="s">
        <v>6293</v>
      </c>
      <c r="D304" s="37">
        <v>1483</v>
      </c>
      <c r="E304" s="34">
        <v>1.35</v>
      </c>
      <c r="F304" s="34">
        <v>1.45</v>
      </c>
      <c r="G304" s="34">
        <v>4.38</v>
      </c>
      <c r="H304" s="34">
        <v>0.1</v>
      </c>
      <c r="I304" s="34">
        <v>0.73</v>
      </c>
      <c r="J304" s="31">
        <v>2.5999999999999999E-2</v>
      </c>
      <c r="K304" s="31">
        <v>9.2999999999999999E-2</v>
      </c>
      <c r="L304" s="31">
        <v>7.0000000000000007E-2</v>
      </c>
      <c r="M304" s="31">
        <v>1.0999999999999999E-2</v>
      </c>
      <c r="N304" s="420">
        <f t="shared" si="61"/>
        <v>94.59</v>
      </c>
      <c r="O304" s="34">
        <v>32.479999999999997</v>
      </c>
      <c r="P304" s="34">
        <v>37.9</v>
      </c>
      <c r="Q304" s="34">
        <v>7.32</v>
      </c>
      <c r="R304" s="34">
        <v>19.75</v>
      </c>
      <c r="S304" s="34">
        <v>0.22</v>
      </c>
      <c r="T304" s="34">
        <v>0.13</v>
      </c>
      <c r="U304" s="34">
        <v>0.3</v>
      </c>
      <c r="V304" s="34">
        <v>0.23</v>
      </c>
      <c r="W304" s="34">
        <v>0.44</v>
      </c>
      <c r="X304" s="34">
        <v>0.97</v>
      </c>
      <c r="Y304" s="433">
        <v>1.166871921182266</v>
      </c>
      <c r="Z304" s="433">
        <v>1.392241379310345</v>
      </c>
      <c r="AA304" s="34"/>
      <c r="AB304" s="34" t="s">
        <v>48</v>
      </c>
      <c r="AC304" s="34">
        <v>22.3</v>
      </c>
      <c r="AD304" s="34" t="s">
        <v>51</v>
      </c>
      <c r="AE304" s="34"/>
      <c r="AF304" s="34"/>
      <c r="AG304" s="34"/>
      <c r="AH304" s="34"/>
      <c r="AI304" s="34"/>
      <c r="AJ304" s="34"/>
      <c r="AK304" s="34"/>
      <c r="AL304" s="36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</row>
    <row r="305" spans="1:48" ht="15.75" customHeight="1">
      <c r="A305" s="535" t="s">
        <v>6294</v>
      </c>
      <c r="B305" s="51">
        <v>46014</v>
      </c>
      <c r="C305" s="33" t="s">
        <v>6295</v>
      </c>
      <c r="D305" s="37">
        <v>1500</v>
      </c>
      <c r="E305" s="34">
        <v>2.4500000000000002</v>
      </c>
      <c r="F305" s="34">
        <v>2.5499999999999998</v>
      </c>
      <c r="G305" s="34">
        <v>4.33</v>
      </c>
      <c r="H305" s="34">
        <v>0.11</v>
      </c>
      <c r="I305" s="34">
        <v>0.87</v>
      </c>
      <c r="J305" s="31">
        <v>2.1999999999999999E-2</v>
      </c>
      <c r="K305" s="31">
        <v>0.106</v>
      </c>
      <c r="L305" s="31">
        <v>7.9000000000000001E-2</v>
      </c>
      <c r="M305" s="31">
        <v>1.0999999999999999E-2</v>
      </c>
      <c r="N305" s="420">
        <f t="shared" si="61"/>
        <v>94.471999999999994</v>
      </c>
      <c r="O305" s="34">
        <v>32.06</v>
      </c>
      <c r="P305" s="34">
        <v>38.49</v>
      </c>
      <c r="Q305" s="34">
        <v>7.35</v>
      </c>
      <c r="R305" s="34">
        <v>19.89</v>
      </c>
      <c r="S305" s="34">
        <v>0.18</v>
      </c>
      <c r="T305" s="34">
        <v>0.11</v>
      </c>
      <c r="U305" s="34">
        <v>0.26</v>
      </c>
      <c r="V305" s="34">
        <v>0.21</v>
      </c>
      <c r="W305" s="34">
        <v>0.38</v>
      </c>
      <c r="X305" s="34">
        <v>0.82</v>
      </c>
      <c r="Y305" s="433">
        <v>1.2005614472863382</v>
      </c>
      <c r="Z305" s="433">
        <v>1.4298190892077356</v>
      </c>
      <c r="AA305" s="34"/>
      <c r="AB305" s="34" t="s">
        <v>50</v>
      </c>
      <c r="AC305" s="34">
        <v>6.3</v>
      </c>
      <c r="AD305" s="34">
        <v>25.4</v>
      </c>
      <c r="AE305" s="34">
        <v>18.600000000000001</v>
      </c>
      <c r="AF305" s="34">
        <v>0.6</v>
      </c>
      <c r="AG305" s="34">
        <v>3.08</v>
      </c>
      <c r="AH305" s="34">
        <v>52.32</v>
      </c>
      <c r="AI305" s="34">
        <v>1.3655913978494623</v>
      </c>
      <c r="AJ305" s="34">
        <v>42.27272727272728</v>
      </c>
      <c r="AK305" s="34">
        <v>868.6400000000001</v>
      </c>
      <c r="AL305" s="36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</row>
    <row r="306" spans="1:48" ht="15.75" customHeight="1">
      <c r="A306" s="535" t="s">
        <v>6297</v>
      </c>
      <c r="B306" s="51">
        <v>46014</v>
      </c>
      <c r="C306" s="33" t="s">
        <v>6296</v>
      </c>
      <c r="D306" s="37">
        <v>1507</v>
      </c>
      <c r="E306" s="34">
        <v>3.55</v>
      </c>
      <c r="F306" s="34">
        <v>4.05</v>
      </c>
      <c r="G306" s="34">
        <v>4.46</v>
      </c>
      <c r="H306" s="34">
        <v>0.1</v>
      </c>
      <c r="I306" s="34">
        <v>0.41</v>
      </c>
      <c r="J306" s="31">
        <v>3.6999999999999998E-2</v>
      </c>
      <c r="K306" s="31">
        <v>8.6999999999999994E-2</v>
      </c>
      <c r="L306" s="31">
        <v>4.8000000000000001E-2</v>
      </c>
      <c r="M306" s="31">
        <v>1.0999999999999999E-2</v>
      </c>
      <c r="N306" s="420">
        <f t="shared" si="61"/>
        <v>94.846999999999994</v>
      </c>
      <c r="O306" s="34">
        <v>32.32</v>
      </c>
      <c r="P306" s="34">
        <v>38.01</v>
      </c>
      <c r="Q306" s="34">
        <v>7.37</v>
      </c>
      <c r="R306" s="34">
        <v>19.73</v>
      </c>
      <c r="S306" s="34">
        <v>0.31</v>
      </c>
      <c r="T306" s="34">
        <v>0.13</v>
      </c>
      <c r="U306" s="34">
        <v>0.28999999999999998</v>
      </c>
      <c r="V306" s="34">
        <v>0.23</v>
      </c>
      <c r="W306" s="34">
        <v>0.43</v>
      </c>
      <c r="X306" s="34">
        <v>0.92</v>
      </c>
      <c r="Y306" s="433">
        <v>1.1760519801980198</v>
      </c>
      <c r="Z306" s="433">
        <v>1.4040841584158414</v>
      </c>
      <c r="AA306" s="34"/>
      <c r="AB306" s="542" t="s">
        <v>53</v>
      </c>
      <c r="AC306" s="171">
        <v>14.5</v>
      </c>
      <c r="AD306" s="34" t="s">
        <v>51</v>
      </c>
      <c r="AE306" s="34"/>
      <c r="AF306" s="34"/>
      <c r="AG306" s="34"/>
      <c r="AH306" s="34"/>
      <c r="AI306" s="34"/>
      <c r="AJ306" s="34"/>
      <c r="AK306" s="34"/>
      <c r="AL306" s="36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</row>
    <row r="307" spans="1:48" ht="15.75" customHeight="1">
      <c r="A307" s="535" t="s">
        <v>6299</v>
      </c>
      <c r="B307" s="51">
        <v>46014</v>
      </c>
      <c r="C307" s="33" t="s">
        <v>6298</v>
      </c>
      <c r="D307" s="37">
        <v>1475</v>
      </c>
      <c r="E307" s="34">
        <v>5.25</v>
      </c>
      <c r="F307" s="34">
        <v>5.35</v>
      </c>
      <c r="G307" s="34">
        <v>4.49</v>
      </c>
      <c r="H307" s="34">
        <v>0.09</v>
      </c>
      <c r="I307" s="34">
        <v>0.31</v>
      </c>
      <c r="J307" s="31">
        <v>6.9000000000000006E-2</v>
      </c>
      <c r="K307" s="31">
        <v>8.5000000000000006E-2</v>
      </c>
      <c r="L307" s="31">
        <v>2.5999999999999999E-2</v>
      </c>
      <c r="M307" s="31">
        <v>1.2E-2</v>
      </c>
      <c r="N307" s="420">
        <f t="shared" si="61"/>
        <v>94.918000000000006</v>
      </c>
      <c r="O307" s="34">
        <v>32.96</v>
      </c>
      <c r="P307" s="34">
        <v>37.090000000000003</v>
      </c>
      <c r="Q307" s="34">
        <v>7.28</v>
      </c>
      <c r="R307" s="34">
        <v>19.489999999999998</v>
      </c>
      <c r="S307" s="34">
        <v>0.5</v>
      </c>
      <c r="T307" s="34">
        <v>0.18</v>
      </c>
      <c r="U307" s="34">
        <v>0.34</v>
      </c>
      <c r="V307" s="34">
        <v>0.27</v>
      </c>
      <c r="W307" s="34">
        <v>0.49</v>
      </c>
      <c r="X307" s="34">
        <v>1.08</v>
      </c>
      <c r="Y307" s="433">
        <v>1.1253033980582525</v>
      </c>
      <c r="Z307" s="433">
        <v>1.3461771844660195</v>
      </c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6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</row>
    <row r="308" spans="1:48" ht="15.75" customHeight="1">
      <c r="A308" s="535" t="s">
        <v>6301</v>
      </c>
      <c r="B308" s="51">
        <v>46014</v>
      </c>
      <c r="C308" s="33" t="s">
        <v>6300</v>
      </c>
      <c r="D308" s="37">
        <v>1490</v>
      </c>
      <c r="E308" s="34">
        <v>7</v>
      </c>
      <c r="F308" s="34">
        <v>7.1</v>
      </c>
      <c r="G308" s="34">
        <v>4.42</v>
      </c>
      <c r="H308" s="34">
        <v>0.1</v>
      </c>
      <c r="I308" s="34">
        <v>0.59</v>
      </c>
      <c r="J308" s="31">
        <v>0.04</v>
      </c>
      <c r="K308" s="31">
        <v>8.7999999999999995E-2</v>
      </c>
      <c r="L308" s="31">
        <v>5.7000000000000002E-2</v>
      </c>
      <c r="M308" s="31">
        <v>1.2E-2</v>
      </c>
      <c r="N308" s="420">
        <f t="shared" si="61"/>
        <v>94.692999999999998</v>
      </c>
      <c r="O308" s="34">
        <v>33.44</v>
      </c>
      <c r="P308" s="34">
        <v>36.909999999999997</v>
      </c>
      <c r="Q308" s="34">
        <v>7.29</v>
      </c>
      <c r="R308" s="34">
        <v>19.5</v>
      </c>
      <c r="S308" s="34">
        <v>0.35</v>
      </c>
      <c r="T308" s="34">
        <v>0.15</v>
      </c>
      <c r="U308" s="34">
        <v>0.31</v>
      </c>
      <c r="V308" s="34">
        <v>0.25</v>
      </c>
      <c r="W308" s="34">
        <v>0.51</v>
      </c>
      <c r="X308" s="34">
        <v>1.02</v>
      </c>
      <c r="Y308" s="433">
        <v>1.1037679425837321</v>
      </c>
      <c r="Z308" s="433">
        <v>1.3217703349282297</v>
      </c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6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</row>
    <row r="309" spans="1:48" ht="15.75" customHeight="1">
      <c r="A309" s="535" t="s">
        <v>6303</v>
      </c>
      <c r="B309" s="51">
        <v>46014</v>
      </c>
      <c r="C309" s="33" t="s">
        <v>6302</v>
      </c>
      <c r="D309" s="37">
        <v>1504</v>
      </c>
      <c r="E309" s="34">
        <v>9.15</v>
      </c>
      <c r="F309" s="34">
        <v>9.25</v>
      </c>
      <c r="G309" s="34">
        <v>4.22</v>
      </c>
      <c r="H309" s="34">
        <v>0.11</v>
      </c>
      <c r="I309" s="34">
        <v>1.3</v>
      </c>
      <c r="J309" s="31">
        <v>1.6E-2</v>
      </c>
      <c r="K309" s="31">
        <v>0.10199999999999999</v>
      </c>
      <c r="L309" s="31">
        <v>0.104</v>
      </c>
      <c r="M309" s="31">
        <v>1.0999999999999999E-2</v>
      </c>
      <c r="N309" s="420">
        <f t="shared" si="61"/>
        <v>94.137</v>
      </c>
      <c r="O309" s="34">
        <v>33.03</v>
      </c>
      <c r="P309" s="34">
        <v>37.46</v>
      </c>
      <c r="Q309" s="34">
        <v>7.41</v>
      </c>
      <c r="R309" s="34">
        <v>19.829999999999998</v>
      </c>
      <c r="S309" s="34">
        <v>0.26</v>
      </c>
      <c r="T309" s="34">
        <v>0.1</v>
      </c>
      <c r="U309" s="34">
        <v>0.24</v>
      </c>
      <c r="V309" s="34">
        <v>0.21</v>
      </c>
      <c r="W309" s="34">
        <v>0.4</v>
      </c>
      <c r="X309" s="34">
        <v>0.8</v>
      </c>
      <c r="Y309" s="433">
        <v>1.1341204965183167</v>
      </c>
      <c r="Z309" s="433">
        <v>1.3584620042385711</v>
      </c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6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</row>
    <row r="310" spans="1:48" ht="15.75" customHeight="1">
      <c r="A310" s="535" t="s">
        <v>6305</v>
      </c>
      <c r="B310" s="51">
        <v>46014</v>
      </c>
      <c r="C310" s="33" t="s">
        <v>6304</v>
      </c>
      <c r="D310" s="37">
        <v>1507</v>
      </c>
      <c r="E310" s="34">
        <v>11.3</v>
      </c>
      <c r="F310" s="34">
        <v>11.4</v>
      </c>
      <c r="G310" s="34">
        <v>4.37</v>
      </c>
      <c r="H310" s="34">
        <v>0.09</v>
      </c>
      <c r="I310" s="34">
        <v>0.76</v>
      </c>
      <c r="J310" s="31">
        <v>3.7999999999999999E-2</v>
      </c>
      <c r="K310" s="31">
        <v>9.8000000000000004E-2</v>
      </c>
      <c r="L310" s="31">
        <v>6.9000000000000006E-2</v>
      </c>
      <c r="M310" s="31">
        <v>0.01</v>
      </c>
      <c r="N310" s="420">
        <f t="shared" si="61"/>
        <v>94.564999999999998</v>
      </c>
      <c r="O310" s="34">
        <v>32.72</v>
      </c>
      <c r="P310" s="34">
        <v>37.119999999999997</v>
      </c>
      <c r="Q310" s="34">
        <v>7.4</v>
      </c>
      <c r="R310" s="34">
        <v>19.97</v>
      </c>
      <c r="S310" s="34">
        <v>0.48</v>
      </c>
      <c r="T310" s="34">
        <v>0.13</v>
      </c>
      <c r="U310" s="34">
        <v>0.28000000000000003</v>
      </c>
      <c r="V310" s="34">
        <v>0.24</v>
      </c>
      <c r="W310" s="34">
        <v>0.5</v>
      </c>
      <c r="X310" s="34">
        <v>0.91</v>
      </c>
      <c r="Y310" s="433">
        <v>1.1344743276283618</v>
      </c>
      <c r="Z310" s="433">
        <v>1.3606356968215159</v>
      </c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6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</row>
    <row r="311" spans="1:48" ht="15.75" customHeight="1">
      <c r="A311" s="535" t="s">
        <v>6306</v>
      </c>
      <c r="B311" s="51">
        <v>46014</v>
      </c>
      <c r="C311" s="33" t="s">
        <v>6307</v>
      </c>
      <c r="D311" s="37">
        <v>1506</v>
      </c>
      <c r="E311" s="34">
        <v>11.25</v>
      </c>
      <c r="F311" s="34">
        <v>11.35</v>
      </c>
      <c r="G311" s="34">
        <v>4.34</v>
      </c>
      <c r="H311" s="34">
        <v>0.1</v>
      </c>
      <c r="I311" s="34">
        <v>0.86</v>
      </c>
      <c r="J311" s="31">
        <v>3.2000000000000001E-2</v>
      </c>
      <c r="K311" s="31">
        <v>9.2999999999999999E-2</v>
      </c>
      <c r="L311" s="31">
        <v>7.4999999999999997E-2</v>
      </c>
      <c r="M311" s="31">
        <v>1.0999999999999999E-2</v>
      </c>
      <c r="N311" s="420">
        <f t="shared" si="61"/>
        <v>94.489000000000004</v>
      </c>
      <c r="O311" s="34">
        <v>32.83</v>
      </c>
      <c r="P311" s="34">
        <v>36.74</v>
      </c>
      <c r="Q311" s="34">
        <v>7.27</v>
      </c>
      <c r="R311" s="34">
        <v>20.52</v>
      </c>
      <c r="S311" s="34">
        <v>0.44</v>
      </c>
      <c r="T311" s="34">
        <v>0.11</v>
      </c>
      <c r="U311" s="34">
        <v>0.26</v>
      </c>
      <c r="V311" s="34">
        <v>0.24</v>
      </c>
      <c r="W311" s="34">
        <v>0.48</v>
      </c>
      <c r="X311" s="34">
        <v>0.87</v>
      </c>
      <c r="Y311" s="433">
        <f t="shared" ref="Y311" si="66">P311/O311</f>
        <v>1.119098385622906</v>
      </c>
      <c r="Z311" s="433">
        <f t="shared" ref="Z311" si="67">(Q311+P311)/O311</f>
        <v>1.3405421870240637</v>
      </c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6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</row>
    <row r="312" spans="1:48" ht="15.75" customHeight="1">
      <c r="A312" s="535" t="s">
        <v>6308</v>
      </c>
      <c r="B312" s="51">
        <v>46014</v>
      </c>
      <c r="C312" s="33" t="s">
        <v>6311</v>
      </c>
      <c r="D312" s="37">
        <v>1499</v>
      </c>
      <c r="E312" s="34">
        <v>14.2</v>
      </c>
      <c r="F312" s="34">
        <v>14.3</v>
      </c>
      <c r="G312" s="34">
        <v>4.16</v>
      </c>
      <c r="H312" s="34">
        <v>0.10200000000000001</v>
      </c>
      <c r="I312" s="34">
        <v>0.496</v>
      </c>
      <c r="J312" s="31">
        <v>4.8794000000000004E-2</v>
      </c>
      <c r="K312" s="31">
        <v>8.9577000000000004E-2</v>
      </c>
      <c r="L312" s="31">
        <v>4.8167000000000001E-2</v>
      </c>
      <c r="M312" s="31">
        <v>1.4624999999999999E-2</v>
      </c>
      <c r="N312" s="420">
        <f t="shared" si="61"/>
        <v>95.040836999999996</v>
      </c>
      <c r="O312" s="34">
        <v>33.6</v>
      </c>
      <c r="P312" s="34">
        <v>36.06</v>
      </c>
      <c r="Q312" s="34">
        <v>7.58</v>
      </c>
      <c r="R312" s="34">
        <v>20.21</v>
      </c>
      <c r="S312" s="34">
        <v>0.32</v>
      </c>
      <c r="T312" s="34">
        <v>0.14000000000000001</v>
      </c>
      <c r="U312" s="34">
        <v>0.39</v>
      </c>
      <c r="V312" s="34">
        <v>0.25</v>
      </c>
      <c r="W312" s="34">
        <v>0.52</v>
      </c>
      <c r="X312" s="34">
        <v>0.83</v>
      </c>
      <c r="Y312" s="433">
        <v>1.0732142857142857</v>
      </c>
      <c r="Z312" s="433">
        <v>1.2988095238095239</v>
      </c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6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</row>
    <row r="313" spans="1:48" ht="15.75" customHeight="1">
      <c r="A313" s="535" t="s">
        <v>6309</v>
      </c>
      <c r="B313" s="51">
        <v>46014</v>
      </c>
      <c r="C313" s="33" t="s">
        <v>6310</v>
      </c>
      <c r="D313" s="37">
        <v>1499</v>
      </c>
      <c r="E313" s="34">
        <v>15.4</v>
      </c>
      <c r="F313" s="34">
        <v>15.5</v>
      </c>
      <c r="G313" s="34">
        <v>4.26</v>
      </c>
      <c r="H313" s="34">
        <v>0.11220000000000001</v>
      </c>
      <c r="I313" s="34">
        <v>0.72000000000000008</v>
      </c>
      <c r="J313" s="31">
        <v>4.0924000000000002E-2</v>
      </c>
      <c r="K313" s="31">
        <v>8.7156000000000011E-2</v>
      </c>
      <c r="L313" s="31">
        <v>5.8979999999999998E-2</v>
      </c>
      <c r="M313" s="31">
        <v>1.5599999999999999E-2</v>
      </c>
      <c r="N313" s="420">
        <f t="shared" si="61"/>
        <v>94.70514</v>
      </c>
      <c r="O313" s="34">
        <v>34.549999999999997</v>
      </c>
      <c r="P313" s="34">
        <v>35.71</v>
      </c>
      <c r="Q313" s="34">
        <v>7.53</v>
      </c>
      <c r="R313" s="34">
        <v>19.72</v>
      </c>
      <c r="S313" s="34">
        <v>0.26</v>
      </c>
      <c r="T313" s="34">
        <v>0.14000000000000001</v>
      </c>
      <c r="U313" s="34">
        <v>0.34</v>
      </c>
      <c r="V313" s="34">
        <v>0.27</v>
      </c>
      <c r="W313" s="34">
        <v>0.5</v>
      </c>
      <c r="X313" s="34">
        <v>0.85</v>
      </c>
      <c r="Y313" s="433">
        <v>1.0335745296671492</v>
      </c>
      <c r="Z313" s="433">
        <v>1.2515195369030392</v>
      </c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6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</row>
    <row r="314" spans="1:48" ht="15.75" customHeight="1">
      <c r="A314" s="535" t="s">
        <v>6313</v>
      </c>
      <c r="B314" s="51">
        <v>46014</v>
      </c>
      <c r="C314" s="33" t="s">
        <v>6312</v>
      </c>
      <c r="D314" s="37">
        <v>1481</v>
      </c>
      <c r="E314" s="34">
        <v>17.149999999999999</v>
      </c>
      <c r="F314" s="34">
        <v>17.25</v>
      </c>
      <c r="G314" s="34">
        <v>4.2389999999999999</v>
      </c>
      <c r="H314" s="34">
        <v>0.11220000000000001</v>
      </c>
      <c r="I314" s="34">
        <v>0.41600000000000004</v>
      </c>
      <c r="J314" s="31">
        <v>4.7219999999999998E-2</v>
      </c>
      <c r="K314" s="31">
        <v>8.7156000000000011E-2</v>
      </c>
      <c r="L314" s="31">
        <v>3.8336999999999996E-2</v>
      </c>
      <c r="M314" s="31">
        <v>2.0475E-2</v>
      </c>
      <c r="N314" s="420">
        <f t="shared" si="61"/>
        <v>95.039612000000005</v>
      </c>
      <c r="O314" s="34">
        <v>35.28</v>
      </c>
      <c r="P314" s="34">
        <v>35.67</v>
      </c>
      <c r="Q314" s="34">
        <v>7.66</v>
      </c>
      <c r="R314" s="34">
        <v>18.649999999999999</v>
      </c>
      <c r="S314" s="34">
        <v>0.35</v>
      </c>
      <c r="T314" s="34">
        <v>0.17</v>
      </c>
      <c r="U314" s="34">
        <v>0.31</v>
      </c>
      <c r="V314" s="34">
        <v>0.27</v>
      </c>
      <c r="W314" s="34">
        <v>0.54</v>
      </c>
      <c r="X314" s="34">
        <v>1.01</v>
      </c>
      <c r="Y314" s="433">
        <v>1.0110544217687074</v>
      </c>
      <c r="Z314" s="433">
        <v>1.228174603174603</v>
      </c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6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</row>
    <row r="315" spans="1:48" ht="15.75" customHeight="1">
      <c r="A315" s="535" t="s">
        <v>6315</v>
      </c>
      <c r="B315" s="51">
        <v>46014</v>
      </c>
      <c r="C315" s="33" t="s">
        <v>6314</v>
      </c>
      <c r="D315" s="37">
        <v>1480</v>
      </c>
      <c r="E315" s="34">
        <v>19</v>
      </c>
      <c r="F315" s="34">
        <v>19.100000000000001</v>
      </c>
      <c r="G315" s="34">
        <v>4.3520399999999997</v>
      </c>
      <c r="H315" s="34">
        <v>0.11220000000000001</v>
      </c>
      <c r="I315" s="34">
        <v>0.48799999999999999</v>
      </c>
      <c r="J315" s="31">
        <v>4.3285000000000004E-2</v>
      </c>
      <c r="K315" s="31">
        <v>9.3612000000000015E-2</v>
      </c>
      <c r="L315" s="31">
        <v>4.2268999999999994E-2</v>
      </c>
      <c r="M315" s="31">
        <v>1.8525E-2</v>
      </c>
      <c r="N315" s="420">
        <f t="shared" si="61"/>
        <v>94.850069000000005</v>
      </c>
      <c r="O315" s="34">
        <v>35.409999999999997</v>
      </c>
      <c r="P315" s="34">
        <v>35.32</v>
      </c>
      <c r="Q315" s="34">
        <v>7.57</v>
      </c>
      <c r="R315" s="34">
        <v>18.850000000000001</v>
      </c>
      <c r="S315" s="34">
        <v>0.42</v>
      </c>
      <c r="T315" s="34">
        <v>0.18</v>
      </c>
      <c r="U315" s="34">
        <v>0.28000000000000003</v>
      </c>
      <c r="V315" s="34">
        <v>0.25</v>
      </c>
      <c r="W315" s="34">
        <v>0.52</v>
      </c>
      <c r="X315" s="34">
        <v>1.1000000000000001</v>
      </c>
      <c r="Y315" s="433">
        <v>0.99745834510025422</v>
      </c>
      <c r="Z315" s="433">
        <v>1.2112397627788762</v>
      </c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6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</row>
    <row r="316" spans="1:48" ht="15.75" customHeight="1">
      <c r="A316" s="535" t="s">
        <v>6317</v>
      </c>
      <c r="B316" s="51">
        <v>46014</v>
      </c>
      <c r="C316" s="33" t="s">
        <v>6316</v>
      </c>
      <c r="D316" s="37">
        <v>1472</v>
      </c>
      <c r="E316" s="34">
        <v>20.5</v>
      </c>
      <c r="F316" s="34">
        <v>21</v>
      </c>
      <c r="G316" s="34">
        <v>4.3143599999999998</v>
      </c>
      <c r="H316" s="34">
        <v>0.11220000000000001</v>
      </c>
      <c r="I316" s="34">
        <v>0.72800000000000009</v>
      </c>
      <c r="J316" s="31">
        <v>4.4859000000000003E-2</v>
      </c>
      <c r="K316" s="31">
        <v>8.8770000000000002E-2</v>
      </c>
      <c r="L316" s="31">
        <v>6.3895000000000007E-2</v>
      </c>
      <c r="M316" s="31">
        <v>1.3650000000000001E-2</v>
      </c>
      <c r="N316" s="420">
        <f t="shared" si="61"/>
        <v>94.634265999999997</v>
      </c>
      <c r="O316" s="34">
        <v>35.26</v>
      </c>
      <c r="P316" s="34">
        <v>35.61</v>
      </c>
      <c r="Q316" s="34">
        <v>7.56</v>
      </c>
      <c r="R316" s="34">
        <v>19.03</v>
      </c>
      <c r="S316" s="34">
        <v>0.3</v>
      </c>
      <c r="T316" s="34">
        <v>0.16</v>
      </c>
      <c r="U316" s="34">
        <v>0.3</v>
      </c>
      <c r="V316" s="34">
        <v>0.22</v>
      </c>
      <c r="W316" s="34">
        <v>0.46</v>
      </c>
      <c r="X316" s="34">
        <v>1</v>
      </c>
      <c r="Y316" s="433">
        <v>1.0099262620533183</v>
      </c>
      <c r="Z316" s="433">
        <v>1.2243335224049916</v>
      </c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6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</row>
    <row r="317" spans="1:48" ht="15.75" customHeight="1">
      <c r="A317" s="535" t="s">
        <v>6319</v>
      </c>
      <c r="B317" s="51">
        <v>46014</v>
      </c>
      <c r="C317" s="33" t="s">
        <v>6318</v>
      </c>
      <c r="D317" s="37">
        <v>1471</v>
      </c>
      <c r="E317" s="34">
        <v>23.15</v>
      </c>
      <c r="F317" s="34">
        <v>23.25</v>
      </c>
      <c r="G317" s="34">
        <v>4.49</v>
      </c>
      <c r="H317" s="34">
        <v>7.0000000000000007E-2</v>
      </c>
      <c r="I317" s="34">
        <v>0.25</v>
      </c>
      <c r="J317" s="31">
        <v>8.6999999999999994E-2</v>
      </c>
      <c r="K317" s="31">
        <v>8.5000000000000006E-2</v>
      </c>
      <c r="L317" s="31">
        <v>2.4E-2</v>
      </c>
      <c r="M317" s="31">
        <v>1.4E-2</v>
      </c>
      <c r="N317" s="420">
        <f t="shared" si="61"/>
        <v>94.98</v>
      </c>
      <c r="O317" s="34">
        <v>34.92</v>
      </c>
      <c r="P317" s="34">
        <v>35</v>
      </c>
      <c r="Q317" s="34">
        <v>7.04</v>
      </c>
      <c r="R317" s="34">
        <v>19.43</v>
      </c>
      <c r="S317" s="34">
        <v>0.73</v>
      </c>
      <c r="T317" s="34">
        <v>0.2</v>
      </c>
      <c r="U317" s="34">
        <v>0.31</v>
      </c>
      <c r="V317" s="34">
        <v>0.27</v>
      </c>
      <c r="W317" s="34">
        <v>0.57999999999999996</v>
      </c>
      <c r="X317" s="34">
        <v>1.1599999999999999</v>
      </c>
      <c r="Y317" s="433">
        <v>1.002290950744559</v>
      </c>
      <c r="Z317" s="433">
        <v>1.2038946162657502</v>
      </c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6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</row>
    <row r="318" spans="1:48" ht="15.75" customHeight="1">
      <c r="A318" s="535" t="s">
        <v>6321</v>
      </c>
      <c r="B318" s="51">
        <v>46014</v>
      </c>
      <c r="C318" s="33" t="s">
        <v>6320</v>
      </c>
      <c r="D318" s="37">
        <v>1474</v>
      </c>
      <c r="E318" s="34">
        <v>0.5</v>
      </c>
      <c r="F318" s="34">
        <v>1.05</v>
      </c>
      <c r="G318" s="34">
        <v>4.47</v>
      </c>
      <c r="H318" s="34">
        <v>0.08</v>
      </c>
      <c r="I318" s="34">
        <v>0.37</v>
      </c>
      <c r="J318" s="31">
        <v>8.7999999999999995E-2</v>
      </c>
      <c r="K318" s="31">
        <v>0.09</v>
      </c>
      <c r="L318" s="31">
        <v>3.5999999999999997E-2</v>
      </c>
      <c r="M318" s="31">
        <v>1.6E-2</v>
      </c>
      <c r="N318" s="420">
        <f t="shared" si="61"/>
        <v>94.85</v>
      </c>
      <c r="O318" s="34">
        <v>35.799999999999997</v>
      </c>
      <c r="P318" s="34">
        <v>35.090000000000003</v>
      </c>
      <c r="Q318" s="34">
        <v>6.88</v>
      </c>
      <c r="R318" s="34">
        <v>18.899999999999999</v>
      </c>
      <c r="S318" s="34">
        <v>0.54</v>
      </c>
      <c r="T318" s="34">
        <v>0.19</v>
      </c>
      <c r="U318" s="34">
        <v>0.32</v>
      </c>
      <c r="V318" s="34">
        <v>0.26</v>
      </c>
      <c r="W318" s="34">
        <v>0.57999999999999996</v>
      </c>
      <c r="X318" s="34">
        <v>1.19</v>
      </c>
      <c r="Y318" s="433">
        <v>0.98016759776536333</v>
      </c>
      <c r="Z318" s="433">
        <v>1.1723463687150841</v>
      </c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6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</row>
    <row r="319" spans="1:48" ht="15.75" customHeight="1">
      <c r="A319" s="535"/>
      <c r="B319" s="51"/>
      <c r="C319" s="33"/>
      <c r="D319" s="33"/>
      <c r="E319" s="34"/>
      <c r="F319" s="34"/>
      <c r="G319" s="34"/>
      <c r="H319" s="34"/>
      <c r="I319" s="34"/>
      <c r="J319" s="31"/>
      <c r="K319" s="31"/>
      <c r="L319" s="31"/>
      <c r="M319" s="31"/>
      <c r="N319" s="420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433"/>
      <c r="Z319" s="433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6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</row>
    <row r="320" spans="1:48" ht="15.75" customHeight="1">
      <c r="A320" s="535" t="s">
        <v>6323</v>
      </c>
      <c r="B320" s="51">
        <v>46015</v>
      </c>
      <c r="C320" s="33" t="s">
        <v>6322</v>
      </c>
      <c r="D320" s="37">
        <v>1470</v>
      </c>
      <c r="E320" s="34">
        <v>2.2000000000000002</v>
      </c>
      <c r="F320" s="34">
        <v>2.2999999999999998</v>
      </c>
      <c r="G320" s="34">
        <v>4.46</v>
      </c>
      <c r="H320" s="34">
        <v>0.09</v>
      </c>
      <c r="I320" s="34">
        <v>0.26</v>
      </c>
      <c r="J320" s="31">
        <v>9.9000000000000005E-2</v>
      </c>
      <c r="K320" s="31">
        <v>9.6000000000000002E-2</v>
      </c>
      <c r="L320" s="31">
        <v>2.8000000000000001E-2</v>
      </c>
      <c r="M320" s="31">
        <v>1.2E-2</v>
      </c>
      <c r="N320" s="420">
        <f t="shared" si="61"/>
        <v>94.954999999999998</v>
      </c>
      <c r="O320" s="34">
        <v>36.020000000000003</v>
      </c>
      <c r="P320" s="34">
        <v>34.299999999999997</v>
      </c>
      <c r="Q320" s="34">
        <v>6.86</v>
      </c>
      <c r="R320" s="34">
        <v>19.55</v>
      </c>
      <c r="S320" s="34">
        <v>0.53</v>
      </c>
      <c r="T320" s="34">
        <v>0.19</v>
      </c>
      <c r="U320" s="34">
        <v>0.3</v>
      </c>
      <c r="V320" s="34">
        <v>0.25</v>
      </c>
      <c r="W320" s="34">
        <v>0.55000000000000004</v>
      </c>
      <c r="X320" s="34">
        <v>1.18</v>
      </c>
      <c r="Y320" s="433">
        <v>0.95224875069405868</v>
      </c>
      <c r="Z320" s="433">
        <v>1.1426985008328705</v>
      </c>
      <c r="AA320" s="34"/>
      <c r="AB320" s="34" t="s">
        <v>48</v>
      </c>
      <c r="AC320" s="34">
        <v>23</v>
      </c>
      <c r="AD320" s="34">
        <v>25</v>
      </c>
      <c r="AE320" s="34">
        <v>18.8</v>
      </c>
      <c r="AF320" s="34">
        <v>0.6</v>
      </c>
      <c r="AG320" s="34">
        <v>2.95</v>
      </c>
      <c r="AH320" s="34">
        <v>52.65</v>
      </c>
      <c r="AI320" s="34">
        <v>1.3297872340425532</v>
      </c>
      <c r="AJ320" s="34">
        <v>42.922374429223744</v>
      </c>
      <c r="AK320" s="34">
        <v>852.47500000000002</v>
      </c>
      <c r="AL320" s="36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</row>
    <row r="321" spans="1:48" ht="15.75" customHeight="1">
      <c r="A321" s="535" t="s">
        <v>6325</v>
      </c>
      <c r="B321" s="51">
        <v>46015</v>
      </c>
      <c r="C321" s="33" t="s">
        <v>6324</v>
      </c>
      <c r="D321" s="37">
        <v>1482</v>
      </c>
      <c r="E321" s="34">
        <v>4.1500000000000004</v>
      </c>
      <c r="F321" s="34">
        <v>4.25</v>
      </c>
      <c r="G321" s="34">
        <v>4.4000000000000004</v>
      </c>
      <c r="H321" s="34">
        <v>0.1</v>
      </c>
      <c r="I321" s="34">
        <v>0.64</v>
      </c>
      <c r="J321" s="31">
        <v>5.8999999999999997E-2</v>
      </c>
      <c r="K321" s="31">
        <v>9.0999999999999998E-2</v>
      </c>
      <c r="L321" s="31">
        <v>5.7000000000000002E-2</v>
      </c>
      <c r="M321" s="31">
        <v>1.4E-2</v>
      </c>
      <c r="N321" s="420">
        <f t="shared" si="61"/>
        <v>94.638999999999996</v>
      </c>
      <c r="O321" s="34">
        <v>35.99</v>
      </c>
      <c r="P321" s="34">
        <v>35.06</v>
      </c>
      <c r="Q321" s="34">
        <v>6.89</v>
      </c>
      <c r="R321" s="34">
        <v>19.190000000000001</v>
      </c>
      <c r="S321" s="34">
        <v>0.32</v>
      </c>
      <c r="T321" s="34">
        <v>0.17</v>
      </c>
      <c r="U321" s="34">
        <v>0.3</v>
      </c>
      <c r="V321" s="34">
        <v>0.22</v>
      </c>
      <c r="W321" s="34">
        <v>0.48</v>
      </c>
      <c r="X321" s="34">
        <v>1.1200000000000001</v>
      </c>
      <c r="Y321" s="433">
        <v>0.97415948874687419</v>
      </c>
      <c r="Z321" s="433">
        <v>1.1656015559877744</v>
      </c>
      <c r="AA321" s="34"/>
      <c r="AB321" s="34" t="s">
        <v>50</v>
      </c>
      <c r="AC321" s="34">
        <v>6.3</v>
      </c>
      <c r="AD321" s="34" t="s">
        <v>51</v>
      </c>
      <c r="AE321" s="34"/>
      <c r="AF321" s="34"/>
      <c r="AG321" s="34"/>
      <c r="AH321" s="34"/>
      <c r="AI321" s="34"/>
      <c r="AJ321" s="34"/>
      <c r="AK321" s="34"/>
      <c r="AL321" s="36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</row>
    <row r="322" spans="1:48" ht="15.75" customHeight="1">
      <c r="A322" s="535" t="s">
        <v>6327</v>
      </c>
      <c r="B322" s="51">
        <v>46015</v>
      </c>
      <c r="C322" s="33" t="s">
        <v>6326</v>
      </c>
      <c r="D322" s="37">
        <v>1483</v>
      </c>
      <c r="E322" s="34">
        <v>6.2</v>
      </c>
      <c r="F322" s="34">
        <v>6.3</v>
      </c>
      <c r="G322" s="34">
        <v>4.42</v>
      </c>
      <c r="H322" s="34">
        <v>0.1</v>
      </c>
      <c r="I322" s="34">
        <v>0.56000000000000005</v>
      </c>
      <c r="J322" s="31">
        <v>5.7000000000000002E-2</v>
      </c>
      <c r="K322" s="31">
        <v>8.8999999999999996E-2</v>
      </c>
      <c r="L322" s="31">
        <v>4.9000000000000002E-2</v>
      </c>
      <c r="M322" s="31">
        <v>1.2999999999999999E-2</v>
      </c>
      <c r="N322" s="420">
        <f t="shared" si="61"/>
        <v>94.712000000000003</v>
      </c>
      <c r="O322" s="34">
        <v>35.78</v>
      </c>
      <c r="P322" s="34">
        <v>35.32</v>
      </c>
      <c r="Q322" s="34">
        <v>6.9</v>
      </c>
      <c r="R322" s="34">
        <v>19.170000000000002</v>
      </c>
      <c r="S322" s="34">
        <v>0.38</v>
      </c>
      <c r="T322" s="34">
        <v>0.16</v>
      </c>
      <c r="U322" s="34">
        <v>0.28999999999999998</v>
      </c>
      <c r="V322" s="34">
        <v>0.23</v>
      </c>
      <c r="W322" s="34">
        <v>0.48</v>
      </c>
      <c r="X322" s="34">
        <v>1.04</v>
      </c>
      <c r="Y322" s="433">
        <v>0.98714365567356066</v>
      </c>
      <c r="Z322" s="433">
        <v>1.1799888205701508</v>
      </c>
      <c r="AA322" s="34"/>
      <c r="AB322" s="542" t="s">
        <v>53</v>
      </c>
      <c r="AC322" s="171">
        <v>14.3</v>
      </c>
      <c r="AD322" s="34">
        <v>25.4</v>
      </c>
      <c r="AE322" s="34">
        <v>19</v>
      </c>
      <c r="AF322" s="34">
        <v>0.6</v>
      </c>
      <c r="AG322" s="34">
        <v>3.08</v>
      </c>
      <c r="AH322" s="34">
        <v>51.92</v>
      </c>
      <c r="AI322" s="34">
        <v>1.3368421052631578</v>
      </c>
      <c r="AJ322" s="34">
        <v>42.792792792792795</v>
      </c>
      <c r="AK322" s="34">
        <v>868.6400000000001</v>
      </c>
      <c r="AL322" s="36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</row>
    <row r="323" spans="1:48" ht="15.75" customHeight="1">
      <c r="A323" s="535" t="s">
        <v>6329</v>
      </c>
      <c r="B323" s="51">
        <v>46015</v>
      </c>
      <c r="C323" s="33" t="s">
        <v>6328</v>
      </c>
      <c r="D323" s="37">
        <v>1465</v>
      </c>
      <c r="E323" s="34">
        <v>8.35</v>
      </c>
      <c r="F323" s="34">
        <v>8.4499999999999993</v>
      </c>
      <c r="G323" s="34">
        <v>4.47</v>
      </c>
      <c r="H323" s="34">
        <v>0.09</v>
      </c>
      <c r="I323" s="34">
        <v>0.41</v>
      </c>
      <c r="J323" s="31">
        <v>6.8000000000000005E-2</v>
      </c>
      <c r="K323" s="31">
        <v>8.5000000000000006E-2</v>
      </c>
      <c r="L323" s="31">
        <v>3.5999999999999997E-2</v>
      </c>
      <c r="M323" s="31">
        <v>1.6E-2</v>
      </c>
      <c r="N323" s="420">
        <f t="shared" si="61"/>
        <v>94.825000000000003</v>
      </c>
      <c r="O323" s="34">
        <v>35.619999999999997</v>
      </c>
      <c r="P323" s="34">
        <v>34.619999999999997</v>
      </c>
      <c r="Q323" s="34">
        <v>6.7</v>
      </c>
      <c r="R323" s="34">
        <v>19.48</v>
      </c>
      <c r="S323" s="34">
        <v>0.63</v>
      </c>
      <c r="T323" s="34">
        <v>0.23</v>
      </c>
      <c r="U323" s="34">
        <v>0.3</v>
      </c>
      <c r="V323" s="34">
        <v>0.25</v>
      </c>
      <c r="W323" s="34">
        <v>0.51</v>
      </c>
      <c r="X323" s="34">
        <v>1.23</v>
      </c>
      <c r="Y323" s="433">
        <v>0.97192588433464344</v>
      </c>
      <c r="Z323" s="433">
        <v>1.1600224592925323</v>
      </c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6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</row>
    <row r="324" spans="1:48" ht="15.75" customHeight="1">
      <c r="A324" s="535" t="s">
        <v>6331</v>
      </c>
      <c r="B324" s="51">
        <v>46015</v>
      </c>
      <c r="C324" s="33" t="s">
        <v>6330</v>
      </c>
      <c r="D324" s="37">
        <v>1469</v>
      </c>
      <c r="E324" s="34">
        <v>10.55</v>
      </c>
      <c r="F324" s="34">
        <v>11.05</v>
      </c>
      <c r="G324" s="34">
        <v>4.4000000000000004</v>
      </c>
      <c r="H324" s="34">
        <v>0.08</v>
      </c>
      <c r="I324" s="34">
        <v>0.64</v>
      </c>
      <c r="J324" s="31">
        <v>8.6999999999999994E-2</v>
      </c>
      <c r="K324" s="31">
        <v>9.1999999999999998E-2</v>
      </c>
      <c r="L324" s="31">
        <v>5.1999999999999998E-2</v>
      </c>
      <c r="M324" s="31">
        <v>1.2E-2</v>
      </c>
      <c r="N324" s="420">
        <f t="shared" si="61"/>
        <v>94.637</v>
      </c>
      <c r="O324" s="34">
        <v>34.75</v>
      </c>
      <c r="P324" s="34">
        <v>35.54</v>
      </c>
      <c r="Q324" s="34">
        <v>6.83</v>
      </c>
      <c r="R324" s="34">
        <v>19.84</v>
      </c>
      <c r="S324" s="34">
        <v>0.44</v>
      </c>
      <c r="T324" s="34">
        <v>0.18</v>
      </c>
      <c r="U324" s="34">
        <v>0.31</v>
      </c>
      <c r="V324" s="34">
        <v>0.23</v>
      </c>
      <c r="W324" s="34">
        <v>0.5</v>
      </c>
      <c r="X324" s="34">
        <v>1.1200000000000001</v>
      </c>
      <c r="Y324" s="433">
        <v>1.0227338129496402</v>
      </c>
      <c r="Z324" s="433">
        <v>1.2192805755395684</v>
      </c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6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</row>
    <row r="325" spans="1:48" ht="15.75" customHeight="1">
      <c r="A325" s="535" t="s">
        <v>6332</v>
      </c>
      <c r="B325" s="51">
        <v>46015</v>
      </c>
      <c r="C325" s="33" t="s">
        <v>6333</v>
      </c>
      <c r="D325" s="37">
        <v>1499</v>
      </c>
      <c r="E325" s="34">
        <v>12.05</v>
      </c>
      <c r="F325" s="34">
        <v>12.15</v>
      </c>
      <c r="G325" s="34">
        <v>4.38</v>
      </c>
      <c r="H325" s="34">
        <v>0.1</v>
      </c>
      <c r="I325" s="34">
        <v>0.72</v>
      </c>
      <c r="J325" s="31">
        <v>4.9000000000000002E-2</v>
      </c>
      <c r="K325" s="31">
        <v>9.7000000000000003E-2</v>
      </c>
      <c r="L325" s="31">
        <v>6.3E-2</v>
      </c>
      <c r="M325" s="31">
        <v>1.0999999999999999E-2</v>
      </c>
      <c r="N325" s="420">
        <f t="shared" si="61"/>
        <v>94.58</v>
      </c>
      <c r="O325" s="34">
        <v>34.380000000000003</v>
      </c>
      <c r="P325" s="34">
        <v>35.76</v>
      </c>
      <c r="Q325" s="34">
        <v>6.81</v>
      </c>
      <c r="R325" s="34">
        <v>20.309999999999999</v>
      </c>
      <c r="S325" s="34">
        <v>0.43</v>
      </c>
      <c r="T325" s="34">
        <v>0.14000000000000001</v>
      </c>
      <c r="U325" s="34">
        <v>0.27</v>
      </c>
      <c r="V325" s="34">
        <v>0.22</v>
      </c>
      <c r="W325" s="34">
        <v>0.44</v>
      </c>
      <c r="X325" s="34">
        <v>0.97</v>
      </c>
      <c r="Y325" s="433">
        <v>1.0401396160558463</v>
      </c>
      <c r="Z325" s="433">
        <v>1.238219895287958</v>
      </c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6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</row>
    <row r="326" spans="1:48" ht="15.75" customHeight="1">
      <c r="A326" s="535" t="s">
        <v>6334</v>
      </c>
      <c r="B326" s="51">
        <v>46015</v>
      </c>
      <c r="C326" s="33" t="s">
        <v>6335</v>
      </c>
      <c r="D326" s="37">
        <v>1491</v>
      </c>
      <c r="E326" s="34">
        <v>13.4</v>
      </c>
      <c r="F326" s="34">
        <v>13.5</v>
      </c>
      <c r="G326" s="34">
        <v>4.3099999999999996</v>
      </c>
      <c r="H326" s="34">
        <v>0.11</v>
      </c>
      <c r="I326" s="34">
        <v>0.97</v>
      </c>
      <c r="J326" s="31">
        <v>4.4999999999999998E-2</v>
      </c>
      <c r="K326" s="31">
        <v>9.8000000000000004E-2</v>
      </c>
      <c r="L326" s="31">
        <v>7.3999999999999996E-2</v>
      </c>
      <c r="M326" s="31">
        <v>1.0999999999999999E-2</v>
      </c>
      <c r="N326" s="420">
        <f t="shared" si="61"/>
        <v>94.382000000000005</v>
      </c>
      <c r="O326" s="34">
        <v>34.85</v>
      </c>
      <c r="P326" s="34">
        <v>35.49</v>
      </c>
      <c r="Q326" s="34">
        <v>6.87</v>
      </c>
      <c r="R326" s="34">
        <v>20.13</v>
      </c>
      <c r="S326" s="34">
        <v>0.33</v>
      </c>
      <c r="T326" s="34">
        <v>0.14000000000000001</v>
      </c>
      <c r="U326" s="34">
        <v>0.26</v>
      </c>
      <c r="V326" s="34">
        <v>0.23</v>
      </c>
      <c r="W326" s="34">
        <v>0.47</v>
      </c>
      <c r="X326" s="34">
        <v>0.98</v>
      </c>
      <c r="Y326" s="433">
        <v>1.018364418938307</v>
      </c>
      <c r="Z326" s="433">
        <v>1.2154949784791964</v>
      </c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6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</row>
    <row r="327" spans="1:48" ht="15.75" customHeight="1">
      <c r="A327" s="535" t="s">
        <v>6337</v>
      </c>
      <c r="B327" s="51">
        <v>46015</v>
      </c>
      <c r="C327" s="33" t="s">
        <v>6336</v>
      </c>
      <c r="D327" s="37">
        <v>1501</v>
      </c>
      <c r="E327" s="34">
        <v>14.4</v>
      </c>
      <c r="F327" s="34">
        <v>14.5</v>
      </c>
      <c r="G327" s="34">
        <v>4.3049400000000002</v>
      </c>
      <c r="H327" s="34">
        <v>0.11220000000000001</v>
      </c>
      <c r="I327" s="34">
        <v>0.82400000000000007</v>
      </c>
      <c r="J327" s="31">
        <v>4.0136999999999999E-2</v>
      </c>
      <c r="K327" s="31">
        <v>9.6840000000000009E-2</v>
      </c>
      <c r="L327" s="31">
        <v>7.7657000000000004E-2</v>
      </c>
      <c r="M327" s="31">
        <v>1.3650000000000001E-2</v>
      </c>
      <c r="N327" s="420">
        <f t="shared" si="61"/>
        <v>94.530575999999996</v>
      </c>
      <c r="O327" s="34">
        <v>34.299999999999997</v>
      </c>
      <c r="P327" s="34">
        <v>35.54</v>
      </c>
      <c r="Q327" s="34">
        <v>7.17</v>
      </c>
      <c r="R327" s="34">
        <v>20.67</v>
      </c>
      <c r="S327" s="34">
        <v>0.23</v>
      </c>
      <c r="T327" s="34">
        <v>0.13</v>
      </c>
      <c r="U327" s="34">
        <v>0.34</v>
      </c>
      <c r="V327" s="34">
        <v>0.22</v>
      </c>
      <c r="W327" s="34">
        <v>0.45</v>
      </c>
      <c r="X327" s="34">
        <v>0.85</v>
      </c>
      <c r="Y327" s="433">
        <v>1.0361516034985423</v>
      </c>
      <c r="Z327" s="433">
        <v>1.245189504373178</v>
      </c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6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</row>
    <row r="328" spans="1:48" ht="15.75" customHeight="1">
      <c r="A328" s="535" t="s">
        <v>6339</v>
      </c>
      <c r="B328" s="51">
        <v>46015</v>
      </c>
      <c r="C328" s="33" t="s">
        <v>6338</v>
      </c>
      <c r="D328" s="37">
        <v>1491</v>
      </c>
      <c r="E328" s="34">
        <v>17</v>
      </c>
      <c r="F328" s="34">
        <v>17.100000000000001</v>
      </c>
      <c r="G328" s="34">
        <v>4.3426200000000001</v>
      </c>
      <c r="H328" s="34">
        <v>0.10200000000000001</v>
      </c>
      <c r="I328" s="34">
        <v>0.64800000000000013</v>
      </c>
      <c r="J328" s="31">
        <v>0.04</v>
      </c>
      <c r="K328" s="31">
        <v>9.5226000000000005E-2</v>
      </c>
      <c r="L328" s="31">
        <v>5.9962999999999995E-2</v>
      </c>
      <c r="M328" s="31">
        <v>1.2674999999999999E-2</v>
      </c>
      <c r="N328" s="420">
        <f t="shared" si="61"/>
        <v>94.699516000000003</v>
      </c>
      <c r="O328" s="34">
        <v>33.729999999999997</v>
      </c>
      <c r="P328" s="34">
        <v>35.86</v>
      </c>
      <c r="Q328" s="34">
        <v>7.24</v>
      </c>
      <c r="R328" s="34">
        <v>20.6</v>
      </c>
      <c r="S328" s="34">
        <v>0.31</v>
      </c>
      <c r="T328" s="34">
        <v>0.15</v>
      </c>
      <c r="U328" s="34">
        <v>0.37</v>
      </c>
      <c r="V328" s="34">
        <v>0.25</v>
      </c>
      <c r="W328" s="34">
        <v>0.49</v>
      </c>
      <c r="X328" s="34">
        <v>0.9</v>
      </c>
      <c r="Y328" s="433">
        <v>1.0631485324636822</v>
      </c>
      <c r="Z328" s="433">
        <v>1.2777942484435223</v>
      </c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6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</row>
    <row r="329" spans="1:48" ht="15.75" customHeight="1">
      <c r="A329" s="535" t="s">
        <v>6341</v>
      </c>
      <c r="B329" s="51">
        <v>46015</v>
      </c>
      <c r="C329" s="33" t="s">
        <v>6340</v>
      </c>
      <c r="D329" s="37">
        <v>1472</v>
      </c>
      <c r="E329" s="34">
        <v>19.100000000000001</v>
      </c>
      <c r="F329" s="34">
        <v>19.2</v>
      </c>
      <c r="G329" s="34">
        <v>4.1542199999999996</v>
      </c>
      <c r="H329" s="34">
        <v>9.1799999999999993E-2</v>
      </c>
      <c r="I329" s="34">
        <v>0.23199999999999998</v>
      </c>
      <c r="J329" s="31">
        <v>7.3978000000000002E-2</v>
      </c>
      <c r="K329" s="31">
        <v>0.10733100000000001</v>
      </c>
      <c r="L329" s="31">
        <v>2.7524E-2</v>
      </c>
      <c r="M329" s="31">
        <v>1.4624999999999999E-2</v>
      </c>
      <c r="N329" s="420">
        <f t="shared" si="61"/>
        <v>95.298522000000006</v>
      </c>
      <c r="O329" s="34">
        <v>34.86</v>
      </c>
      <c r="P329" s="34">
        <v>34.94</v>
      </c>
      <c r="Q329" s="34">
        <v>7.36</v>
      </c>
      <c r="R329" s="34">
        <v>19.940000000000001</v>
      </c>
      <c r="S329" s="34">
        <v>0.33</v>
      </c>
      <c r="T329" s="34">
        <v>0.2</v>
      </c>
      <c r="U329" s="34">
        <v>0.31</v>
      </c>
      <c r="V329" s="34">
        <v>0.27</v>
      </c>
      <c r="W329" s="34">
        <v>0.52</v>
      </c>
      <c r="X329" s="34">
        <v>1.17</v>
      </c>
      <c r="Y329" s="433">
        <v>1.0022948938611589</v>
      </c>
      <c r="Z329" s="433">
        <v>1.2134251290877796</v>
      </c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6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</row>
    <row r="330" spans="1:48" ht="15.75" customHeight="1">
      <c r="A330" s="535" t="s">
        <v>6342</v>
      </c>
      <c r="B330" s="51">
        <v>46015</v>
      </c>
      <c r="C330" s="33" t="s">
        <v>6343</v>
      </c>
      <c r="D330" s="37">
        <v>1474</v>
      </c>
      <c r="E330" s="34">
        <v>20.5</v>
      </c>
      <c r="F330" s="34">
        <v>21</v>
      </c>
      <c r="G330" s="34">
        <v>4.1259600000000001</v>
      </c>
      <c r="H330" s="34">
        <v>0.10200000000000001</v>
      </c>
      <c r="I330" s="34">
        <v>0.62400000000000011</v>
      </c>
      <c r="J330" s="31">
        <v>4.8000000000000001E-2</v>
      </c>
      <c r="K330" s="31">
        <v>9.4419000000000017E-2</v>
      </c>
      <c r="L330" s="31">
        <v>5.1115999999999995E-2</v>
      </c>
      <c r="M330" s="31">
        <v>1.2674999999999999E-2</v>
      </c>
      <c r="N330" s="420">
        <f t="shared" si="61"/>
        <v>94.941829999999996</v>
      </c>
      <c r="O330" s="34">
        <v>35.03</v>
      </c>
      <c r="P330" s="34">
        <v>34.33</v>
      </c>
      <c r="Q330" s="34">
        <v>7.27</v>
      </c>
      <c r="R330" s="34">
        <v>20.46</v>
      </c>
      <c r="S330" s="34">
        <v>0.33</v>
      </c>
      <c r="T330" s="34">
        <v>0.19</v>
      </c>
      <c r="U330" s="34">
        <v>0.3</v>
      </c>
      <c r="V330" s="34">
        <v>0.27</v>
      </c>
      <c r="W330" s="34">
        <v>0.52</v>
      </c>
      <c r="X330" s="34">
        <v>1.2</v>
      </c>
      <c r="Y330" s="433">
        <v>0.98001712817584918</v>
      </c>
      <c r="Z330" s="433">
        <v>1.1875535255495289</v>
      </c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6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</row>
    <row r="331" spans="1:48" ht="15.75" customHeight="1">
      <c r="A331" s="535" t="s">
        <v>6344</v>
      </c>
      <c r="B331" s="51">
        <v>46015</v>
      </c>
      <c r="C331" s="33" t="s">
        <v>6345</v>
      </c>
      <c r="D331" s="37">
        <v>1474</v>
      </c>
      <c r="E331" s="34">
        <v>23.1</v>
      </c>
      <c r="F331" s="34">
        <v>23.3</v>
      </c>
      <c r="G331" s="34">
        <v>4.43</v>
      </c>
      <c r="H331" s="34">
        <v>0.09</v>
      </c>
      <c r="I331" s="34">
        <v>0.54</v>
      </c>
      <c r="J331" s="31">
        <v>5.8000000000000003E-2</v>
      </c>
      <c r="K331" s="31">
        <v>8.8999999999999996E-2</v>
      </c>
      <c r="L331" s="31">
        <v>5.2999999999999999E-2</v>
      </c>
      <c r="M331" s="31">
        <v>1.2E-2</v>
      </c>
      <c r="N331" s="420">
        <f t="shared" si="61"/>
        <v>94.727999999999994</v>
      </c>
      <c r="O331" s="34">
        <v>34.26</v>
      </c>
      <c r="P331" s="34">
        <v>35.869999999999997</v>
      </c>
      <c r="Q331" s="34">
        <v>6.82</v>
      </c>
      <c r="R331" s="34">
        <v>20.260000000000002</v>
      </c>
      <c r="S331" s="34">
        <v>0.34</v>
      </c>
      <c r="T331" s="34">
        <v>0.15</v>
      </c>
      <c r="U331" s="34">
        <v>0.28999999999999998</v>
      </c>
      <c r="V331" s="34">
        <v>0.23</v>
      </c>
      <c r="W331" s="34">
        <v>0.46</v>
      </c>
      <c r="X331" s="34">
        <v>1.06</v>
      </c>
      <c r="Y331" s="34">
        <v>1.0469935785172213</v>
      </c>
      <c r="Z331" s="34">
        <v>1.2460595446584939</v>
      </c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6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</row>
    <row r="332" spans="1:48" s="74" customFormat="1" ht="15.75" customHeight="1">
      <c r="A332" s="535" t="s">
        <v>6347</v>
      </c>
      <c r="B332" s="51">
        <v>46015</v>
      </c>
      <c r="C332" s="33" t="s">
        <v>6346</v>
      </c>
      <c r="D332" s="37">
        <v>1494</v>
      </c>
      <c r="E332" s="34">
        <v>23.45</v>
      </c>
      <c r="F332" s="34">
        <v>23.55</v>
      </c>
      <c r="G332" s="34">
        <v>4.37</v>
      </c>
      <c r="H332" s="34">
        <v>0.1</v>
      </c>
      <c r="I332" s="34">
        <v>0.75</v>
      </c>
      <c r="J332" s="31">
        <v>4.2999999999999997E-2</v>
      </c>
      <c r="K332" s="31">
        <v>9.1999999999999998E-2</v>
      </c>
      <c r="L332" s="31">
        <v>6.8000000000000005E-2</v>
      </c>
      <c r="M332" s="31">
        <v>1.0999999999999999E-2</v>
      </c>
      <c r="N332" s="420">
        <f t="shared" si="61"/>
        <v>94.566000000000003</v>
      </c>
      <c r="O332" s="34">
        <v>34.22</v>
      </c>
      <c r="P332" s="34">
        <v>35.89</v>
      </c>
      <c r="Q332" s="34">
        <v>7.06</v>
      </c>
      <c r="R332" s="34">
        <v>20.329999999999998</v>
      </c>
      <c r="S332" s="34">
        <v>0.25</v>
      </c>
      <c r="T332" s="34">
        <v>0.13</v>
      </c>
      <c r="U332" s="34">
        <v>0.25</v>
      </c>
      <c r="V332" s="34">
        <v>0.22</v>
      </c>
      <c r="W332" s="34">
        <v>0.43</v>
      </c>
      <c r="X332" s="34">
        <v>0.97</v>
      </c>
      <c r="Y332" s="433">
        <v>1.0488018702513151</v>
      </c>
      <c r="Z332" s="433">
        <v>1.2551139684395092</v>
      </c>
      <c r="AA332" s="34"/>
      <c r="AB332" s="539"/>
      <c r="AC332" s="540"/>
      <c r="AD332" s="541"/>
      <c r="AE332" s="540"/>
      <c r="AF332" s="540"/>
      <c r="AG332" s="537"/>
      <c r="AH332" s="537"/>
      <c r="AI332" s="537"/>
      <c r="AJ332" s="537"/>
      <c r="AK332" s="537"/>
      <c r="AL332" s="36"/>
      <c r="AM332" s="277"/>
      <c r="AN332" s="277"/>
      <c r="AO332" s="277"/>
      <c r="AP332" s="277"/>
      <c r="AQ332" s="277"/>
      <c r="AR332" s="277"/>
      <c r="AS332" s="277"/>
      <c r="AT332" s="277"/>
      <c r="AU332" s="277"/>
      <c r="AV332" s="277"/>
    </row>
    <row r="333" spans="1:48" s="74" customFormat="1" ht="15.75" customHeight="1">
      <c r="A333" s="535"/>
      <c r="B333" s="51"/>
      <c r="C333" s="33"/>
      <c r="D333" s="33"/>
      <c r="E333" s="34"/>
      <c r="F333" s="34"/>
      <c r="G333" s="34"/>
      <c r="H333" s="34"/>
      <c r="I333" s="34"/>
      <c r="J333" s="31"/>
      <c r="K333" s="31"/>
      <c r="L333" s="31"/>
      <c r="M333" s="31"/>
      <c r="N333" s="420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433"/>
      <c r="Z333" s="433"/>
      <c r="AA333" s="34"/>
      <c r="AB333" s="539"/>
      <c r="AC333" s="540"/>
      <c r="AD333" s="541"/>
      <c r="AE333" s="540"/>
      <c r="AF333" s="540"/>
      <c r="AG333" s="537"/>
      <c r="AH333" s="537"/>
      <c r="AI333" s="537"/>
      <c r="AJ333" s="537"/>
      <c r="AK333" s="537"/>
      <c r="AL333" s="36"/>
      <c r="AM333" s="277"/>
      <c r="AN333" s="277"/>
      <c r="AO333" s="277"/>
      <c r="AP333" s="277"/>
      <c r="AQ333" s="277"/>
      <c r="AR333" s="277"/>
      <c r="AS333" s="277"/>
      <c r="AT333" s="277"/>
      <c r="AU333" s="277"/>
      <c r="AV333" s="277"/>
    </row>
    <row r="334" spans="1:48" s="74" customFormat="1" ht="15.75" customHeight="1">
      <c r="A334" s="535" t="s">
        <v>6348</v>
      </c>
      <c r="B334" s="51">
        <v>46016</v>
      </c>
      <c r="C334" s="33" t="s">
        <v>6349</v>
      </c>
      <c r="D334" s="37">
        <v>1491</v>
      </c>
      <c r="E334" s="34">
        <v>2.0499999999999998</v>
      </c>
      <c r="F334" s="34">
        <v>2.15</v>
      </c>
      <c r="G334" s="34">
        <v>4.4000000000000004</v>
      </c>
      <c r="H334" s="34">
        <v>0.09</v>
      </c>
      <c r="I334" s="34">
        <v>0.65</v>
      </c>
      <c r="J334" s="31">
        <v>5.7000000000000002E-2</v>
      </c>
      <c r="K334" s="31">
        <v>8.5999999999999993E-2</v>
      </c>
      <c r="L334" s="31">
        <v>5.2999999999999999E-2</v>
      </c>
      <c r="M334" s="31">
        <v>1.2E-2</v>
      </c>
      <c r="N334" s="420">
        <f t="shared" si="61"/>
        <v>94.652000000000001</v>
      </c>
      <c r="O334" s="34">
        <v>35.130000000000003</v>
      </c>
      <c r="P334" s="34">
        <v>35.57</v>
      </c>
      <c r="Q334" s="34">
        <v>6.9</v>
      </c>
      <c r="R334" s="34">
        <v>19.63</v>
      </c>
      <c r="S334" s="34">
        <v>0.32</v>
      </c>
      <c r="T334" s="34">
        <v>0.16</v>
      </c>
      <c r="U334" s="34">
        <v>0.28000000000000003</v>
      </c>
      <c r="V334" s="34">
        <v>0.24</v>
      </c>
      <c r="W334" s="34">
        <v>0.49</v>
      </c>
      <c r="X334" s="34">
        <v>1.02</v>
      </c>
      <c r="Y334" s="433">
        <v>1.0125249074864788</v>
      </c>
      <c r="Z334" s="433">
        <v>1.2089382294335325</v>
      </c>
      <c r="AA334" s="34"/>
      <c r="AB334" s="34" t="s">
        <v>48</v>
      </c>
      <c r="AC334" s="34">
        <v>23</v>
      </c>
      <c r="AD334" s="541" t="s">
        <v>51</v>
      </c>
      <c r="AE334" s="540"/>
      <c r="AF334" s="540"/>
      <c r="AG334" s="537"/>
      <c r="AH334" s="537"/>
      <c r="AI334" s="537"/>
      <c r="AJ334" s="537"/>
      <c r="AK334" s="537"/>
      <c r="AL334" s="36"/>
      <c r="AM334" s="277"/>
      <c r="AN334" s="277"/>
      <c r="AO334" s="277"/>
      <c r="AP334" s="277"/>
      <c r="AQ334" s="277"/>
      <c r="AR334" s="277"/>
      <c r="AS334" s="277"/>
      <c r="AT334" s="277"/>
      <c r="AU334" s="277"/>
      <c r="AV334" s="277"/>
    </row>
    <row r="335" spans="1:48" ht="15.75" customHeight="1">
      <c r="A335" s="535" t="s">
        <v>6352</v>
      </c>
      <c r="B335" s="51">
        <v>46016</v>
      </c>
      <c r="C335" s="33" t="s">
        <v>6353</v>
      </c>
      <c r="D335" s="37">
        <v>1492</v>
      </c>
      <c r="E335" s="34">
        <v>4.25</v>
      </c>
      <c r="F335" s="34">
        <v>4.3499999999999996</v>
      </c>
      <c r="G335" s="34">
        <v>4.4800000000000004</v>
      </c>
      <c r="H335" s="34">
        <v>0.08</v>
      </c>
      <c r="I335" s="34">
        <v>0.37</v>
      </c>
      <c r="J335" s="31">
        <v>7.4999999999999997E-2</v>
      </c>
      <c r="K335" s="31">
        <v>8.5999999999999993E-2</v>
      </c>
      <c r="L335" s="31">
        <v>3.5000000000000003E-2</v>
      </c>
      <c r="M335" s="31">
        <v>3.5000000000000003E-2</v>
      </c>
      <c r="N335" s="420">
        <f t="shared" si="61"/>
        <v>94.838999999999999</v>
      </c>
      <c r="O335" s="34">
        <v>35.1</v>
      </c>
      <c r="P335" s="34">
        <v>35.24</v>
      </c>
      <c r="Q335" s="34">
        <v>6.81</v>
      </c>
      <c r="R335" s="34">
        <v>19.7</v>
      </c>
      <c r="S335" s="34">
        <v>0.52</v>
      </c>
      <c r="T335" s="34">
        <v>0.19</v>
      </c>
      <c r="U335" s="34">
        <v>0.28000000000000003</v>
      </c>
      <c r="V335" s="34">
        <v>0.27</v>
      </c>
      <c r="W335" s="34">
        <v>0.59</v>
      </c>
      <c r="X335" s="34">
        <v>1.05</v>
      </c>
      <c r="Y335" s="433">
        <v>1.0039886039886039</v>
      </c>
      <c r="Z335" s="433">
        <v>1.1980056980056981</v>
      </c>
      <c r="AA335" s="34"/>
      <c r="AB335" s="34" t="s">
        <v>50</v>
      </c>
      <c r="AC335" s="34">
        <v>6.3</v>
      </c>
      <c r="AD335" s="541">
        <v>25.2</v>
      </c>
      <c r="AE335" s="540">
        <v>19</v>
      </c>
      <c r="AF335" s="540">
        <v>0.6</v>
      </c>
      <c r="AG335" s="537">
        <v>3.08</v>
      </c>
      <c r="AH335" s="537">
        <v>52.120000000000005</v>
      </c>
      <c r="AI335" s="537">
        <v>1.3263157894736841</v>
      </c>
      <c r="AJ335" s="537">
        <v>42.986425339366512</v>
      </c>
      <c r="AK335" s="537">
        <v>862.54</v>
      </c>
      <c r="AL335" s="36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</row>
    <row r="336" spans="1:48" s="74" customFormat="1" ht="15.75" customHeight="1">
      <c r="A336" s="535" t="s">
        <v>6350</v>
      </c>
      <c r="B336" s="51">
        <v>46016</v>
      </c>
      <c r="C336" s="33" t="s">
        <v>6351</v>
      </c>
      <c r="D336" s="37">
        <v>1470</v>
      </c>
      <c r="E336" s="34">
        <v>5.35</v>
      </c>
      <c r="F336" s="34">
        <v>5.45</v>
      </c>
      <c r="G336" s="34">
        <v>4.5</v>
      </c>
      <c r="H336" s="34">
        <v>7.0000000000000007E-2</v>
      </c>
      <c r="I336" s="34">
        <v>0.26</v>
      </c>
      <c r="J336" s="31">
        <v>9.8000000000000004E-2</v>
      </c>
      <c r="K336" s="31">
        <v>8.5999999999999993E-2</v>
      </c>
      <c r="L336" s="31">
        <v>2.5000000000000001E-2</v>
      </c>
      <c r="M336" s="31">
        <v>0.01</v>
      </c>
      <c r="N336" s="420">
        <f t="shared" si="61"/>
        <v>94.950999999999993</v>
      </c>
      <c r="O336" s="34">
        <v>35.340000000000003</v>
      </c>
      <c r="P336" s="34">
        <v>35.11</v>
      </c>
      <c r="Q336" s="34">
        <v>6.89</v>
      </c>
      <c r="R336" s="34">
        <v>19.34</v>
      </c>
      <c r="S336" s="34">
        <v>0.6</v>
      </c>
      <c r="T336" s="34">
        <v>0.21</v>
      </c>
      <c r="U336" s="34">
        <v>0.28199999999999997</v>
      </c>
      <c r="V336" s="34">
        <v>0.27</v>
      </c>
      <c r="W336" s="34">
        <v>0.57999999999999996</v>
      </c>
      <c r="X336" s="34">
        <v>1.1100000000000001</v>
      </c>
      <c r="Y336" s="433">
        <v>0.99349179400113174</v>
      </c>
      <c r="Z336" s="433">
        <v>1.1884550084889642</v>
      </c>
      <c r="AA336" s="34"/>
      <c r="AB336" s="542" t="s">
        <v>53</v>
      </c>
      <c r="AC336" s="171">
        <v>14.3</v>
      </c>
      <c r="AD336" s="541"/>
      <c r="AE336" s="540"/>
      <c r="AF336" s="540"/>
      <c r="AG336" s="537"/>
      <c r="AH336" s="537"/>
      <c r="AI336" s="537"/>
      <c r="AJ336" s="537"/>
      <c r="AK336" s="537"/>
      <c r="AL336" s="36"/>
      <c r="AM336" s="277"/>
      <c r="AN336" s="277"/>
      <c r="AO336" s="277"/>
      <c r="AP336" s="277"/>
      <c r="AQ336" s="277"/>
      <c r="AR336" s="277"/>
      <c r="AS336" s="277"/>
      <c r="AT336" s="277"/>
      <c r="AU336" s="277"/>
      <c r="AV336" s="277"/>
    </row>
    <row r="337" spans="1:48" s="74" customFormat="1" ht="15.75" customHeight="1">
      <c r="A337" s="535" t="s">
        <v>6355</v>
      </c>
      <c r="B337" s="51">
        <v>46016</v>
      </c>
      <c r="C337" s="33" t="s">
        <v>6354</v>
      </c>
      <c r="D337" s="37">
        <v>1473</v>
      </c>
      <c r="E337" s="34">
        <v>7.04</v>
      </c>
      <c r="F337" s="34">
        <v>7.14</v>
      </c>
      <c r="G337" s="34">
        <v>4.43</v>
      </c>
      <c r="H337" s="34">
        <v>8.8999999999999996E-2</v>
      </c>
      <c r="I337" s="34">
        <v>0.53</v>
      </c>
      <c r="J337" s="31">
        <v>6.3E-2</v>
      </c>
      <c r="K337" s="31">
        <v>7.9000000000000001E-2</v>
      </c>
      <c r="L337" s="31">
        <v>4.5199999999999997E-2</v>
      </c>
      <c r="M337" s="31">
        <v>0.01</v>
      </c>
      <c r="N337" s="420">
        <f t="shared" si="61"/>
        <v>94.753799999999998</v>
      </c>
      <c r="O337" s="34">
        <v>34.82</v>
      </c>
      <c r="P337" s="34">
        <v>35.97</v>
      </c>
      <c r="Q337" s="34">
        <v>7</v>
      </c>
      <c r="R337" s="34">
        <v>19.36</v>
      </c>
      <c r="S337" s="34">
        <v>0.43</v>
      </c>
      <c r="T337" s="34">
        <v>0.17</v>
      </c>
      <c r="U337" s="34">
        <v>0.28999999999999998</v>
      </c>
      <c r="V337" s="34">
        <v>0.22</v>
      </c>
      <c r="W337" s="34">
        <v>0.48</v>
      </c>
      <c r="X337" s="34">
        <v>1.01</v>
      </c>
      <c r="Y337" s="433">
        <v>1.0330269959793221</v>
      </c>
      <c r="Z337" s="433">
        <v>1.2340608845491097</v>
      </c>
      <c r="AA337" s="34"/>
      <c r="AB337" s="539"/>
      <c r="AC337" s="540"/>
      <c r="AD337" s="541"/>
      <c r="AE337" s="540"/>
      <c r="AF337" s="540"/>
      <c r="AG337" s="537"/>
      <c r="AH337" s="537"/>
      <c r="AI337" s="537"/>
      <c r="AJ337" s="537"/>
      <c r="AK337" s="537"/>
      <c r="AL337" s="36"/>
      <c r="AM337" s="277"/>
      <c r="AN337" s="277"/>
      <c r="AO337" s="277"/>
      <c r="AP337" s="277"/>
      <c r="AQ337" s="277"/>
      <c r="AR337" s="277"/>
      <c r="AS337" s="277"/>
      <c r="AT337" s="277"/>
      <c r="AU337" s="277"/>
      <c r="AV337" s="277"/>
    </row>
    <row r="338" spans="1:48" ht="15.75" customHeight="1">
      <c r="A338" s="535" t="s">
        <v>6356</v>
      </c>
      <c r="B338" s="51">
        <v>46016</v>
      </c>
      <c r="C338" s="33" t="s">
        <v>6358</v>
      </c>
      <c r="D338" s="37">
        <v>1462</v>
      </c>
      <c r="E338" s="34">
        <v>10.199999999999999</v>
      </c>
      <c r="F338" s="34">
        <v>10.3</v>
      </c>
      <c r="G338" s="34">
        <v>4.4800000000000004</v>
      </c>
      <c r="H338" s="34">
        <v>0.08</v>
      </c>
      <c r="I338" s="34">
        <v>0.37</v>
      </c>
      <c r="J338" s="31">
        <v>7.0999999999999994E-2</v>
      </c>
      <c r="K338" s="31">
        <v>8.2000000000000003E-2</v>
      </c>
      <c r="L338" s="31">
        <v>2.5999999999999999E-2</v>
      </c>
      <c r="M338" s="31">
        <v>0.01</v>
      </c>
      <c r="N338" s="420">
        <f t="shared" si="61"/>
        <v>94.881</v>
      </c>
      <c r="O338" s="34">
        <v>34.31</v>
      </c>
      <c r="P338" s="34">
        <v>36.07</v>
      </c>
      <c r="Q338" s="34">
        <v>7.35</v>
      </c>
      <c r="R338" s="34">
        <v>19.18</v>
      </c>
      <c r="S338" s="34">
        <v>0.59</v>
      </c>
      <c r="T338" s="34">
        <v>0.19</v>
      </c>
      <c r="U338" s="34">
        <v>0.3</v>
      </c>
      <c r="V338" s="34">
        <v>0.22</v>
      </c>
      <c r="W338" s="34">
        <v>0.47</v>
      </c>
      <c r="X338" s="34">
        <v>1.05</v>
      </c>
      <c r="Y338" s="433">
        <v>1.0512969979597784</v>
      </c>
      <c r="Z338" s="433">
        <v>1.2655202564849897</v>
      </c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6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</row>
    <row r="339" spans="1:48" ht="15.75" customHeight="1">
      <c r="A339" s="535" t="s">
        <v>6357</v>
      </c>
      <c r="B339" s="51">
        <v>46016</v>
      </c>
      <c r="C339" s="33" t="s">
        <v>6359</v>
      </c>
      <c r="D339" s="37">
        <v>1482</v>
      </c>
      <c r="E339" s="34">
        <v>10.25</v>
      </c>
      <c r="F339" s="34">
        <v>10.35</v>
      </c>
      <c r="G339" s="34">
        <v>4.43</v>
      </c>
      <c r="H339" s="34">
        <v>0.11</v>
      </c>
      <c r="I339" s="34">
        <v>0.54</v>
      </c>
      <c r="J339" s="31">
        <v>4.1000000000000002E-2</v>
      </c>
      <c r="K339" s="31">
        <v>8.5000000000000006E-2</v>
      </c>
      <c r="L339" s="31">
        <v>5.0999999999999997E-2</v>
      </c>
      <c r="M339" s="31">
        <v>1.7000000000000001E-2</v>
      </c>
      <c r="N339" s="420">
        <f t="shared" si="61"/>
        <v>94.725999999999999</v>
      </c>
      <c r="O339" s="34">
        <v>34.15</v>
      </c>
      <c r="P339" s="34">
        <v>37.39</v>
      </c>
      <c r="Q339" s="34">
        <v>7.05</v>
      </c>
      <c r="R339" s="34">
        <v>18.75</v>
      </c>
      <c r="S339" s="34">
        <v>0.31</v>
      </c>
      <c r="T339" s="34">
        <v>0.16</v>
      </c>
      <c r="U339" s="34">
        <v>0.31</v>
      </c>
      <c r="V339" s="34">
        <v>0.2</v>
      </c>
      <c r="W339" s="34">
        <v>0.43</v>
      </c>
      <c r="X339" s="34">
        <v>1</v>
      </c>
      <c r="Y339" s="433">
        <v>1.0948755490483164</v>
      </c>
      <c r="Z339" s="433">
        <v>1.3013177159590044</v>
      </c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6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</row>
    <row r="340" spans="1:48" ht="15.75" customHeight="1">
      <c r="A340" s="535" t="s">
        <v>6361</v>
      </c>
      <c r="B340" s="51">
        <v>46016</v>
      </c>
      <c r="C340" s="33" t="s">
        <v>6360</v>
      </c>
      <c r="D340" s="37">
        <v>1485</v>
      </c>
      <c r="E340" s="34">
        <v>11.5</v>
      </c>
      <c r="F340" s="34">
        <v>12</v>
      </c>
      <c r="G340" s="34">
        <v>4.41</v>
      </c>
      <c r="H340" s="34">
        <v>0.1</v>
      </c>
      <c r="I340" s="34">
        <v>0.61</v>
      </c>
      <c r="J340" s="31">
        <v>3.9E-2</v>
      </c>
      <c r="K340" s="31">
        <v>9.6000000000000002E-2</v>
      </c>
      <c r="L340" s="31">
        <v>5.8000000000000003E-2</v>
      </c>
      <c r="M340" s="31">
        <v>1.0999999999999999E-2</v>
      </c>
      <c r="N340" s="420">
        <f t="shared" si="61"/>
        <v>94.676000000000002</v>
      </c>
      <c r="O340" s="34">
        <v>34.200000000000003</v>
      </c>
      <c r="P340" s="34">
        <v>36.99</v>
      </c>
      <c r="Q340" s="34">
        <v>7.07</v>
      </c>
      <c r="R340" s="34">
        <v>19.399999999999999</v>
      </c>
      <c r="S340" s="34">
        <v>0.22</v>
      </c>
      <c r="T340" s="34">
        <v>0.13</v>
      </c>
      <c r="U340" s="34">
        <v>0.27</v>
      </c>
      <c r="V340" s="34">
        <v>0.19</v>
      </c>
      <c r="W340" s="34">
        <v>0.37</v>
      </c>
      <c r="X340" s="34">
        <v>0.91</v>
      </c>
      <c r="Y340" s="433">
        <v>1.081578947368421</v>
      </c>
      <c r="Z340" s="433">
        <v>1.2883040935672514</v>
      </c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6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</row>
    <row r="341" spans="1:48" ht="15.75" customHeight="1">
      <c r="A341" s="535" t="s">
        <v>6363</v>
      </c>
      <c r="B341" s="51">
        <v>46016</v>
      </c>
      <c r="C341" s="33" t="s">
        <v>6362</v>
      </c>
      <c r="D341" s="37">
        <v>1477</v>
      </c>
      <c r="E341" s="34">
        <v>14.2</v>
      </c>
      <c r="F341" s="34">
        <v>14.3</v>
      </c>
      <c r="G341" s="34">
        <v>4.257839999999999</v>
      </c>
      <c r="H341" s="34">
        <v>0.12239999999999999</v>
      </c>
      <c r="I341" s="34">
        <v>0.62400000000000011</v>
      </c>
      <c r="J341" s="31">
        <v>3.3840999999999996E-2</v>
      </c>
      <c r="K341" s="31">
        <v>9.199800000000001E-2</v>
      </c>
      <c r="L341" s="31">
        <v>6.2911999999999996E-2</v>
      </c>
      <c r="M341" s="31">
        <v>1.3650000000000001E-2</v>
      </c>
      <c r="N341" s="420">
        <f t="shared" si="61"/>
        <v>94.793358999999995</v>
      </c>
      <c r="O341" s="34">
        <v>33.39</v>
      </c>
      <c r="P341" s="34">
        <v>37.630000000000003</v>
      </c>
      <c r="Q341" s="34">
        <v>7.52</v>
      </c>
      <c r="R341" s="34">
        <v>19.14</v>
      </c>
      <c r="S341" s="34">
        <v>0.28000000000000003</v>
      </c>
      <c r="T341" s="34">
        <v>0.14000000000000001</v>
      </c>
      <c r="U341" s="34">
        <v>0.36</v>
      </c>
      <c r="V341" s="34">
        <v>0.2</v>
      </c>
      <c r="W341" s="34">
        <v>0.37</v>
      </c>
      <c r="X341" s="34">
        <v>0.86</v>
      </c>
      <c r="Y341" s="433">
        <v>1.126984126984127</v>
      </c>
      <c r="Z341" s="433">
        <v>1.3522012578616354</v>
      </c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6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</row>
    <row r="342" spans="1:48" ht="15.75" customHeight="1">
      <c r="A342" s="535" t="s">
        <v>6363</v>
      </c>
      <c r="B342" s="51">
        <v>46016</v>
      </c>
      <c r="C342" s="33" t="s">
        <v>6364</v>
      </c>
      <c r="D342" s="37">
        <v>1492</v>
      </c>
      <c r="E342" s="34">
        <v>15.25</v>
      </c>
      <c r="F342" s="34">
        <v>15.35</v>
      </c>
      <c r="G342" s="34">
        <v>4.0694400000000002</v>
      </c>
      <c r="H342" s="34">
        <v>0.12239999999999999</v>
      </c>
      <c r="I342" s="34">
        <v>0.496</v>
      </c>
      <c r="J342" s="31">
        <v>2.9906000000000002E-2</v>
      </c>
      <c r="K342" s="31">
        <v>9.2805000000000012E-2</v>
      </c>
      <c r="L342" s="31">
        <v>5.3081999999999997E-2</v>
      </c>
      <c r="M342" s="31">
        <v>1.3650000000000001E-2</v>
      </c>
      <c r="N342" s="420">
        <f t="shared" si="61"/>
        <v>95.122716999999994</v>
      </c>
      <c r="O342" s="34">
        <v>33.520000000000003</v>
      </c>
      <c r="P342" s="34">
        <v>37.369999999999997</v>
      </c>
      <c r="Q342" s="34">
        <v>7.75</v>
      </c>
      <c r="R342" s="34">
        <v>18.84</v>
      </c>
      <c r="S342" s="34">
        <v>0.33</v>
      </c>
      <c r="T342" s="34">
        <v>0.16</v>
      </c>
      <c r="U342" s="34">
        <v>0.36</v>
      </c>
      <c r="V342" s="34">
        <v>0.22</v>
      </c>
      <c r="W342" s="34">
        <v>0.4</v>
      </c>
      <c r="X342" s="34">
        <v>0.94</v>
      </c>
      <c r="Y342" s="433">
        <v>1.1148568019093077</v>
      </c>
      <c r="Z342" s="433">
        <v>1.3460620525059663</v>
      </c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6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</row>
    <row r="343" spans="1:48" ht="15.75" customHeight="1">
      <c r="A343" s="535" t="s">
        <v>6366</v>
      </c>
      <c r="B343" s="51">
        <v>46016</v>
      </c>
      <c r="C343" s="33" t="s">
        <v>6365</v>
      </c>
      <c r="D343" s="37">
        <v>1473</v>
      </c>
      <c r="E343" s="34">
        <v>17</v>
      </c>
      <c r="F343" s="34">
        <v>17.100000000000001</v>
      </c>
      <c r="G343" s="34">
        <v>4.13</v>
      </c>
      <c r="H343" s="34">
        <v>0.12239999999999999</v>
      </c>
      <c r="I343" s="34">
        <v>0.55199999999999994</v>
      </c>
      <c r="J343" s="31">
        <v>3.7776000000000004E-2</v>
      </c>
      <c r="K343" s="31">
        <v>8.8770000000000002E-2</v>
      </c>
      <c r="L343" s="31">
        <v>5.4065000000000002E-2</v>
      </c>
      <c r="M343" s="31">
        <v>1.5599999999999999E-2</v>
      </c>
      <c r="N343" s="420">
        <f t="shared" si="61"/>
        <v>94.999389000000008</v>
      </c>
      <c r="O343" s="34">
        <v>34.270000000000003</v>
      </c>
      <c r="P343" s="34">
        <v>36.9</v>
      </c>
      <c r="Q343" s="34">
        <v>7.66</v>
      </c>
      <c r="R343" s="34">
        <v>18.55</v>
      </c>
      <c r="S343" s="34">
        <v>0.33</v>
      </c>
      <c r="T343" s="34">
        <v>0.16</v>
      </c>
      <c r="U343" s="34">
        <v>0.33</v>
      </c>
      <c r="V343" s="34">
        <v>0.24</v>
      </c>
      <c r="W343" s="34">
        <v>0.45</v>
      </c>
      <c r="X343" s="34">
        <v>1</v>
      </c>
      <c r="Y343" s="433">
        <v>1.0767435074409102</v>
      </c>
      <c r="Z343" s="433">
        <v>1.3002626203676684</v>
      </c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6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</row>
    <row r="344" spans="1:48" ht="15.75" customHeight="1">
      <c r="A344" s="535" t="s">
        <v>6368</v>
      </c>
      <c r="B344" s="51">
        <v>46016</v>
      </c>
      <c r="C344" s="33" t="s">
        <v>6367</v>
      </c>
      <c r="D344" s="37">
        <v>1474</v>
      </c>
      <c r="E344" s="34">
        <v>18.5</v>
      </c>
      <c r="F344" s="34">
        <v>19</v>
      </c>
      <c r="G344" s="34">
        <v>4.3499999999999996</v>
      </c>
      <c r="H344" s="34">
        <v>0.11220000000000001</v>
      </c>
      <c r="I344" s="34">
        <v>0.42400000000000004</v>
      </c>
      <c r="J344" s="31">
        <v>4.5646000000000006E-2</v>
      </c>
      <c r="K344" s="31">
        <v>9.0384000000000006E-2</v>
      </c>
      <c r="L344" s="31">
        <v>4.5218000000000001E-2</v>
      </c>
      <c r="M344" s="31">
        <v>1.4624999999999999E-2</v>
      </c>
      <c r="N344" s="420">
        <f t="shared" si="61"/>
        <v>94.917927000000006</v>
      </c>
      <c r="O344" s="34">
        <v>34.630000000000003</v>
      </c>
      <c r="P344" s="34">
        <v>36.61</v>
      </c>
      <c r="Q344" s="34">
        <v>7.71</v>
      </c>
      <c r="R344" s="34">
        <v>18.32</v>
      </c>
      <c r="S344" s="34">
        <v>0.34</v>
      </c>
      <c r="T344" s="34">
        <v>0.17</v>
      </c>
      <c r="U344" s="34">
        <v>0.32</v>
      </c>
      <c r="V344" s="34">
        <v>0.27</v>
      </c>
      <c r="W344" s="34">
        <v>0.5</v>
      </c>
      <c r="X344" s="34">
        <v>1.02</v>
      </c>
      <c r="Y344" s="433">
        <v>1.0571758590817208</v>
      </c>
      <c r="Z344" s="433">
        <v>1.2798151891423619</v>
      </c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6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</row>
    <row r="345" spans="1:48" ht="15.75" customHeight="1">
      <c r="A345" s="535" t="s">
        <v>6369</v>
      </c>
      <c r="B345" s="51">
        <v>46016</v>
      </c>
      <c r="C345" s="33" t="s">
        <v>6370</v>
      </c>
      <c r="D345" s="37">
        <v>1486</v>
      </c>
      <c r="E345" s="34">
        <v>20.350000000000001</v>
      </c>
      <c r="F345" s="34">
        <v>20.45</v>
      </c>
      <c r="G345" s="34">
        <v>4.29</v>
      </c>
      <c r="H345" s="34">
        <v>0.12239999999999999</v>
      </c>
      <c r="I345" s="34">
        <v>0.6160000000000001</v>
      </c>
      <c r="J345" s="31">
        <v>4.0924000000000002E-2</v>
      </c>
      <c r="K345" s="31">
        <v>9.0384000000000006E-2</v>
      </c>
      <c r="L345" s="31">
        <v>6.0946E-2</v>
      </c>
      <c r="M345" s="31">
        <v>1.4624999999999999E-2</v>
      </c>
      <c r="N345" s="420">
        <f t="shared" si="61"/>
        <v>94.764720999999994</v>
      </c>
      <c r="O345" s="34">
        <v>34.479999999999997</v>
      </c>
      <c r="P345" s="34">
        <v>36.69</v>
      </c>
      <c r="Q345" s="34">
        <v>7.56</v>
      </c>
      <c r="R345" s="34">
        <v>18.649999999999999</v>
      </c>
      <c r="S345" s="34">
        <v>0.3</v>
      </c>
      <c r="T345" s="34">
        <v>0.16</v>
      </c>
      <c r="U345" s="34">
        <v>0.33</v>
      </c>
      <c r="V345" s="34">
        <v>0.26</v>
      </c>
      <c r="W345" s="34">
        <v>0.47</v>
      </c>
      <c r="X345" s="34">
        <v>1</v>
      </c>
      <c r="Y345" s="433">
        <v>1.0640951276102089</v>
      </c>
      <c r="Z345" s="433">
        <v>1.2833526682134573</v>
      </c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6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</row>
    <row r="346" spans="1:48" ht="15.75" customHeight="1">
      <c r="A346" s="535" t="s">
        <v>6372</v>
      </c>
      <c r="B346" s="51">
        <v>46016</v>
      </c>
      <c r="C346" s="33" t="s">
        <v>6371</v>
      </c>
      <c r="D346" s="37">
        <v>1478</v>
      </c>
      <c r="E346" s="34">
        <v>21.4</v>
      </c>
      <c r="F346" s="34">
        <v>21.5</v>
      </c>
      <c r="G346" s="34">
        <v>4.2</v>
      </c>
      <c r="H346" s="34">
        <v>0.11</v>
      </c>
      <c r="I346" s="34">
        <v>0.49</v>
      </c>
      <c r="J346" s="31">
        <v>3.5000000000000003E-2</v>
      </c>
      <c r="K346" s="31">
        <v>8.4000000000000005E-2</v>
      </c>
      <c r="L346" s="31">
        <v>5.2999999999999999E-2</v>
      </c>
      <c r="M346" s="31">
        <v>1.4E-2</v>
      </c>
      <c r="N346" s="420">
        <f t="shared" si="61"/>
        <v>95.013999999999996</v>
      </c>
      <c r="O346" s="34">
        <v>34.25</v>
      </c>
      <c r="P346" s="34">
        <v>36.549999999999997</v>
      </c>
      <c r="Q346" s="34">
        <v>7.61</v>
      </c>
      <c r="R346" s="34">
        <v>18.940000000000001</v>
      </c>
      <c r="S346" s="34">
        <v>0.27</v>
      </c>
      <c r="T346" s="34">
        <v>0.15</v>
      </c>
      <c r="U346" s="34">
        <v>0.34</v>
      </c>
      <c r="V346" s="34">
        <v>0.23</v>
      </c>
      <c r="W346" s="34">
        <v>0.42</v>
      </c>
      <c r="X346" s="34">
        <v>0.94</v>
      </c>
      <c r="Y346" s="433">
        <v>1.0671532846715328</v>
      </c>
      <c r="Z346" s="433">
        <v>1.2893430656934306</v>
      </c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6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</row>
    <row r="347" spans="1:48" ht="15.75" customHeight="1">
      <c r="A347" s="535" t="s">
        <v>6374</v>
      </c>
      <c r="B347" s="51">
        <v>46016</v>
      </c>
      <c r="C347" s="33" t="s">
        <v>6373</v>
      </c>
      <c r="D347" s="37">
        <v>1485</v>
      </c>
      <c r="E347" s="34">
        <v>23.5</v>
      </c>
      <c r="F347" s="34">
        <v>23.55</v>
      </c>
      <c r="G347" s="34">
        <v>4.5199999999999996</v>
      </c>
      <c r="H347" s="34">
        <v>0.11220000000000001</v>
      </c>
      <c r="I347" s="34">
        <v>0.39200000000000002</v>
      </c>
      <c r="J347" s="31">
        <v>5.1155000000000006E-2</v>
      </c>
      <c r="K347" s="31">
        <v>9.1191000000000008E-2</v>
      </c>
      <c r="L347" s="31">
        <v>3.9320000000000001E-2</v>
      </c>
      <c r="M347" s="31">
        <v>1.4624999999999999E-2</v>
      </c>
      <c r="N347" s="420">
        <f t="shared" si="61"/>
        <v>94.779509000000004</v>
      </c>
      <c r="O347" s="34">
        <v>34.08</v>
      </c>
      <c r="P347" s="34">
        <v>36.06</v>
      </c>
      <c r="Q347" s="34">
        <v>7.6</v>
      </c>
      <c r="R347" s="34">
        <v>19.27</v>
      </c>
      <c r="S347" s="34">
        <v>0.56000000000000005</v>
      </c>
      <c r="T347" s="34">
        <v>0.18</v>
      </c>
      <c r="U347" s="34">
        <v>0.33</v>
      </c>
      <c r="V347" s="34">
        <v>0.26</v>
      </c>
      <c r="W347" s="34">
        <v>0.48</v>
      </c>
      <c r="X347" s="34">
        <v>1.06</v>
      </c>
      <c r="Y347" s="433">
        <v>1.058098591549296</v>
      </c>
      <c r="Z347" s="433">
        <v>1.2811032863849767</v>
      </c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6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</row>
    <row r="348" spans="1:48" ht="16.5" customHeight="1">
      <c r="A348" s="535"/>
      <c r="B348" s="51"/>
      <c r="C348" s="33"/>
      <c r="D348" s="33"/>
      <c r="E348" s="34"/>
      <c r="F348" s="34"/>
      <c r="G348" s="34"/>
      <c r="H348" s="34"/>
      <c r="I348" s="34"/>
      <c r="J348" s="31"/>
      <c r="K348" s="31"/>
      <c r="L348" s="31"/>
      <c r="M348" s="31"/>
      <c r="N348" s="420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433"/>
      <c r="Z348" s="433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6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</row>
    <row r="349" spans="1:48" ht="16.5" customHeight="1">
      <c r="A349" s="535" t="s">
        <v>6376</v>
      </c>
      <c r="B349" s="51">
        <v>46017</v>
      </c>
      <c r="C349" s="33" t="s">
        <v>6375</v>
      </c>
      <c r="D349" s="37">
        <v>1472</v>
      </c>
      <c r="E349" s="34">
        <v>1.25</v>
      </c>
      <c r="F349" s="34">
        <v>1.35</v>
      </c>
      <c r="G349" s="34">
        <v>4.5</v>
      </c>
      <c r="H349" s="34">
        <v>0.11220000000000001</v>
      </c>
      <c r="I349" s="34">
        <v>0.64800000000000013</v>
      </c>
      <c r="J349" s="31">
        <v>5.5090000000000007E-2</v>
      </c>
      <c r="K349" s="31">
        <v>9.2805000000000012E-2</v>
      </c>
      <c r="L349" s="31">
        <v>4.9149999999999999E-2</v>
      </c>
      <c r="M349" s="31">
        <v>1.5599999999999999E-2</v>
      </c>
      <c r="N349" s="420">
        <f t="shared" si="61"/>
        <v>94.527154999999993</v>
      </c>
      <c r="O349" s="34">
        <v>34.49</v>
      </c>
      <c r="P349" s="34">
        <v>35.61</v>
      </c>
      <c r="Q349" s="34">
        <v>7.58</v>
      </c>
      <c r="R349" s="34">
        <v>19.47</v>
      </c>
      <c r="S349" s="34">
        <v>0.34</v>
      </c>
      <c r="T349" s="34">
        <v>0.19</v>
      </c>
      <c r="U349" s="34">
        <v>0.32</v>
      </c>
      <c r="V349" s="34">
        <v>0.27</v>
      </c>
      <c r="W349" s="34">
        <v>0.51</v>
      </c>
      <c r="X349" s="34">
        <v>1.1100000000000001</v>
      </c>
      <c r="Y349" s="433">
        <v>1.0324731806320673</v>
      </c>
      <c r="Z349" s="433">
        <v>1.2522470281240938</v>
      </c>
      <c r="AA349" s="34"/>
      <c r="AB349" s="34" t="s">
        <v>48</v>
      </c>
      <c r="AC349" s="34">
        <v>22.3</v>
      </c>
      <c r="AD349" s="34">
        <v>25.4</v>
      </c>
      <c r="AE349" s="34">
        <v>18.8</v>
      </c>
      <c r="AF349" s="34">
        <v>0.6</v>
      </c>
      <c r="AG349" s="34">
        <v>3.22</v>
      </c>
      <c r="AH349" s="34">
        <v>51.980000000000004</v>
      </c>
      <c r="AI349" s="34">
        <v>1.3510638297872339</v>
      </c>
      <c r="AJ349" s="34">
        <v>42.533936651583709</v>
      </c>
      <c r="AK349" s="34">
        <v>872.91000000000008</v>
      </c>
      <c r="AL349" s="36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</row>
    <row r="350" spans="1:48" ht="15.75" customHeight="1">
      <c r="A350" s="535" t="s">
        <v>6378</v>
      </c>
      <c r="B350" s="51">
        <v>46017</v>
      </c>
      <c r="C350" s="33" t="s">
        <v>6377</v>
      </c>
      <c r="D350" s="37">
        <v>1484</v>
      </c>
      <c r="E350" s="34">
        <v>3.45</v>
      </c>
      <c r="F350" s="34">
        <v>3.55</v>
      </c>
      <c r="G350" s="34">
        <v>4.43</v>
      </c>
      <c r="H350" s="34">
        <v>0.11220000000000001</v>
      </c>
      <c r="I350" s="34">
        <v>0.71200000000000008</v>
      </c>
      <c r="J350" s="31">
        <v>3.9350000000000003E-2</v>
      </c>
      <c r="K350" s="31">
        <v>8.9577000000000004E-2</v>
      </c>
      <c r="L350" s="31">
        <v>6.6844000000000001E-2</v>
      </c>
      <c r="M350" s="31">
        <v>1.4624999999999999E-2</v>
      </c>
      <c r="N350" s="420">
        <f t="shared" si="61"/>
        <v>94.535404</v>
      </c>
      <c r="O350" s="34">
        <v>33.93</v>
      </c>
      <c r="P350" s="34">
        <v>35.68</v>
      </c>
      <c r="Q350" s="34">
        <v>7.37</v>
      </c>
      <c r="R350" s="34">
        <v>20.58</v>
      </c>
      <c r="S350" s="34">
        <v>0.23</v>
      </c>
      <c r="T350" s="34">
        <v>0.14000000000000001</v>
      </c>
      <c r="U350" s="34">
        <v>0.35</v>
      </c>
      <c r="V350" s="34">
        <v>0.24</v>
      </c>
      <c r="W350" s="34">
        <v>0.47</v>
      </c>
      <c r="X350" s="34">
        <v>0.92</v>
      </c>
      <c r="Y350" s="433">
        <v>1.0515767757147068</v>
      </c>
      <c r="Z350" s="433">
        <v>1.268788682581786</v>
      </c>
      <c r="AA350" s="34"/>
      <c r="AB350" s="34" t="s">
        <v>50</v>
      </c>
      <c r="AC350" s="34">
        <v>6.3</v>
      </c>
      <c r="AD350" s="34" t="s">
        <v>97</v>
      </c>
      <c r="AE350" s="34"/>
      <c r="AF350" s="34"/>
      <c r="AG350" s="34"/>
      <c r="AH350" s="34"/>
      <c r="AI350" s="34"/>
      <c r="AJ350" s="34"/>
      <c r="AK350" s="34"/>
      <c r="AL350" s="36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</row>
    <row r="351" spans="1:48" ht="15.75" customHeight="1">
      <c r="A351" s="535" t="s">
        <v>6380</v>
      </c>
      <c r="B351" s="51">
        <v>46017</v>
      </c>
      <c r="C351" s="33" t="s">
        <v>6379</v>
      </c>
      <c r="D351" s="37">
        <v>1462</v>
      </c>
      <c r="E351" s="34">
        <v>6.3</v>
      </c>
      <c r="F351" s="34">
        <v>6.4</v>
      </c>
      <c r="G351" s="34">
        <v>4.43</v>
      </c>
      <c r="H351" s="34">
        <v>9.1799999999999993E-2</v>
      </c>
      <c r="I351" s="34">
        <v>0.11200000000000002</v>
      </c>
      <c r="J351" s="31">
        <v>0.08</v>
      </c>
      <c r="K351" s="31">
        <v>0.10571700000000001</v>
      </c>
      <c r="L351" s="31">
        <v>1.8676999999999999E-2</v>
      </c>
      <c r="M351" s="31">
        <v>1.2674999999999999E-2</v>
      </c>
      <c r="N351" s="420">
        <f t="shared" si="61"/>
        <v>95.149130999999997</v>
      </c>
      <c r="O351" s="34">
        <v>35.340000000000003</v>
      </c>
      <c r="P351" s="34">
        <v>34.409999999999997</v>
      </c>
      <c r="Q351" s="34">
        <v>7.52</v>
      </c>
      <c r="R351" s="34">
        <v>19.309999999999999</v>
      </c>
      <c r="S351" s="34">
        <v>0.6</v>
      </c>
      <c r="T351" s="34">
        <v>0.24</v>
      </c>
      <c r="U351" s="34">
        <v>0.27</v>
      </c>
      <c r="V351" s="34">
        <v>0.28000000000000003</v>
      </c>
      <c r="W351" s="34">
        <v>0.52</v>
      </c>
      <c r="X351" s="34">
        <v>1.34</v>
      </c>
      <c r="Y351" s="433">
        <v>0.97</v>
      </c>
      <c r="Z351" s="433">
        <v>1.19</v>
      </c>
      <c r="AA351" s="34"/>
      <c r="AB351" s="542" t="s">
        <v>53</v>
      </c>
      <c r="AC351" s="171">
        <v>14.5</v>
      </c>
      <c r="AD351" s="86">
        <v>25.2</v>
      </c>
      <c r="AE351" s="77">
        <v>19.2</v>
      </c>
      <c r="AF351" s="77">
        <v>0.6</v>
      </c>
      <c r="AG351" s="34">
        <v>3.35</v>
      </c>
      <c r="AH351" s="34">
        <f>100-(AG351+AF351+AE351+AD351)</f>
        <v>51.650000000000006</v>
      </c>
      <c r="AI351" s="34">
        <f>AD351/AE351</f>
        <v>1.3125</v>
      </c>
      <c r="AJ351" s="34">
        <f>AE351/(AD351+AE351)*100</f>
        <v>43.243243243243242</v>
      </c>
      <c r="AK351" s="34">
        <f>AD351*3050/100+AG351*3050/100</f>
        <v>870.77499999999998</v>
      </c>
      <c r="AL351" s="36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</row>
    <row r="352" spans="1:48" ht="15.75" customHeight="1">
      <c r="A352" s="535" t="s">
        <v>6382</v>
      </c>
      <c r="B352" s="51">
        <v>46017</v>
      </c>
      <c r="C352" s="33" t="s">
        <v>6381</v>
      </c>
      <c r="D352" s="37">
        <v>1462</v>
      </c>
      <c r="E352" s="34">
        <v>7.3</v>
      </c>
      <c r="F352" s="34">
        <v>7.4</v>
      </c>
      <c r="G352" s="34">
        <v>4.43</v>
      </c>
      <c r="H352" s="34">
        <v>0.1</v>
      </c>
      <c r="I352" s="34">
        <v>0.32</v>
      </c>
      <c r="J352" s="31">
        <v>6.9000000000000006E-2</v>
      </c>
      <c r="K352" s="31">
        <v>0.112</v>
      </c>
      <c r="L352" s="31">
        <v>3.1E-2</v>
      </c>
      <c r="M352" s="31">
        <v>1.4999999999999999E-2</v>
      </c>
      <c r="N352" s="420">
        <f t="shared" si="61"/>
        <v>94.923000000000002</v>
      </c>
      <c r="O352" s="34">
        <v>35.06</v>
      </c>
      <c r="P352" s="34">
        <v>34.729999999999997</v>
      </c>
      <c r="Q352" s="34">
        <v>7.53</v>
      </c>
      <c r="R352" s="34">
        <v>19.59</v>
      </c>
      <c r="S352" s="34">
        <v>0.37</v>
      </c>
      <c r="T352" s="34">
        <v>0.23</v>
      </c>
      <c r="U352" s="34">
        <v>0.28000000000000003</v>
      </c>
      <c r="V352" s="34">
        <v>0.28000000000000003</v>
      </c>
      <c r="W352" s="34">
        <v>0.51</v>
      </c>
      <c r="X352" s="34">
        <v>1.29</v>
      </c>
      <c r="Y352" s="433">
        <v>0.9905875641756986</v>
      </c>
      <c r="Z352" s="433">
        <v>1.2053622361665715</v>
      </c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6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</row>
    <row r="353" spans="1:48" ht="15.75" customHeight="1">
      <c r="A353" s="535" t="s">
        <v>6384</v>
      </c>
      <c r="B353" s="51">
        <v>46017</v>
      </c>
      <c r="C353" s="33" t="s">
        <v>6383</v>
      </c>
      <c r="D353" s="37">
        <v>1476</v>
      </c>
      <c r="E353" s="34">
        <v>9.5</v>
      </c>
      <c r="F353" s="34">
        <v>10</v>
      </c>
      <c r="G353" s="34">
        <v>4.43</v>
      </c>
      <c r="H353" s="34">
        <v>0.11220000000000001</v>
      </c>
      <c r="I353" s="34">
        <v>0.6080000000000001</v>
      </c>
      <c r="J353" s="31">
        <v>5.5090000000000007E-2</v>
      </c>
      <c r="K353" s="31">
        <v>9.5226000000000005E-2</v>
      </c>
      <c r="L353" s="31">
        <v>5.9962999999999995E-2</v>
      </c>
      <c r="M353" s="31">
        <v>1.3650000000000001E-2</v>
      </c>
      <c r="N353" s="420">
        <f t="shared" si="61"/>
        <v>94.625871000000004</v>
      </c>
      <c r="O353" s="34">
        <v>34.770000000000003</v>
      </c>
      <c r="P353" s="34">
        <v>35.26</v>
      </c>
      <c r="Q353" s="34">
        <v>7.35</v>
      </c>
      <c r="R353" s="34">
        <v>20.11</v>
      </c>
      <c r="S353" s="34">
        <v>0.27</v>
      </c>
      <c r="T353" s="34">
        <v>0.15</v>
      </c>
      <c r="U353" s="34">
        <v>0.33</v>
      </c>
      <c r="V353" s="34">
        <v>0.23</v>
      </c>
      <c r="W353" s="34">
        <v>0.46</v>
      </c>
      <c r="X353" s="34">
        <v>0.97</v>
      </c>
      <c r="Y353" s="433">
        <v>1.0140926085706068</v>
      </c>
      <c r="Z353" s="433">
        <v>1.2254817371297093</v>
      </c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6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</row>
    <row r="354" spans="1:48" ht="15.75" customHeight="1">
      <c r="A354" s="535" t="s">
        <v>6386</v>
      </c>
      <c r="B354" s="51">
        <v>46017</v>
      </c>
      <c r="C354" s="33" t="s">
        <v>6385</v>
      </c>
      <c r="D354" s="37">
        <v>1475</v>
      </c>
      <c r="E354" s="34">
        <v>11</v>
      </c>
      <c r="F354" s="34">
        <v>11.1</v>
      </c>
      <c r="G354" s="34">
        <v>4.43</v>
      </c>
      <c r="H354" s="34">
        <v>9.1799999999999993E-2</v>
      </c>
      <c r="I354" s="34">
        <v>0.28800000000000003</v>
      </c>
      <c r="J354" s="31">
        <v>7.6457000000000011E-2</v>
      </c>
      <c r="K354" s="31">
        <v>9.8454E-2</v>
      </c>
      <c r="L354" s="31">
        <v>2.8507000000000001E-2</v>
      </c>
      <c r="M354" s="31">
        <v>1.2674999999999999E-2</v>
      </c>
      <c r="N354" s="420">
        <f t="shared" ref="N354:N402" si="68">100-SUM(G354:M354)</f>
        <v>94.974107000000004</v>
      </c>
      <c r="O354" s="60">
        <v>34.74</v>
      </c>
      <c r="P354" s="60">
        <v>35.25</v>
      </c>
      <c r="Q354" s="60">
        <v>8.0399999999999991</v>
      </c>
      <c r="R354" s="60">
        <v>18.71</v>
      </c>
      <c r="S354" s="60">
        <v>0.6</v>
      </c>
      <c r="T354" s="60">
        <v>0.22</v>
      </c>
      <c r="U354" s="60">
        <v>0.3</v>
      </c>
      <c r="V354" s="60">
        <v>0.27</v>
      </c>
      <c r="W354" s="60">
        <v>0.43</v>
      </c>
      <c r="X354" s="60">
        <v>1.21</v>
      </c>
      <c r="Y354" s="60">
        <v>1.0146804835924006</v>
      </c>
      <c r="Z354" s="60">
        <v>1.2461139896373057</v>
      </c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6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</row>
    <row r="355" spans="1:48" ht="15.75" customHeight="1">
      <c r="A355" s="535" t="s">
        <v>6387</v>
      </c>
      <c r="B355" s="51">
        <v>46017</v>
      </c>
      <c r="C355" s="33" t="s">
        <v>6388</v>
      </c>
      <c r="D355" s="37">
        <v>1455</v>
      </c>
      <c r="E355" s="34">
        <v>13.2</v>
      </c>
      <c r="F355" s="34">
        <v>13.3</v>
      </c>
      <c r="G355" s="34">
        <v>4.3</v>
      </c>
      <c r="H355" s="34">
        <v>9.1799999999999993E-2</v>
      </c>
      <c r="I355" s="34">
        <v>0.33600000000000002</v>
      </c>
      <c r="J355" s="31">
        <v>7.1999999999999995E-2</v>
      </c>
      <c r="K355" s="31">
        <v>0.100068</v>
      </c>
      <c r="L355" s="31">
        <v>3.1455999999999998E-2</v>
      </c>
      <c r="M355" s="31">
        <v>1.3650000000000001E-2</v>
      </c>
      <c r="N355" s="420">
        <f t="shared" si="68"/>
        <v>95.055025999999998</v>
      </c>
      <c r="O355" s="34">
        <v>35.33</v>
      </c>
      <c r="P355" s="34">
        <v>34.93</v>
      </c>
      <c r="Q355" s="34">
        <v>7.56</v>
      </c>
      <c r="R355" s="34">
        <v>19.2</v>
      </c>
      <c r="S355" s="34">
        <v>0.41</v>
      </c>
      <c r="T355" s="34">
        <v>0.21</v>
      </c>
      <c r="U355" s="34">
        <v>0.31</v>
      </c>
      <c r="V355" s="34">
        <v>0.28000000000000003</v>
      </c>
      <c r="W355" s="34">
        <v>0.45</v>
      </c>
      <c r="X355" s="34">
        <v>1.1299999999999999</v>
      </c>
      <c r="Y355" s="433">
        <v>0.98867817718652706</v>
      </c>
      <c r="Z355" s="433">
        <v>1.2026606283611663</v>
      </c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6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</row>
    <row r="356" spans="1:48" ht="15.75" customHeight="1">
      <c r="A356" s="535" t="s">
        <v>6389</v>
      </c>
      <c r="B356" s="51">
        <v>46017</v>
      </c>
      <c r="C356" s="33" t="s">
        <v>6390</v>
      </c>
      <c r="D356" s="37">
        <v>1499</v>
      </c>
      <c r="E356" s="34">
        <v>14.4</v>
      </c>
      <c r="F356" s="34">
        <v>14.5</v>
      </c>
      <c r="G356" s="34">
        <v>4.2300000000000004</v>
      </c>
      <c r="H356" s="34">
        <v>0.11</v>
      </c>
      <c r="I356" s="34">
        <v>0.95</v>
      </c>
      <c r="J356" s="31">
        <v>3.9E-2</v>
      </c>
      <c r="K356" s="31">
        <v>0.09</v>
      </c>
      <c r="L356" s="31">
        <v>0.08</v>
      </c>
      <c r="M356" s="31">
        <v>1.29E-2</v>
      </c>
      <c r="N356" s="420">
        <f t="shared" si="68"/>
        <v>94.488100000000003</v>
      </c>
      <c r="O356" s="34">
        <v>34.770000000000003</v>
      </c>
      <c r="P356" s="34">
        <v>35.700000000000003</v>
      </c>
      <c r="Q356" s="34">
        <v>7.4</v>
      </c>
      <c r="R356" s="34">
        <v>19.66</v>
      </c>
      <c r="S356" s="34">
        <v>0.23</v>
      </c>
      <c r="T356" s="34">
        <v>0.15</v>
      </c>
      <c r="U356" s="34">
        <v>0.33</v>
      </c>
      <c r="V356" s="34">
        <v>0.26</v>
      </c>
      <c r="W356" s="34">
        <v>0.49</v>
      </c>
      <c r="X356" s="34">
        <v>0.91</v>
      </c>
      <c r="Y356" s="433">
        <f t="shared" ref="Y356:Y360" si="69">P356/O356</f>
        <v>1.0267471958584986</v>
      </c>
      <c r="Z356" s="433">
        <f t="shared" ref="Z356:Z360" si="70">(Q356+P356)/O356</f>
        <v>1.2395743457003163</v>
      </c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6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</row>
    <row r="357" spans="1:48" ht="15.75" customHeight="1">
      <c r="A357" s="535" t="s">
        <v>6392</v>
      </c>
      <c r="B357" s="51">
        <v>46017</v>
      </c>
      <c r="C357" s="33" t="s">
        <v>6391</v>
      </c>
      <c r="D357" s="37">
        <v>1498</v>
      </c>
      <c r="E357" s="34">
        <v>16.399999999999999</v>
      </c>
      <c r="F357" s="34">
        <v>16.5</v>
      </c>
      <c r="G357" s="34">
        <v>4.1900000000000004</v>
      </c>
      <c r="H357" s="34">
        <v>0.12</v>
      </c>
      <c r="I357" s="34">
        <v>1.05</v>
      </c>
      <c r="J357" s="31">
        <v>2.9000000000000001E-2</v>
      </c>
      <c r="K357" s="31">
        <v>8.2000000000000003E-2</v>
      </c>
      <c r="L357" s="31">
        <v>8.6999999999999994E-2</v>
      </c>
      <c r="M357" s="31">
        <v>1.29E-2</v>
      </c>
      <c r="N357" s="420">
        <f t="shared" si="68"/>
        <v>94.429100000000005</v>
      </c>
      <c r="O357" s="34">
        <v>33.57</v>
      </c>
      <c r="P357" s="34">
        <v>36.39</v>
      </c>
      <c r="Q357" s="34">
        <v>7.56</v>
      </c>
      <c r="R357" s="34">
        <v>20.27</v>
      </c>
      <c r="S357" s="34">
        <v>0.21</v>
      </c>
      <c r="T357" s="34">
        <v>0.12</v>
      </c>
      <c r="U357" s="34">
        <v>0.41</v>
      </c>
      <c r="V357" s="34">
        <v>0.22</v>
      </c>
      <c r="W357" s="34">
        <v>0.42</v>
      </c>
      <c r="X357" s="34">
        <v>0.72</v>
      </c>
      <c r="Y357" s="433">
        <f t="shared" si="69"/>
        <v>1.0840035746201966</v>
      </c>
      <c r="Z357" s="433">
        <f t="shared" si="70"/>
        <v>1.3092046470062557</v>
      </c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6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</row>
    <row r="358" spans="1:48" ht="15.75" customHeight="1">
      <c r="A358" s="535" t="s">
        <v>6394</v>
      </c>
      <c r="B358" s="51">
        <v>46017</v>
      </c>
      <c r="C358" s="33" t="s">
        <v>6393</v>
      </c>
      <c r="D358" s="37">
        <v>1495</v>
      </c>
      <c r="E358" s="34">
        <v>17.3</v>
      </c>
      <c r="F358" s="34">
        <v>17.399999999999999</v>
      </c>
      <c r="G358" s="34">
        <v>4.34</v>
      </c>
      <c r="H358" s="34">
        <v>0.11</v>
      </c>
      <c r="I358" s="34">
        <v>0.52</v>
      </c>
      <c r="J358" s="31">
        <v>3.9E-2</v>
      </c>
      <c r="K358" s="31">
        <v>8.5000000000000006E-2</v>
      </c>
      <c r="L358" s="31">
        <v>5.2999999999999999E-2</v>
      </c>
      <c r="M358" s="31">
        <v>1.4E-2</v>
      </c>
      <c r="N358" s="420">
        <f t="shared" si="68"/>
        <v>94.838999999999999</v>
      </c>
      <c r="O358" s="34">
        <v>33.28</v>
      </c>
      <c r="P358" s="34">
        <v>36.76</v>
      </c>
      <c r="Q358" s="34">
        <v>7.55</v>
      </c>
      <c r="R358" s="34">
        <v>19.97</v>
      </c>
      <c r="S358" s="34">
        <v>0.31</v>
      </c>
      <c r="T358" s="34">
        <v>0.14000000000000001</v>
      </c>
      <c r="U358" s="34">
        <v>0.41</v>
      </c>
      <c r="V358" s="34">
        <v>0.25</v>
      </c>
      <c r="W358" s="34">
        <v>0.44</v>
      </c>
      <c r="X358" s="34">
        <v>0.78</v>
      </c>
      <c r="Y358" s="433">
        <f t="shared" si="69"/>
        <v>1.1045673076923075</v>
      </c>
      <c r="Z358" s="433">
        <f t="shared" si="70"/>
        <v>1.3314302884615383</v>
      </c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6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</row>
    <row r="359" spans="1:48" ht="15.75" customHeight="1">
      <c r="A359" s="535" t="s">
        <v>6396</v>
      </c>
      <c r="B359" s="51">
        <v>46017</v>
      </c>
      <c r="C359" s="33" t="s">
        <v>6395</v>
      </c>
      <c r="D359" s="37">
        <v>1466</v>
      </c>
      <c r="E359" s="34">
        <v>19.3</v>
      </c>
      <c r="F359" s="34">
        <v>19.399999999999999</v>
      </c>
      <c r="G359" s="34">
        <v>4.4000000000000004</v>
      </c>
      <c r="H359" s="34">
        <v>0.09</v>
      </c>
      <c r="I359" s="34">
        <v>0.31</v>
      </c>
      <c r="J359" s="31">
        <v>7.8E-2</v>
      </c>
      <c r="K359" s="31">
        <v>0.10299999999999999</v>
      </c>
      <c r="L359" s="31">
        <v>2.4E-2</v>
      </c>
      <c r="M359" s="31">
        <v>1.4999999999999999E-2</v>
      </c>
      <c r="N359" s="420">
        <f t="shared" si="68"/>
        <v>94.98</v>
      </c>
      <c r="O359" s="34">
        <v>34.9</v>
      </c>
      <c r="P359" s="34">
        <v>35.340000000000003</v>
      </c>
      <c r="Q359" s="34">
        <v>7.59</v>
      </c>
      <c r="R359" s="34">
        <v>18.84</v>
      </c>
      <c r="S359" s="34">
        <v>0.59</v>
      </c>
      <c r="T359" s="34">
        <v>0.24</v>
      </c>
      <c r="U359" s="34">
        <v>0.32</v>
      </c>
      <c r="V359" s="34">
        <v>0.32</v>
      </c>
      <c r="W359" s="34">
        <v>0.6</v>
      </c>
      <c r="X359" s="34">
        <v>1.1499999999999999</v>
      </c>
      <c r="Y359" s="433">
        <f t="shared" si="69"/>
        <v>1.0126074498567337</v>
      </c>
      <c r="Z359" s="433">
        <f t="shared" si="70"/>
        <v>1.230085959885387</v>
      </c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6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</row>
    <row r="360" spans="1:48" ht="15.75" customHeight="1">
      <c r="A360" s="535" t="s">
        <v>6398</v>
      </c>
      <c r="B360" s="51">
        <v>46017</v>
      </c>
      <c r="C360" s="33" t="s">
        <v>6397</v>
      </c>
      <c r="D360" s="37">
        <v>1477</v>
      </c>
      <c r="E360" s="34">
        <v>20.3</v>
      </c>
      <c r="F360" s="34">
        <v>20.399999999999999</v>
      </c>
      <c r="G360" s="34">
        <v>4.25</v>
      </c>
      <c r="H360" s="34">
        <v>0.11</v>
      </c>
      <c r="I360" s="34">
        <v>0.83</v>
      </c>
      <c r="J360" s="31">
        <v>3.6999999999999998E-2</v>
      </c>
      <c r="K360" s="31">
        <v>8.5000000000000006E-2</v>
      </c>
      <c r="L360" s="31">
        <v>7.0000000000000007E-2</v>
      </c>
      <c r="M360" s="31">
        <v>1.4999999999999999E-2</v>
      </c>
      <c r="N360" s="420">
        <f t="shared" si="68"/>
        <v>94.602999999999994</v>
      </c>
      <c r="O360" s="34">
        <v>34.89</v>
      </c>
      <c r="P360" s="34">
        <v>35.880000000000003</v>
      </c>
      <c r="Q360" s="34">
        <v>7.54</v>
      </c>
      <c r="R360" s="34">
        <v>18.95</v>
      </c>
      <c r="S360" s="34">
        <v>0.32</v>
      </c>
      <c r="T360" s="34">
        <v>0.18</v>
      </c>
      <c r="U360" s="34">
        <v>0.31</v>
      </c>
      <c r="V360" s="34">
        <v>0.28999999999999998</v>
      </c>
      <c r="W360" s="34">
        <v>0.54</v>
      </c>
      <c r="X360" s="34">
        <v>0.99</v>
      </c>
      <c r="Y360" s="433">
        <f t="shared" si="69"/>
        <v>1.0283748925193466</v>
      </c>
      <c r="Z360" s="433">
        <f t="shared" si="70"/>
        <v>1.2444826597879048</v>
      </c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6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</row>
    <row r="361" spans="1:48" ht="15.75" customHeight="1">
      <c r="A361" s="535" t="s">
        <v>6400</v>
      </c>
      <c r="B361" s="51">
        <v>46017</v>
      </c>
      <c r="C361" s="33" t="s">
        <v>6399</v>
      </c>
      <c r="D361" s="37">
        <v>1481</v>
      </c>
      <c r="E361" s="34">
        <v>23.15</v>
      </c>
      <c r="F361" s="34">
        <v>23.25</v>
      </c>
      <c r="G361" s="34">
        <v>4.2955199999999998</v>
      </c>
      <c r="H361" s="34">
        <v>0.11220000000000001</v>
      </c>
      <c r="I361" s="34">
        <v>0.74400000000000011</v>
      </c>
      <c r="J361" s="31">
        <v>4.0924000000000002E-2</v>
      </c>
      <c r="K361" s="31">
        <v>8.5542000000000007E-2</v>
      </c>
      <c r="L361" s="31">
        <v>6.2911999999999996E-2</v>
      </c>
      <c r="M361" s="31">
        <v>1.3650000000000001E-2</v>
      </c>
      <c r="N361" s="420">
        <f t="shared" si="68"/>
        <v>94.645251999999999</v>
      </c>
      <c r="O361" s="34">
        <v>34.06</v>
      </c>
      <c r="P361" s="34">
        <v>36.36</v>
      </c>
      <c r="Q361" s="34">
        <v>7.53</v>
      </c>
      <c r="R361" s="34">
        <v>19.579999999999998</v>
      </c>
      <c r="S361" s="34">
        <v>0.3</v>
      </c>
      <c r="T361" s="34">
        <v>0.15</v>
      </c>
      <c r="U361" s="34">
        <v>0.37</v>
      </c>
      <c r="V361" s="34">
        <v>0.25</v>
      </c>
      <c r="W361" s="34">
        <v>0.45</v>
      </c>
      <c r="X361" s="34">
        <v>0.85</v>
      </c>
      <c r="Y361" s="433">
        <v>1.0675278919553728</v>
      </c>
      <c r="Z361" s="433">
        <v>1.2886083382266589</v>
      </c>
      <c r="AA361" s="33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6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</row>
    <row r="362" spans="1:48" ht="15.75" customHeight="1">
      <c r="A362" s="535" t="s">
        <v>6401</v>
      </c>
      <c r="B362" s="51">
        <v>46017</v>
      </c>
      <c r="C362" s="33" t="s">
        <v>6402</v>
      </c>
      <c r="D362" s="37">
        <v>1496</v>
      </c>
      <c r="E362" s="34">
        <v>0.15</v>
      </c>
      <c r="F362" s="34">
        <v>0.25</v>
      </c>
      <c r="G362" s="34">
        <v>4.493339999999999</v>
      </c>
      <c r="H362" s="34">
        <v>0.12239999999999999</v>
      </c>
      <c r="I362" s="34">
        <v>0.6160000000000001</v>
      </c>
      <c r="J362" s="31">
        <v>4.0924000000000002E-2</v>
      </c>
      <c r="K362" s="31">
        <v>8.3121E-2</v>
      </c>
      <c r="L362" s="31">
        <v>6.0946E-2</v>
      </c>
      <c r="M362" s="31">
        <v>1.3650000000000001E-2</v>
      </c>
      <c r="N362" s="420">
        <f t="shared" si="68"/>
        <v>94.569619000000003</v>
      </c>
      <c r="O362" s="34">
        <v>34.18</v>
      </c>
      <c r="P362" s="34">
        <v>35.94</v>
      </c>
      <c r="Q362" s="34">
        <v>7.43</v>
      </c>
      <c r="R362" s="34">
        <v>19.940000000000001</v>
      </c>
      <c r="S362" s="34">
        <v>0.37</v>
      </c>
      <c r="T362" s="34">
        <v>0.14000000000000001</v>
      </c>
      <c r="U362" s="34">
        <v>0.37</v>
      </c>
      <c r="V362" s="34">
        <v>0.25</v>
      </c>
      <c r="W362" s="34">
        <v>0.46</v>
      </c>
      <c r="X362" s="34">
        <v>0.81</v>
      </c>
      <c r="Y362" s="433">
        <v>1.0514921006436513</v>
      </c>
      <c r="Z362" s="433">
        <v>1.2688706846108835</v>
      </c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6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</row>
    <row r="363" spans="1:48" ht="15.75" customHeight="1">
      <c r="A363" s="535"/>
      <c r="B363" s="51"/>
      <c r="C363" s="33"/>
      <c r="D363" s="37"/>
      <c r="E363" s="34"/>
      <c r="F363" s="34"/>
      <c r="G363" s="34"/>
      <c r="H363" s="34"/>
      <c r="I363" s="34"/>
      <c r="J363" s="31"/>
      <c r="K363" s="31"/>
      <c r="L363" s="31"/>
      <c r="M363" s="31"/>
      <c r="N363" s="420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433"/>
      <c r="Z363" s="433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6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</row>
    <row r="364" spans="1:48" ht="15.75" customHeight="1" thickBot="1">
      <c r="A364" s="535" t="s">
        <v>6403</v>
      </c>
      <c r="B364" s="544">
        <v>46018</v>
      </c>
      <c r="C364" s="200" t="s">
        <v>6410</v>
      </c>
      <c r="D364" s="545">
        <v>1507</v>
      </c>
      <c r="E364" s="546">
        <v>7.25</v>
      </c>
      <c r="F364" s="547">
        <v>7.35</v>
      </c>
      <c r="G364" s="548">
        <v>4.0599999999999996</v>
      </c>
      <c r="H364" s="77">
        <v>0.13</v>
      </c>
      <c r="I364" s="81">
        <v>1.22</v>
      </c>
      <c r="J364" s="549">
        <v>2.1999999999999999E-2</v>
      </c>
      <c r="K364" s="549">
        <v>6.9000000000000006E-2</v>
      </c>
      <c r="L364" s="549">
        <v>0.1</v>
      </c>
      <c r="M364" s="550">
        <v>1.2999999999999999E-2</v>
      </c>
      <c r="N364" s="420">
        <f t="shared" si="68"/>
        <v>94.385999999999996</v>
      </c>
      <c r="O364" s="34">
        <v>34.82</v>
      </c>
      <c r="P364" s="34">
        <v>35.4</v>
      </c>
      <c r="Q364" s="34">
        <v>7.44</v>
      </c>
      <c r="R364" s="34">
        <v>19.170000000000002</v>
      </c>
      <c r="S364" s="34">
        <v>0.51</v>
      </c>
      <c r="T364" s="34">
        <v>0.21</v>
      </c>
      <c r="U364" s="34">
        <v>0.33</v>
      </c>
      <c r="V364" s="34">
        <v>0.3</v>
      </c>
      <c r="W364" s="34">
        <v>0.48</v>
      </c>
      <c r="X364" s="34">
        <v>1.07</v>
      </c>
      <c r="Y364" s="433">
        <v>1.0166570936243537</v>
      </c>
      <c r="Z364" s="433">
        <v>1.2303273980470992</v>
      </c>
      <c r="AA364" s="34"/>
      <c r="AB364" s="34" t="s">
        <v>48</v>
      </c>
      <c r="AC364" s="34">
        <v>22.3</v>
      </c>
      <c r="AD364" s="34" t="s">
        <v>51</v>
      </c>
      <c r="AE364" s="34"/>
      <c r="AF364" s="34"/>
      <c r="AG364" s="34"/>
      <c r="AH364" s="34"/>
      <c r="AI364" s="34"/>
      <c r="AJ364" s="34"/>
      <c r="AK364" s="34"/>
      <c r="AL364" s="36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</row>
    <row r="365" spans="1:48" ht="15.75" customHeight="1">
      <c r="A365" s="535" t="s">
        <v>6405</v>
      </c>
      <c r="B365" s="51">
        <v>46018</v>
      </c>
      <c r="C365" s="33" t="s">
        <v>6404</v>
      </c>
      <c r="D365" s="37">
        <v>1462</v>
      </c>
      <c r="E365" s="34">
        <v>3.35</v>
      </c>
      <c r="F365" s="34">
        <v>3.45</v>
      </c>
      <c r="G365" s="34">
        <v>4.3614599999999992</v>
      </c>
      <c r="H365" s="34">
        <v>0.11220000000000001</v>
      </c>
      <c r="I365" s="34">
        <v>0.66400000000000003</v>
      </c>
      <c r="J365" s="31">
        <v>7.3978000000000002E-2</v>
      </c>
      <c r="K365" s="31">
        <v>9.7646999999999998E-2</v>
      </c>
      <c r="L365" s="31">
        <v>4.6200999999999999E-2</v>
      </c>
      <c r="M365" s="31">
        <v>2.1449999999999997E-2</v>
      </c>
      <c r="N365" s="420">
        <f t="shared" si="68"/>
        <v>94.623063999999999</v>
      </c>
      <c r="O365" s="34">
        <v>35.11</v>
      </c>
      <c r="P365" s="34">
        <v>35.340000000000003</v>
      </c>
      <c r="Q365" s="34">
        <v>7.5</v>
      </c>
      <c r="R365" s="34">
        <v>19.149999999999999</v>
      </c>
      <c r="S365" s="34">
        <v>0.46</v>
      </c>
      <c r="T365" s="34">
        <v>0.19</v>
      </c>
      <c r="U365" s="34">
        <v>0.32</v>
      </c>
      <c r="V365" s="34">
        <v>0.28999999999999998</v>
      </c>
      <c r="W365" s="34">
        <v>0.5</v>
      </c>
      <c r="X365" s="34">
        <v>1.02</v>
      </c>
      <c r="Y365" s="433">
        <v>1.0065508402164627</v>
      </c>
      <c r="Z365" s="433">
        <v>1.220165195101111</v>
      </c>
      <c r="AA365" s="34"/>
      <c r="AB365" s="34" t="s">
        <v>50</v>
      </c>
      <c r="AC365" s="34">
        <v>6.3</v>
      </c>
      <c r="AD365" s="34">
        <v>25.2</v>
      </c>
      <c r="AE365" s="34">
        <v>18.600000000000001</v>
      </c>
      <c r="AF365" s="34">
        <v>0.6</v>
      </c>
      <c r="AG365" s="34">
        <v>2.95</v>
      </c>
      <c r="AH365" s="34">
        <v>52.65</v>
      </c>
      <c r="AI365" s="34">
        <v>1.3548387096774193</v>
      </c>
      <c r="AJ365" s="34">
        <v>42.465753424657542</v>
      </c>
      <c r="AK365" s="34">
        <v>858.57500000000005</v>
      </c>
      <c r="AL365" s="36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</row>
    <row r="366" spans="1:48" ht="15.75" customHeight="1">
      <c r="A366" s="535" t="s">
        <v>6407</v>
      </c>
      <c r="B366" s="51">
        <v>46018</v>
      </c>
      <c r="C366" s="33" t="s">
        <v>6406</v>
      </c>
      <c r="D366" s="37">
        <v>1494</v>
      </c>
      <c r="E366" s="34">
        <v>5.15</v>
      </c>
      <c r="F366" s="34">
        <v>5.25</v>
      </c>
      <c r="G366" s="34">
        <v>4.4800000000000004</v>
      </c>
      <c r="H366" s="34">
        <v>0.11220000000000001</v>
      </c>
      <c r="I366" s="34">
        <v>0.83200000000000007</v>
      </c>
      <c r="J366" s="31">
        <v>4.4072E-2</v>
      </c>
      <c r="K366" s="31">
        <v>0.08</v>
      </c>
      <c r="L366" s="31">
        <v>7.6673999999999992E-2</v>
      </c>
      <c r="M366" s="31">
        <v>1.3650000000000001E-2</v>
      </c>
      <c r="N366" s="420">
        <f t="shared" si="68"/>
        <v>94.361403999999993</v>
      </c>
      <c r="O366" s="34">
        <v>34.26</v>
      </c>
      <c r="P366" s="34">
        <v>35.770000000000003</v>
      </c>
      <c r="Q366" s="34">
        <v>7.4</v>
      </c>
      <c r="R366" s="34">
        <v>20.149999999999999</v>
      </c>
      <c r="S366" s="34">
        <v>0.28000000000000003</v>
      </c>
      <c r="T366" s="34">
        <v>0.14000000000000001</v>
      </c>
      <c r="U366" s="34">
        <v>0.38</v>
      </c>
      <c r="V366" s="34">
        <v>0.27</v>
      </c>
      <c r="W366" s="34">
        <v>0.49</v>
      </c>
      <c r="X366" s="34">
        <v>0.76</v>
      </c>
      <c r="Y366" s="433">
        <v>1.0440747227086984</v>
      </c>
      <c r="Z366" s="433">
        <v>1.2600700525394046</v>
      </c>
      <c r="AA366" s="34"/>
      <c r="AB366" s="542" t="s">
        <v>53</v>
      </c>
      <c r="AC366" s="171">
        <v>14.5</v>
      </c>
      <c r="AD366" s="34"/>
      <c r="AE366" s="34"/>
      <c r="AF366" s="34"/>
      <c r="AG366" s="34"/>
      <c r="AH366" s="34"/>
      <c r="AI366" s="34"/>
      <c r="AJ366" s="34"/>
      <c r="AK366" s="34"/>
      <c r="AL366" s="36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</row>
    <row r="367" spans="1:48" ht="15.75" customHeight="1">
      <c r="A367" s="535" t="s">
        <v>6409</v>
      </c>
      <c r="B367" s="51">
        <v>46018</v>
      </c>
      <c r="C367" s="33" t="s">
        <v>6408</v>
      </c>
      <c r="D367" s="37">
        <v>1488</v>
      </c>
      <c r="E367" s="34">
        <v>5.45</v>
      </c>
      <c r="F367" s="34">
        <v>5.55</v>
      </c>
      <c r="G367" s="34">
        <v>4.4400000000000004</v>
      </c>
      <c r="H367" s="34">
        <v>0.12239999999999999</v>
      </c>
      <c r="I367" s="34">
        <v>0.96799999999999997</v>
      </c>
      <c r="J367" s="31">
        <v>3.9350000000000003E-2</v>
      </c>
      <c r="K367" s="31">
        <v>9.9261000000000002E-2</v>
      </c>
      <c r="L367" s="31">
        <v>8.3555000000000004E-2</v>
      </c>
      <c r="M367" s="31">
        <v>1.2674999999999999E-2</v>
      </c>
      <c r="N367" s="420">
        <f t="shared" si="68"/>
        <v>94.234758999999997</v>
      </c>
      <c r="O367" s="34">
        <v>34.11</v>
      </c>
      <c r="P367" s="34">
        <v>35.82</v>
      </c>
      <c r="Q367" s="34">
        <v>7.38</v>
      </c>
      <c r="R367" s="34">
        <v>20.22</v>
      </c>
      <c r="S367" s="34">
        <v>0.23</v>
      </c>
      <c r="T367" s="34">
        <v>0.13</v>
      </c>
      <c r="U367" s="34">
        <v>0.38</v>
      </c>
      <c r="V367" s="34">
        <v>0.27</v>
      </c>
      <c r="W367" s="34">
        <v>0.47</v>
      </c>
      <c r="X367" s="34">
        <v>0.73</v>
      </c>
      <c r="Y367" s="433">
        <v>1.050131926121372</v>
      </c>
      <c r="Z367" s="433">
        <v>1.2664907651715041</v>
      </c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6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</row>
    <row r="368" spans="1:48" ht="15.75" customHeight="1">
      <c r="A368" s="535" t="s">
        <v>6411</v>
      </c>
      <c r="B368" s="51">
        <v>46018</v>
      </c>
      <c r="C368" s="33" t="s">
        <v>6410</v>
      </c>
      <c r="D368" s="37">
        <v>1507</v>
      </c>
      <c r="E368" s="34">
        <v>7.3</v>
      </c>
      <c r="F368" s="34">
        <v>7.4</v>
      </c>
      <c r="G368" s="34">
        <v>4.0599999999999996</v>
      </c>
      <c r="H368" s="34">
        <v>0.13</v>
      </c>
      <c r="I368" s="34">
        <v>1.22</v>
      </c>
      <c r="J368" s="31">
        <v>2.1999999999999999E-2</v>
      </c>
      <c r="K368" s="31">
        <v>7.5999999999999998E-2</v>
      </c>
      <c r="L368" s="31">
        <v>9.8000000000000004E-2</v>
      </c>
      <c r="M368" s="31">
        <v>1.2999999999999999E-2</v>
      </c>
      <c r="N368" s="420">
        <f t="shared" si="68"/>
        <v>94.381</v>
      </c>
      <c r="O368" s="34">
        <v>33.36</v>
      </c>
      <c r="P368" s="34">
        <v>36.479999999999997</v>
      </c>
      <c r="Q368" s="34">
        <v>7.5</v>
      </c>
      <c r="R368" s="34">
        <v>20.45</v>
      </c>
      <c r="S368" s="34">
        <v>0.24</v>
      </c>
      <c r="T368" s="34">
        <v>0.12</v>
      </c>
      <c r="U368" s="34">
        <v>0.38</v>
      </c>
      <c r="V368" s="34">
        <v>0.24</v>
      </c>
      <c r="W368" s="34">
        <v>0.41</v>
      </c>
      <c r="X368" s="34">
        <v>0.71</v>
      </c>
      <c r="Y368" s="433">
        <v>1.093525179856115</v>
      </c>
      <c r="Z368" s="433">
        <v>1.3183453237410072</v>
      </c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6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</row>
    <row r="369" spans="1:48" ht="15.75" customHeight="1">
      <c r="A369" s="535" t="s">
        <v>6413</v>
      </c>
      <c r="B369" s="51">
        <v>46018</v>
      </c>
      <c r="C369" s="33" t="s">
        <v>6412</v>
      </c>
      <c r="D369" s="37">
        <v>1507</v>
      </c>
      <c r="E369" s="34">
        <v>8.0500000000000007</v>
      </c>
      <c r="F369" s="34">
        <v>8.15</v>
      </c>
      <c r="G369" s="34">
        <v>4.13</v>
      </c>
      <c r="H369" s="34">
        <v>0.11</v>
      </c>
      <c r="I369" s="34">
        <v>1.04</v>
      </c>
      <c r="J369" s="31">
        <v>3.1E-2</v>
      </c>
      <c r="K369" s="31">
        <v>9.6000000000000002E-2</v>
      </c>
      <c r="L369" s="31">
        <v>8.2000000000000003E-2</v>
      </c>
      <c r="M369" s="31">
        <v>1.2999999999999999E-2</v>
      </c>
      <c r="N369" s="420">
        <f t="shared" si="68"/>
        <v>94.498000000000005</v>
      </c>
      <c r="O369" s="60" t="s">
        <v>52</v>
      </c>
      <c r="P369" s="60" t="s">
        <v>52</v>
      </c>
      <c r="Q369" s="60" t="s">
        <v>52</v>
      </c>
      <c r="R369" s="60" t="s">
        <v>52</v>
      </c>
      <c r="S369" s="60" t="s">
        <v>52</v>
      </c>
      <c r="T369" s="60" t="s">
        <v>52</v>
      </c>
      <c r="U369" s="60" t="s">
        <v>52</v>
      </c>
      <c r="V369" s="60" t="s">
        <v>52</v>
      </c>
      <c r="W369" s="60" t="s">
        <v>52</v>
      </c>
      <c r="X369" s="60" t="s">
        <v>52</v>
      </c>
      <c r="Y369" s="60" t="s">
        <v>52</v>
      </c>
      <c r="Z369" s="60" t="s">
        <v>52</v>
      </c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6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</row>
    <row r="370" spans="1:48" ht="15.75" customHeight="1">
      <c r="A370" s="535" t="s">
        <v>6415</v>
      </c>
      <c r="B370" s="51">
        <v>46018</v>
      </c>
      <c r="C370" s="33" t="s">
        <v>6414</v>
      </c>
      <c r="D370" s="37">
        <v>1507</v>
      </c>
      <c r="E370" s="34">
        <v>9.3000000000000007</v>
      </c>
      <c r="F370" s="34">
        <v>9.4</v>
      </c>
      <c r="G370" s="34">
        <v>4.16</v>
      </c>
      <c r="H370" s="34">
        <v>0.12239999999999999</v>
      </c>
      <c r="I370" s="34">
        <v>1.304</v>
      </c>
      <c r="J370" s="31">
        <v>2.2036E-2</v>
      </c>
      <c r="K370" s="31">
        <v>8.9577000000000004E-2</v>
      </c>
      <c r="L370" s="31">
        <v>0.103215</v>
      </c>
      <c r="M370" s="31">
        <v>1.3162499999999999E-2</v>
      </c>
      <c r="N370" s="420">
        <f t="shared" si="68"/>
        <v>94.185609499999998</v>
      </c>
      <c r="O370" s="34">
        <v>32.32</v>
      </c>
      <c r="P370" s="34">
        <v>36.96</v>
      </c>
      <c r="Q370" s="34">
        <v>7.57</v>
      </c>
      <c r="R370" s="34">
        <v>20.97</v>
      </c>
      <c r="S370" s="34">
        <v>0.19</v>
      </c>
      <c r="T370" s="34">
        <v>0.1</v>
      </c>
      <c r="U370" s="34">
        <v>0.43</v>
      </c>
      <c r="V370" s="34">
        <v>0.27</v>
      </c>
      <c r="W370" s="34">
        <v>0.47</v>
      </c>
      <c r="X370" s="34">
        <v>0.62</v>
      </c>
      <c r="Y370" s="433">
        <v>1.1435643564356435</v>
      </c>
      <c r="Z370" s="433">
        <v>1.3777846534653466</v>
      </c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6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</row>
    <row r="371" spans="1:48" ht="15.75" customHeight="1">
      <c r="A371" s="535" t="s">
        <v>6416</v>
      </c>
      <c r="B371" s="51">
        <v>46018</v>
      </c>
      <c r="C371" s="33" t="s">
        <v>6417</v>
      </c>
      <c r="D371" s="37">
        <v>1512</v>
      </c>
      <c r="E371" s="34">
        <v>11.1</v>
      </c>
      <c r="F371" s="34">
        <v>11.2</v>
      </c>
      <c r="G371" s="34">
        <v>4.2300000000000004</v>
      </c>
      <c r="H371" s="34">
        <v>0.1326</v>
      </c>
      <c r="I371" s="34">
        <v>0.76800000000000002</v>
      </c>
      <c r="J371" s="31">
        <v>3.0693000000000002E-2</v>
      </c>
      <c r="K371" s="31">
        <v>0.100068</v>
      </c>
      <c r="L371" s="31">
        <v>8.8469999999999993E-2</v>
      </c>
      <c r="M371" s="31">
        <v>1.2674999999999999E-2</v>
      </c>
      <c r="N371" s="420">
        <f t="shared" si="68"/>
        <v>94.637494000000004</v>
      </c>
      <c r="O371" s="34">
        <v>32.71</v>
      </c>
      <c r="P371" s="34">
        <v>36.729999999999997</v>
      </c>
      <c r="Q371" s="34">
        <v>7.59</v>
      </c>
      <c r="R371" s="34">
        <v>20.67</v>
      </c>
      <c r="S371" s="34">
        <v>0.3</v>
      </c>
      <c r="T371" s="34">
        <v>0.1</v>
      </c>
      <c r="U371" s="34">
        <v>0.41</v>
      </c>
      <c r="V371" s="34">
        <v>0.22</v>
      </c>
      <c r="W371" s="34">
        <v>0.49</v>
      </c>
      <c r="X371" s="34">
        <v>0.62</v>
      </c>
      <c r="Y371" s="433">
        <v>1.1228981962702536</v>
      </c>
      <c r="Z371" s="433">
        <v>1.3549373280342401</v>
      </c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6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</row>
    <row r="372" spans="1:48" ht="15.75" customHeight="1">
      <c r="A372" s="535" t="s">
        <v>6418</v>
      </c>
      <c r="B372" s="51">
        <v>46018</v>
      </c>
      <c r="C372" s="33" t="s">
        <v>6419</v>
      </c>
      <c r="D372" s="37">
        <v>1501</v>
      </c>
      <c r="E372" s="34">
        <v>12.25</v>
      </c>
      <c r="F372" s="34">
        <v>12.35</v>
      </c>
      <c r="G372" s="34">
        <v>4.2300000000000004</v>
      </c>
      <c r="H372" s="34">
        <v>0.12239999999999999</v>
      </c>
      <c r="I372" s="34">
        <v>0.76</v>
      </c>
      <c r="J372" s="31">
        <v>3.6201999999999998E-2</v>
      </c>
      <c r="K372" s="31">
        <v>9.2805000000000012E-2</v>
      </c>
      <c r="L372" s="31">
        <v>7.0775999999999992E-2</v>
      </c>
      <c r="M372" s="31">
        <v>1.2674999999999999E-2</v>
      </c>
      <c r="N372" s="420">
        <f t="shared" si="68"/>
        <v>94.675141999999994</v>
      </c>
      <c r="O372" s="34">
        <v>32.630000000000003</v>
      </c>
      <c r="P372" s="34">
        <v>36.33</v>
      </c>
      <c r="Q372" s="34">
        <v>7.64</v>
      </c>
      <c r="R372" s="34">
        <v>20.81</v>
      </c>
      <c r="S372" s="34">
        <v>0.37</v>
      </c>
      <c r="T372" s="34">
        <v>0.13</v>
      </c>
      <c r="U372" s="34">
        <v>0.43</v>
      </c>
      <c r="V372" s="34">
        <v>0.26</v>
      </c>
      <c r="W372" s="34">
        <v>0.5</v>
      </c>
      <c r="X372" s="34">
        <v>0.75</v>
      </c>
      <c r="Y372" s="433">
        <f t="shared" ref="Y372" si="71">P372/O372</f>
        <v>1.1133925835121052</v>
      </c>
      <c r="Z372" s="433">
        <f t="shared" ref="Z372" si="72">(Q372+P372)/O372</f>
        <v>1.3475329451425067</v>
      </c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6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</row>
    <row r="373" spans="1:48" ht="15.75" customHeight="1">
      <c r="A373" s="535" t="s">
        <v>6420</v>
      </c>
      <c r="B373" s="51">
        <v>46018</v>
      </c>
      <c r="C373" s="33" t="s">
        <v>6421</v>
      </c>
      <c r="D373" s="37">
        <v>1493</v>
      </c>
      <c r="E373" s="34">
        <v>13.45</v>
      </c>
      <c r="F373" s="34">
        <v>13.55</v>
      </c>
      <c r="G373" s="34">
        <v>4.21</v>
      </c>
      <c r="H373" s="34">
        <v>0.11220000000000001</v>
      </c>
      <c r="I373" s="34">
        <v>0.41600000000000004</v>
      </c>
      <c r="J373" s="31">
        <v>4.0924000000000002E-2</v>
      </c>
      <c r="K373" s="31">
        <v>8.8770000000000002E-2</v>
      </c>
      <c r="L373" s="31">
        <v>4.9149999999999999E-2</v>
      </c>
      <c r="M373" s="31">
        <v>1.3650000000000001E-2</v>
      </c>
      <c r="N373" s="420">
        <f t="shared" si="68"/>
        <v>95.069305999999997</v>
      </c>
      <c r="O373" s="34">
        <v>33.020000000000003</v>
      </c>
      <c r="P373" s="34">
        <v>35.979999999999997</v>
      </c>
      <c r="Q373" s="34">
        <v>7.65</v>
      </c>
      <c r="R373" s="34">
        <v>20.63</v>
      </c>
      <c r="S373" s="34">
        <v>0.3</v>
      </c>
      <c r="T373" s="34">
        <v>0.17</v>
      </c>
      <c r="U373" s="34">
        <v>0.4</v>
      </c>
      <c r="V373" s="34">
        <v>0.3</v>
      </c>
      <c r="W373" s="34">
        <v>0.5</v>
      </c>
      <c r="X373" s="34">
        <v>0.92</v>
      </c>
      <c r="Y373" s="433">
        <v>1.089642640823743</v>
      </c>
      <c r="Z373" s="433">
        <v>1.3213204118715927</v>
      </c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6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</row>
    <row r="374" spans="1:48" ht="15.75" customHeight="1">
      <c r="A374" s="535" t="s">
        <v>6423</v>
      </c>
      <c r="B374" s="51">
        <v>46018</v>
      </c>
      <c r="C374" s="33" t="s">
        <v>6422</v>
      </c>
      <c r="D374" s="37">
        <v>1473</v>
      </c>
      <c r="E374" s="34">
        <v>16</v>
      </c>
      <c r="F374" s="34">
        <v>16.100000000000001</v>
      </c>
      <c r="G374" s="34">
        <v>4.2860999999999994</v>
      </c>
      <c r="H374" s="34">
        <v>0.11220000000000001</v>
      </c>
      <c r="I374" s="34">
        <v>0.78400000000000003</v>
      </c>
      <c r="J374" s="31">
        <v>4.8000000000000001E-2</v>
      </c>
      <c r="K374" s="31">
        <v>0.10410300000000001</v>
      </c>
      <c r="L374" s="31">
        <v>5.1115999999999995E-2</v>
      </c>
      <c r="M374" s="31">
        <v>1.4624999999999999E-2</v>
      </c>
      <c r="N374" s="420">
        <f t="shared" si="68"/>
        <v>94.599856000000003</v>
      </c>
      <c r="O374" s="34">
        <v>33.700000000000003</v>
      </c>
      <c r="P374" s="34">
        <v>35.18</v>
      </c>
      <c r="Q374" s="34">
        <v>7.65</v>
      </c>
      <c r="R374" s="34">
        <v>20.170000000000002</v>
      </c>
      <c r="S374" s="34">
        <v>0.66</v>
      </c>
      <c r="T374" s="34">
        <v>0.2</v>
      </c>
      <c r="U374" s="34">
        <v>0.37</v>
      </c>
      <c r="V374" s="34">
        <v>0.31</v>
      </c>
      <c r="W374" s="34">
        <v>0.56999999999999995</v>
      </c>
      <c r="X374" s="34">
        <v>1.07</v>
      </c>
      <c r="Y374" s="433">
        <v>1.0439169139465874</v>
      </c>
      <c r="Z374" s="433">
        <v>1.2709198813056379</v>
      </c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6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</row>
    <row r="375" spans="1:48" ht="15.75" customHeight="1">
      <c r="A375" s="535" t="s">
        <v>6425</v>
      </c>
      <c r="B375" s="51">
        <v>46018</v>
      </c>
      <c r="C375" s="33" t="s">
        <v>6424</v>
      </c>
      <c r="D375" s="37">
        <v>1516</v>
      </c>
      <c r="E375" s="34">
        <v>17.399999999999999</v>
      </c>
      <c r="F375" s="34">
        <v>17.5</v>
      </c>
      <c r="G375" s="34">
        <v>4.4400000000000004</v>
      </c>
      <c r="H375" s="34">
        <v>0.1326</v>
      </c>
      <c r="I375" s="34">
        <v>1.1359999999999999</v>
      </c>
      <c r="J375" s="31">
        <v>2.0503E-2</v>
      </c>
      <c r="K375" s="31">
        <v>8.6349000000000009E-2</v>
      </c>
      <c r="L375" s="31">
        <v>0.114028</v>
      </c>
      <c r="M375" s="31">
        <v>1.2674999999999999E-2</v>
      </c>
      <c r="N375" s="420">
        <f t="shared" si="68"/>
        <v>94.057845</v>
      </c>
      <c r="O375" s="34">
        <v>32.799999999999997</v>
      </c>
      <c r="P375" s="34">
        <v>36.64</v>
      </c>
      <c r="Q375" s="34">
        <v>7.82</v>
      </c>
      <c r="R375" s="34">
        <v>20.51</v>
      </c>
      <c r="S375" s="34">
        <v>0.19</v>
      </c>
      <c r="T375" s="34">
        <v>0.11</v>
      </c>
      <c r="U375" s="34">
        <v>0.42</v>
      </c>
      <c r="V375" s="34">
        <v>0.24</v>
      </c>
      <c r="W375" s="34">
        <v>0.44</v>
      </c>
      <c r="X375" s="34">
        <v>0.72</v>
      </c>
      <c r="Y375" s="433">
        <v>1.1170731707317074</v>
      </c>
      <c r="Z375" s="433">
        <v>1.355487804878049</v>
      </c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6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</row>
    <row r="376" spans="1:48" ht="15.75" customHeight="1">
      <c r="A376" s="535" t="s">
        <v>6426</v>
      </c>
      <c r="B376" s="51">
        <v>46018</v>
      </c>
      <c r="C376" s="33" t="s">
        <v>6427</v>
      </c>
      <c r="D376" s="37">
        <v>1489</v>
      </c>
      <c r="E376" s="34">
        <v>19.2</v>
      </c>
      <c r="F376" s="34">
        <v>19.3</v>
      </c>
      <c r="G376" s="34">
        <v>4.2484199999999994</v>
      </c>
      <c r="H376" s="34">
        <v>0.1326</v>
      </c>
      <c r="I376" s="34">
        <v>0.77600000000000002</v>
      </c>
      <c r="J376" s="31">
        <v>3.4643E-2</v>
      </c>
      <c r="K376" s="31">
        <v>8.4735000000000005E-2</v>
      </c>
      <c r="L376" s="31">
        <v>7.8640000000000002E-2</v>
      </c>
      <c r="M376" s="31">
        <v>1.5599999999999999E-2</v>
      </c>
      <c r="N376" s="420">
        <f t="shared" si="68"/>
        <v>94.629362</v>
      </c>
      <c r="O376" s="34">
        <v>32.97</v>
      </c>
      <c r="P376" s="34">
        <v>36.14</v>
      </c>
      <c r="Q376" s="34">
        <v>7.82</v>
      </c>
      <c r="R376" s="34">
        <v>20.64</v>
      </c>
      <c r="S376" s="34">
        <v>0.27</v>
      </c>
      <c r="T376" s="34">
        <v>0.13</v>
      </c>
      <c r="U376" s="34">
        <v>0.43</v>
      </c>
      <c r="V376" s="34">
        <v>0.27</v>
      </c>
      <c r="W376" s="34">
        <v>0.47</v>
      </c>
      <c r="X376" s="34">
        <v>0.77</v>
      </c>
      <c r="Y376" s="433">
        <v>1.0961480133454655</v>
      </c>
      <c r="Z376" s="433">
        <v>1.3333333333333335</v>
      </c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6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</row>
    <row r="377" spans="1:48" ht="15.75" customHeight="1">
      <c r="A377" s="535" t="s">
        <v>6428</v>
      </c>
      <c r="B377" s="51">
        <v>46018</v>
      </c>
      <c r="C377" s="33" t="s">
        <v>6429</v>
      </c>
      <c r="D377" s="37">
        <v>1482</v>
      </c>
      <c r="E377" s="34">
        <v>20.5</v>
      </c>
      <c r="F377" s="34">
        <v>21</v>
      </c>
      <c r="G377" s="34">
        <v>4.1353799999999996</v>
      </c>
      <c r="H377" s="34">
        <v>0.11220000000000001</v>
      </c>
      <c r="I377" s="34">
        <v>0.44000000000000006</v>
      </c>
      <c r="J377" s="31">
        <v>3.6056999999999999E-2</v>
      </c>
      <c r="K377" s="31">
        <v>8.5542000000000007E-2</v>
      </c>
      <c r="L377" s="31">
        <v>5.0132999999999997E-2</v>
      </c>
      <c r="M377" s="31">
        <v>1.4624999999999999E-2</v>
      </c>
      <c r="N377" s="420">
        <f t="shared" si="68"/>
        <v>95.126063000000002</v>
      </c>
      <c r="O377" s="34">
        <v>33.49</v>
      </c>
      <c r="P377" s="34">
        <v>35.520000000000003</v>
      </c>
      <c r="Q377" s="34">
        <v>7.96</v>
      </c>
      <c r="R377" s="34">
        <v>20.350000000000001</v>
      </c>
      <c r="S377" s="34">
        <v>0.27</v>
      </c>
      <c r="T377" s="34">
        <v>0.16</v>
      </c>
      <c r="U377" s="34">
        <v>0.38</v>
      </c>
      <c r="V377" s="34">
        <v>0.28999999999999998</v>
      </c>
      <c r="W377" s="34">
        <v>0.52</v>
      </c>
      <c r="X377" s="34">
        <v>0.96</v>
      </c>
      <c r="Y377" s="433">
        <v>1.0606151089877576</v>
      </c>
      <c r="Z377" s="433">
        <v>1.2982979994028068</v>
      </c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6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</row>
    <row r="378" spans="1:48" ht="15.75" customHeight="1">
      <c r="A378" s="535" t="s">
        <v>6430</v>
      </c>
      <c r="B378" s="51">
        <v>46018</v>
      </c>
      <c r="C378" s="33" t="s">
        <v>6431</v>
      </c>
      <c r="D378" s="37">
        <v>1474</v>
      </c>
      <c r="E378" s="34">
        <v>23</v>
      </c>
      <c r="F378" s="34">
        <v>23.1</v>
      </c>
      <c r="G378" s="34">
        <v>4.18248</v>
      </c>
      <c r="H378" s="34">
        <v>0.12239999999999999</v>
      </c>
      <c r="I378" s="34">
        <v>0.76</v>
      </c>
      <c r="J378" s="31">
        <v>6.2922999999999993E-2</v>
      </c>
      <c r="K378" s="31">
        <v>9.8454E-2</v>
      </c>
      <c r="L378" s="31">
        <v>4.2268999999999994E-2</v>
      </c>
      <c r="M378" s="31">
        <v>2.3400000000000001E-2</v>
      </c>
      <c r="N378" s="420">
        <f t="shared" si="68"/>
        <v>94.708073999999996</v>
      </c>
      <c r="O378" s="34">
        <v>34.01</v>
      </c>
      <c r="P378" s="34">
        <v>35.4</v>
      </c>
      <c r="Q378" s="34">
        <v>7.85</v>
      </c>
      <c r="R378" s="34">
        <v>19.510000000000002</v>
      </c>
      <c r="S378" s="34">
        <v>0.43</v>
      </c>
      <c r="T378" s="34">
        <v>0.22</v>
      </c>
      <c r="U378" s="34">
        <v>0.36</v>
      </c>
      <c r="V378" s="34">
        <v>0.32</v>
      </c>
      <c r="W378" s="34">
        <v>0.61</v>
      </c>
      <c r="X378" s="34">
        <v>1.17</v>
      </c>
      <c r="Y378" s="433">
        <v>1.0408703322552191</v>
      </c>
      <c r="Z378" s="433">
        <v>1.2716847985886506</v>
      </c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6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</row>
    <row r="379" spans="1:48" ht="15.75" customHeight="1">
      <c r="A379" s="535" t="s">
        <v>6433</v>
      </c>
      <c r="B379" s="51">
        <v>46018</v>
      </c>
      <c r="C379" s="33" t="s">
        <v>6432</v>
      </c>
      <c r="D379" s="37">
        <v>1485</v>
      </c>
      <c r="E379" s="34">
        <v>0.25</v>
      </c>
      <c r="F379" s="34">
        <v>0.35</v>
      </c>
      <c r="G379" s="34">
        <v>4.12</v>
      </c>
      <c r="H379" s="34">
        <v>0.11220000000000001</v>
      </c>
      <c r="I379" s="34">
        <v>0.44800000000000006</v>
      </c>
      <c r="J379" s="31">
        <v>4.2419999999999999E-2</v>
      </c>
      <c r="K379" s="31">
        <v>9.2805000000000012E-2</v>
      </c>
      <c r="L379" s="31">
        <v>4.8167000000000001E-2</v>
      </c>
      <c r="M379" s="31">
        <v>1.4624999999999999E-2</v>
      </c>
      <c r="N379" s="420">
        <f t="shared" si="68"/>
        <v>95.121782999999994</v>
      </c>
      <c r="O379" s="34">
        <v>34.43</v>
      </c>
      <c r="P379" s="34">
        <v>35.5</v>
      </c>
      <c r="Q379" s="34">
        <v>7.99</v>
      </c>
      <c r="R379" s="34">
        <v>19.23</v>
      </c>
      <c r="S379" s="34">
        <v>0.32</v>
      </c>
      <c r="T379" s="34">
        <v>0.19</v>
      </c>
      <c r="U379" s="34">
        <v>0.36</v>
      </c>
      <c r="V379" s="34">
        <v>0.28999999999999998</v>
      </c>
      <c r="W379" s="34">
        <v>0.56000000000000005</v>
      </c>
      <c r="X379" s="34">
        <v>1.04</v>
      </c>
      <c r="Y379" s="433">
        <v>1.0310775486494337</v>
      </c>
      <c r="Z379" s="433">
        <v>1.2631426081905315</v>
      </c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6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</row>
    <row r="380" spans="1:48" ht="15.75" customHeight="1">
      <c r="A380" s="535"/>
      <c r="B380" s="51"/>
      <c r="C380" s="33"/>
      <c r="D380" s="33"/>
      <c r="E380" s="34"/>
      <c r="F380" s="34"/>
      <c r="G380" s="34"/>
      <c r="H380" s="34"/>
      <c r="I380" s="34"/>
      <c r="J380" s="31"/>
      <c r="K380" s="31"/>
      <c r="L380" s="31"/>
      <c r="M380" s="31"/>
      <c r="N380" s="420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433"/>
      <c r="Z380" s="433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6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</row>
    <row r="381" spans="1:48" ht="15.75" customHeight="1">
      <c r="A381" s="535" t="s">
        <v>6434</v>
      </c>
      <c r="B381" s="51">
        <v>46019</v>
      </c>
      <c r="C381" s="33" t="s">
        <v>6435</v>
      </c>
      <c r="D381" s="37">
        <v>1475</v>
      </c>
      <c r="E381" s="34">
        <v>2.0499999999999998</v>
      </c>
      <c r="F381" s="34">
        <v>2.15</v>
      </c>
      <c r="G381" s="34">
        <v>4.2</v>
      </c>
      <c r="H381" s="34">
        <v>0.12239999999999999</v>
      </c>
      <c r="I381" s="34">
        <v>0.54400000000000004</v>
      </c>
      <c r="J381" s="31">
        <v>4.1712999999999993E-2</v>
      </c>
      <c r="K381" s="31">
        <v>9.4419000000000017E-2</v>
      </c>
      <c r="L381" s="31">
        <v>4.8167000000000001E-2</v>
      </c>
      <c r="M381" s="31">
        <v>1.755E-2</v>
      </c>
      <c r="N381" s="420">
        <f t="shared" si="68"/>
        <v>94.931751000000006</v>
      </c>
      <c r="O381" s="34">
        <v>34.35</v>
      </c>
      <c r="P381" s="34">
        <v>35.450000000000003</v>
      </c>
      <c r="Q381" s="34">
        <v>7.83</v>
      </c>
      <c r="R381" s="34">
        <v>19.36</v>
      </c>
      <c r="S381" s="34">
        <v>0.36</v>
      </c>
      <c r="T381" s="34">
        <v>0.2</v>
      </c>
      <c r="U381" s="34">
        <v>0.33</v>
      </c>
      <c r="V381" s="34">
        <v>0.28999999999999998</v>
      </c>
      <c r="W381" s="34">
        <v>0.56999999999999995</v>
      </c>
      <c r="X381" s="34">
        <v>1.1499999999999999</v>
      </c>
      <c r="Y381" s="433">
        <v>1.0320232896652111</v>
      </c>
      <c r="Z381" s="433">
        <v>1.2599708879184861</v>
      </c>
      <c r="AA381" s="34"/>
      <c r="AB381" s="34" t="s">
        <v>48</v>
      </c>
      <c r="AC381" s="34">
        <v>22.3</v>
      </c>
      <c r="AD381" s="34">
        <v>25.6</v>
      </c>
      <c r="AE381" s="34">
        <v>18.399999999999999</v>
      </c>
      <c r="AF381" s="34">
        <v>0.6</v>
      </c>
      <c r="AG381" s="34">
        <v>3.08</v>
      </c>
      <c r="AH381" s="34">
        <v>52.32</v>
      </c>
      <c r="AI381" s="34">
        <v>1.3913043478260871</v>
      </c>
      <c r="AJ381" s="34">
        <v>41.818181818181813</v>
      </c>
      <c r="AK381" s="34">
        <v>874.74</v>
      </c>
      <c r="AL381" s="36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</row>
    <row r="382" spans="1:48" ht="15.75" customHeight="1">
      <c r="A382" s="535" t="s">
        <v>6436</v>
      </c>
      <c r="B382" s="51">
        <v>46019</v>
      </c>
      <c r="C382" s="33" t="s">
        <v>6437</v>
      </c>
      <c r="D382" s="37">
        <v>1460</v>
      </c>
      <c r="E382" s="34">
        <v>4.45</v>
      </c>
      <c r="F382" s="34">
        <v>4.55</v>
      </c>
      <c r="G382" s="34">
        <v>4.18</v>
      </c>
      <c r="H382" s="34">
        <v>0.11220000000000001</v>
      </c>
      <c r="I382" s="34">
        <v>0.38400000000000001</v>
      </c>
      <c r="J382" s="31">
        <v>5.7973999999999998E-2</v>
      </c>
      <c r="K382" s="31">
        <v>0.10491</v>
      </c>
      <c r="L382" s="31">
        <v>3.4405000000000005E-2</v>
      </c>
      <c r="M382" s="31">
        <v>1.5599999999999999E-2</v>
      </c>
      <c r="N382" s="420">
        <f t="shared" si="68"/>
        <v>95.110911000000002</v>
      </c>
      <c r="O382" s="34">
        <v>33.86</v>
      </c>
      <c r="P382" s="34">
        <v>36.18</v>
      </c>
      <c r="Q382" s="34">
        <v>7.99</v>
      </c>
      <c r="R382" s="34">
        <v>18.77</v>
      </c>
      <c r="S382" s="34">
        <v>0.55000000000000004</v>
      </c>
      <c r="T382" s="34">
        <v>0.22</v>
      </c>
      <c r="U382" s="34">
        <v>0.36</v>
      </c>
      <c r="V382" s="34">
        <v>0.26</v>
      </c>
      <c r="W382" s="34">
        <v>0.51</v>
      </c>
      <c r="X382" s="34">
        <v>1.17</v>
      </c>
      <c r="Y382" s="433">
        <v>1.0685174246898996</v>
      </c>
      <c r="Z382" s="433">
        <v>1.304489072652097</v>
      </c>
      <c r="AA382" s="34"/>
      <c r="AB382" s="34" t="s">
        <v>50</v>
      </c>
      <c r="AC382" s="34">
        <v>6.3</v>
      </c>
      <c r="AD382" s="34" t="s">
        <v>97</v>
      </c>
      <c r="AE382" s="34"/>
      <c r="AF382" s="34"/>
      <c r="AG382" s="34"/>
      <c r="AH382" s="34"/>
      <c r="AI382" s="34"/>
      <c r="AJ382" s="34"/>
      <c r="AK382" s="34"/>
      <c r="AL382" s="36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</row>
    <row r="383" spans="1:48" ht="15.75" customHeight="1">
      <c r="A383" s="535" t="s">
        <v>6438</v>
      </c>
      <c r="B383" s="51">
        <v>46019</v>
      </c>
      <c r="C383" s="33" t="s">
        <v>6439</v>
      </c>
      <c r="D383" s="37">
        <v>1470</v>
      </c>
      <c r="E383" s="34">
        <v>5.45</v>
      </c>
      <c r="F383" s="34">
        <v>5.55</v>
      </c>
      <c r="G383" s="34">
        <v>4.24</v>
      </c>
      <c r="H383" s="34">
        <v>0.12239999999999999</v>
      </c>
      <c r="I383" s="34">
        <v>0.47199999999999998</v>
      </c>
      <c r="J383" s="31">
        <v>2.828E-2</v>
      </c>
      <c r="K383" s="31">
        <v>8.7156000000000011E-2</v>
      </c>
      <c r="L383" s="31">
        <v>5.6031000000000004E-2</v>
      </c>
      <c r="M383" s="31">
        <v>1.4624999999999999E-2</v>
      </c>
      <c r="N383" s="420">
        <f t="shared" si="68"/>
        <v>94.979507999999996</v>
      </c>
      <c r="O383" s="34">
        <v>33.880000000000003</v>
      </c>
      <c r="P383" s="34">
        <v>36.19</v>
      </c>
      <c r="Q383" s="34">
        <v>7.92</v>
      </c>
      <c r="R383" s="34">
        <v>19.420000000000002</v>
      </c>
      <c r="S383" s="34">
        <v>0.34</v>
      </c>
      <c r="T383" s="34">
        <v>0.16</v>
      </c>
      <c r="U383" s="34">
        <v>0.37</v>
      </c>
      <c r="V383" s="34">
        <v>0.23</v>
      </c>
      <c r="W383" s="34">
        <v>0.44</v>
      </c>
      <c r="X383" s="34">
        <v>0.94</v>
      </c>
      <c r="Y383" s="433">
        <v>1.0681818181818181</v>
      </c>
      <c r="Z383" s="433">
        <v>1.3019480519480517</v>
      </c>
      <c r="AA383" s="34"/>
      <c r="AB383" s="34" t="s">
        <v>53</v>
      </c>
      <c r="AC383" s="34">
        <v>14.3</v>
      </c>
      <c r="AD383" s="34">
        <v>25</v>
      </c>
      <c r="AE383" s="34">
        <v>18.399999999999999</v>
      </c>
      <c r="AF383" s="34">
        <v>0.6</v>
      </c>
      <c r="AG383" s="34">
        <v>3.22</v>
      </c>
      <c r="AH383" s="34">
        <v>52.78</v>
      </c>
      <c r="AI383" s="34">
        <v>1.3586956521739131</v>
      </c>
      <c r="AJ383" s="34">
        <v>42.396313364055302</v>
      </c>
      <c r="AK383" s="34">
        <v>860.71</v>
      </c>
      <c r="AL383" s="36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spans="1:48" ht="15.75" customHeight="1">
      <c r="A384" s="535" t="s">
        <v>6441</v>
      </c>
      <c r="B384" s="51">
        <v>46019</v>
      </c>
      <c r="C384" s="33" t="s">
        <v>6440</v>
      </c>
      <c r="D384" s="37">
        <v>1493</v>
      </c>
      <c r="E384" s="34">
        <v>7.45</v>
      </c>
      <c r="F384" s="34">
        <v>7.55</v>
      </c>
      <c r="G384" s="34">
        <v>4.25</v>
      </c>
      <c r="H384" s="34">
        <v>0.12</v>
      </c>
      <c r="I384" s="34">
        <v>0.69</v>
      </c>
      <c r="J384" s="31">
        <v>2.3E-2</v>
      </c>
      <c r="K384" s="31">
        <v>8.3000000000000004E-2</v>
      </c>
      <c r="L384" s="31">
        <v>7.4999999999999997E-2</v>
      </c>
      <c r="M384" s="31">
        <v>1.2999999999999999E-2</v>
      </c>
      <c r="N384" s="420">
        <f t="shared" si="68"/>
        <v>94.745999999999995</v>
      </c>
      <c r="O384" s="34">
        <v>32.94</v>
      </c>
      <c r="P384" s="34">
        <v>36.36</v>
      </c>
      <c r="Q384" s="34">
        <v>7.77</v>
      </c>
      <c r="R384" s="34">
        <v>20.34</v>
      </c>
      <c r="S384" s="34">
        <v>0.24</v>
      </c>
      <c r="T384" s="34">
        <v>0.13</v>
      </c>
      <c r="U384" s="34">
        <v>0.42</v>
      </c>
      <c r="V384" s="34">
        <v>0.21</v>
      </c>
      <c r="W384" s="34">
        <v>0.4</v>
      </c>
      <c r="X384" s="34">
        <v>0.81</v>
      </c>
      <c r="Y384" s="433">
        <v>1.103825136612022</v>
      </c>
      <c r="Z384" s="433">
        <v>1.3397085610200363</v>
      </c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6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spans="1:48" ht="15.75" customHeight="1">
      <c r="A385" s="535" t="s">
        <v>6443</v>
      </c>
      <c r="B385" s="51">
        <v>46019</v>
      </c>
      <c r="C385" s="33" t="s">
        <v>6442</v>
      </c>
      <c r="D385" s="37">
        <v>1487</v>
      </c>
      <c r="E385" s="34">
        <v>9.25</v>
      </c>
      <c r="F385" s="34">
        <v>9.35</v>
      </c>
      <c r="G385" s="34">
        <v>4.3099999999999996</v>
      </c>
      <c r="H385" s="34">
        <v>0.11</v>
      </c>
      <c r="I385" s="34">
        <v>0.52</v>
      </c>
      <c r="J385" s="31">
        <v>3.3000000000000002E-2</v>
      </c>
      <c r="K385" s="31">
        <v>8.5999999999999993E-2</v>
      </c>
      <c r="L385" s="31">
        <v>5.5E-2</v>
      </c>
      <c r="M385" s="31">
        <v>1.4E-2</v>
      </c>
      <c r="N385" s="420">
        <f t="shared" si="68"/>
        <v>94.872</v>
      </c>
      <c r="O385" s="34">
        <v>33.14</v>
      </c>
      <c r="P385" s="34">
        <v>36.51</v>
      </c>
      <c r="Q385" s="34">
        <v>7.83</v>
      </c>
      <c r="R385" s="34">
        <v>19.95</v>
      </c>
      <c r="S385" s="34">
        <v>0.35</v>
      </c>
      <c r="T385" s="34">
        <v>0.15</v>
      </c>
      <c r="U385" s="34">
        <v>0.39</v>
      </c>
      <c r="V385" s="34">
        <v>0.23</v>
      </c>
      <c r="W385" s="34">
        <v>0.44</v>
      </c>
      <c r="X385" s="34">
        <v>0.92</v>
      </c>
      <c r="Y385" s="433">
        <f t="shared" ref="Y385:Y388" si="73">P385/O385</f>
        <v>1.1016898008449003</v>
      </c>
      <c r="Z385" s="433">
        <f t="shared" ref="Z385:Z388" si="74">(Q385+P385)/O385</f>
        <v>1.3379601689800844</v>
      </c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6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spans="1:48" ht="15.75" customHeight="1">
      <c r="A386" s="535" t="s">
        <v>6445</v>
      </c>
      <c r="B386" s="51">
        <v>46019</v>
      </c>
      <c r="C386" s="33" t="s">
        <v>6444</v>
      </c>
      <c r="D386" s="37">
        <v>1461</v>
      </c>
      <c r="E386" s="34">
        <v>11.1</v>
      </c>
      <c r="F386" s="34">
        <v>11.2</v>
      </c>
      <c r="G386" s="34">
        <v>4.4000000000000004</v>
      </c>
      <c r="H386" s="34">
        <v>0.09</v>
      </c>
      <c r="I386" s="34">
        <v>0.22</v>
      </c>
      <c r="J386" s="31">
        <v>7.3999999999999996E-2</v>
      </c>
      <c r="K386" s="31">
        <v>0.1</v>
      </c>
      <c r="L386" s="31">
        <v>2.1000000000000001E-2</v>
      </c>
      <c r="M386" s="31">
        <v>2.5000000000000001E-2</v>
      </c>
      <c r="N386" s="420">
        <f t="shared" si="68"/>
        <v>95.07</v>
      </c>
      <c r="O386" s="34">
        <v>34.24</v>
      </c>
      <c r="P386" s="34">
        <v>35.89</v>
      </c>
      <c r="Q386" s="34">
        <v>7.79</v>
      </c>
      <c r="R386" s="34">
        <v>18.670000000000002</v>
      </c>
      <c r="S386" s="34">
        <v>0.61</v>
      </c>
      <c r="T386" s="34">
        <v>0.25</v>
      </c>
      <c r="U386" s="34">
        <v>0.28999999999999998</v>
      </c>
      <c r="V386" s="34">
        <v>0.26</v>
      </c>
      <c r="W386" s="34">
        <v>0.53</v>
      </c>
      <c r="X386" s="34">
        <v>1.35</v>
      </c>
      <c r="Y386" s="433">
        <f t="shared" si="73"/>
        <v>1.0481892523364487</v>
      </c>
      <c r="Z386" s="433">
        <f t="shared" si="74"/>
        <v>1.2757009345794392</v>
      </c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6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spans="1:48" ht="15.75" customHeight="1">
      <c r="A387" s="535" t="s">
        <v>6447</v>
      </c>
      <c r="B387" s="51">
        <v>46019</v>
      </c>
      <c r="C387" s="33" t="s">
        <v>6446</v>
      </c>
      <c r="D387" s="37">
        <v>1474</v>
      </c>
      <c r="E387" s="34">
        <v>12.4</v>
      </c>
      <c r="F387" s="34">
        <v>12.5</v>
      </c>
      <c r="G387" s="34">
        <v>4.42</v>
      </c>
      <c r="H387" s="34">
        <v>0.09</v>
      </c>
      <c r="I387" s="34">
        <v>0.3</v>
      </c>
      <c r="J387" s="31">
        <v>7.0999999999999994E-2</v>
      </c>
      <c r="K387" s="31">
        <v>9.9000000000000005E-2</v>
      </c>
      <c r="L387" s="31">
        <v>2.5999999999999999E-2</v>
      </c>
      <c r="M387" s="31">
        <v>1.2999999999999999E-2</v>
      </c>
      <c r="N387" s="420">
        <f t="shared" si="68"/>
        <v>94.980999999999995</v>
      </c>
      <c r="O387" s="34">
        <v>34.67</v>
      </c>
      <c r="P387" s="34">
        <v>35.21</v>
      </c>
      <c r="Q387" s="34">
        <v>7.79</v>
      </c>
      <c r="R387" s="34">
        <v>18.93</v>
      </c>
      <c r="S387" s="34">
        <v>0.59</v>
      </c>
      <c r="T387" s="34">
        <v>0.25</v>
      </c>
      <c r="U387" s="34">
        <v>0.3</v>
      </c>
      <c r="V387" s="34">
        <v>0.26</v>
      </c>
      <c r="W387" s="34">
        <v>0.53</v>
      </c>
      <c r="X387" s="34">
        <v>1.35</v>
      </c>
      <c r="Y387" s="433">
        <f t="shared" si="73"/>
        <v>1.0155754254398615</v>
      </c>
      <c r="Z387" s="433">
        <f t="shared" si="74"/>
        <v>1.2402653591000865</v>
      </c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6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spans="1:48" ht="15.75" customHeight="1">
      <c r="A388" s="535" t="s">
        <v>6448</v>
      </c>
      <c r="B388" s="51">
        <v>46019</v>
      </c>
      <c r="C388" s="33" t="s">
        <v>6449</v>
      </c>
      <c r="D388" s="37">
        <v>1470</v>
      </c>
      <c r="E388" s="34">
        <v>15.1</v>
      </c>
      <c r="F388" s="34">
        <v>15.2</v>
      </c>
      <c r="G388" s="34">
        <v>4.18</v>
      </c>
      <c r="H388" s="34">
        <v>0.11220000000000001</v>
      </c>
      <c r="I388" s="34">
        <v>0.65600000000000003</v>
      </c>
      <c r="J388" s="31">
        <v>3.8177999999999997E-2</v>
      </c>
      <c r="K388" s="31">
        <v>9.2805000000000012E-2</v>
      </c>
      <c r="L388" s="31">
        <v>6.5861000000000003E-2</v>
      </c>
      <c r="M388" s="31">
        <v>1.4624999999999999E-2</v>
      </c>
      <c r="N388" s="420">
        <f t="shared" si="68"/>
        <v>94.840331000000006</v>
      </c>
      <c r="O388" s="34">
        <v>34.159999999999997</v>
      </c>
      <c r="P388" s="34">
        <v>35.64</v>
      </c>
      <c r="Q388" s="34">
        <v>7.57</v>
      </c>
      <c r="R388" s="34">
        <v>20.190000000000001</v>
      </c>
      <c r="S388" s="34">
        <v>0.19</v>
      </c>
      <c r="T388" s="34">
        <v>0.15</v>
      </c>
      <c r="U388" s="34">
        <v>0.35</v>
      </c>
      <c r="V388" s="34">
        <v>0.23</v>
      </c>
      <c r="W388" s="34">
        <v>0.45</v>
      </c>
      <c r="X388" s="34">
        <v>0.98</v>
      </c>
      <c r="Y388" s="433">
        <f t="shared" si="73"/>
        <v>1.0433255269320845</v>
      </c>
      <c r="Z388" s="433">
        <f t="shared" si="74"/>
        <v>1.2649297423887589</v>
      </c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6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spans="1:48" ht="15.75" customHeight="1">
      <c r="A389" s="535" t="s">
        <v>6450</v>
      </c>
      <c r="B389" s="51">
        <v>46019</v>
      </c>
      <c r="C389" s="33" t="s">
        <v>6451</v>
      </c>
      <c r="D389" s="37">
        <v>1486</v>
      </c>
      <c r="E389" s="34">
        <v>17.149999999999999</v>
      </c>
      <c r="F389" s="34">
        <v>17.25</v>
      </c>
      <c r="G389" s="34">
        <v>4.4462399999999995</v>
      </c>
      <c r="H389" s="34">
        <v>0.12239999999999999</v>
      </c>
      <c r="I389" s="34">
        <v>0.96</v>
      </c>
      <c r="J389" s="31">
        <v>2.4745E-2</v>
      </c>
      <c r="K389" s="31">
        <v>9.6033000000000007E-2</v>
      </c>
      <c r="L389" s="31">
        <v>0.10124899999999999</v>
      </c>
      <c r="M389" s="31">
        <v>1.3650000000000001E-2</v>
      </c>
      <c r="N389" s="420">
        <f t="shared" si="68"/>
        <v>94.235682999999995</v>
      </c>
      <c r="O389" s="34">
        <v>33.61</v>
      </c>
      <c r="P389" s="34">
        <v>36.58</v>
      </c>
      <c r="Q389" s="34">
        <v>7.61</v>
      </c>
      <c r="R389" s="34">
        <v>19.91</v>
      </c>
      <c r="S389" s="34">
        <v>0.21</v>
      </c>
      <c r="T389" s="34">
        <v>0.13</v>
      </c>
      <c r="U389" s="34">
        <v>0.39</v>
      </c>
      <c r="V389" s="34">
        <v>0.21</v>
      </c>
      <c r="W389" s="34">
        <v>0.41</v>
      </c>
      <c r="X389" s="34">
        <v>0.84</v>
      </c>
      <c r="Y389" s="433">
        <v>1.0883665575721511</v>
      </c>
      <c r="Z389" s="433">
        <v>1.3147872656947337</v>
      </c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6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spans="1:48" ht="15.75" customHeight="1">
      <c r="A390" s="535" t="s">
        <v>6453</v>
      </c>
      <c r="B390" s="51">
        <v>46019</v>
      </c>
      <c r="C390" s="33" t="s">
        <v>6452</v>
      </c>
      <c r="D390" s="37">
        <v>1505</v>
      </c>
      <c r="E390" s="34">
        <v>18.3</v>
      </c>
      <c r="F390" s="34">
        <v>18.399999999999999</v>
      </c>
      <c r="G390" s="34">
        <v>4.1918999999999995</v>
      </c>
      <c r="H390" s="34">
        <v>0.11220000000000001</v>
      </c>
      <c r="I390" s="34">
        <v>0.72000000000000008</v>
      </c>
      <c r="J390" s="31">
        <v>3.3936000000000001E-2</v>
      </c>
      <c r="K390" s="31">
        <v>8.8770000000000002E-2</v>
      </c>
      <c r="L390" s="31">
        <v>7.7657000000000004E-2</v>
      </c>
      <c r="M390" s="31">
        <v>1.2674999999999999E-2</v>
      </c>
      <c r="N390" s="420">
        <f t="shared" si="68"/>
        <v>94.762861999999998</v>
      </c>
      <c r="O390" s="34">
        <v>33.24</v>
      </c>
      <c r="P390" s="34">
        <v>37.06</v>
      </c>
      <c r="Q390" s="34">
        <v>7.62</v>
      </c>
      <c r="R390" s="34">
        <v>19.98</v>
      </c>
      <c r="S390" s="34">
        <v>0.19</v>
      </c>
      <c r="T390" s="34">
        <v>0.11</v>
      </c>
      <c r="U390" s="34">
        <v>0.46</v>
      </c>
      <c r="V390" s="34">
        <v>0.2</v>
      </c>
      <c r="W390" s="34">
        <v>0.41</v>
      </c>
      <c r="X390" s="34">
        <v>0.63</v>
      </c>
      <c r="Y390" s="433">
        <f t="shared" ref="Y390:Y391" si="75">P390/O390</f>
        <v>1.1149217809867629</v>
      </c>
      <c r="Z390" s="433">
        <f t="shared" ref="Z390:Z391" si="76">(Q390+P390)/O390</f>
        <v>1.3441636582430805</v>
      </c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6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spans="1:48" ht="15.75" customHeight="1">
      <c r="A391" s="535" t="s">
        <v>6454</v>
      </c>
      <c r="B391" s="51">
        <v>46019</v>
      </c>
      <c r="C391" s="33" t="s">
        <v>6455</v>
      </c>
      <c r="D391" s="37">
        <v>1493</v>
      </c>
      <c r="E391" s="34">
        <v>20</v>
      </c>
      <c r="F391" s="34">
        <v>20.100000000000001</v>
      </c>
      <c r="G391" s="34">
        <v>4.2</v>
      </c>
      <c r="H391" s="34">
        <v>0.11220000000000001</v>
      </c>
      <c r="I391" s="34">
        <v>0.41600000000000004</v>
      </c>
      <c r="J391" s="31">
        <v>3.9591999999999995E-2</v>
      </c>
      <c r="K391" s="31">
        <v>9.3612000000000015E-2</v>
      </c>
      <c r="L391" s="31">
        <v>5.2098999999999999E-2</v>
      </c>
      <c r="M391" s="31">
        <v>1.3650000000000001E-2</v>
      </c>
      <c r="N391" s="420">
        <f t="shared" si="68"/>
        <v>95.072846999999996</v>
      </c>
      <c r="O391" s="34">
        <v>33.6</v>
      </c>
      <c r="P391" s="34">
        <v>36.65</v>
      </c>
      <c r="Q391" s="34">
        <v>7.81</v>
      </c>
      <c r="R391" s="34">
        <v>19.55</v>
      </c>
      <c r="S391" s="34">
        <v>0.24</v>
      </c>
      <c r="T391" s="34">
        <v>0.15</v>
      </c>
      <c r="U391" s="34">
        <v>0.45</v>
      </c>
      <c r="V391" s="34">
        <v>0.23</v>
      </c>
      <c r="W391" s="34">
        <v>0.43</v>
      </c>
      <c r="X391" s="34">
        <v>0.78</v>
      </c>
      <c r="Y391" s="433">
        <f t="shared" si="75"/>
        <v>1.0907738095238095</v>
      </c>
      <c r="Z391" s="433">
        <f t="shared" si="76"/>
        <v>1.3232142857142857</v>
      </c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6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spans="1:48" ht="15.75" customHeight="1">
      <c r="A392" s="535" t="s">
        <v>6456</v>
      </c>
      <c r="B392" s="51">
        <v>46019</v>
      </c>
      <c r="C392" s="33" t="s">
        <v>6457</v>
      </c>
      <c r="D392" s="37">
        <v>1480</v>
      </c>
      <c r="E392" s="34">
        <v>21.4</v>
      </c>
      <c r="F392" s="34">
        <v>21.5</v>
      </c>
      <c r="G392" s="34">
        <v>4.1918999999999995</v>
      </c>
      <c r="H392" s="34">
        <v>0.11220000000000001</v>
      </c>
      <c r="I392" s="34">
        <v>0.376</v>
      </c>
      <c r="J392" s="31">
        <v>4.9489999999999999E-2</v>
      </c>
      <c r="K392" s="31">
        <v>9.6033000000000007E-2</v>
      </c>
      <c r="L392" s="31">
        <v>4.6200999999999999E-2</v>
      </c>
      <c r="M392" s="31">
        <v>1.3650000000000001E-2</v>
      </c>
      <c r="N392" s="420">
        <f t="shared" si="68"/>
        <v>95.114525999999998</v>
      </c>
      <c r="O392" s="34">
        <v>34.020000000000003</v>
      </c>
      <c r="P392" s="34">
        <v>36.4</v>
      </c>
      <c r="Q392" s="34">
        <v>7.79</v>
      </c>
      <c r="R392" s="34">
        <v>19.34</v>
      </c>
      <c r="S392" s="34">
        <v>0.24</v>
      </c>
      <c r="T392" s="34">
        <v>0.16</v>
      </c>
      <c r="U392" s="34">
        <v>0.44</v>
      </c>
      <c r="V392" s="34">
        <v>0.24</v>
      </c>
      <c r="W392" s="34">
        <v>0.45</v>
      </c>
      <c r="X392" s="34">
        <v>0.81</v>
      </c>
      <c r="Y392" s="433">
        <f>P392/O392</f>
        <v>1.0699588477366253</v>
      </c>
      <c r="Z392" s="433">
        <f>(Q392+P392)/O392</f>
        <v>1.2989417989417988</v>
      </c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6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spans="1:48" ht="15.75" customHeight="1">
      <c r="A393" s="535" t="s">
        <v>6459</v>
      </c>
      <c r="B393" s="51">
        <v>46019</v>
      </c>
      <c r="C393" s="33" t="s">
        <v>6458</v>
      </c>
      <c r="D393" s="37">
        <v>1486</v>
      </c>
      <c r="E393" s="34">
        <v>23.15</v>
      </c>
      <c r="F393" s="34">
        <v>23.25</v>
      </c>
      <c r="G393" s="34">
        <v>4.37</v>
      </c>
      <c r="H393" s="34">
        <v>0.10200000000000001</v>
      </c>
      <c r="I393" s="34">
        <v>0.34400000000000003</v>
      </c>
      <c r="J393" s="31">
        <v>6.6458000000000003E-2</v>
      </c>
      <c r="K393" s="31">
        <v>9.9261000000000002E-2</v>
      </c>
      <c r="L393" s="31">
        <v>3.8336999999999996E-2</v>
      </c>
      <c r="M393" s="31">
        <v>1.3650000000000001E-2</v>
      </c>
      <c r="N393" s="420">
        <f t="shared" si="68"/>
        <v>94.966294000000005</v>
      </c>
      <c r="O393" s="34">
        <v>34.33</v>
      </c>
      <c r="P393" s="34">
        <v>36.36</v>
      </c>
      <c r="Q393" s="34">
        <v>7.69</v>
      </c>
      <c r="R393" s="34">
        <v>18.95</v>
      </c>
      <c r="S393" s="34">
        <v>0.28000000000000003</v>
      </c>
      <c r="T393" s="34">
        <v>0.19</v>
      </c>
      <c r="U393" s="34">
        <v>0.42</v>
      </c>
      <c r="V393" s="34">
        <v>0.25</v>
      </c>
      <c r="W393" s="34">
        <v>0.47</v>
      </c>
      <c r="X393" s="34">
        <v>0.97</v>
      </c>
      <c r="Y393" s="433">
        <v>1.059131954558695</v>
      </c>
      <c r="Z393" s="433">
        <v>1.2831342848820273</v>
      </c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6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spans="1:48" ht="15.75" customHeight="1">
      <c r="A394" s="535"/>
      <c r="B394" s="51"/>
      <c r="C394" s="33"/>
      <c r="D394" s="33"/>
      <c r="E394" s="34"/>
      <c r="F394" s="34"/>
      <c r="G394" s="34"/>
      <c r="H394" s="34"/>
      <c r="I394" s="34"/>
      <c r="J394" s="31"/>
      <c r="K394" s="31"/>
      <c r="L394" s="31"/>
      <c r="M394" s="31"/>
      <c r="N394" s="420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433"/>
      <c r="Z394" s="433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6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spans="1:48" ht="15.75" customHeight="1">
      <c r="A395" s="535" t="s">
        <v>6461</v>
      </c>
      <c r="B395" s="51">
        <v>46020</v>
      </c>
      <c r="C395" s="33" t="s">
        <v>6460</v>
      </c>
      <c r="D395" s="37">
        <v>1479</v>
      </c>
      <c r="E395" s="34">
        <v>1.05</v>
      </c>
      <c r="F395" s="34">
        <v>1.1499999999999999</v>
      </c>
      <c r="G395" s="34">
        <v>4.32</v>
      </c>
      <c r="H395" s="34">
        <v>0.11220000000000001</v>
      </c>
      <c r="I395" s="34">
        <v>0.4</v>
      </c>
      <c r="J395" s="31">
        <v>5.9388000000000003E-2</v>
      </c>
      <c r="K395" s="31">
        <v>0.100068</v>
      </c>
      <c r="L395" s="31">
        <v>4.5218000000000001E-2</v>
      </c>
      <c r="M395" s="31">
        <v>1.3650000000000001E-2</v>
      </c>
      <c r="N395" s="420">
        <f t="shared" si="68"/>
        <v>94.949476000000004</v>
      </c>
      <c r="O395" s="34">
        <v>35.130000000000003</v>
      </c>
      <c r="P395" s="34">
        <v>35.35</v>
      </c>
      <c r="Q395" s="34">
        <v>7.44</v>
      </c>
      <c r="R395" s="34">
        <v>19.03</v>
      </c>
      <c r="S395" s="34">
        <v>0.65</v>
      </c>
      <c r="T395" s="34">
        <v>0.18</v>
      </c>
      <c r="U395" s="34">
        <v>0.38</v>
      </c>
      <c r="V395" s="34">
        <v>0.25</v>
      </c>
      <c r="W395" s="34">
        <v>0.53</v>
      </c>
      <c r="X395" s="34">
        <v>0.94</v>
      </c>
      <c r="Y395" s="433">
        <v>1.0062624537432394</v>
      </c>
      <c r="Z395" s="433">
        <v>1.2180472530600626</v>
      </c>
      <c r="AA395" s="34"/>
      <c r="AB395" s="34" t="s">
        <v>48</v>
      </c>
      <c r="AC395" s="34">
        <v>22.3</v>
      </c>
      <c r="AD395" s="34" t="s">
        <v>51</v>
      </c>
      <c r="AE395" s="34"/>
      <c r="AF395" s="34"/>
      <c r="AG395" s="34"/>
      <c r="AH395" s="34"/>
      <c r="AI395" s="34"/>
      <c r="AJ395" s="34"/>
      <c r="AK395" s="34"/>
      <c r="AL395" s="36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spans="1:48" ht="15.75" customHeight="1">
      <c r="A396" s="535" t="s">
        <v>6463</v>
      </c>
      <c r="B396" s="51">
        <v>46020</v>
      </c>
      <c r="C396" s="33" t="s">
        <v>6462</v>
      </c>
      <c r="D396" s="37">
        <v>1475</v>
      </c>
      <c r="E396" s="34">
        <v>2.15</v>
      </c>
      <c r="F396" s="34">
        <v>2.25</v>
      </c>
      <c r="G396" s="34">
        <v>4.24</v>
      </c>
      <c r="H396" s="34">
        <v>0.10200000000000001</v>
      </c>
      <c r="I396" s="34">
        <v>0.7360000000000001</v>
      </c>
      <c r="J396" s="31">
        <v>5.6000000000000001E-2</v>
      </c>
      <c r="K396" s="31">
        <v>0.10087500000000001</v>
      </c>
      <c r="L396" s="31">
        <v>4.0302999999999999E-2</v>
      </c>
      <c r="M396" s="31">
        <v>1.6574999999999999E-2</v>
      </c>
      <c r="N396" s="420">
        <f t="shared" si="68"/>
        <v>94.708247</v>
      </c>
      <c r="O396" s="34">
        <v>34.14</v>
      </c>
      <c r="P396" s="34">
        <v>36.35</v>
      </c>
      <c r="Q396" s="34">
        <v>7.71</v>
      </c>
      <c r="R396" s="34">
        <v>19.37</v>
      </c>
      <c r="S396" s="34">
        <v>0.25</v>
      </c>
      <c r="T396" s="34">
        <v>0.15</v>
      </c>
      <c r="U396" s="34">
        <v>0.45</v>
      </c>
      <c r="V396" s="34">
        <v>0.24</v>
      </c>
      <c r="W396" s="34">
        <v>0.44</v>
      </c>
      <c r="X396" s="34">
        <v>0.81</v>
      </c>
      <c r="Y396" s="433">
        <v>1.0647334504979495</v>
      </c>
      <c r="Z396" s="433">
        <v>1.2905682483889866</v>
      </c>
      <c r="AA396" s="34"/>
      <c r="AB396" s="34" t="s">
        <v>50</v>
      </c>
      <c r="AC396" s="34">
        <v>6.3</v>
      </c>
      <c r="AD396" s="34">
        <v>24.8</v>
      </c>
      <c r="AE396" s="34">
        <v>19.600000000000001</v>
      </c>
      <c r="AF396" s="34">
        <v>0.4</v>
      </c>
      <c r="AG396" s="34">
        <v>2.95</v>
      </c>
      <c r="AH396" s="34">
        <v>52.25</v>
      </c>
      <c r="AI396" s="34">
        <v>1.27</v>
      </c>
      <c r="AJ396" s="34">
        <v>44.14</v>
      </c>
      <c r="AK396" s="34">
        <v>846.38</v>
      </c>
      <c r="AL396" s="36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spans="1:48" ht="15.75" customHeight="1">
      <c r="A397" s="535" t="s">
        <v>6465</v>
      </c>
      <c r="B397" s="51">
        <v>46020</v>
      </c>
      <c r="C397" s="33" t="s">
        <v>6464</v>
      </c>
      <c r="D397" s="37">
        <v>1460</v>
      </c>
      <c r="E397" s="34">
        <v>5.05</v>
      </c>
      <c r="F397" s="34">
        <v>5.15</v>
      </c>
      <c r="G397" s="34">
        <v>4.45</v>
      </c>
      <c r="H397" s="34">
        <v>9.1799999999999993E-2</v>
      </c>
      <c r="I397" s="34">
        <v>0.11200000000000002</v>
      </c>
      <c r="J397" s="31">
        <v>0.10887799999999999</v>
      </c>
      <c r="K397" s="31">
        <v>0.10491</v>
      </c>
      <c r="L397" s="31">
        <v>1.3762E-2</v>
      </c>
      <c r="M397" s="31">
        <v>1.3650000000000001E-2</v>
      </c>
      <c r="N397" s="420">
        <f t="shared" si="68"/>
        <v>95.105000000000004</v>
      </c>
      <c r="O397" s="34">
        <v>34.590000000000003</v>
      </c>
      <c r="P397" s="34">
        <v>35.22</v>
      </c>
      <c r="Q397" s="34">
        <v>7.77</v>
      </c>
      <c r="R397" s="34">
        <v>18.670000000000002</v>
      </c>
      <c r="S397" s="34">
        <v>0.72</v>
      </c>
      <c r="T397" s="34">
        <v>0.28999999999999998</v>
      </c>
      <c r="U397" s="34">
        <v>0.33</v>
      </c>
      <c r="V397" s="34">
        <v>0.28999999999999998</v>
      </c>
      <c r="W397" s="34">
        <v>0.56999999999999995</v>
      </c>
      <c r="X397" s="34">
        <v>1.42</v>
      </c>
      <c r="Y397" s="34">
        <v>1.0182133564614049</v>
      </c>
      <c r="Z397" s="34">
        <v>1.2428447528187334</v>
      </c>
      <c r="AA397" s="34"/>
      <c r="AB397" s="34" t="s">
        <v>53</v>
      </c>
      <c r="AC397" s="34">
        <v>14.3</v>
      </c>
      <c r="AD397" s="34"/>
      <c r="AE397" s="34"/>
      <c r="AF397" s="34"/>
      <c r="AG397" s="34"/>
      <c r="AH397" s="34"/>
      <c r="AI397" s="34"/>
      <c r="AJ397" s="34"/>
      <c r="AK397" s="34"/>
      <c r="AL397" s="36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spans="1:48" s="74" customFormat="1" ht="15.75" customHeight="1">
      <c r="A398" s="535" t="s">
        <v>6467</v>
      </c>
      <c r="B398" s="51">
        <v>46020</v>
      </c>
      <c r="C398" s="33" t="s">
        <v>6466</v>
      </c>
      <c r="D398" s="37">
        <v>1467</v>
      </c>
      <c r="E398" s="34">
        <v>6.4</v>
      </c>
      <c r="F398" s="34">
        <v>6.5</v>
      </c>
      <c r="G398" s="34">
        <v>4.4000000000000004</v>
      </c>
      <c r="H398" s="34">
        <v>0.1</v>
      </c>
      <c r="I398" s="34">
        <v>0.31</v>
      </c>
      <c r="J398" s="31">
        <v>5.1999999999999998E-2</v>
      </c>
      <c r="K398" s="31">
        <v>0.10199999999999999</v>
      </c>
      <c r="L398" s="31">
        <v>3.5999999999999997E-2</v>
      </c>
      <c r="M398" s="31">
        <v>1.4999999999999999E-2</v>
      </c>
      <c r="N398" s="420">
        <f t="shared" si="68"/>
        <v>94.984999999999999</v>
      </c>
      <c r="O398" s="34">
        <v>34.799999999999997</v>
      </c>
      <c r="P398" s="34">
        <v>35.130000000000003</v>
      </c>
      <c r="Q398" s="34">
        <v>7.65</v>
      </c>
      <c r="R398" s="34">
        <v>19.39</v>
      </c>
      <c r="S398" s="34">
        <v>0.37</v>
      </c>
      <c r="T398" s="34">
        <v>0.23</v>
      </c>
      <c r="U398" s="34">
        <v>0.33</v>
      </c>
      <c r="V398" s="34">
        <v>0.24</v>
      </c>
      <c r="W398" s="34">
        <v>0.49</v>
      </c>
      <c r="X398" s="34">
        <v>1.25</v>
      </c>
      <c r="Y398" s="433">
        <f t="shared" ref="Y398:Y402" si="77">P398/O398</f>
        <v>1.0094827586206898</v>
      </c>
      <c r="Z398" s="433">
        <f t="shared" ref="Z398:Z402" si="78">(Q398+P398)/O398</f>
        <v>1.2293103448275864</v>
      </c>
      <c r="AA398" s="34"/>
      <c r="AB398" s="539"/>
      <c r="AC398" s="540"/>
      <c r="AD398" s="541"/>
      <c r="AE398" s="540"/>
      <c r="AF398" s="540"/>
      <c r="AG398" s="537"/>
      <c r="AH398" s="537"/>
      <c r="AI398" s="537"/>
      <c r="AJ398" s="537"/>
      <c r="AK398" s="537"/>
      <c r="AL398" s="36"/>
      <c r="AM398" s="277"/>
      <c r="AN398" s="277"/>
      <c r="AO398" s="277"/>
      <c r="AP398" s="277"/>
      <c r="AQ398" s="277"/>
      <c r="AR398" s="277"/>
      <c r="AS398" s="277"/>
      <c r="AT398" s="277"/>
      <c r="AU398" s="277"/>
      <c r="AV398" s="277"/>
    </row>
    <row r="399" spans="1:48" s="74" customFormat="1" ht="15.75" customHeight="1">
      <c r="A399" s="535" t="s">
        <v>6469</v>
      </c>
      <c r="B399" s="51">
        <v>46020</v>
      </c>
      <c r="C399" s="33" t="s">
        <v>6468</v>
      </c>
      <c r="D399" s="37">
        <v>1484</v>
      </c>
      <c r="E399" s="34">
        <v>8.3000000000000007</v>
      </c>
      <c r="F399" s="34">
        <v>8.4</v>
      </c>
      <c r="G399" s="34">
        <v>4.1399999999999997</v>
      </c>
      <c r="H399" s="34">
        <v>0.12</v>
      </c>
      <c r="I399" s="34">
        <v>1.22</v>
      </c>
      <c r="J399" s="31">
        <v>1.9E-2</v>
      </c>
      <c r="K399" s="31">
        <v>8.3000000000000004E-2</v>
      </c>
      <c r="L399" s="31">
        <v>0.108</v>
      </c>
      <c r="M399" s="31">
        <v>1.2999999999999999E-2</v>
      </c>
      <c r="N399" s="420">
        <f t="shared" si="68"/>
        <v>94.296999999999997</v>
      </c>
      <c r="O399" s="34">
        <v>33.31</v>
      </c>
      <c r="P399" s="34">
        <v>36.86</v>
      </c>
      <c r="Q399" s="34">
        <v>7.72</v>
      </c>
      <c r="R399" s="34">
        <v>19.86</v>
      </c>
      <c r="S399" s="34">
        <v>0.21</v>
      </c>
      <c r="T399" s="34">
        <v>0.13</v>
      </c>
      <c r="U399" s="34">
        <v>0.4</v>
      </c>
      <c r="V399" s="34">
        <v>0.2</v>
      </c>
      <c r="W399" s="34">
        <v>0.38</v>
      </c>
      <c r="X399" s="34">
        <v>0.82</v>
      </c>
      <c r="Y399" s="433">
        <f t="shared" si="77"/>
        <v>1.106574602221555</v>
      </c>
      <c r="Z399" s="433">
        <f t="shared" si="78"/>
        <v>1.3383368357850494</v>
      </c>
      <c r="AA399" s="34"/>
      <c r="AB399" s="539"/>
      <c r="AC399" s="540"/>
      <c r="AD399" s="541"/>
      <c r="AE399" s="540"/>
      <c r="AF399" s="540"/>
      <c r="AG399" s="537"/>
      <c r="AH399" s="537"/>
      <c r="AI399" s="537"/>
      <c r="AJ399" s="537"/>
      <c r="AK399" s="537"/>
      <c r="AL399" s="36"/>
      <c r="AM399" s="277"/>
      <c r="AN399" s="277"/>
      <c r="AO399" s="277"/>
      <c r="AP399" s="277"/>
      <c r="AQ399" s="277"/>
      <c r="AR399" s="277"/>
      <c r="AS399" s="277"/>
      <c r="AT399" s="277"/>
      <c r="AU399" s="277"/>
      <c r="AV399" s="277"/>
    </row>
    <row r="400" spans="1:48" s="74" customFormat="1" ht="15.75" customHeight="1">
      <c r="A400" s="535" t="s">
        <v>6471</v>
      </c>
      <c r="B400" s="51">
        <v>46020</v>
      </c>
      <c r="C400" s="33" t="s">
        <v>6470</v>
      </c>
      <c r="D400" s="37">
        <v>1517</v>
      </c>
      <c r="E400" s="34">
        <v>10.5</v>
      </c>
      <c r="F400" s="34">
        <v>11</v>
      </c>
      <c r="G400" s="34">
        <v>4.1900000000000004</v>
      </c>
      <c r="H400" s="34">
        <v>0.12</v>
      </c>
      <c r="I400" s="34">
        <v>1.06</v>
      </c>
      <c r="J400" s="31">
        <v>1.7000000000000001E-2</v>
      </c>
      <c r="K400" s="31">
        <v>8.5999999999999993E-2</v>
      </c>
      <c r="L400" s="31">
        <v>9.9000000000000005E-2</v>
      </c>
      <c r="M400" s="31">
        <v>1.2999999999999999E-2</v>
      </c>
      <c r="N400" s="420">
        <f t="shared" si="68"/>
        <v>94.414999999999992</v>
      </c>
      <c r="O400" s="34">
        <v>32.229999999999997</v>
      </c>
      <c r="P400" s="34">
        <v>37.53</v>
      </c>
      <c r="Q400" s="34">
        <v>7.85</v>
      </c>
      <c r="R400" s="34">
        <v>20.309999999999999</v>
      </c>
      <c r="S400" s="34">
        <v>0.21</v>
      </c>
      <c r="T400" s="34">
        <v>0.11</v>
      </c>
      <c r="U400" s="34">
        <v>0.47</v>
      </c>
      <c r="V400" s="34">
        <v>0.19</v>
      </c>
      <c r="W400" s="34">
        <v>0.33</v>
      </c>
      <c r="X400" s="34">
        <v>0.66</v>
      </c>
      <c r="Y400" s="433">
        <f t="shared" si="77"/>
        <v>1.1644430654669564</v>
      </c>
      <c r="Z400" s="433">
        <f t="shared" si="78"/>
        <v>1.4080049643189576</v>
      </c>
      <c r="AA400" s="34"/>
      <c r="AB400" s="539"/>
      <c r="AC400" s="540"/>
      <c r="AD400" s="541"/>
      <c r="AE400" s="540"/>
      <c r="AF400" s="540"/>
      <c r="AG400" s="537"/>
      <c r="AH400" s="537"/>
      <c r="AI400" s="537"/>
      <c r="AJ400" s="537"/>
      <c r="AK400" s="537"/>
      <c r="AL400" s="36"/>
      <c r="AM400" s="277"/>
      <c r="AN400" s="277"/>
      <c r="AO400" s="277"/>
      <c r="AP400" s="277"/>
      <c r="AQ400" s="277"/>
      <c r="AR400" s="277"/>
      <c r="AS400" s="277"/>
      <c r="AT400" s="277"/>
      <c r="AU400" s="277"/>
      <c r="AV400" s="277"/>
    </row>
    <row r="401" spans="1:48" s="74" customFormat="1" ht="15.75" customHeight="1">
      <c r="A401" s="535" t="s">
        <v>6473</v>
      </c>
      <c r="B401" s="51">
        <v>46020</v>
      </c>
      <c r="C401" s="33" t="s">
        <v>6472</v>
      </c>
      <c r="D401" s="37">
        <v>1489</v>
      </c>
      <c r="E401" s="34">
        <v>12.5</v>
      </c>
      <c r="F401" s="34">
        <v>13</v>
      </c>
      <c r="G401" s="34">
        <v>4.18</v>
      </c>
      <c r="H401" s="34">
        <v>0.12</v>
      </c>
      <c r="I401" s="34">
        <v>1.0900000000000001</v>
      </c>
      <c r="J401" s="31">
        <v>1.7000000000000001E-2</v>
      </c>
      <c r="K401" s="31">
        <v>8.5000000000000006E-2</v>
      </c>
      <c r="L401" s="31">
        <v>9.9000000000000005E-2</v>
      </c>
      <c r="M401" s="31">
        <v>1.2999999999999999E-2</v>
      </c>
      <c r="N401" s="420">
        <f t="shared" si="68"/>
        <v>94.396000000000001</v>
      </c>
      <c r="O401" s="34">
        <v>31.9</v>
      </c>
      <c r="P401" s="34">
        <v>37.78</v>
      </c>
      <c r="Q401" s="34">
        <v>8.01</v>
      </c>
      <c r="R401" s="34">
        <v>20.260000000000002</v>
      </c>
      <c r="S401" s="34">
        <v>0.25</v>
      </c>
      <c r="T401" s="34">
        <v>0.1</v>
      </c>
      <c r="U401" s="34">
        <v>0.52</v>
      </c>
      <c r="V401" s="34">
        <v>0.19</v>
      </c>
      <c r="W401" s="34">
        <v>0.33</v>
      </c>
      <c r="X401" s="34">
        <v>0.56000000000000005</v>
      </c>
      <c r="Y401" s="433">
        <f t="shared" si="77"/>
        <v>1.1843260188087774</v>
      </c>
      <c r="Z401" s="433">
        <f t="shared" si="78"/>
        <v>1.435423197492163</v>
      </c>
      <c r="AA401" s="34"/>
      <c r="AB401" s="543"/>
      <c r="AC401" s="77"/>
      <c r="AD401" s="86"/>
      <c r="AE401" s="77"/>
      <c r="AF401" s="77"/>
      <c r="AG401" s="34"/>
      <c r="AH401" s="34"/>
      <c r="AI401" s="34"/>
      <c r="AJ401" s="34"/>
      <c r="AK401" s="537"/>
      <c r="AL401" s="36"/>
      <c r="AM401" s="277"/>
      <c r="AN401" s="277"/>
      <c r="AO401" s="277"/>
      <c r="AP401" s="277"/>
      <c r="AQ401" s="277"/>
      <c r="AR401" s="277"/>
      <c r="AS401" s="277"/>
      <c r="AT401" s="277"/>
      <c r="AU401" s="277"/>
      <c r="AV401" s="277"/>
    </row>
    <row r="402" spans="1:48" s="74" customFormat="1" ht="15.75" customHeight="1">
      <c r="A402" s="535" t="s">
        <v>6474</v>
      </c>
      <c r="B402" s="51">
        <v>46020</v>
      </c>
      <c r="C402" s="33" t="s">
        <v>6475</v>
      </c>
      <c r="D402" s="37">
        <v>1490</v>
      </c>
      <c r="E402" s="34">
        <v>14.18</v>
      </c>
      <c r="F402" s="34">
        <v>14.28</v>
      </c>
      <c r="G402" s="34">
        <v>4.34</v>
      </c>
      <c r="H402" s="34">
        <v>0.11</v>
      </c>
      <c r="I402" s="34">
        <v>0.5</v>
      </c>
      <c r="J402" s="31">
        <v>3.3000000000000002E-2</v>
      </c>
      <c r="K402" s="31">
        <v>8.2000000000000003E-2</v>
      </c>
      <c r="L402" s="31">
        <v>5.3999999999999999E-2</v>
      </c>
      <c r="M402" s="31">
        <v>1.4E-2</v>
      </c>
      <c r="N402" s="420">
        <f t="shared" si="68"/>
        <v>94.867000000000004</v>
      </c>
      <c r="O402" s="34">
        <v>32.25</v>
      </c>
      <c r="P402" s="34">
        <v>37.71</v>
      </c>
      <c r="Q402" s="34">
        <v>7.98</v>
      </c>
      <c r="R402" s="34">
        <v>19.399999999999999</v>
      </c>
      <c r="S402" s="34">
        <v>0.41</v>
      </c>
      <c r="T402" s="34">
        <v>0.16</v>
      </c>
      <c r="U402" s="34">
        <v>0.46</v>
      </c>
      <c r="V402" s="34">
        <v>0.23</v>
      </c>
      <c r="W402" s="34">
        <v>0.43</v>
      </c>
      <c r="X402" s="34">
        <v>0.84</v>
      </c>
      <c r="Y402" s="433">
        <f t="shared" si="77"/>
        <v>1.1693023255813955</v>
      </c>
      <c r="Z402" s="433">
        <f t="shared" si="78"/>
        <v>1.4167441860465115</v>
      </c>
      <c r="AA402" s="34"/>
      <c r="AB402" s="539"/>
      <c r="AC402" s="539"/>
      <c r="AD402" s="541"/>
      <c r="AE402" s="540"/>
      <c r="AF402" s="540"/>
      <c r="AG402" s="537"/>
      <c r="AH402" s="537"/>
      <c r="AI402" s="537"/>
      <c r="AJ402" s="537"/>
      <c r="AK402" s="537"/>
      <c r="AL402" s="36"/>
      <c r="AM402" s="277"/>
      <c r="AN402" s="277"/>
      <c r="AO402" s="277"/>
      <c r="AP402" s="277"/>
      <c r="AQ402" s="277"/>
      <c r="AR402" s="277"/>
      <c r="AS402" s="277"/>
      <c r="AT402" s="277"/>
      <c r="AU402" s="277"/>
      <c r="AV402" s="277"/>
    </row>
    <row r="403" spans="1:48" ht="15.75" customHeight="1">
      <c r="A403" s="535" t="s">
        <v>6476</v>
      </c>
      <c r="B403" s="51">
        <v>46020</v>
      </c>
      <c r="C403" s="33" t="s">
        <v>6477</v>
      </c>
      <c r="D403" s="37">
        <v>1460</v>
      </c>
      <c r="E403" s="34">
        <v>15.1</v>
      </c>
      <c r="F403" s="34">
        <v>15.2</v>
      </c>
      <c r="G403" s="34">
        <v>4.38</v>
      </c>
      <c r="H403" s="34">
        <v>0.1</v>
      </c>
      <c r="I403" s="34">
        <v>0.35</v>
      </c>
      <c r="J403" s="31">
        <v>4.9000000000000002E-2</v>
      </c>
      <c r="K403" s="31">
        <v>8.1000000000000003E-2</v>
      </c>
      <c r="L403" s="31">
        <v>3.4000000000000002E-2</v>
      </c>
      <c r="M403" s="31">
        <v>1.4E-2</v>
      </c>
      <c r="N403" s="420">
        <f t="shared" ref="N403:N438" si="79">100-SUM(G403:M403)</f>
        <v>94.992000000000004</v>
      </c>
      <c r="O403" s="34">
        <v>33.409999999999997</v>
      </c>
      <c r="P403" s="34">
        <v>36.69</v>
      </c>
      <c r="Q403" s="34">
        <v>7.95</v>
      </c>
      <c r="R403" s="34">
        <v>18.88</v>
      </c>
      <c r="S403" s="34">
        <v>0.43</v>
      </c>
      <c r="T403" s="34">
        <v>0.21</v>
      </c>
      <c r="U403" s="34">
        <v>0.4</v>
      </c>
      <c r="V403" s="34">
        <v>0.2</v>
      </c>
      <c r="W403" s="34">
        <v>0.5</v>
      </c>
      <c r="X403" s="34">
        <v>1.06</v>
      </c>
      <c r="Y403" s="433">
        <f t="shared" ref="Y403:Y407" si="80">P403/O403</f>
        <v>1.0981741993415146</v>
      </c>
      <c r="Z403" s="433">
        <f t="shared" ref="Z403:Z407" si="81">(Q403+P403)/O403</f>
        <v>1.336126908111344</v>
      </c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6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spans="1:48" ht="15.75" customHeight="1">
      <c r="A404" s="535" t="s">
        <v>6478</v>
      </c>
      <c r="B404" s="51">
        <v>46020</v>
      </c>
      <c r="C404" s="33" t="s">
        <v>6479</v>
      </c>
      <c r="D404" s="37">
        <v>1474</v>
      </c>
      <c r="E404" s="34">
        <v>16.2</v>
      </c>
      <c r="F404" s="34">
        <v>16.3</v>
      </c>
      <c r="G404" s="34">
        <v>4.3499999999999996</v>
      </c>
      <c r="H404" s="34">
        <v>0.11</v>
      </c>
      <c r="I404" s="34">
        <v>0.47</v>
      </c>
      <c r="J404" s="31">
        <v>3.5999999999999997E-2</v>
      </c>
      <c r="K404" s="31">
        <v>9.8000000000000004E-2</v>
      </c>
      <c r="L404" s="31">
        <v>5.0999999999999997E-2</v>
      </c>
      <c r="M404" s="31">
        <v>1.4E-2</v>
      </c>
      <c r="N404" s="420">
        <f t="shared" si="79"/>
        <v>94.870999999999995</v>
      </c>
      <c r="O404" s="34">
        <v>33.03</v>
      </c>
      <c r="P404" s="34">
        <v>37.409999999999997</v>
      </c>
      <c r="Q404" s="34">
        <v>7.84</v>
      </c>
      <c r="R404" s="34">
        <v>19.079999999999998</v>
      </c>
      <c r="S404" s="34">
        <v>0.28999999999999998</v>
      </c>
      <c r="T404" s="34">
        <v>0.16</v>
      </c>
      <c r="U404" s="34">
        <v>0.41</v>
      </c>
      <c r="V404" s="34">
        <v>0.23</v>
      </c>
      <c r="W404" s="34">
        <v>0.5</v>
      </c>
      <c r="X404" s="34">
        <v>0.93</v>
      </c>
      <c r="Y404" s="433">
        <f t="shared" si="80"/>
        <v>1.1326067211625794</v>
      </c>
      <c r="Z404" s="433">
        <f t="shared" si="81"/>
        <v>1.3699666969421738</v>
      </c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6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spans="1:48" ht="15.75" customHeight="1">
      <c r="A405" s="535" t="s">
        <v>6480</v>
      </c>
      <c r="B405" s="51">
        <v>46020</v>
      </c>
      <c r="C405" s="33" t="s">
        <v>6481</v>
      </c>
      <c r="D405" s="37">
        <v>1485</v>
      </c>
      <c r="E405" s="34">
        <v>18.05</v>
      </c>
      <c r="F405" s="34">
        <v>18.149999999999999</v>
      </c>
      <c r="G405" s="34">
        <v>4.25</v>
      </c>
      <c r="H405" s="34">
        <v>0.12</v>
      </c>
      <c r="I405" s="34">
        <v>0.84</v>
      </c>
      <c r="J405" s="31">
        <v>2.3E-2</v>
      </c>
      <c r="K405" s="31">
        <v>0.10299999999999999</v>
      </c>
      <c r="L405" s="31">
        <v>8.1000000000000003E-2</v>
      </c>
      <c r="M405" s="31">
        <v>1.2999999999999999E-2</v>
      </c>
      <c r="N405" s="420">
        <f t="shared" si="79"/>
        <v>94.57</v>
      </c>
      <c r="O405" s="34">
        <v>32.090000000000003</v>
      </c>
      <c r="P405" s="34">
        <v>37.74</v>
      </c>
      <c r="Q405" s="34">
        <v>7.76</v>
      </c>
      <c r="R405" s="34">
        <v>20.18</v>
      </c>
      <c r="S405" s="34">
        <v>0.19</v>
      </c>
      <c r="T405" s="34">
        <v>0.11</v>
      </c>
      <c r="U405" s="34">
        <v>0.48</v>
      </c>
      <c r="V405" s="34">
        <v>0.23</v>
      </c>
      <c r="W405" s="34">
        <v>0.44</v>
      </c>
      <c r="X405" s="34">
        <v>0.68</v>
      </c>
      <c r="Y405" s="433">
        <f t="shared" si="80"/>
        <v>1.1760673106886881</v>
      </c>
      <c r="Z405" s="433">
        <f t="shared" si="81"/>
        <v>1.4178871922717355</v>
      </c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6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spans="1:48" ht="15.75" customHeight="1">
      <c r="A406" s="535" t="s">
        <v>6483</v>
      </c>
      <c r="B406" s="51">
        <v>46020</v>
      </c>
      <c r="C406" s="33" t="s">
        <v>6482</v>
      </c>
      <c r="D406" s="37">
        <v>1480</v>
      </c>
      <c r="E406" s="34">
        <v>19.55</v>
      </c>
      <c r="F406" s="34">
        <v>20.05</v>
      </c>
      <c r="G406" s="34">
        <v>4.45</v>
      </c>
      <c r="H406" s="34">
        <v>0.1</v>
      </c>
      <c r="I406" s="34">
        <v>0.33</v>
      </c>
      <c r="J406" s="31">
        <v>4.9000000000000002E-2</v>
      </c>
      <c r="K406" s="31">
        <v>9.5000000000000001E-2</v>
      </c>
      <c r="L406" s="31">
        <v>3.2000000000000001E-2</v>
      </c>
      <c r="M406" s="31">
        <v>1.2999999999999999E-2</v>
      </c>
      <c r="N406" s="420">
        <f t="shared" si="79"/>
        <v>94.930999999999997</v>
      </c>
      <c r="O406" s="34">
        <v>33.03</v>
      </c>
      <c r="P406" s="34">
        <v>36.93</v>
      </c>
      <c r="Q406" s="34">
        <v>8.11</v>
      </c>
      <c r="R406" s="34">
        <v>18.53</v>
      </c>
      <c r="S406" s="34">
        <v>0.51</v>
      </c>
      <c r="T406" s="34">
        <v>0.22</v>
      </c>
      <c r="U406" s="34">
        <v>0.4</v>
      </c>
      <c r="V406" s="34">
        <v>0.2</v>
      </c>
      <c r="W406" s="34">
        <v>0.5</v>
      </c>
      <c r="X406" s="34">
        <v>1.1299999999999999</v>
      </c>
      <c r="Y406" s="433">
        <f t="shared" si="80"/>
        <v>1.1180744777475022</v>
      </c>
      <c r="Z406" s="433">
        <f t="shared" si="81"/>
        <v>1.3636088404480775</v>
      </c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6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spans="1:48" ht="15.75" customHeight="1">
      <c r="A407" s="535" t="s">
        <v>6484</v>
      </c>
      <c r="B407" s="51">
        <v>46020</v>
      </c>
      <c r="C407" s="33" t="s">
        <v>6485</v>
      </c>
      <c r="D407" s="37">
        <v>1462</v>
      </c>
      <c r="E407" s="34">
        <v>21</v>
      </c>
      <c r="F407" s="34">
        <v>21</v>
      </c>
      <c r="G407" s="34">
        <v>4.45</v>
      </c>
      <c r="H407" s="34">
        <v>0.1</v>
      </c>
      <c r="I407" s="34">
        <v>0.5</v>
      </c>
      <c r="J407" s="31">
        <v>5.5E-2</v>
      </c>
      <c r="K407" s="31">
        <v>0.105</v>
      </c>
      <c r="L407" s="31">
        <v>3.5000000000000003E-2</v>
      </c>
      <c r="M407" s="31">
        <v>1.6E-2</v>
      </c>
      <c r="N407" s="420">
        <f t="shared" si="79"/>
        <v>94.739000000000004</v>
      </c>
      <c r="O407" s="34">
        <v>33.46</v>
      </c>
      <c r="P407" s="34">
        <v>36.32</v>
      </c>
      <c r="Q407" s="34">
        <v>7.92</v>
      </c>
      <c r="R407" s="34">
        <v>19.010000000000002</v>
      </c>
      <c r="S407" s="34">
        <v>0.53</v>
      </c>
      <c r="T407" s="34">
        <v>0.22</v>
      </c>
      <c r="U407" s="34">
        <v>0.38</v>
      </c>
      <c r="V407" s="34">
        <v>0.2</v>
      </c>
      <c r="W407" s="34">
        <v>0.51</v>
      </c>
      <c r="X407" s="34">
        <v>1.17</v>
      </c>
      <c r="Y407" s="433">
        <f t="shared" si="80"/>
        <v>1.0854751942618051</v>
      </c>
      <c r="Z407" s="433">
        <f t="shared" si="81"/>
        <v>1.3221757322175733</v>
      </c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6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spans="1:48" ht="15.75" customHeight="1">
      <c r="A408" s="535" t="s">
        <v>6487</v>
      </c>
      <c r="B408" s="51">
        <v>46020</v>
      </c>
      <c r="C408" s="33" t="s">
        <v>6486</v>
      </c>
      <c r="D408" s="37">
        <v>1472</v>
      </c>
      <c r="E408" s="34">
        <v>22.57</v>
      </c>
      <c r="F408" s="34">
        <v>23.07</v>
      </c>
      <c r="G408" s="34">
        <v>4.3899999999999997</v>
      </c>
      <c r="H408" s="34">
        <v>0.10200000000000001</v>
      </c>
      <c r="I408" s="34">
        <v>0.33600000000000002</v>
      </c>
      <c r="J408" s="31">
        <v>5.3024999999999996E-2</v>
      </c>
      <c r="K408" s="31">
        <v>9.8454E-2</v>
      </c>
      <c r="L408" s="31">
        <v>3.5387999999999996E-2</v>
      </c>
      <c r="M408" s="31">
        <v>1.3065E-2</v>
      </c>
      <c r="N408" s="420">
        <f t="shared" si="79"/>
        <v>94.972067999999993</v>
      </c>
      <c r="O408" s="34">
        <v>33.840000000000003</v>
      </c>
      <c r="P408" s="34">
        <v>36.39</v>
      </c>
      <c r="Q408" s="34">
        <v>7.7</v>
      </c>
      <c r="R408" s="34">
        <v>19.13</v>
      </c>
      <c r="S408" s="34">
        <v>0.37</v>
      </c>
      <c r="T408" s="34">
        <v>0.2</v>
      </c>
      <c r="U408" s="34">
        <v>0.37</v>
      </c>
      <c r="V408" s="34">
        <v>0.27</v>
      </c>
      <c r="W408" s="34">
        <v>0.53</v>
      </c>
      <c r="X408" s="34">
        <v>1.1000000000000001</v>
      </c>
      <c r="Y408" s="433">
        <f>P408/O408</f>
        <v>1.0753546099290778</v>
      </c>
      <c r="Z408" s="433">
        <f>(Q408+P408)/O408</f>
        <v>1.3028959810874705</v>
      </c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6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spans="1:48" ht="15.75" customHeight="1">
      <c r="A409" s="535"/>
      <c r="B409" s="51"/>
      <c r="C409" s="33"/>
      <c r="D409" s="33"/>
      <c r="E409" s="34"/>
      <c r="F409" s="34"/>
      <c r="G409" s="34"/>
      <c r="H409" s="34"/>
      <c r="I409" s="34"/>
      <c r="J409" s="31"/>
      <c r="K409" s="31"/>
      <c r="L409" s="31"/>
      <c r="M409" s="31"/>
      <c r="N409" s="420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433"/>
      <c r="Z409" s="433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6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spans="1:48" ht="15.75" customHeight="1">
      <c r="A410" s="535" t="s">
        <v>6489</v>
      </c>
      <c r="B410" s="51">
        <v>46021</v>
      </c>
      <c r="C410" s="33" t="s">
        <v>6488</v>
      </c>
      <c r="D410" s="37">
        <v>1461</v>
      </c>
      <c r="E410" s="34">
        <v>0.49</v>
      </c>
      <c r="F410" s="34">
        <v>0.59</v>
      </c>
      <c r="G410" s="34">
        <v>4.5</v>
      </c>
      <c r="H410" s="34">
        <v>6.7000000000000004E-2</v>
      </c>
      <c r="I410" s="34">
        <v>0.12</v>
      </c>
      <c r="J410" s="31">
        <v>8.8999999999999996E-2</v>
      </c>
      <c r="K410" s="31">
        <v>8.2000000000000003E-2</v>
      </c>
      <c r="L410" s="31">
        <v>1.2999999999999999E-2</v>
      </c>
      <c r="M410" s="31">
        <v>0.01</v>
      </c>
      <c r="N410" s="420">
        <f t="shared" si="79"/>
        <v>95.119</v>
      </c>
      <c r="O410" s="34">
        <v>34.42</v>
      </c>
      <c r="P410" s="34">
        <v>36.04</v>
      </c>
      <c r="Q410" s="34">
        <v>7.54</v>
      </c>
      <c r="R410" s="34">
        <v>18.38</v>
      </c>
      <c r="S410" s="34">
        <v>0.77</v>
      </c>
      <c r="T410" s="34">
        <v>0.26</v>
      </c>
      <c r="U410" s="34">
        <v>0.32</v>
      </c>
      <c r="V410" s="34">
        <v>0.27</v>
      </c>
      <c r="W410" s="34">
        <v>0.53</v>
      </c>
      <c r="X410" s="34">
        <v>1.33</v>
      </c>
      <c r="Y410" s="433">
        <f>P410/O410</f>
        <v>1.0470656595002905</v>
      </c>
      <c r="Z410" s="433">
        <f>(Q410+P410)/O410</f>
        <v>1.2661243463102847</v>
      </c>
      <c r="AA410" s="34"/>
      <c r="AB410" s="34" t="s">
        <v>48</v>
      </c>
      <c r="AC410" s="34">
        <v>22.3</v>
      </c>
      <c r="AD410" s="34">
        <v>25.6</v>
      </c>
      <c r="AE410" s="34">
        <v>18.600000000000001</v>
      </c>
      <c r="AF410" s="34">
        <v>0.6</v>
      </c>
      <c r="AG410" s="34">
        <v>3.08</v>
      </c>
      <c r="AH410" s="34">
        <f>100-(AG410+AF410+AE410+AD410)</f>
        <v>52.12</v>
      </c>
      <c r="AI410" s="34">
        <f>AD410/AE410</f>
        <v>1.3763440860215053</v>
      </c>
      <c r="AJ410" s="34">
        <f>AE410/(AD410+AE410)*100</f>
        <v>42.081447963800905</v>
      </c>
      <c r="AK410" s="34">
        <f>AD410*3050/100+AG410*3050/100</f>
        <v>874.74</v>
      </c>
      <c r="AL410" s="36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spans="1:48" ht="15.75" customHeight="1">
      <c r="A411" s="535" t="s">
        <v>6492</v>
      </c>
      <c r="B411" s="51">
        <v>46021</v>
      </c>
      <c r="C411" s="33" t="s">
        <v>6490</v>
      </c>
      <c r="D411" s="37">
        <v>1473</v>
      </c>
      <c r="E411" s="34">
        <v>2.0499999999999998</v>
      </c>
      <c r="F411" s="34">
        <v>2.15</v>
      </c>
      <c r="G411" s="34">
        <v>4.2300000000000004</v>
      </c>
      <c r="H411" s="34">
        <v>0.11220000000000001</v>
      </c>
      <c r="I411" s="34">
        <v>0.52800000000000002</v>
      </c>
      <c r="J411" s="31">
        <v>5.7266999999999998E-2</v>
      </c>
      <c r="K411" s="31">
        <v>0.10199999999999999</v>
      </c>
      <c r="L411" s="31">
        <v>4.5218000000000001E-2</v>
      </c>
      <c r="M411" s="31">
        <v>2.0475E-2</v>
      </c>
      <c r="N411" s="420">
        <f t="shared" si="79"/>
        <v>94.904839999999993</v>
      </c>
      <c r="O411" s="34">
        <v>34.340000000000003</v>
      </c>
      <c r="P411" s="34">
        <v>36.1</v>
      </c>
      <c r="Q411" s="34">
        <v>7.52</v>
      </c>
      <c r="R411" s="34">
        <v>18.88</v>
      </c>
      <c r="S411" s="34">
        <v>0.47</v>
      </c>
      <c r="T411" s="34">
        <v>0.22</v>
      </c>
      <c r="U411" s="34">
        <v>0.33</v>
      </c>
      <c r="V411" s="34">
        <v>0.25</v>
      </c>
      <c r="W411" s="34">
        <v>0.5</v>
      </c>
      <c r="X411" s="34">
        <v>1.27</v>
      </c>
      <c r="Y411" s="433">
        <v>1.0512521840419335</v>
      </c>
      <c r="Z411" s="433">
        <v>1.2702387885847408</v>
      </c>
      <c r="AA411" s="34"/>
      <c r="AB411" s="34" t="s">
        <v>50</v>
      </c>
      <c r="AC411" s="34">
        <v>6.3</v>
      </c>
      <c r="AD411" s="34"/>
      <c r="AE411" s="34"/>
      <c r="AF411" s="34"/>
      <c r="AG411" s="34"/>
      <c r="AH411" s="34"/>
      <c r="AI411" s="34"/>
      <c r="AJ411" s="34"/>
      <c r="AK411" s="34"/>
      <c r="AL411" s="36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spans="1:48" ht="15.75" customHeight="1">
      <c r="A412" s="535" t="s">
        <v>6493</v>
      </c>
      <c r="B412" s="51">
        <v>46021</v>
      </c>
      <c r="C412" s="33" t="s">
        <v>6491</v>
      </c>
      <c r="D412" s="37">
        <v>1490</v>
      </c>
      <c r="E412" s="34">
        <v>4.3</v>
      </c>
      <c r="F412" s="34">
        <v>4.4000000000000004</v>
      </c>
      <c r="G412" s="34">
        <v>4.5781200000000002</v>
      </c>
      <c r="H412" s="34">
        <v>9.1799999999999993E-2</v>
      </c>
      <c r="I412" s="34">
        <v>0.14399999999999999</v>
      </c>
      <c r="J412" s="31">
        <v>7.1406999999999998E-2</v>
      </c>
      <c r="K412" s="31">
        <v>0.10410300000000001</v>
      </c>
      <c r="L412" s="31">
        <v>2.4575E-2</v>
      </c>
      <c r="M412" s="31">
        <v>1.2674999999999999E-2</v>
      </c>
      <c r="N412" s="420">
        <f t="shared" si="79"/>
        <v>94.973320000000001</v>
      </c>
      <c r="O412" s="34">
        <v>34.24</v>
      </c>
      <c r="P412" s="34">
        <v>35.82</v>
      </c>
      <c r="Q412" s="34">
        <v>7.62</v>
      </c>
      <c r="R412" s="34">
        <v>19.37</v>
      </c>
      <c r="S412" s="34">
        <v>0.43</v>
      </c>
      <c r="T412" s="34">
        <v>0.2</v>
      </c>
      <c r="U412" s="34">
        <v>0.34</v>
      </c>
      <c r="V412" s="34">
        <v>0.24</v>
      </c>
      <c r="W412" s="34">
        <v>0.47</v>
      </c>
      <c r="X412" s="34">
        <v>1.1599999999999999</v>
      </c>
      <c r="Y412" s="433">
        <v>1.046144859813084</v>
      </c>
      <c r="Z412" s="433">
        <v>1.2686915887850465</v>
      </c>
      <c r="AA412" s="34"/>
      <c r="AB412" s="34" t="s">
        <v>53</v>
      </c>
      <c r="AC412" s="34">
        <v>14.3</v>
      </c>
      <c r="AD412" s="34">
        <v>25.4</v>
      </c>
      <c r="AE412" s="34">
        <v>18.8</v>
      </c>
      <c r="AF412" s="34">
        <v>0.6</v>
      </c>
      <c r="AG412" s="34">
        <v>3.22</v>
      </c>
      <c r="AH412" s="34">
        <v>51.980000000000004</v>
      </c>
      <c r="AI412" s="34">
        <v>1.3510638297872339</v>
      </c>
      <c r="AJ412" s="34">
        <v>42.533936651583709</v>
      </c>
      <c r="AK412" s="34">
        <v>872.91000000000008</v>
      </c>
      <c r="AL412" s="36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spans="1:48" ht="15.75" customHeight="1">
      <c r="A413" s="535" t="s">
        <v>6495</v>
      </c>
      <c r="B413" s="51">
        <v>46021</v>
      </c>
      <c r="C413" s="33" t="s">
        <v>6494</v>
      </c>
      <c r="D413" s="37">
        <v>1490</v>
      </c>
      <c r="E413" s="34">
        <v>5</v>
      </c>
      <c r="F413" s="34">
        <v>5.0999999999999996</v>
      </c>
      <c r="G413" s="34">
        <v>4.493339999999999</v>
      </c>
      <c r="H413" s="34">
        <v>9.1799999999999993E-2</v>
      </c>
      <c r="I413" s="34">
        <v>0.2</v>
      </c>
      <c r="J413" s="31">
        <v>7.0699999999999999E-2</v>
      </c>
      <c r="K413" s="31">
        <v>0.106</v>
      </c>
      <c r="L413" s="31">
        <v>2.8507000000000001E-2</v>
      </c>
      <c r="M413" s="31">
        <v>1.2674999999999999E-2</v>
      </c>
      <c r="N413" s="420">
        <f t="shared" si="79"/>
        <v>94.996977999999999</v>
      </c>
      <c r="O413" s="60" t="s">
        <v>52</v>
      </c>
      <c r="P413" s="60" t="s">
        <v>52</v>
      </c>
      <c r="Q413" s="60" t="s">
        <v>52</v>
      </c>
      <c r="R413" s="60" t="s">
        <v>52</v>
      </c>
      <c r="S413" s="60" t="s">
        <v>52</v>
      </c>
      <c r="T413" s="60" t="s">
        <v>52</v>
      </c>
      <c r="U413" s="60" t="s">
        <v>52</v>
      </c>
      <c r="V413" s="60" t="s">
        <v>52</v>
      </c>
      <c r="W413" s="60" t="s">
        <v>52</v>
      </c>
      <c r="X413" s="60" t="s">
        <v>52</v>
      </c>
      <c r="Y413" s="60" t="s">
        <v>52</v>
      </c>
      <c r="Z413" s="60" t="s">
        <v>52</v>
      </c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6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spans="1:48" ht="15.75" customHeight="1">
      <c r="A414" s="535" t="s">
        <v>6496</v>
      </c>
      <c r="B414" s="51">
        <v>46021</v>
      </c>
      <c r="C414" s="33" t="s">
        <v>6497</v>
      </c>
      <c r="D414" s="37">
        <v>1476</v>
      </c>
      <c r="E414" s="34">
        <v>6.25</v>
      </c>
      <c r="F414" s="34">
        <v>6.35</v>
      </c>
      <c r="G414" s="34">
        <v>4.0411799999999998</v>
      </c>
      <c r="H414" s="34">
        <v>0.10200000000000001</v>
      </c>
      <c r="I414" s="34">
        <v>0.42400000000000004</v>
      </c>
      <c r="J414" s="31">
        <v>6.0801999999999995E-2</v>
      </c>
      <c r="K414" s="31">
        <v>0.10894500000000001</v>
      </c>
      <c r="L414" s="31">
        <v>3.7353999999999998E-2</v>
      </c>
      <c r="M414" s="31">
        <v>1.6574999999999999E-2</v>
      </c>
      <c r="N414" s="420">
        <f t="shared" si="79"/>
        <v>95.209143999999995</v>
      </c>
      <c r="O414" s="34">
        <v>34.94</v>
      </c>
      <c r="P414" s="34">
        <v>35.049999999999997</v>
      </c>
      <c r="Q414" s="34">
        <v>7.64</v>
      </c>
      <c r="R414" s="34">
        <v>19.29</v>
      </c>
      <c r="S414" s="34">
        <v>0.37</v>
      </c>
      <c r="T414" s="34">
        <v>0.22</v>
      </c>
      <c r="U414" s="34">
        <v>0.31</v>
      </c>
      <c r="V414" s="34">
        <v>0.28000000000000003</v>
      </c>
      <c r="W414" s="34">
        <v>0.52</v>
      </c>
      <c r="X414" s="34">
        <v>1.28</v>
      </c>
      <c r="Y414" s="433">
        <f t="shared" ref="Y414:Y417" si="82">P414/O414</f>
        <v>1.0031482541499714</v>
      </c>
      <c r="Z414" s="433">
        <f t="shared" ref="Z414:Z417" si="83">(Q414+P414)/O414</f>
        <v>1.22180881511162</v>
      </c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6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spans="1:48" ht="15.75" customHeight="1">
      <c r="A415" s="535" t="s">
        <v>6499</v>
      </c>
      <c r="B415" s="51">
        <v>46021</v>
      </c>
      <c r="C415" s="33" t="s">
        <v>6498</v>
      </c>
      <c r="D415" s="37">
        <v>1434</v>
      </c>
      <c r="E415" s="34">
        <v>9.36</v>
      </c>
      <c r="F415" s="34">
        <v>9.4600000000000009</v>
      </c>
      <c r="G415" s="34">
        <v>4.41</v>
      </c>
      <c r="H415" s="34">
        <v>9.1799999999999993E-2</v>
      </c>
      <c r="I415" s="34">
        <v>0.23199999999999998</v>
      </c>
      <c r="J415" s="31">
        <v>9.2617000000000005E-2</v>
      </c>
      <c r="K415" s="31">
        <v>0.113787</v>
      </c>
      <c r="L415" s="31">
        <v>1.8676999999999999E-2</v>
      </c>
      <c r="M415" s="31">
        <v>1.5599999999999999E-2</v>
      </c>
      <c r="N415" s="420">
        <f t="shared" si="79"/>
        <v>95.025519000000003</v>
      </c>
      <c r="O415" s="34">
        <v>34.880000000000003</v>
      </c>
      <c r="P415" s="34">
        <v>34.67</v>
      </c>
      <c r="Q415" s="34">
        <v>7.62</v>
      </c>
      <c r="R415" s="34">
        <v>19.11</v>
      </c>
      <c r="S415" s="34">
        <v>0.75</v>
      </c>
      <c r="T415" s="34">
        <v>0.28000000000000003</v>
      </c>
      <c r="U415" s="34">
        <v>0.28000000000000003</v>
      </c>
      <c r="V415" s="34">
        <v>0.27</v>
      </c>
      <c r="W415" s="34">
        <v>0.48</v>
      </c>
      <c r="X415" s="34">
        <v>1.43</v>
      </c>
      <c r="Y415" s="433">
        <f t="shared" si="82"/>
        <v>0.99397935779816515</v>
      </c>
      <c r="Z415" s="433">
        <f t="shared" si="83"/>
        <v>1.2124426605504586</v>
      </c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6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spans="1:48" ht="15.75" customHeight="1">
      <c r="A416" s="535" t="s">
        <v>6501</v>
      </c>
      <c r="B416" s="51">
        <v>46021</v>
      </c>
      <c r="C416" s="33" t="s">
        <v>6500</v>
      </c>
      <c r="D416" s="37">
        <v>1482</v>
      </c>
      <c r="E416" s="34">
        <v>11</v>
      </c>
      <c r="F416" s="34">
        <v>11.1</v>
      </c>
      <c r="G416" s="34">
        <v>4.32</v>
      </c>
      <c r="H416" s="34">
        <v>0.1</v>
      </c>
      <c r="I416" s="34">
        <v>0.94</v>
      </c>
      <c r="J416" s="31">
        <v>3.5000000000000003E-2</v>
      </c>
      <c r="K416" s="31">
        <v>9.7000000000000003E-2</v>
      </c>
      <c r="L416" s="31">
        <v>7.5999999999999998E-2</v>
      </c>
      <c r="M416" s="31">
        <v>1.7000000000000001E-2</v>
      </c>
      <c r="N416" s="420">
        <f t="shared" si="79"/>
        <v>94.415000000000006</v>
      </c>
      <c r="O416" s="34">
        <v>33.86</v>
      </c>
      <c r="P416" s="34">
        <v>36.07</v>
      </c>
      <c r="Q416" s="34">
        <v>7</v>
      </c>
      <c r="R416" s="34">
        <v>20.23</v>
      </c>
      <c r="S416" s="34">
        <v>0.32</v>
      </c>
      <c r="T416" s="34">
        <v>0.17</v>
      </c>
      <c r="U416" s="34">
        <v>0.28999999999999998</v>
      </c>
      <c r="V416" s="34">
        <v>0.27</v>
      </c>
      <c r="W416" s="34">
        <v>0.49</v>
      </c>
      <c r="X416" s="34">
        <v>1.04</v>
      </c>
      <c r="Y416" s="433">
        <f t="shared" si="82"/>
        <v>1.0652687536916716</v>
      </c>
      <c r="Z416" s="433">
        <f t="shared" si="83"/>
        <v>1.2720023626698169</v>
      </c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6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spans="1:48" ht="15.75" customHeight="1">
      <c r="A417" s="535" t="s">
        <v>6503</v>
      </c>
      <c r="B417" s="51">
        <v>46021</v>
      </c>
      <c r="C417" s="33" t="s">
        <v>6502</v>
      </c>
      <c r="D417" s="37">
        <v>1497</v>
      </c>
      <c r="E417" s="34">
        <v>12.45</v>
      </c>
      <c r="F417" s="34">
        <v>12.55</v>
      </c>
      <c r="G417" s="34">
        <v>4.2672600000000003</v>
      </c>
      <c r="H417" s="34">
        <v>0.11220000000000001</v>
      </c>
      <c r="I417" s="34">
        <v>0.55199999999999994</v>
      </c>
      <c r="J417" s="31">
        <v>4.1006000000000001E-2</v>
      </c>
      <c r="K417" s="31">
        <v>9.4419000000000017E-2</v>
      </c>
      <c r="L417" s="31">
        <v>5.7014000000000002E-2</v>
      </c>
      <c r="M417" s="31">
        <v>1.2674999999999999E-2</v>
      </c>
      <c r="N417" s="420">
        <f t="shared" si="79"/>
        <v>94.863426000000004</v>
      </c>
      <c r="O417" s="34">
        <v>33.94</v>
      </c>
      <c r="P417" s="34">
        <v>35.72</v>
      </c>
      <c r="Q417" s="34">
        <v>6.95</v>
      </c>
      <c r="R417" s="34">
        <v>20.67</v>
      </c>
      <c r="S417" s="34">
        <v>0.33</v>
      </c>
      <c r="T417" s="34">
        <v>0.14000000000000001</v>
      </c>
      <c r="U417" s="34">
        <v>0.28000000000000003</v>
      </c>
      <c r="V417" s="34">
        <v>0.25</v>
      </c>
      <c r="W417" s="34">
        <v>0.47</v>
      </c>
      <c r="X417" s="34">
        <v>1</v>
      </c>
      <c r="Y417" s="433">
        <f t="shared" si="82"/>
        <v>1.052445492044785</v>
      </c>
      <c r="Z417" s="433">
        <f t="shared" si="83"/>
        <v>1.2572186210960521</v>
      </c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6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spans="1:48" ht="15.75" customHeight="1">
      <c r="A418" s="535" t="s">
        <v>6505</v>
      </c>
      <c r="B418" s="51">
        <v>46021</v>
      </c>
      <c r="C418" s="33" t="s">
        <v>6504</v>
      </c>
      <c r="D418" s="37">
        <v>1469</v>
      </c>
      <c r="E418" s="34">
        <v>15.33</v>
      </c>
      <c r="F418" s="34">
        <v>15.43</v>
      </c>
      <c r="G418" s="34">
        <v>4.49</v>
      </c>
      <c r="H418" s="34">
        <v>0.08</v>
      </c>
      <c r="I418" s="34">
        <v>0.3</v>
      </c>
      <c r="J418" s="31">
        <v>7.6999999999999999E-2</v>
      </c>
      <c r="K418" s="31">
        <v>9.2999999999999999E-2</v>
      </c>
      <c r="L418" s="31">
        <v>3.1E-2</v>
      </c>
      <c r="M418" s="31">
        <v>1.4999999999999999E-2</v>
      </c>
      <c r="N418" s="420">
        <f t="shared" si="79"/>
        <v>94.914000000000001</v>
      </c>
      <c r="O418" s="34">
        <v>34.619999999999997</v>
      </c>
      <c r="P418" s="34">
        <v>34.549999999999997</v>
      </c>
      <c r="Q418" s="34">
        <v>7.7</v>
      </c>
      <c r="R418" s="34">
        <v>19.829999999999998</v>
      </c>
      <c r="S418" s="34">
        <v>0.6</v>
      </c>
      <c r="T418" s="34">
        <v>0.23</v>
      </c>
      <c r="U418" s="34">
        <v>0.33</v>
      </c>
      <c r="V418" s="34">
        <v>0.26</v>
      </c>
      <c r="W418" s="34">
        <v>0.49</v>
      </c>
      <c r="X418" s="34">
        <v>1.28</v>
      </c>
      <c r="Y418" s="433">
        <v>0.99797804737146156</v>
      </c>
      <c r="Z418" s="433">
        <v>1.2203928365106875</v>
      </c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6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spans="1:48" ht="15.75" customHeight="1">
      <c r="A419" s="535" t="s">
        <v>6507</v>
      </c>
      <c r="B419" s="51">
        <v>46021</v>
      </c>
      <c r="C419" s="33" t="s">
        <v>6506</v>
      </c>
      <c r="D419" s="37">
        <v>1478</v>
      </c>
      <c r="E419" s="34">
        <v>16.2</v>
      </c>
      <c r="F419" s="34">
        <v>16.3</v>
      </c>
      <c r="G419" s="34">
        <v>4.12</v>
      </c>
      <c r="H419" s="34">
        <v>0.12</v>
      </c>
      <c r="I419" s="34">
        <v>0.73</v>
      </c>
      <c r="J419" s="31">
        <v>4.1006000000000001E-2</v>
      </c>
      <c r="K419" s="31">
        <v>9.7000000000000003E-2</v>
      </c>
      <c r="L419" s="31">
        <v>7.3999999999999996E-2</v>
      </c>
      <c r="M419" s="31">
        <v>1.7999999999999999E-2</v>
      </c>
      <c r="N419" s="420">
        <f t="shared" si="79"/>
        <v>94.799993999999998</v>
      </c>
      <c r="O419" s="34">
        <v>34.19</v>
      </c>
      <c r="P419" s="34">
        <v>34.979999999999997</v>
      </c>
      <c r="Q419" s="34">
        <v>7.57</v>
      </c>
      <c r="R419" s="34">
        <v>20.59</v>
      </c>
      <c r="S419" s="34">
        <v>0.31</v>
      </c>
      <c r="T419" s="34">
        <v>0.18</v>
      </c>
      <c r="U419" s="34">
        <v>0.35</v>
      </c>
      <c r="V419" s="34">
        <v>0.22</v>
      </c>
      <c r="W419" s="34">
        <v>0.44</v>
      </c>
      <c r="X419" s="34">
        <v>1.07</v>
      </c>
      <c r="Y419" s="433">
        <v>1.0231061713951448</v>
      </c>
      <c r="Z419" s="433">
        <v>1.2445159403334309</v>
      </c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6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spans="1:48" ht="15.75" customHeight="1">
      <c r="A420" s="535" t="s">
        <v>6509</v>
      </c>
      <c r="B420" s="51">
        <v>46021</v>
      </c>
      <c r="C420" s="33" t="s">
        <v>6508</v>
      </c>
      <c r="D420" s="37">
        <v>1493</v>
      </c>
      <c r="E420" s="34">
        <v>18.399999999999999</v>
      </c>
      <c r="F420" s="34">
        <v>18.5</v>
      </c>
      <c r="G420" s="34">
        <v>4.28</v>
      </c>
      <c r="H420" s="34">
        <v>0.12</v>
      </c>
      <c r="I420" s="34">
        <v>0.9</v>
      </c>
      <c r="J420" s="31">
        <v>3.2000000000000001E-2</v>
      </c>
      <c r="K420" s="31">
        <v>0.10100000000000001</v>
      </c>
      <c r="L420" s="31">
        <v>8.5999999999999993E-2</v>
      </c>
      <c r="M420" s="31">
        <v>1.7000000000000001E-2</v>
      </c>
      <c r="N420" s="420">
        <f t="shared" si="79"/>
        <v>94.463999999999999</v>
      </c>
      <c r="O420" s="34">
        <v>33.18</v>
      </c>
      <c r="P420" s="34">
        <v>36.25</v>
      </c>
      <c r="Q420" s="34">
        <v>7.76</v>
      </c>
      <c r="R420" s="34">
        <v>20.51</v>
      </c>
      <c r="S420" s="34">
        <v>0.26</v>
      </c>
      <c r="T420" s="34">
        <v>0.12</v>
      </c>
      <c r="U420" s="34">
        <v>0.41</v>
      </c>
      <c r="V420" s="34">
        <v>0.21</v>
      </c>
      <c r="W420" s="34">
        <v>0.39</v>
      </c>
      <c r="X420" s="34">
        <v>0.8</v>
      </c>
      <c r="Y420" s="433">
        <v>1.0925256178420735</v>
      </c>
      <c r="Z420" s="433">
        <v>1.3264014466546112</v>
      </c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6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spans="1:48" ht="15.75" customHeight="1">
      <c r="A421" s="535" t="s">
        <v>6511</v>
      </c>
      <c r="B421" s="51">
        <v>46021</v>
      </c>
      <c r="C421" s="33" t="s">
        <v>6510</v>
      </c>
      <c r="D421" s="37">
        <v>1513</v>
      </c>
      <c r="E421" s="34">
        <v>19.399999999999999</v>
      </c>
      <c r="F421" s="34">
        <v>19.5</v>
      </c>
      <c r="G421" s="34">
        <v>4.1353799999999996</v>
      </c>
      <c r="H421" s="34">
        <v>0.12239999999999999</v>
      </c>
      <c r="I421" s="34">
        <v>0.89600000000000013</v>
      </c>
      <c r="J421" s="31">
        <v>2.6865999999999998E-2</v>
      </c>
      <c r="K421" s="31">
        <v>0.10248900000000001</v>
      </c>
      <c r="L421" s="31">
        <v>9.0436000000000002E-2</v>
      </c>
      <c r="M421" s="31">
        <v>1.4039999999999999E-2</v>
      </c>
      <c r="N421" s="420">
        <f t="shared" si="79"/>
        <v>94.612389000000007</v>
      </c>
      <c r="O421" s="34">
        <v>32.06</v>
      </c>
      <c r="P421" s="34">
        <v>36.46</v>
      </c>
      <c r="Q421" s="34">
        <v>8.5500000000000007</v>
      </c>
      <c r="R421" s="34">
        <v>20.67</v>
      </c>
      <c r="S421" s="34">
        <v>0.2</v>
      </c>
      <c r="T421" s="34">
        <v>0.11</v>
      </c>
      <c r="U421" s="34">
        <v>0.47</v>
      </c>
      <c r="V421" s="34">
        <v>0.21</v>
      </c>
      <c r="W421" s="34">
        <v>0.38</v>
      </c>
      <c r="X421" s="34">
        <v>0.77</v>
      </c>
      <c r="Y421" s="433">
        <v>1.1372426699937617</v>
      </c>
      <c r="Z421" s="433">
        <v>1.4039301310043668</v>
      </c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6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spans="1:48" ht="15.75" customHeight="1">
      <c r="A422" s="535" t="s">
        <v>6513</v>
      </c>
      <c r="B422" s="51">
        <v>46021</v>
      </c>
      <c r="C422" s="33" t="s">
        <v>6512</v>
      </c>
      <c r="D422" s="37">
        <v>1491</v>
      </c>
      <c r="E422" s="34">
        <v>21</v>
      </c>
      <c r="F422" s="34">
        <v>21.1</v>
      </c>
      <c r="G422" s="34">
        <v>4.3499999999999996</v>
      </c>
      <c r="H422" s="34">
        <v>0.11220000000000001</v>
      </c>
      <c r="I422" s="34">
        <v>0.47199999999999998</v>
      </c>
      <c r="J422" s="31">
        <v>3.5349999999999999E-2</v>
      </c>
      <c r="K422" s="31">
        <v>0.100068</v>
      </c>
      <c r="L422" s="31">
        <v>5.7014000000000002E-2</v>
      </c>
      <c r="M422" s="31">
        <v>1.3845E-2</v>
      </c>
      <c r="N422" s="420">
        <f t="shared" si="79"/>
        <v>94.859522999999996</v>
      </c>
      <c r="O422" s="34">
        <v>32.590000000000003</v>
      </c>
      <c r="P422" s="34">
        <v>35.69</v>
      </c>
      <c r="Q422" s="34">
        <v>8.06</v>
      </c>
      <c r="R422" s="34">
        <v>20.73</v>
      </c>
      <c r="S422" s="34">
        <v>0.3</v>
      </c>
      <c r="T422" s="34">
        <v>0.15</v>
      </c>
      <c r="U422" s="34">
        <v>0.42</v>
      </c>
      <c r="V422" s="34">
        <v>0.26</v>
      </c>
      <c r="W422" s="34">
        <v>0.46</v>
      </c>
      <c r="X422" s="34">
        <v>0.97</v>
      </c>
      <c r="Y422" s="433">
        <f>P422/O422</f>
        <v>1.0951212028229516</v>
      </c>
      <c r="Z422" s="433">
        <f>(Q422+P422)/O422</f>
        <v>1.3424363301626265</v>
      </c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6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spans="1:48" ht="15.75" customHeight="1">
      <c r="A423" s="535" t="s">
        <v>6515</v>
      </c>
      <c r="B423" s="51">
        <v>46021</v>
      </c>
      <c r="C423" s="33" t="s">
        <v>6514</v>
      </c>
      <c r="D423" s="37">
        <v>1492</v>
      </c>
      <c r="E423" s="34">
        <v>22.35</v>
      </c>
      <c r="F423" s="34">
        <v>22.45</v>
      </c>
      <c r="G423" s="34">
        <v>4.5027600000000003</v>
      </c>
      <c r="H423" s="34">
        <v>0.11220000000000001</v>
      </c>
      <c r="I423" s="34">
        <v>0.76800000000000002</v>
      </c>
      <c r="J423" s="31">
        <v>3.4643E-2</v>
      </c>
      <c r="K423" s="31">
        <v>0.10329600000000001</v>
      </c>
      <c r="L423" s="31">
        <v>7.7657000000000004E-2</v>
      </c>
      <c r="M423" s="31">
        <v>1.3650000000000001E-2</v>
      </c>
      <c r="N423" s="420">
        <f t="shared" si="79"/>
        <v>94.387794</v>
      </c>
      <c r="O423" s="34">
        <v>32.75</v>
      </c>
      <c r="P423" s="34">
        <v>35.86</v>
      </c>
      <c r="Q423" s="34">
        <v>7.78</v>
      </c>
      <c r="R423" s="34">
        <v>21</v>
      </c>
      <c r="S423" s="34">
        <v>0.26</v>
      </c>
      <c r="T423" s="34">
        <v>0.15</v>
      </c>
      <c r="U423" s="34">
        <v>0.42</v>
      </c>
      <c r="V423" s="34">
        <v>0.26</v>
      </c>
      <c r="W423" s="34">
        <v>0.48</v>
      </c>
      <c r="X423" s="34">
        <v>0.95</v>
      </c>
      <c r="Y423" s="433">
        <v>1.0949618320610688</v>
      </c>
      <c r="Z423" s="433">
        <v>1.3325190839694656</v>
      </c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6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spans="1:48" ht="15.75" customHeight="1">
      <c r="A424" s="535" t="s">
        <v>6517</v>
      </c>
      <c r="B424" s="51">
        <v>46021</v>
      </c>
      <c r="C424" s="33" t="s">
        <v>6516</v>
      </c>
      <c r="D424" s="37">
        <v>1514</v>
      </c>
      <c r="E424" s="34">
        <v>0.25</v>
      </c>
      <c r="F424" s="34">
        <v>0.35</v>
      </c>
      <c r="G424" s="34">
        <v>4.4000000000000004</v>
      </c>
      <c r="H424" s="34">
        <v>0.12239999999999999</v>
      </c>
      <c r="I424" s="34">
        <v>0.72000000000000008</v>
      </c>
      <c r="J424" s="31">
        <v>2.6865999999999998E-2</v>
      </c>
      <c r="K424" s="31">
        <v>9.2805000000000012E-2</v>
      </c>
      <c r="L424" s="31">
        <v>7.6673999999999992E-2</v>
      </c>
      <c r="M424" s="31">
        <v>1.3650000000000001E-2</v>
      </c>
      <c r="N424" s="420">
        <f t="shared" si="79"/>
        <v>94.547605000000004</v>
      </c>
      <c r="O424" s="34">
        <v>32.32</v>
      </c>
      <c r="P424" s="34">
        <v>36.409999999999997</v>
      </c>
      <c r="Q424" s="34">
        <v>7.83</v>
      </c>
      <c r="R424" s="34">
        <v>20.96</v>
      </c>
      <c r="S424" s="34">
        <v>0.26</v>
      </c>
      <c r="T424" s="34">
        <v>0.14000000000000001</v>
      </c>
      <c r="U424" s="34">
        <v>0.45</v>
      </c>
      <c r="V424" s="34">
        <v>0.24</v>
      </c>
      <c r="W424" s="34">
        <v>0.43</v>
      </c>
      <c r="X424" s="34">
        <v>0.85</v>
      </c>
      <c r="Y424" s="433">
        <v>1.1265470297029703</v>
      </c>
      <c r="Z424" s="433">
        <v>1.3688118811881187</v>
      </c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6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spans="1:48" ht="15.75" customHeight="1">
      <c r="A425" s="535"/>
      <c r="B425" s="51"/>
      <c r="C425" s="33"/>
      <c r="D425" s="37"/>
      <c r="E425" s="34"/>
      <c r="F425" s="34"/>
      <c r="G425" s="34"/>
      <c r="H425" s="34"/>
      <c r="I425" s="34"/>
      <c r="J425" s="31"/>
      <c r="K425" s="31"/>
      <c r="L425" s="31"/>
      <c r="M425" s="31"/>
      <c r="N425" s="420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433"/>
      <c r="Z425" s="433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6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spans="1:48" ht="15.75" customHeight="1">
      <c r="A426" s="535" t="s">
        <v>6519</v>
      </c>
      <c r="B426" s="51">
        <v>46022</v>
      </c>
      <c r="C426" s="33" t="s">
        <v>6518</v>
      </c>
      <c r="D426" s="37">
        <v>1457</v>
      </c>
      <c r="E426" s="34">
        <v>2.15</v>
      </c>
      <c r="F426" s="34">
        <v>2.25</v>
      </c>
      <c r="G426" s="34">
        <v>4.47</v>
      </c>
      <c r="H426" s="34">
        <v>9.1799999999999993E-2</v>
      </c>
      <c r="I426" s="34">
        <v>0.192</v>
      </c>
      <c r="J426" s="31">
        <v>8.0598000000000003E-2</v>
      </c>
      <c r="K426" s="31">
        <v>0.10410300000000001</v>
      </c>
      <c r="L426" s="31">
        <v>1.8676999999999999E-2</v>
      </c>
      <c r="M426" s="31">
        <v>1.17E-2</v>
      </c>
      <c r="N426" s="420">
        <f t="shared" si="79"/>
        <v>95.031121999999996</v>
      </c>
      <c r="O426" s="34">
        <v>33.799999999999997</v>
      </c>
      <c r="P426" s="34">
        <v>35.119999999999997</v>
      </c>
      <c r="Q426" s="34">
        <v>7.88</v>
      </c>
      <c r="R426" s="34">
        <v>19.75</v>
      </c>
      <c r="S426" s="34">
        <v>0.51</v>
      </c>
      <c r="T426" s="34">
        <v>0.24</v>
      </c>
      <c r="U426" s="34">
        <v>0.36</v>
      </c>
      <c r="V426" s="34">
        <v>0.3</v>
      </c>
      <c r="W426" s="34">
        <v>0.56000000000000005</v>
      </c>
      <c r="X426" s="34">
        <v>1.21</v>
      </c>
      <c r="Y426" s="433">
        <v>1.0390532544378699</v>
      </c>
      <c r="Z426" s="433">
        <v>1.2721893491124261</v>
      </c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6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spans="1:48" ht="15.75" customHeight="1">
      <c r="A427" s="535" t="s">
        <v>6521</v>
      </c>
      <c r="B427" s="51">
        <v>46022</v>
      </c>
      <c r="C427" s="33" t="s">
        <v>6520</v>
      </c>
      <c r="D427" s="37">
        <v>1465</v>
      </c>
      <c r="E427" s="34">
        <v>5</v>
      </c>
      <c r="F427" s="34">
        <v>5.0999999999999996</v>
      </c>
      <c r="G427" s="34">
        <v>4.47</v>
      </c>
      <c r="H427" s="34">
        <v>0.12239999999999999</v>
      </c>
      <c r="I427" s="34">
        <v>1.2400000000000002</v>
      </c>
      <c r="J427" s="31">
        <v>4.1006000000000001E-2</v>
      </c>
      <c r="K427" s="31">
        <v>9.9261000000000002E-2</v>
      </c>
      <c r="L427" s="31">
        <v>8.7486999999999995E-2</v>
      </c>
      <c r="M427" s="31">
        <v>1.3747499999999999E-2</v>
      </c>
      <c r="N427" s="420">
        <f t="shared" si="79"/>
        <v>93.926098499999995</v>
      </c>
      <c r="O427" s="34">
        <v>33.81</v>
      </c>
      <c r="P427" s="34">
        <v>36.03</v>
      </c>
      <c r="Q427" s="34">
        <v>7.79</v>
      </c>
      <c r="R427" s="34">
        <v>19.7</v>
      </c>
      <c r="S427" s="34">
        <v>0.32</v>
      </c>
      <c r="T427" s="34">
        <v>0.17</v>
      </c>
      <c r="U427" s="34">
        <v>0.36</v>
      </c>
      <c r="V427" s="34">
        <v>0.26</v>
      </c>
      <c r="W427" s="34">
        <v>0.51</v>
      </c>
      <c r="X427" s="34">
        <v>0.95</v>
      </c>
      <c r="Y427" s="433">
        <v>1.0656610470275065</v>
      </c>
      <c r="Z427" s="433">
        <v>1.2960662525879916</v>
      </c>
      <c r="AA427" s="34"/>
      <c r="AB427" s="34" t="s">
        <v>50</v>
      </c>
      <c r="AC427" s="34">
        <v>6.3</v>
      </c>
      <c r="AD427" s="34">
        <v>25.2</v>
      </c>
      <c r="AE427" s="34">
        <v>18.399999999999999</v>
      </c>
      <c r="AF427" s="34">
        <v>0.6</v>
      </c>
      <c r="AG427" s="34">
        <v>3.08</v>
      </c>
      <c r="AH427" s="34">
        <v>52.72</v>
      </c>
      <c r="AI427" s="34">
        <v>1.3695652173913044</v>
      </c>
      <c r="AJ427" s="34">
        <v>42.201834862385326</v>
      </c>
      <c r="AK427" s="34">
        <v>862.54</v>
      </c>
      <c r="AL427" s="36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spans="1:48" ht="15.75" customHeight="1">
      <c r="A428" s="535" t="s">
        <v>6523</v>
      </c>
      <c r="B428" s="51">
        <v>46022</v>
      </c>
      <c r="C428" s="33" t="s">
        <v>6522</v>
      </c>
      <c r="D428" s="37">
        <v>1511</v>
      </c>
      <c r="E428" s="34">
        <v>6.4</v>
      </c>
      <c r="F428" s="34">
        <v>6.5</v>
      </c>
      <c r="G428" s="34">
        <v>4.3899999999999997</v>
      </c>
      <c r="H428" s="34">
        <v>0.09</v>
      </c>
      <c r="I428" s="34">
        <v>0.67</v>
      </c>
      <c r="J428" s="31">
        <v>4.5999999999999999E-2</v>
      </c>
      <c r="K428" s="31">
        <v>0.09</v>
      </c>
      <c r="L428" s="31">
        <v>5.8999999999999997E-2</v>
      </c>
      <c r="M428" s="31">
        <v>1.2999999999999999E-2</v>
      </c>
      <c r="N428" s="420">
        <f t="shared" si="79"/>
        <v>94.641999999999996</v>
      </c>
      <c r="O428" s="34">
        <v>33.46</v>
      </c>
      <c r="P428" s="34">
        <v>36.64</v>
      </c>
      <c r="Q428" s="34">
        <v>7.23</v>
      </c>
      <c r="R428" s="34">
        <v>20.22</v>
      </c>
      <c r="S428" s="34">
        <v>0.26</v>
      </c>
      <c r="T428" s="34">
        <v>0.13</v>
      </c>
      <c r="U428" s="34">
        <v>0.25</v>
      </c>
      <c r="V428" s="34">
        <v>0.24</v>
      </c>
      <c r="W428" s="34">
        <v>0.46</v>
      </c>
      <c r="X428" s="34">
        <v>0.87</v>
      </c>
      <c r="Y428" s="433">
        <v>1.0950388523610282</v>
      </c>
      <c r="Z428" s="433">
        <v>1.3111177525403468</v>
      </c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6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spans="1:48" ht="15.75" customHeight="1">
      <c r="A429" s="535" t="s">
        <v>6525</v>
      </c>
      <c r="B429" s="51">
        <v>46022</v>
      </c>
      <c r="C429" s="33" t="s">
        <v>6524</v>
      </c>
      <c r="D429" s="37">
        <v>1464</v>
      </c>
      <c r="E429" s="34">
        <v>8.1999999999999993</v>
      </c>
      <c r="F429" s="34">
        <v>8.3000000000000007</v>
      </c>
      <c r="G429" s="34">
        <v>4.17</v>
      </c>
      <c r="H429" s="34">
        <v>0.08</v>
      </c>
      <c r="I429" s="34">
        <v>0.13</v>
      </c>
      <c r="J429" s="31">
        <v>0.10199999999999999</v>
      </c>
      <c r="K429" s="31">
        <v>0.10199999999999999</v>
      </c>
      <c r="L429" s="31">
        <v>1.4999999999999999E-2</v>
      </c>
      <c r="M429" s="31">
        <v>1.2E-2</v>
      </c>
      <c r="N429" s="420">
        <f t="shared" si="79"/>
        <v>95.388999999999996</v>
      </c>
      <c r="O429" s="34">
        <v>35.119999999999997</v>
      </c>
      <c r="P429" s="34">
        <v>34.69</v>
      </c>
      <c r="Q429" s="34">
        <v>7.77</v>
      </c>
      <c r="R429" s="34">
        <v>18.66</v>
      </c>
      <c r="S429" s="34">
        <v>0.74</v>
      </c>
      <c r="T429" s="34">
        <v>0.26</v>
      </c>
      <c r="U429" s="34">
        <v>0.28999999999999998</v>
      </c>
      <c r="V429" s="34">
        <v>0.3</v>
      </c>
      <c r="W429" s="34">
        <v>0.5</v>
      </c>
      <c r="X429" s="34">
        <v>1.25</v>
      </c>
      <c r="Y429" s="433">
        <v>0.9877562642369021</v>
      </c>
      <c r="Z429" s="433">
        <v>1.2089977220956718</v>
      </c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6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spans="1:48" ht="15.75" customHeight="1">
      <c r="A430" s="535" t="s">
        <v>6527</v>
      </c>
      <c r="B430" s="51">
        <v>46022</v>
      </c>
      <c r="C430" s="33" t="s">
        <v>6526</v>
      </c>
      <c r="D430" s="37">
        <v>1449</v>
      </c>
      <c r="E430" s="34">
        <v>9.4</v>
      </c>
      <c r="F430" s="34">
        <v>9.5</v>
      </c>
      <c r="G430" s="34">
        <v>4.47</v>
      </c>
      <c r="H430" s="34">
        <v>0.10200000000000001</v>
      </c>
      <c r="I430" s="34">
        <v>0.53600000000000003</v>
      </c>
      <c r="J430" s="31">
        <v>6.2215999999999994E-2</v>
      </c>
      <c r="K430" s="31">
        <v>0.10813800000000001</v>
      </c>
      <c r="L430" s="31">
        <v>4.0302999999999999E-2</v>
      </c>
      <c r="M430" s="31">
        <v>1.4624999999999999E-2</v>
      </c>
      <c r="N430" s="420">
        <f t="shared" si="79"/>
        <v>94.666718000000003</v>
      </c>
      <c r="O430" s="34">
        <v>36.130000000000003</v>
      </c>
      <c r="P430" s="34">
        <v>34.9</v>
      </c>
      <c r="Q430" s="34">
        <v>7.32</v>
      </c>
      <c r="R430" s="34">
        <v>18.59</v>
      </c>
      <c r="S430" s="34">
        <v>0.38</v>
      </c>
      <c r="T430" s="34">
        <v>0.21</v>
      </c>
      <c r="U430" s="34">
        <v>0.25</v>
      </c>
      <c r="V430" s="34">
        <v>0.28000000000000003</v>
      </c>
      <c r="W430" s="34">
        <v>0.52</v>
      </c>
      <c r="X430" s="34">
        <v>1.1399999999999999</v>
      </c>
      <c r="Y430" s="433">
        <f t="shared" ref="Y430:Y434" si="84">P430/O430</f>
        <v>0.96595626902850806</v>
      </c>
      <c r="Z430" s="433">
        <f t="shared" ref="Z430:Z434" si="85">(Q430+P430)/O430</f>
        <v>1.1685579850539716</v>
      </c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6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spans="1:48" ht="15.75" customHeight="1">
      <c r="A431" s="535" t="s">
        <v>6529</v>
      </c>
      <c r="B431" s="51">
        <v>46022</v>
      </c>
      <c r="C431" s="33" t="s">
        <v>6528</v>
      </c>
      <c r="D431" s="37">
        <v>1470</v>
      </c>
      <c r="E431" s="34">
        <v>10.4</v>
      </c>
      <c r="F431" s="34">
        <v>10.5</v>
      </c>
      <c r="G431" s="34">
        <v>4.4800000000000004</v>
      </c>
      <c r="H431" s="34">
        <v>0.11220000000000001</v>
      </c>
      <c r="I431" s="34">
        <v>0.68800000000000006</v>
      </c>
      <c r="J431" s="31">
        <v>4.2419999999999999E-2</v>
      </c>
      <c r="K431" s="31">
        <v>9.7646999999999998E-2</v>
      </c>
      <c r="L431" s="31">
        <v>6.2911999999999996E-2</v>
      </c>
      <c r="M431" s="31">
        <v>1.3650000000000001E-2</v>
      </c>
      <c r="N431" s="420">
        <f t="shared" si="79"/>
        <v>94.503170999999995</v>
      </c>
      <c r="O431" s="34">
        <v>34.44</v>
      </c>
      <c r="P431" s="34">
        <v>36.549999999999997</v>
      </c>
      <c r="Q431" s="34">
        <v>7</v>
      </c>
      <c r="R431" s="34">
        <v>19.170000000000002</v>
      </c>
      <c r="S431" s="34">
        <v>0.37</v>
      </c>
      <c r="T431" s="34">
        <v>0.14000000000000001</v>
      </c>
      <c r="U431" s="34">
        <v>0.31</v>
      </c>
      <c r="V431" s="34">
        <v>0.24</v>
      </c>
      <c r="W431" s="34">
        <v>0.52</v>
      </c>
      <c r="X431" s="34">
        <v>1.01</v>
      </c>
      <c r="Y431" s="433">
        <v>1.0950388523610282</v>
      </c>
      <c r="Z431" s="433">
        <v>1.3111177525403468</v>
      </c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6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spans="1:48" ht="15.75" customHeight="1">
      <c r="A432" s="535" t="s">
        <v>6531</v>
      </c>
      <c r="B432" s="51">
        <v>46022</v>
      </c>
      <c r="C432" s="33" t="s">
        <v>6530</v>
      </c>
      <c r="D432" s="37">
        <v>1482</v>
      </c>
      <c r="E432" s="34">
        <v>12.25</v>
      </c>
      <c r="F432" s="34">
        <v>12.35</v>
      </c>
      <c r="G432" s="34">
        <v>4.2107399999999995</v>
      </c>
      <c r="H432" s="34">
        <v>0.11220000000000001</v>
      </c>
      <c r="I432" s="34">
        <v>0.60000000000000009</v>
      </c>
      <c r="J432" s="31">
        <v>3.8884999999999996E-2</v>
      </c>
      <c r="K432" s="31">
        <v>9.199800000000001E-2</v>
      </c>
      <c r="L432" s="31">
        <v>5.8979999999999998E-2</v>
      </c>
      <c r="M432" s="31">
        <v>1.3650000000000001E-2</v>
      </c>
      <c r="N432" s="420">
        <f t="shared" si="79"/>
        <v>94.873547000000002</v>
      </c>
      <c r="O432" s="34">
        <v>34</v>
      </c>
      <c r="P432" s="34">
        <v>36.31</v>
      </c>
      <c r="Q432" s="34">
        <v>7.52</v>
      </c>
      <c r="R432" s="34">
        <v>19.690000000000001</v>
      </c>
      <c r="S432" s="34">
        <v>0.3</v>
      </c>
      <c r="T432" s="34">
        <v>0.15</v>
      </c>
      <c r="U432" s="34">
        <v>0.37</v>
      </c>
      <c r="V432" s="34">
        <v>0.23</v>
      </c>
      <c r="W432" s="34">
        <v>0.44</v>
      </c>
      <c r="X432" s="34">
        <v>0.89</v>
      </c>
      <c r="Y432" s="433">
        <v>1.0679411764705884</v>
      </c>
      <c r="Z432" s="433">
        <v>1.2891176470588235</v>
      </c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6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spans="1:48" ht="15.75" customHeight="1">
      <c r="A433" s="535" t="s">
        <v>6533</v>
      </c>
      <c r="B433" s="51">
        <v>46022</v>
      </c>
      <c r="C433" s="33" t="s">
        <v>6532</v>
      </c>
      <c r="D433" s="37">
        <v>1482</v>
      </c>
      <c r="E433" s="34">
        <v>14.25</v>
      </c>
      <c r="F433" s="34">
        <v>14.35</v>
      </c>
      <c r="G433" s="34">
        <v>4.3099999999999996</v>
      </c>
      <c r="H433" s="34">
        <v>0.11220000000000001</v>
      </c>
      <c r="I433" s="34">
        <v>0.44000000000000006</v>
      </c>
      <c r="J433" s="31">
        <v>4.7369000000000001E-2</v>
      </c>
      <c r="K433" s="31">
        <v>9.6840000000000009E-2</v>
      </c>
      <c r="L433" s="31">
        <v>4.8167000000000001E-2</v>
      </c>
      <c r="M433" s="31">
        <v>1.3650000000000001E-2</v>
      </c>
      <c r="N433" s="420">
        <f t="shared" si="79"/>
        <v>94.931774000000004</v>
      </c>
      <c r="O433" s="34">
        <v>34.130000000000003</v>
      </c>
      <c r="P433" s="34">
        <v>35.840000000000003</v>
      </c>
      <c r="Q433" s="34">
        <v>7.31</v>
      </c>
      <c r="R433" s="34">
        <v>20.12</v>
      </c>
      <c r="S433" s="34">
        <v>0.31</v>
      </c>
      <c r="T433" s="34">
        <v>0.16</v>
      </c>
      <c r="U433" s="34">
        <v>0.35</v>
      </c>
      <c r="V433" s="34">
        <v>0.23</v>
      </c>
      <c r="W433" s="34">
        <v>0.47</v>
      </c>
      <c r="X433" s="34">
        <v>0.98</v>
      </c>
      <c r="Y433" s="433">
        <f t="shared" si="84"/>
        <v>1.0501025490770584</v>
      </c>
      <c r="Z433" s="433">
        <f t="shared" si="85"/>
        <v>1.2642836214474071</v>
      </c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6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spans="1:48" ht="15.75" customHeight="1">
      <c r="A434" s="535" t="s">
        <v>6535</v>
      </c>
      <c r="B434" s="51">
        <v>46022</v>
      </c>
      <c r="C434" s="33" t="s">
        <v>6534</v>
      </c>
      <c r="D434" s="37">
        <v>1497</v>
      </c>
      <c r="E434" s="34">
        <v>16.05</v>
      </c>
      <c r="F434" s="34">
        <v>16.149999999999999</v>
      </c>
      <c r="G434" s="34">
        <v>4.32</v>
      </c>
      <c r="H434" s="34">
        <v>0.11220000000000001</v>
      </c>
      <c r="I434" s="34">
        <v>0.78</v>
      </c>
      <c r="J434" s="31">
        <v>2.8000000000000001E-2</v>
      </c>
      <c r="K434" s="31">
        <v>9.6000000000000002E-2</v>
      </c>
      <c r="L434" s="31">
        <v>7.8E-2</v>
      </c>
      <c r="M434" s="31">
        <v>1.2999999999999999E-2</v>
      </c>
      <c r="N434" s="420">
        <f t="shared" si="79"/>
        <v>94.572800000000001</v>
      </c>
      <c r="O434" s="34">
        <v>33.43</v>
      </c>
      <c r="P434" s="34">
        <v>36.25</v>
      </c>
      <c r="Q434" s="34">
        <v>7.51</v>
      </c>
      <c r="R434" s="34">
        <v>20.27</v>
      </c>
      <c r="S434" s="34">
        <v>0.3</v>
      </c>
      <c r="T434" s="34">
        <v>0.15</v>
      </c>
      <c r="U434" s="34">
        <v>0.38</v>
      </c>
      <c r="V434" s="34">
        <v>0.24</v>
      </c>
      <c r="W434" s="34">
        <v>0.46</v>
      </c>
      <c r="X434" s="34">
        <v>0.92</v>
      </c>
      <c r="Y434" s="433">
        <f t="shared" si="84"/>
        <v>1.084355369428657</v>
      </c>
      <c r="Z434" s="433">
        <f t="shared" si="85"/>
        <v>1.309003888722704</v>
      </c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6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spans="1:48" ht="15.75" customHeight="1">
      <c r="A435" s="535" t="s">
        <v>6537</v>
      </c>
      <c r="B435" s="51">
        <v>46022</v>
      </c>
      <c r="C435" s="33" t="s">
        <v>6536</v>
      </c>
      <c r="D435" s="37">
        <v>1497</v>
      </c>
      <c r="E435" s="34">
        <v>17.149999999999999</v>
      </c>
      <c r="F435" s="34">
        <v>17.25</v>
      </c>
      <c r="G435" s="34">
        <v>4.0599999999999996</v>
      </c>
      <c r="H435" s="34">
        <v>0.11</v>
      </c>
      <c r="I435" s="34">
        <v>0.69</v>
      </c>
      <c r="J435" s="31">
        <v>3.3000000000000002E-2</v>
      </c>
      <c r="K435" s="31">
        <v>9.4E-2</v>
      </c>
      <c r="L435" s="31">
        <v>7.0000000000000007E-2</v>
      </c>
      <c r="M435" s="31">
        <v>1.3650000000000001E-2</v>
      </c>
      <c r="N435" s="420">
        <f t="shared" si="79"/>
        <v>94.929349999999999</v>
      </c>
      <c r="O435" s="34">
        <v>33.17</v>
      </c>
      <c r="P435" s="34">
        <v>36.58</v>
      </c>
      <c r="Q435" s="34">
        <v>7.44</v>
      </c>
      <c r="R435" s="34">
        <v>20.48</v>
      </c>
      <c r="S435" s="34">
        <v>0.23</v>
      </c>
      <c r="T435" s="34">
        <v>0.12</v>
      </c>
      <c r="U435" s="34">
        <v>0.42</v>
      </c>
      <c r="V435" s="34">
        <v>0.22</v>
      </c>
      <c r="W435" s="34">
        <v>0.45</v>
      </c>
      <c r="X435" s="34">
        <v>0.78</v>
      </c>
      <c r="Y435" s="433">
        <v>1.1028037383177569</v>
      </c>
      <c r="Z435" s="433">
        <v>1.3271028037383175</v>
      </c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6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spans="1:48" ht="15.75" customHeight="1">
      <c r="A436" s="535" t="s">
        <v>6539</v>
      </c>
      <c r="B436" s="51">
        <v>46022</v>
      </c>
      <c r="C436" s="33" t="s">
        <v>6538</v>
      </c>
      <c r="D436" s="37">
        <v>1500</v>
      </c>
      <c r="E436" s="34">
        <v>19.350000000000001</v>
      </c>
      <c r="F436" s="34">
        <v>19.45</v>
      </c>
      <c r="G436" s="34">
        <v>4.1542199999999996</v>
      </c>
      <c r="H436" s="34">
        <v>0.10200000000000001</v>
      </c>
      <c r="I436" s="34">
        <v>0.57599999999999996</v>
      </c>
      <c r="J436" s="31">
        <v>3.1814999999999996E-2</v>
      </c>
      <c r="K436" s="31">
        <v>8.8770000000000002E-2</v>
      </c>
      <c r="L436" s="31">
        <v>5.9962999999999995E-2</v>
      </c>
      <c r="M436" s="31">
        <v>1.3650000000000001E-2</v>
      </c>
      <c r="N436" s="420">
        <f t="shared" si="79"/>
        <v>94.973581999999993</v>
      </c>
      <c r="O436" s="34">
        <v>32.57</v>
      </c>
      <c r="P436" s="34">
        <v>36.909999999999997</v>
      </c>
      <c r="Q436" s="34">
        <v>7.76</v>
      </c>
      <c r="R436" s="34">
        <v>20.329999999999998</v>
      </c>
      <c r="S436" s="34">
        <v>0.28000000000000003</v>
      </c>
      <c r="T436" s="34">
        <v>0.12</v>
      </c>
      <c r="U436" s="34">
        <v>0.46</v>
      </c>
      <c r="V436" s="34">
        <v>0.24</v>
      </c>
      <c r="W436" s="34">
        <v>0.45</v>
      </c>
      <c r="X436" s="34">
        <v>0.76</v>
      </c>
      <c r="Y436" s="433">
        <v>1.1332514583972979</v>
      </c>
      <c r="Z436" s="433">
        <v>1.3715075222597481</v>
      </c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6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spans="1:48" ht="15.75" customHeight="1">
      <c r="A437" s="535" t="s">
        <v>6541</v>
      </c>
      <c r="B437" s="51">
        <v>46022</v>
      </c>
      <c r="C437" s="33" t="s">
        <v>6540</v>
      </c>
      <c r="D437" s="37">
        <v>1497</v>
      </c>
      <c r="E437" s="34">
        <v>21.2</v>
      </c>
      <c r="F437" s="34">
        <v>21.3</v>
      </c>
      <c r="G437" s="34">
        <v>4.18</v>
      </c>
      <c r="H437" s="34">
        <v>0.11220000000000001</v>
      </c>
      <c r="I437" s="34">
        <v>0.6080000000000001</v>
      </c>
      <c r="J437" s="31">
        <v>2.7572999999999997E-2</v>
      </c>
      <c r="K437" s="31">
        <v>9.2805000000000012E-2</v>
      </c>
      <c r="L437" s="31">
        <v>6.4878000000000005E-2</v>
      </c>
      <c r="M437" s="31">
        <v>1.3650000000000001E-2</v>
      </c>
      <c r="N437" s="420">
        <f t="shared" si="79"/>
        <v>94.900893999999994</v>
      </c>
      <c r="O437" s="34">
        <v>32.369999999999997</v>
      </c>
      <c r="P437" s="34">
        <v>36.85</v>
      </c>
      <c r="Q437" s="34">
        <v>7.71</v>
      </c>
      <c r="R437" s="34">
        <v>20.53</v>
      </c>
      <c r="S437" s="34">
        <v>0.31</v>
      </c>
      <c r="T437" s="34">
        <v>0.14000000000000001</v>
      </c>
      <c r="U437" s="34">
        <v>0.44</v>
      </c>
      <c r="V437" s="34">
        <v>0.24</v>
      </c>
      <c r="W437" s="34">
        <v>0.44</v>
      </c>
      <c r="X437" s="34">
        <v>0.86</v>
      </c>
      <c r="Y437" s="433">
        <v>1.1383997528575842</v>
      </c>
      <c r="Z437" s="433">
        <v>1.3765832561013285</v>
      </c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6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spans="1:48" ht="15.75" customHeight="1">
      <c r="A438" s="535" t="s">
        <v>6543</v>
      </c>
      <c r="B438" s="51">
        <v>46022</v>
      </c>
      <c r="C438" s="33" t="s">
        <v>6542</v>
      </c>
      <c r="D438" s="37">
        <v>1488</v>
      </c>
      <c r="E438" s="34">
        <v>23.07</v>
      </c>
      <c r="F438" s="34">
        <v>23.17</v>
      </c>
      <c r="G438" s="34">
        <v>4.3143599999999998</v>
      </c>
      <c r="H438" s="34">
        <v>0.10200000000000001</v>
      </c>
      <c r="I438" s="34">
        <v>0.35200000000000004</v>
      </c>
      <c r="J438" s="31">
        <v>4.8076000000000001E-2</v>
      </c>
      <c r="K438" s="31">
        <v>9.1191000000000008E-2</v>
      </c>
      <c r="L438" s="31">
        <v>3.8336999999999996E-2</v>
      </c>
      <c r="M438" s="31">
        <v>1.29675E-2</v>
      </c>
      <c r="N438" s="420">
        <f t="shared" si="79"/>
        <v>95.041068499999994</v>
      </c>
      <c r="O438" s="34">
        <v>33.39</v>
      </c>
      <c r="P438" s="34">
        <v>35.92</v>
      </c>
      <c r="Q438" s="34">
        <v>7.78</v>
      </c>
      <c r="R438" s="34">
        <v>20.239999999999998</v>
      </c>
      <c r="S438" s="34">
        <v>0.34</v>
      </c>
      <c r="T438" s="34">
        <v>0.16</v>
      </c>
      <c r="U438" s="34">
        <v>0.41</v>
      </c>
      <c r="V438" s="34">
        <v>0.27</v>
      </c>
      <c r="W438" s="34">
        <v>0.49</v>
      </c>
      <c r="X438" s="34">
        <v>0.91</v>
      </c>
      <c r="Y438" s="433">
        <v>1.0757711889787362</v>
      </c>
      <c r="Z438" s="433">
        <v>1.3087750823599882</v>
      </c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6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spans="1:48" ht="15.75" customHeight="1">
      <c r="A439" s="535"/>
      <c r="B439" s="51"/>
      <c r="C439" s="33"/>
      <c r="D439" s="37"/>
      <c r="E439" s="34"/>
      <c r="F439" s="34"/>
      <c r="G439" s="34"/>
      <c r="H439" s="34"/>
      <c r="I439" s="34"/>
      <c r="J439" s="31"/>
      <c r="K439" s="31"/>
      <c r="L439" s="31"/>
      <c r="M439" s="31"/>
      <c r="N439" s="420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433"/>
      <c r="Z439" s="433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6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spans="1:48" ht="15.75" customHeight="1">
      <c r="A440" s="535"/>
      <c r="B440" s="51"/>
      <c r="C440" s="33"/>
      <c r="D440" s="37"/>
      <c r="E440" s="34"/>
      <c r="F440" s="34"/>
      <c r="G440" s="34"/>
      <c r="H440" s="34"/>
      <c r="I440" s="34"/>
      <c r="J440" s="31"/>
      <c r="K440" s="31"/>
      <c r="L440" s="31"/>
      <c r="M440" s="31"/>
      <c r="N440" s="420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6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spans="1:48" ht="15.75" customHeight="1">
      <c r="A441" s="53"/>
      <c r="B441" s="53"/>
      <c r="C441" s="53"/>
      <c r="D441" s="54"/>
      <c r="E441" s="55"/>
      <c r="F441" s="55"/>
      <c r="G441" s="55"/>
      <c r="H441" s="55"/>
      <c r="I441" s="55"/>
      <c r="J441" s="56"/>
      <c r="K441" s="56"/>
      <c r="L441" s="56"/>
      <c r="M441" s="56"/>
      <c r="N441" s="56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7"/>
      <c r="AC441" s="55"/>
      <c r="AD441" s="55"/>
      <c r="AE441" s="55"/>
      <c r="AF441" s="55"/>
      <c r="AG441" s="55"/>
      <c r="AH441" s="55"/>
      <c r="AI441" s="55"/>
      <c r="AJ441" s="55"/>
      <c r="AK441" s="55"/>
      <c r="AL441" s="58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spans="1:48" ht="15.75" customHeight="1">
      <c r="A442" s="15"/>
      <c r="B442" s="41" t="s">
        <v>41</v>
      </c>
      <c r="C442" s="15"/>
      <c r="D442" s="16">
        <f>MIN(D6:D441)</f>
        <v>1434</v>
      </c>
      <c r="E442" s="15"/>
      <c r="F442" s="15"/>
      <c r="G442" s="14">
        <f t="shared" ref="G442:Z442" si="86">MIN(G6:G441)</f>
        <v>3.92</v>
      </c>
      <c r="H442" s="14">
        <f t="shared" si="86"/>
        <v>6.7000000000000004E-2</v>
      </c>
      <c r="I442" s="14">
        <f t="shared" si="86"/>
        <v>0.11200000000000002</v>
      </c>
      <c r="J442" s="17">
        <f t="shared" si="86"/>
        <v>1.6E-2</v>
      </c>
      <c r="K442" s="17">
        <f t="shared" si="86"/>
        <v>6.9000000000000006E-2</v>
      </c>
      <c r="L442" s="17">
        <f t="shared" si="86"/>
        <v>1.2999999999999999E-2</v>
      </c>
      <c r="M442" s="17">
        <f t="shared" si="86"/>
        <v>8.6E-3</v>
      </c>
      <c r="N442" s="17">
        <f t="shared" si="86"/>
        <v>93.637799999999999</v>
      </c>
      <c r="O442" s="14">
        <f t="shared" si="86"/>
        <v>31.55</v>
      </c>
      <c r="P442" s="14">
        <f t="shared" si="86"/>
        <v>34.299999999999997</v>
      </c>
      <c r="Q442" s="14">
        <f t="shared" si="86"/>
        <v>6.45</v>
      </c>
      <c r="R442" s="14">
        <f t="shared" si="86"/>
        <v>15.59</v>
      </c>
      <c r="S442" s="14">
        <f t="shared" si="86"/>
        <v>0.16</v>
      </c>
      <c r="T442" s="14">
        <f t="shared" si="86"/>
        <v>0.09</v>
      </c>
      <c r="U442" s="14">
        <f t="shared" si="86"/>
        <v>0.21</v>
      </c>
      <c r="V442" s="14">
        <f t="shared" si="86"/>
        <v>0.12</v>
      </c>
      <c r="W442" s="14">
        <f t="shared" si="86"/>
        <v>0.28999999999999998</v>
      </c>
      <c r="X442" s="14">
        <f t="shared" si="86"/>
        <v>0.19</v>
      </c>
      <c r="Y442" s="14">
        <f t="shared" si="86"/>
        <v>0.94393261384574878</v>
      </c>
      <c r="Z442" s="14">
        <f t="shared" si="86"/>
        <v>1.1312038014783528</v>
      </c>
      <c r="AA442" s="14"/>
      <c r="AB442" s="14"/>
      <c r="AC442" s="14"/>
      <c r="AD442" s="14">
        <f t="shared" ref="AD442:AK442" si="87">MIN(AD6:AD441)</f>
        <v>23</v>
      </c>
      <c r="AE442" s="14">
        <f t="shared" si="87"/>
        <v>16.8</v>
      </c>
      <c r="AF442" s="14">
        <f t="shared" si="87"/>
        <v>0.4</v>
      </c>
      <c r="AG442" s="14">
        <f t="shared" si="87"/>
        <v>2.75</v>
      </c>
      <c r="AH442" s="14">
        <f t="shared" si="87"/>
        <v>51.650000000000006</v>
      </c>
      <c r="AI442" s="14">
        <f t="shared" si="87"/>
        <v>1.27</v>
      </c>
      <c r="AJ442" s="14">
        <f t="shared" si="87"/>
        <v>41.395348837209305</v>
      </c>
      <c r="AK442" s="14">
        <f t="shared" si="87"/>
        <v>793.61</v>
      </c>
      <c r="AL442" s="14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spans="1:48" ht="15.75" customHeight="1">
      <c r="A443" s="18"/>
      <c r="B443" s="42" t="s">
        <v>42</v>
      </c>
      <c r="C443" s="18"/>
      <c r="D443" s="16">
        <f>MAX(D6:D441)</f>
        <v>1526</v>
      </c>
      <c r="E443" s="18"/>
      <c r="F443" s="18"/>
      <c r="G443" s="14">
        <f t="shared" ref="G443:Z443" si="88">MAX(G6:G441)</f>
        <v>4.5781200000000002</v>
      </c>
      <c r="H443" s="14">
        <f t="shared" si="88"/>
        <v>0.15</v>
      </c>
      <c r="I443" s="14">
        <f t="shared" si="88"/>
        <v>2.0699999999999998</v>
      </c>
      <c r="J443" s="17">
        <f t="shared" si="88"/>
        <v>0.10887799999999999</v>
      </c>
      <c r="K443" s="17">
        <f t="shared" si="88"/>
        <v>0.126</v>
      </c>
      <c r="L443" s="17">
        <f t="shared" si="88"/>
        <v>0.114028</v>
      </c>
      <c r="M443" s="17">
        <f t="shared" si="88"/>
        <v>0.14199999999999999</v>
      </c>
      <c r="N443" s="17">
        <f t="shared" si="88"/>
        <v>95.397000000000006</v>
      </c>
      <c r="O443" s="14">
        <f t="shared" si="88"/>
        <v>38.11</v>
      </c>
      <c r="P443" s="14">
        <f t="shared" si="88"/>
        <v>39.979999999999997</v>
      </c>
      <c r="Q443" s="14">
        <f t="shared" si="88"/>
        <v>8.57</v>
      </c>
      <c r="R443" s="14">
        <f t="shared" si="88"/>
        <v>21.34</v>
      </c>
      <c r="S443" s="14">
        <f t="shared" si="88"/>
        <v>0.78</v>
      </c>
      <c r="T443" s="14">
        <f t="shared" si="88"/>
        <v>0.31</v>
      </c>
      <c r="U443" s="14">
        <f t="shared" si="88"/>
        <v>0.56999999999999995</v>
      </c>
      <c r="V443" s="14">
        <f t="shared" si="88"/>
        <v>0.35</v>
      </c>
      <c r="W443" s="14">
        <f t="shared" si="88"/>
        <v>0.72</v>
      </c>
      <c r="X443" s="14">
        <f t="shared" si="88"/>
        <v>1.43</v>
      </c>
      <c r="Y443" s="14">
        <f t="shared" si="88"/>
        <v>1.2095119676717436</v>
      </c>
      <c r="Z443" s="14">
        <f t="shared" si="88"/>
        <v>1.435423197492163</v>
      </c>
      <c r="AA443" s="14"/>
      <c r="AB443" s="14"/>
      <c r="AC443" s="14"/>
      <c r="AD443" s="14">
        <f t="shared" ref="AD443:AK443" si="89">MAX(AD6:AD441)</f>
        <v>25.8</v>
      </c>
      <c r="AE443" s="14">
        <f t="shared" si="89"/>
        <v>19.600000000000001</v>
      </c>
      <c r="AF443" s="14">
        <f t="shared" si="89"/>
        <v>0.6</v>
      </c>
      <c r="AG443" s="14">
        <f t="shared" si="89"/>
        <v>3.62</v>
      </c>
      <c r="AH443" s="14">
        <f t="shared" si="89"/>
        <v>56.58</v>
      </c>
      <c r="AI443" s="14">
        <f t="shared" si="89"/>
        <v>1.4157303370786516</v>
      </c>
      <c r="AJ443" s="14">
        <f t="shared" si="89"/>
        <v>44.14</v>
      </c>
      <c r="AK443" s="14">
        <f t="shared" si="89"/>
        <v>876.875</v>
      </c>
      <c r="AL443" s="14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spans="1:48" ht="15.75" customHeight="1">
      <c r="A444" s="18"/>
      <c r="B444" s="42" t="s">
        <v>43</v>
      </c>
      <c r="C444" s="18"/>
      <c r="D444" s="16">
        <f>AVERAGE(D6:D441)</f>
        <v>1483.7655860349128</v>
      </c>
      <c r="E444" s="18"/>
      <c r="F444" s="18"/>
      <c r="G444" s="14">
        <f t="shared" ref="G444:Z444" si="90">AVERAGE(G6:G441)</f>
        <v>4.3261686848635286</v>
      </c>
      <c r="H444" s="14">
        <f t="shared" si="90"/>
        <v>0.11307791563275438</v>
      </c>
      <c r="I444" s="14">
        <f t="shared" si="90"/>
        <v>0.60631761786600502</v>
      </c>
      <c r="J444" s="17">
        <f t="shared" si="90"/>
        <v>4.4766131513647618E-2</v>
      </c>
      <c r="K444" s="17">
        <f t="shared" si="90"/>
        <v>9.3420369727046995E-2</v>
      </c>
      <c r="L444" s="17">
        <f t="shared" si="90"/>
        <v>5.5303178660049634E-2</v>
      </c>
      <c r="M444" s="17">
        <f t="shared" si="90"/>
        <v>1.4444485111662507E-2</v>
      </c>
      <c r="N444" s="17">
        <f t="shared" si="90"/>
        <v>94.746501616625352</v>
      </c>
      <c r="O444" s="14">
        <f t="shared" si="90"/>
        <v>34.384597989949739</v>
      </c>
      <c r="P444" s="14">
        <f t="shared" si="90"/>
        <v>36.681557788944708</v>
      </c>
      <c r="Q444" s="14">
        <f t="shared" si="90"/>
        <v>7.3906783919598027</v>
      </c>
      <c r="R444" s="14">
        <f t="shared" si="90"/>
        <v>18.874547738693458</v>
      </c>
      <c r="S444" s="14">
        <f t="shared" si="90"/>
        <v>0.36090452261306522</v>
      </c>
      <c r="T444" s="14">
        <f t="shared" si="90"/>
        <v>0.16844221105527643</v>
      </c>
      <c r="U444" s="14">
        <f t="shared" si="90"/>
        <v>0.34676381909547732</v>
      </c>
      <c r="V444" s="14">
        <f t="shared" si="90"/>
        <v>0.21859296482412052</v>
      </c>
      <c r="W444" s="14">
        <f t="shared" si="90"/>
        <v>0.46253768844221127</v>
      </c>
      <c r="X444" s="14">
        <f t="shared" si="90"/>
        <v>0.93306532663316677</v>
      </c>
      <c r="Y444" s="14">
        <f t="shared" si="90"/>
        <v>1.0682987083864715</v>
      </c>
      <c r="Z444" s="14">
        <f t="shared" si="90"/>
        <v>1.2837164111248751</v>
      </c>
      <c r="AA444" s="14"/>
      <c r="AB444" s="14"/>
      <c r="AC444" s="14"/>
      <c r="AD444" s="14">
        <f t="shared" ref="AD444:AK444" si="91">AVERAGE(AD6:AD441)</f>
        <v>24.943478260869572</v>
      </c>
      <c r="AE444" s="14">
        <f t="shared" si="91"/>
        <v>18.417391304347824</v>
      </c>
      <c r="AF444" s="14">
        <f t="shared" si="91"/>
        <v>0.57391304347826111</v>
      </c>
      <c r="AG444" s="14">
        <f t="shared" si="91"/>
        <v>3.1063043478260872</v>
      </c>
      <c r="AH444" s="14">
        <f t="shared" si="91"/>
        <v>52.958913043478262</v>
      </c>
      <c r="AI444" s="14">
        <f t="shared" si="91"/>
        <v>1.35509425770222</v>
      </c>
      <c r="AJ444" s="14">
        <f t="shared" si="91"/>
        <v>42.471266156475529</v>
      </c>
      <c r="AK444" s="14">
        <f t="shared" si="91"/>
        <v>855.51869565217396</v>
      </c>
      <c r="AL444" s="14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spans="1:48" ht="15.75" customHeight="1">
      <c r="A445" s="19"/>
      <c r="B445" s="43" t="s">
        <v>44</v>
      </c>
      <c r="C445" s="19"/>
      <c r="D445" s="14">
        <f>STDEV(D6:D441)</f>
        <v>15.79065903368838</v>
      </c>
      <c r="E445" s="18"/>
      <c r="F445" s="18"/>
      <c r="G445" s="14">
        <f t="shared" ref="G445:Z445" si="92">STDEV(G6:G441)</f>
        <v>0.11073396620122561</v>
      </c>
      <c r="H445" s="14">
        <f t="shared" si="92"/>
        <v>1.5126484421967975E-2</v>
      </c>
      <c r="I445" s="14">
        <f t="shared" si="92"/>
        <v>0.27539861361376067</v>
      </c>
      <c r="J445" s="17">
        <f t="shared" si="92"/>
        <v>1.7854094343342383E-2</v>
      </c>
      <c r="K445" s="17">
        <f t="shared" si="92"/>
        <v>7.9942608166579648E-3</v>
      </c>
      <c r="L445" s="17">
        <f t="shared" si="92"/>
        <v>2.0930782166639145E-2</v>
      </c>
      <c r="M445" s="17">
        <f t="shared" si="92"/>
        <v>9.39099204010377E-3</v>
      </c>
      <c r="N445" s="17">
        <f t="shared" si="92"/>
        <v>0.25700884115540884</v>
      </c>
      <c r="O445" s="14">
        <f t="shared" si="92"/>
        <v>1.2693877673807146</v>
      </c>
      <c r="P445" s="14">
        <f t="shared" si="92"/>
        <v>1.0915582121010199</v>
      </c>
      <c r="Q445" s="14">
        <f t="shared" si="92"/>
        <v>0.38005473831581088</v>
      </c>
      <c r="R445" s="14">
        <f t="shared" si="92"/>
        <v>1.4396174525039855</v>
      </c>
      <c r="S445" s="14">
        <f t="shared" si="92"/>
        <v>0.12928279560305173</v>
      </c>
      <c r="T445" s="14">
        <f t="shared" si="92"/>
        <v>4.1069890999809587E-2</v>
      </c>
      <c r="U445" s="14">
        <f t="shared" si="92"/>
        <v>6.4098039655241051E-2</v>
      </c>
      <c r="V445" s="14">
        <f t="shared" si="92"/>
        <v>4.1810778632161219E-2</v>
      </c>
      <c r="W445" s="14">
        <f t="shared" si="92"/>
        <v>6.7662239667033247E-2</v>
      </c>
      <c r="X445" s="14">
        <f t="shared" si="92"/>
        <v>0.19491560081113132</v>
      </c>
      <c r="Y445" s="14">
        <f t="shared" si="92"/>
        <v>5.0203194175994975E-2</v>
      </c>
      <c r="Z445" s="14">
        <f t="shared" si="92"/>
        <v>5.925508075247949E-2</v>
      </c>
      <c r="AA445" s="14"/>
      <c r="AB445" s="14"/>
      <c r="AC445" s="14"/>
      <c r="AD445" s="14">
        <f t="shared" ref="AD445:AK445" si="93">STDEV(AD6:AD441)</f>
        <v>0.5175378349724965</v>
      </c>
      <c r="AE445" s="14">
        <f t="shared" si="93"/>
        <v>0.51264210943615407</v>
      </c>
      <c r="AF445" s="14">
        <f t="shared" si="93"/>
        <v>6.8100522460696214E-2</v>
      </c>
      <c r="AG445" s="14">
        <f t="shared" si="93"/>
        <v>0.15546859197853255</v>
      </c>
      <c r="AH445" s="14">
        <f t="shared" si="93"/>
        <v>0.91668297745699345</v>
      </c>
      <c r="AI445" s="14">
        <f t="shared" si="93"/>
        <v>2.8365272293137987E-2</v>
      </c>
      <c r="AJ445" s="14">
        <f t="shared" si="93"/>
        <v>0.52259376611221375</v>
      </c>
      <c r="AK445" s="14">
        <f t="shared" si="93"/>
        <v>16.223958361865218</v>
      </c>
      <c r="AL445" s="14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spans="1:48" ht="15.75" customHeight="1">
      <c r="B446" s="10"/>
      <c r="C446" s="20"/>
      <c r="D446" s="20"/>
      <c r="E446" s="21"/>
      <c r="F446" s="21"/>
      <c r="G446" s="10"/>
      <c r="H446" s="10"/>
      <c r="I446" s="10"/>
      <c r="J446" s="10"/>
      <c r="K446" s="10"/>
      <c r="L446" s="10"/>
      <c r="M446" s="10"/>
      <c r="N446" s="23"/>
      <c r="O446" s="21"/>
      <c r="P446" s="21"/>
      <c r="Q446" s="10"/>
      <c r="R446" s="21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22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spans="1:48" ht="15.75" customHeight="1">
      <c r="B447" s="10"/>
      <c r="C447" s="20"/>
      <c r="D447" s="20"/>
      <c r="E447" s="21"/>
      <c r="F447" s="21"/>
      <c r="G447" s="10"/>
      <c r="H447" s="10"/>
      <c r="I447" s="10"/>
      <c r="J447" s="10"/>
      <c r="K447" s="10"/>
      <c r="L447" s="10"/>
      <c r="M447" s="10"/>
      <c r="N447" s="23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22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spans="1:48" ht="15.75" customHeight="1">
      <c r="B448" s="10"/>
      <c r="C448" s="20"/>
      <c r="D448" s="20"/>
      <c r="E448" s="21"/>
      <c r="F448" s="21"/>
      <c r="G448" s="10"/>
      <c r="H448" s="10"/>
      <c r="I448" s="10"/>
      <c r="J448" s="10"/>
      <c r="K448" s="10"/>
      <c r="L448" s="10"/>
      <c r="M448" s="10"/>
      <c r="N448" s="23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22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spans="2:48" ht="15.75" customHeight="1">
      <c r="B449" s="10"/>
      <c r="C449" s="20"/>
      <c r="D449" s="20"/>
      <c r="E449" s="21"/>
      <c r="F449" s="21"/>
      <c r="G449" s="10"/>
      <c r="H449" s="10"/>
      <c r="I449" s="10"/>
      <c r="J449" s="10"/>
      <c r="K449" s="10"/>
      <c r="L449" s="10"/>
      <c r="M449" s="10"/>
      <c r="N449" s="23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22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spans="2:48" ht="15.75" customHeight="1">
      <c r="B450" s="10"/>
      <c r="C450" s="20"/>
      <c r="D450" s="20"/>
      <c r="E450" s="21"/>
      <c r="F450" s="21"/>
      <c r="G450" s="10"/>
      <c r="H450" s="10"/>
      <c r="I450" s="10"/>
      <c r="J450" s="10"/>
      <c r="K450" s="10"/>
      <c r="L450" s="10"/>
      <c r="M450" s="10"/>
      <c r="N450" s="23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22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spans="2:48" ht="15.75" customHeight="1">
      <c r="B451" s="10"/>
      <c r="C451" s="20"/>
      <c r="D451" s="20"/>
      <c r="E451" s="21"/>
      <c r="F451" s="21"/>
      <c r="G451" s="10"/>
      <c r="H451" s="10"/>
      <c r="I451" s="10"/>
      <c r="J451" s="10"/>
      <c r="K451" s="10"/>
      <c r="L451" s="10"/>
      <c r="M451" s="10"/>
      <c r="N451" s="23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22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spans="2:48" ht="15.75" customHeight="1">
      <c r="B452" s="10"/>
      <c r="C452" s="20"/>
      <c r="D452" s="20"/>
      <c r="E452" s="21"/>
      <c r="F452" s="21"/>
      <c r="G452" s="10"/>
      <c r="H452" s="10"/>
      <c r="I452" s="10"/>
      <c r="J452" s="10"/>
      <c r="K452" s="10"/>
      <c r="L452" s="10"/>
      <c r="M452" s="10"/>
      <c r="N452" s="23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22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spans="2:48" ht="15.75" customHeight="1">
      <c r="B453" s="10"/>
      <c r="C453" s="20"/>
      <c r="D453" s="20"/>
      <c r="E453" s="21"/>
      <c r="F453" s="21"/>
      <c r="G453" s="10"/>
      <c r="H453" s="10"/>
      <c r="I453" s="10"/>
      <c r="J453" s="10"/>
      <c r="K453" s="10"/>
      <c r="L453" s="10"/>
      <c r="M453" s="10"/>
      <c r="N453" s="23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22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spans="2:48" ht="15.75" customHeight="1">
      <c r="B454" s="10"/>
      <c r="C454" s="20"/>
      <c r="D454" s="20"/>
      <c r="E454" s="21"/>
      <c r="F454" s="21"/>
      <c r="G454" s="10"/>
      <c r="H454" s="10"/>
      <c r="I454" s="10"/>
      <c r="J454" s="10"/>
      <c r="K454" s="10"/>
      <c r="L454" s="10"/>
      <c r="M454" s="10"/>
      <c r="N454" s="23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22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spans="2:48" ht="15.75" customHeight="1">
      <c r="B455" s="10"/>
      <c r="C455" s="20"/>
      <c r="D455" s="20"/>
      <c r="E455" s="21"/>
      <c r="F455" s="21"/>
      <c r="G455" s="10"/>
      <c r="H455" s="10"/>
      <c r="I455" s="10"/>
      <c r="J455" s="10"/>
      <c r="K455" s="10"/>
      <c r="L455" s="10"/>
      <c r="M455" s="10"/>
      <c r="N455" s="23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22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spans="2:48" ht="15.75" customHeight="1">
      <c r="B456" s="10"/>
      <c r="C456" s="20"/>
      <c r="D456" s="20"/>
      <c r="E456" s="21"/>
      <c r="F456" s="21"/>
      <c r="G456" s="10"/>
      <c r="H456" s="10"/>
      <c r="I456" s="10"/>
      <c r="J456" s="10"/>
      <c r="K456" s="10"/>
      <c r="L456" s="10"/>
      <c r="M456" s="10"/>
      <c r="N456" s="23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22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spans="2:48" ht="15.75" customHeight="1">
      <c r="B457" s="10"/>
      <c r="C457" s="20"/>
      <c r="D457" s="20"/>
      <c r="E457" s="21"/>
      <c r="F457" s="21"/>
      <c r="G457" s="10"/>
      <c r="H457" s="10"/>
      <c r="I457" s="10"/>
      <c r="J457" s="10"/>
      <c r="K457" s="10"/>
      <c r="L457" s="10"/>
      <c r="M457" s="10"/>
      <c r="N457" s="23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22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spans="2:48" ht="15.75" customHeight="1">
      <c r="B458" s="10"/>
      <c r="C458" s="20"/>
      <c r="D458" s="20"/>
      <c r="E458" s="21"/>
      <c r="F458" s="21"/>
      <c r="G458" s="10"/>
      <c r="H458" s="10"/>
      <c r="I458" s="10"/>
      <c r="J458" s="10"/>
      <c r="K458" s="10"/>
      <c r="L458" s="10"/>
      <c r="M458" s="10"/>
      <c r="N458" s="23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22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spans="2:48" ht="15.75" customHeight="1">
      <c r="B459" s="10"/>
      <c r="C459" s="20"/>
      <c r="D459" s="20"/>
      <c r="E459" s="21"/>
      <c r="F459" s="21"/>
      <c r="G459" s="10"/>
      <c r="H459" s="10"/>
      <c r="I459" s="10"/>
      <c r="J459" s="10"/>
      <c r="K459" s="10"/>
      <c r="L459" s="10"/>
      <c r="M459" s="10"/>
      <c r="N459" s="23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22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spans="2:48" ht="15.75" customHeight="1">
      <c r="B460" s="10"/>
      <c r="C460" s="20"/>
      <c r="D460" s="20"/>
      <c r="E460" s="21"/>
      <c r="F460" s="21"/>
      <c r="G460" s="10"/>
      <c r="H460" s="10"/>
      <c r="I460" s="10"/>
      <c r="J460" s="10"/>
      <c r="K460" s="10"/>
      <c r="L460" s="10"/>
      <c r="M460" s="10"/>
      <c r="N460" s="23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22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spans="2:48" ht="15.75" customHeight="1">
      <c r="B461" s="10"/>
      <c r="C461" s="20"/>
      <c r="D461" s="20"/>
      <c r="E461" s="21"/>
      <c r="F461" s="21"/>
      <c r="G461" s="10"/>
      <c r="H461" s="10"/>
      <c r="I461" s="10"/>
      <c r="J461" s="10"/>
      <c r="K461" s="10"/>
      <c r="L461" s="10"/>
      <c r="M461" s="10"/>
      <c r="N461" s="23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22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spans="2:48" ht="15.75" customHeight="1">
      <c r="B462" s="10"/>
      <c r="C462" s="20"/>
      <c r="D462" s="20"/>
      <c r="E462" s="21"/>
      <c r="F462" s="21"/>
      <c r="G462" s="10"/>
      <c r="H462" s="10"/>
      <c r="I462" s="10"/>
      <c r="J462" s="10"/>
      <c r="K462" s="10"/>
      <c r="L462" s="10"/>
      <c r="M462" s="10"/>
      <c r="N462" s="23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22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spans="2:48" ht="15.75" customHeight="1">
      <c r="B463" s="10"/>
      <c r="C463" s="20"/>
      <c r="D463" s="20"/>
      <c r="E463" s="21"/>
      <c r="F463" s="21"/>
      <c r="G463" s="10"/>
      <c r="H463" s="10"/>
      <c r="I463" s="10"/>
      <c r="J463" s="10"/>
      <c r="K463" s="10"/>
      <c r="L463" s="10"/>
      <c r="M463" s="10"/>
      <c r="N463" s="23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22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spans="2:48" ht="15.75" customHeight="1">
      <c r="B464" s="10"/>
      <c r="C464" s="20"/>
      <c r="D464" s="20"/>
      <c r="E464" s="21"/>
      <c r="F464" s="21"/>
      <c r="G464" s="10"/>
      <c r="H464" s="10"/>
      <c r="I464" s="10"/>
      <c r="J464" s="10"/>
      <c r="K464" s="10"/>
      <c r="L464" s="10"/>
      <c r="M464" s="10"/>
      <c r="N464" s="23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22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spans="2:48" ht="15.75" customHeight="1">
      <c r="B465" s="10"/>
      <c r="C465" s="20"/>
      <c r="D465" s="20"/>
      <c r="E465" s="21"/>
      <c r="F465" s="21"/>
      <c r="G465" s="10"/>
      <c r="H465" s="10"/>
      <c r="I465" s="10"/>
      <c r="J465" s="10"/>
      <c r="K465" s="10"/>
      <c r="L465" s="10"/>
      <c r="M465" s="10"/>
      <c r="N465" s="23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22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spans="2:48" ht="15.75" customHeight="1">
      <c r="B466" s="10"/>
      <c r="C466" s="20"/>
      <c r="D466" s="20"/>
      <c r="E466" s="21"/>
      <c r="F466" s="21"/>
      <c r="G466" s="10"/>
      <c r="H466" s="10"/>
      <c r="I466" s="10"/>
      <c r="J466" s="10"/>
      <c r="K466" s="10"/>
      <c r="L466" s="10"/>
      <c r="M466" s="10"/>
      <c r="N466" s="23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22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spans="2:48" ht="15.75" customHeight="1">
      <c r="B467" s="10"/>
      <c r="C467" s="20"/>
      <c r="D467" s="20"/>
      <c r="E467" s="21"/>
      <c r="F467" s="21"/>
      <c r="G467" s="10"/>
      <c r="H467" s="10"/>
      <c r="I467" s="10"/>
      <c r="J467" s="10"/>
      <c r="K467" s="10"/>
      <c r="L467" s="10"/>
      <c r="M467" s="10"/>
      <c r="N467" s="23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22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spans="2:48" ht="15.75" customHeight="1">
      <c r="B468" s="10"/>
      <c r="C468" s="20"/>
      <c r="D468" s="20"/>
      <c r="E468" s="21"/>
      <c r="F468" s="21"/>
      <c r="G468" s="10"/>
      <c r="H468" s="10"/>
      <c r="I468" s="10"/>
      <c r="J468" s="10"/>
      <c r="K468" s="10"/>
      <c r="L468" s="10"/>
      <c r="M468" s="10"/>
      <c r="N468" s="23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22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spans="2:48" ht="15.75" customHeight="1">
      <c r="B469" s="10"/>
      <c r="C469" s="20"/>
      <c r="D469" s="20"/>
      <c r="E469" s="21"/>
      <c r="F469" s="21"/>
      <c r="G469" s="10"/>
      <c r="H469" s="10"/>
      <c r="I469" s="10"/>
      <c r="J469" s="10"/>
      <c r="K469" s="10"/>
      <c r="L469" s="10"/>
      <c r="M469" s="10"/>
      <c r="N469" s="23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22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spans="2:48" ht="15.75" customHeight="1">
      <c r="B470" s="10"/>
      <c r="C470" s="20"/>
      <c r="D470" s="20"/>
      <c r="E470" s="21"/>
      <c r="F470" s="21"/>
      <c r="G470" s="10"/>
      <c r="H470" s="10"/>
      <c r="I470" s="10"/>
      <c r="J470" s="10"/>
      <c r="K470" s="10"/>
      <c r="L470" s="10"/>
      <c r="M470" s="10"/>
      <c r="N470" s="23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22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spans="2:48" ht="15.75" customHeight="1">
      <c r="B471" s="10"/>
      <c r="C471" s="20"/>
      <c r="D471" s="20"/>
      <c r="E471" s="21"/>
      <c r="F471" s="21"/>
      <c r="G471" s="10"/>
      <c r="H471" s="10"/>
      <c r="I471" s="10"/>
      <c r="J471" s="10"/>
      <c r="K471" s="10"/>
      <c r="L471" s="10"/>
      <c r="M471" s="10"/>
      <c r="N471" s="23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22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spans="2:48" ht="15.75" customHeight="1">
      <c r="B472" s="10"/>
      <c r="C472" s="20"/>
      <c r="D472" s="20"/>
      <c r="E472" s="21"/>
      <c r="F472" s="21"/>
      <c r="G472" s="10"/>
      <c r="H472" s="10"/>
      <c r="I472" s="10"/>
      <c r="J472" s="10"/>
      <c r="K472" s="10"/>
      <c r="L472" s="10"/>
      <c r="M472" s="10"/>
      <c r="N472" s="23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22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spans="2:48" ht="15.75" customHeight="1">
      <c r="B473" s="10"/>
      <c r="C473" s="20"/>
      <c r="D473" s="20"/>
      <c r="E473" s="21"/>
      <c r="F473" s="21"/>
      <c r="G473" s="10"/>
      <c r="H473" s="10"/>
      <c r="I473" s="10"/>
      <c r="J473" s="10"/>
      <c r="K473" s="10"/>
      <c r="L473" s="10"/>
      <c r="M473" s="10"/>
      <c r="N473" s="23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22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spans="2:48" ht="15.75" customHeight="1">
      <c r="B474" s="10"/>
      <c r="C474" s="20"/>
      <c r="D474" s="20"/>
      <c r="E474" s="21"/>
      <c r="F474" s="21"/>
      <c r="G474" s="10"/>
      <c r="H474" s="10"/>
      <c r="I474" s="10"/>
      <c r="J474" s="10"/>
      <c r="K474" s="10"/>
      <c r="L474" s="10"/>
      <c r="M474" s="10"/>
      <c r="N474" s="23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22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spans="2:48" ht="15.75" customHeight="1">
      <c r="B475" s="10"/>
      <c r="C475" s="20"/>
      <c r="D475" s="20"/>
      <c r="E475" s="21"/>
      <c r="F475" s="21"/>
      <c r="G475" s="10"/>
      <c r="H475" s="10"/>
      <c r="I475" s="10"/>
      <c r="J475" s="10"/>
      <c r="K475" s="10"/>
      <c r="L475" s="10"/>
      <c r="M475" s="10"/>
      <c r="N475" s="23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22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spans="2:48" ht="15.75" customHeight="1">
      <c r="B476" s="10"/>
      <c r="C476" s="20"/>
      <c r="D476" s="20"/>
      <c r="E476" s="21"/>
      <c r="F476" s="21"/>
      <c r="G476" s="10"/>
      <c r="H476" s="10"/>
      <c r="I476" s="10"/>
      <c r="J476" s="10"/>
      <c r="K476" s="10"/>
      <c r="L476" s="10"/>
      <c r="M476" s="10"/>
      <c r="N476" s="23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22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spans="2:48" ht="15.75" customHeight="1">
      <c r="B477" s="10"/>
      <c r="C477" s="20"/>
      <c r="D477" s="20"/>
      <c r="E477" s="21"/>
      <c r="F477" s="21"/>
      <c r="G477" s="10"/>
      <c r="H477" s="10"/>
      <c r="I477" s="10"/>
      <c r="J477" s="10"/>
      <c r="K477" s="10"/>
      <c r="L477" s="10"/>
      <c r="M477" s="10"/>
      <c r="N477" s="23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22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spans="2:48" ht="15.75" customHeight="1">
      <c r="B478" s="10"/>
      <c r="C478" s="20"/>
      <c r="D478" s="20"/>
      <c r="E478" s="21"/>
      <c r="F478" s="21"/>
      <c r="G478" s="10"/>
      <c r="H478" s="10"/>
      <c r="I478" s="10"/>
      <c r="J478" s="10"/>
      <c r="K478" s="10"/>
      <c r="L478" s="10"/>
      <c r="M478" s="10"/>
      <c r="N478" s="23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22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spans="2:48" ht="15.75" customHeight="1">
      <c r="B479" s="10"/>
      <c r="C479" s="20"/>
      <c r="D479" s="20"/>
      <c r="E479" s="21"/>
      <c r="F479" s="21"/>
      <c r="G479" s="10"/>
      <c r="H479" s="10"/>
      <c r="I479" s="10"/>
      <c r="J479" s="10"/>
      <c r="K479" s="10"/>
      <c r="L479" s="10"/>
      <c r="M479" s="10"/>
      <c r="N479" s="23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22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spans="2:48" ht="15.75" customHeight="1">
      <c r="B480" s="10"/>
      <c r="C480" s="20"/>
      <c r="D480" s="20"/>
      <c r="E480" s="21"/>
      <c r="F480" s="21"/>
      <c r="G480" s="10"/>
      <c r="H480" s="10"/>
      <c r="I480" s="10"/>
      <c r="J480" s="10"/>
      <c r="K480" s="10"/>
      <c r="L480" s="10"/>
      <c r="M480" s="10"/>
      <c r="N480" s="23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22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spans="2:48" ht="15.75" customHeight="1">
      <c r="B481" s="10"/>
      <c r="C481" s="20"/>
      <c r="D481" s="20"/>
      <c r="E481" s="21"/>
      <c r="F481" s="21"/>
      <c r="G481" s="10"/>
      <c r="H481" s="10"/>
      <c r="I481" s="10"/>
      <c r="J481" s="10"/>
      <c r="K481" s="10"/>
      <c r="L481" s="10"/>
      <c r="M481" s="10"/>
      <c r="N481" s="23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22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spans="2:48" ht="15.75" customHeight="1">
      <c r="B482" s="10"/>
      <c r="C482" s="20"/>
      <c r="D482" s="20"/>
      <c r="E482" s="21"/>
      <c r="F482" s="21"/>
      <c r="G482" s="10"/>
      <c r="H482" s="10"/>
      <c r="I482" s="10"/>
      <c r="J482" s="10"/>
      <c r="K482" s="10"/>
      <c r="L482" s="10"/>
      <c r="M482" s="10"/>
      <c r="N482" s="23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22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spans="2:48" ht="15.75" customHeight="1">
      <c r="B483" s="10"/>
      <c r="C483" s="20"/>
      <c r="D483" s="20"/>
      <c r="E483" s="21"/>
      <c r="F483" s="21"/>
      <c r="G483" s="10"/>
      <c r="H483" s="10"/>
      <c r="I483" s="10"/>
      <c r="J483" s="10"/>
      <c r="K483" s="10"/>
      <c r="L483" s="10"/>
      <c r="M483" s="10"/>
      <c r="N483" s="23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22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spans="2:48" ht="15.75" customHeight="1">
      <c r="B484" s="10"/>
      <c r="C484" s="20"/>
      <c r="D484" s="20"/>
      <c r="E484" s="21"/>
      <c r="F484" s="21"/>
      <c r="G484" s="10"/>
      <c r="H484" s="10"/>
      <c r="I484" s="10"/>
      <c r="J484" s="10"/>
      <c r="K484" s="10"/>
      <c r="L484" s="10"/>
      <c r="M484" s="10"/>
      <c r="N484" s="23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22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spans="2:48" ht="15.75" customHeight="1">
      <c r="B485" s="10"/>
      <c r="C485" s="20"/>
      <c r="D485" s="20"/>
      <c r="E485" s="21"/>
      <c r="F485" s="21"/>
      <c r="G485" s="10"/>
      <c r="H485" s="10"/>
      <c r="I485" s="10"/>
      <c r="J485" s="10"/>
      <c r="K485" s="10"/>
      <c r="L485" s="10"/>
      <c r="M485" s="10"/>
      <c r="N485" s="23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22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spans="2:48" ht="15.75" customHeight="1">
      <c r="B486" s="10"/>
      <c r="C486" s="20"/>
      <c r="D486" s="20"/>
      <c r="E486" s="21"/>
      <c r="F486" s="21"/>
      <c r="G486" s="10"/>
      <c r="H486" s="10"/>
      <c r="I486" s="10"/>
      <c r="J486" s="10"/>
      <c r="K486" s="10"/>
      <c r="L486" s="10"/>
      <c r="M486" s="10"/>
      <c r="N486" s="23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22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spans="2:48" ht="15.75" customHeight="1">
      <c r="B487" s="10"/>
      <c r="C487" s="20"/>
      <c r="D487" s="20"/>
      <c r="E487" s="21"/>
      <c r="F487" s="21"/>
      <c r="G487" s="10"/>
      <c r="H487" s="10"/>
      <c r="I487" s="10"/>
      <c r="J487" s="10"/>
      <c r="K487" s="10"/>
      <c r="L487" s="10"/>
      <c r="M487" s="10"/>
      <c r="N487" s="23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22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spans="2:48" ht="15.75" customHeight="1">
      <c r="B488" s="10"/>
      <c r="C488" s="20"/>
      <c r="D488" s="20"/>
      <c r="E488" s="21"/>
      <c r="F488" s="21"/>
      <c r="G488" s="10"/>
      <c r="H488" s="10"/>
      <c r="I488" s="10"/>
      <c r="J488" s="10"/>
      <c r="K488" s="10"/>
      <c r="L488" s="10"/>
      <c r="M488" s="10"/>
      <c r="N488" s="23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22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spans="2:48" ht="15.75" customHeight="1">
      <c r="B489" s="10"/>
      <c r="C489" s="20"/>
      <c r="D489" s="20"/>
      <c r="E489" s="21"/>
      <c r="F489" s="21"/>
      <c r="G489" s="10"/>
      <c r="H489" s="10"/>
      <c r="I489" s="10"/>
      <c r="J489" s="10"/>
      <c r="K489" s="10"/>
      <c r="L489" s="10"/>
      <c r="M489" s="10"/>
      <c r="N489" s="23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22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spans="2:48" ht="15.75" customHeight="1">
      <c r="B490" s="10"/>
      <c r="C490" s="20"/>
      <c r="D490" s="20"/>
      <c r="E490" s="21"/>
      <c r="F490" s="21"/>
      <c r="G490" s="10"/>
      <c r="H490" s="10"/>
      <c r="I490" s="10"/>
      <c r="J490" s="10"/>
      <c r="K490" s="10"/>
      <c r="L490" s="10"/>
      <c r="M490" s="10"/>
      <c r="N490" s="23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22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spans="2:48" ht="15.75" customHeight="1">
      <c r="B491" s="10"/>
      <c r="C491" s="20"/>
      <c r="D491" s="20"/>
      <c r="E491" s="21"/>
      <c r="F491" s="21"/>
      <c r="G491" s="10"/>
      <c r="H491" s="10"/>
      <c r="I491" s="10"/>
      <c r="J491" s="10"/>
      <c r="K491" s="10"/>
      <c r="L491" s="10"/>
      <c r="M491" s="10"/>
      <c r="N491" s="23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22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spans="2:48" ht="15.75" customHeight="1">
      <c r="B492" s="10"/>
      <c r="C492" s="20"/>
      <c r="D492" s="20"/>
      <c r="E492" s="21"/>
      <c r="F492" s="21"/>
      <c r="G492" s="10"/>
      <c r="H492" s="10"/>
      <c r="I492" s="10"/>
      <c r="J492" s="10"/>
      <c r="K492" s="10"/>
      <c r="L492" s="10"/>
      <c r="M492" s="10"/>
      <c r="N492" s="23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22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spans="2:48" ht="15.75" customHeight="1">
      <c r="B493" s="10"/>
      <c r="C493" s="20"/>
      <c r="D493" s="20"/>
      <c r="E493" s="21"/>
      <c r="F493" s="21"/>
      <c r="G493" s="10"/>
      <c r="H493" s="10"/>
      <c r="I493" s="10"/>
      <c r="J493" s="10"/>
      <c r="K493" s="10"/>
      <c r="L493" s="10"/>
      <c r="M493" s="10"/>
      <c r="N493" s="23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22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spans="2:48" ht="15.75" customHeight="1">
      <c r="B494" s="10"/>
      <c r="C494" s="20"/>
      <c r="D494" s="20"/>
      <c r="E494" s="21"/>
      <c r="F494" s="21"/>
      <c r="G494" s="10"/>
      <c r="H494" s="10"/>
      <c r="I494" s="10"/>
      <c r="J494" s="10"/>
      <c r="K494" s="10"/>
      <c r="L494" s="10"/>
      <c r="M494" s="10"/>
      <c r="N494" s="23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22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spans="2:48" ht="15.75" customHeight="1">
      <c r="B495" s="10"/>
      <c r="C495" s="20"/>
      <c r="D495" s="20"/>
      <c r="E495" s="21"/>
      <c r="F495" s="21"/>
      <c r="G495" s="10"/>
      <c r="H495" s="10"/>
      <c r="I495" s="10"/>
      <c r="J495" s="10"/>
      <c r="K495" s="10"/>
      <c r="L495" s="10"/>
      <c r="M495" s="10"/>
      <c r="N495" s="23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22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spans="2:48" ht="15.75" customHeight="1">
      <c r="B496" s="10"/>
      <c r="C496" s="20"/>
      <c r="D496" s="20"/>
      <c r="E496" s="21"/>
      <c r="F496" s="21"/>
      <c r="G496" s="10"/>
      <c r="H496" s="10"/>
      <c r="I496" s="10"/>
      <c r="J496" s="10"/>
      <c r="K496" s="10"/>
      <c r="L496" s="10"/>
      <c r="M496" s="10"/>
      <c r="N496" s="23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22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spans="2:48" ht="15.75" customHeight="1">
      <c r="B497" s="10"/>
      <c r="C497" s="20"/>
      <c r="D497" s="20"/>
      <c r="E497" s="21"/>
      <c r="F497" s="21"/>
      <c r="G497" s="10"/>
      <c r="H497" s="10"/>
      <c r="I497" s="10"/>
      <c r="J497" s="10"/>
      <c r="K497" s="10"/>
      <c r="L497" s="10"/>
      <c r="M497" s="10"/>
      <c r="N497" s="23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22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spans="2:48" ht="15.75" customHeight="1">
      <c r="B498" s="10"/>
      <c r="C498" s="20"/>
      <c r="D498" s="20"/>
      <c r="E498" s="21"/>
      <c r="F498" s="21"/>
      <c r="G498" s="10"/>
      <c r="H498" s="10"/>
      <c r="I498" s="10"/>
      <c r="J498" s="10"/>
      <c r="K498" s="10"/>
      <c r="L498" s="10"/>
      <c r="M498" s="10"/>
      <c r="N498" s="23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22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  <row r="499" spans="2:48" ht="15.75" customHeight="1">
      <c r="B499" s="10"/>
      <c r="C499" s="20"/>
      <c r="D499" s="20"/>
      <c r="E499" s="21"/>
      <c r="F499" s="21"/>
      <c r="G499" s="10"/>
      <c r="H499" s="10"/>
      <c r="I499" s="10"/>
      <c r="J499" s="10"/>
      <c r="K499" s="10"/>
      <c r="L499" s="10"/>
      <c r="M499" s="10"/>
      <c r="N499" s="23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22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</row>
    <row r="500" spans="2:48" ht="15.75" customHeight="1">
      <c r="B500" s="10"/>
      <c r="C500" s="20"/>
      <c r="D500" s="20"/>
      <c r="E500" s="21"/>
      <c r="F500" s="21"/>
      <c r="G500" s="10"/>
      <c r="H500" s="10"/>
      <c r="I500" s="10"/>
      <c r="J500" s="10"/>
      <c r="K500" s="10"/>
      <c r="L500" s="10"/>
      <c r="M500" s="10"/>
      <c r="N500" s="23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22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</row>
    <row r="501" spans="2:48" ht="15.75" customHeight="1">
      <c r="B501" s="10"/>
      <c r="C501" s="20"/>
      <c r="D501" s="20"/>
      <c r="E501" s="21"/>
      <c r="F501" s="21"/>
      <c r="G501" s="10"/>
      <c r="H501" s="10"/>
      <c r="I501" s="10"/>
      <c r="J501" s="10"/>
      <c r="K501" s="10"/>
      <c r="L501" s="10"/>
      <c r="M501" s="10"/>
      <c r="N501" s="23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22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</row>
    <row r="502" spans="2:48" ht="15.75" customHeight="1">
      <c r="B502" s="10"/>
      <c r="C502" s="20"/>
      <c r="D502" s="20"/>
      <c r="E502" s="21"/>
      <c r="F502" s="21"/>
      <c r="G502" s="10"/>
      <c r="H502" s="10"/>
      <c r="I502" s="10"/>
      <c r="J502" s="10"/>
      <c r="K502" s="10"/>
      <c r="L502" s="10"/>
      <c r="M502" s="10"/>
      <c r="N502" s="23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22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</row>
    <row r="503" spans="2:48" ht="15.75" customHeight="1">
      <c r="B503" s="10"/>
      <c r="C503" s="20"/>
      <c r="D503" s="20"/>
      <c r="E503" s="21"/>
      <c r="F503" s="21"/>
      <c r="G503" s="10"/>
      <c r="H503" s="10"/>
      <c r="I503" s="10"/>
      <c r="J503" s="10"/>
      <c r="K503" s="10"/>
      <c r="L503" s="10"/>
      <c r="M503" s="10"/>
      <c r="N503" s="23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22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</row>
    <row r="504" spans="2:48" ht="15.75" customHeight="1">
      <c r="B504" s="10"/>
      <c r="C504" s="20"/>
      <c r="D504" s="20"/>
      <c r="E504" s="21"/>
      <c r="F504" s="21"/>
      <c r="G504" s="10"/>
      <c r="H504" s="10"/>
      <c r="I504" s="10"/>
      <c r="J504" s="10"/>
      <c r="K504" s="10"/>
      <c r="L504" s="10"/>
      <c r="M504" s="10"/>
      <c r="N504" s="23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22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</row>
    <row r="505" spans="2:48" ht="15.75" customHeight="1">
      <c r="B505" s="10"/>
      <c r="C505" s="20"/>
      <c r="D505" s="20"/>
      <c r="E505" s="21"/>
      <c r="F505" s="21"/>
      <c r="G505" s="10"/>
      <c r="H505" s="10"/>
      <c r="I505" s="10"/>
      <c r="J505" s="10"/>
      <c r="K505" s="10"/>
      <c r="L505" s="10"/>
      <c r="M505" s="10"/>
      <c r="N505" s="23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22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</row>
    <row r="506" spans="2:48" ht="15.75" customHeight="1">
      <c r="B506" s="10"/>
      <c r="C506" s="20"/>
      <c r="D506" s="20"/>
      <c r="E506" s="21"/>
      <c r="F506" s="21"/>
      <c r="G506" s="10"/>
      <c r="H506" s="10"/>
      <c r="I506" s="10"/>
      <c r="J506" s="10"/>
      <c r="K506" s="10"/>
      <c r="L506" s="10"/>
      <c r="M506" s="10"/>
      <c r="N506" s="23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22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</row>
    <row r="507" spans="2:48" ht="15.75" customHeight="1">
      <c r="B507" s="10"/>
      <c r="C507" s="20"/>
      <c r="D507" s="20"/>
      <c r="E507" s="21"/>
      <c r="F507" s="21"/>
      <c r="G507" s="10"/>
      <c r="H507" s="10"/>
      <c r="I507" s="10"/>
      <c r="J507" s="10"/>
      <c r="K507" s="10"/>
      <c r="L507" s="10"/>
      <c r="M507" s="10"/>
      <c r="N507" s="23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22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</row>
    <row r="508" spans="2:48" ht="15.75" customHeight="1">
      <c r="B508" s="10"/>
      <c r="C508" s="20"/>
      <c r="D508" s="20"/>
      <c r="E508" s="21"/>
      <c r="F508" s="21"/>
      <c r="G508" s="10"/>
      <c r="H508" s="10"/>
      <c r="I508" s="10"/>
      <c r="J508" s="10"/>
      <c r="K508" s="10"/>
      <c r="L508" s="10"/>
      <c r="M508" s="10"/>
      <c r="N508" s="23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22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</row>
    <row r="509" spans="2:48" ht="15.75" customHeight="1">
      <c r="B509" s="10"/>
      <c r="C509" s="20"/>
      <c r="D509" s="20"/>
      <c r="E509" s="21"/>
      <c r="F509" s="21"/>
      <c r="G509" s="10"/>
      <c r="H509" s="10"/>
      <c r="I509" s="10"/>
      <c r="J509" s="10"/>
      <c r="K509" s="10"/>
      <c r="L509" s="10"/>
      <c r="M509" s="10"/>
      <c r="N509" s="23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22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</row>
    <row r="510" spans="2:48" ht="15.75" customHeight="1">
      <c r="B510" s="10"/>
      <c r="C510" s="20"/>
      <c r="D510" s="20"/>
      <c r="E510" s="21"/>
      <c r="F510" s="21"/>
      <c r="G510" s="10"/>
      <c r="H510" s="10"/>
      <c r="I510" s="10"/>
      <c r="J510" s="10"/>
      <c r="K510" s="10"/>
      <c r="L510" s="10"/>
      <c r="M510" s="10"/>
      <c r="N510" s="23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22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</row>
    <row r="511" spans="2:48" ht="15.75" customHeight="1">
      <c r="B511" s="10"/>
      <c r="C511" s="20"/>
      <c r="D511" s="20"/>
      <c r="E511" s="21"/>
      <c r="F511" s="21"/>
      <c r="G511" s="10"/>
      <c r="H511" s="10"/>
      <c r="I511" s="10"/>
      <c r="J511" s="10"/>
      <c r="K511" s="10"/>
      <c r="L511" s="10"/>
      <c r="M511" s="10"/>
      <c r="N511" s="23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22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</row>
    <row r="512" spans="2:48" ht="15.75" customHeight="1">
      <c r="B512" s="10"/>
      <c r="C512" s="20"/>
      <c r="D512" s="20"/>
      <c r="E512" s="21"/>
      <c r="F512" s="21"/>
      <c r="G512" s="10"/>
      <c r="H512" s="10"/>
      <c r="I512" s="10"/>
      <c r="J512" s="10"/>
      <c r="K512" s="10"/>
      <c r="L512" s="10"/>
      <c r="M512" s="10"/>
      <c r="N512" s="23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22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</row>
    <row r="513" spans="2:48" ht="15.75" customHeight="1">
      <c r="B513" s="10"/>
      <c r="C513" s="20"/>
      <c r="D513" s="20"/>
      <c r="E513" s="21"/>
      <c r="F513" s="21"/>
      <c r="G513" s="10"/>
      <c r="H513" s="10"/>
      <c r="I513" s="10"/>
      <c r="J513" s="10"/>
      <c r="K513" s="10"/>
      <c r="L513" s="10"/>
      <c r="M513" s="10"/>
      <c r="N513" s="23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22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</row>
    <row r="514" spans="2:48" ht="15.75" customHeight="1">
      <c r="B514" s="10"/>
      <c r="C514" s="20"/>
      <c r="D514" s="20"/>
      <c r="E514" s="21"/>
      <c r="F514" s="21"/>
      <c r="G514" s="10"/>
      <c r="H514" s="10"/>
      <c r="I514" s="10"/>
      <c r="J514" s="10"/>
      <c r="K514" s="10"/>
      <c r="L514" s="10"/>
      <c r="M514" s="10"/>
      <c r="N514" s="23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22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</row>
    <row r="515" spans="2:48" ht="15.75" customHeight="1">
      <c r="B515" s="10"/>
      <c r="C515" s="20"/>
      <c r="D515" s="20"/>
      <c r="E515" s="21"/>
      <c r="F515" s="21"/>
      <c r="G515" s="10"/>
      <c r="H515" s="10"/>
      <c r="I515" s="10"/>
      <c r="J515" s="10"/>
      <c r="K515" s="10"/>
      <c r="L515" s="10"/>
      <c r="M515" s="10"/>
      <c r="N515" s="23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22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</row>
    <row r="516" spans="2:48" ht="15.75" customHeight="1">
      <c r="B516" s="10"/>
      <c r="C516" s="20"/>
      <c r="D516" s="20"/>
      <c r="E516" s="21"/>
      <c r="F516" s="21"/>
      <c r="G516" s="10"/>
      <c r="H516" s="10"/>
      <c r="I516" s="10"/>
      <c r="J516" s="10"/>
      <c r="K516" s="10"/>
      <c r="L516" s="10"/>
      <c r="M516" s="10"/>
      <c r="N516" s="23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22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</row>
    <row r="517" spans="2:48" ht="15.75" customHeight="1">
      <c r="B517" s="10"/>
      <c r="C517" s="20"/>
      <c r="D517" s="20"/>
      <c r="E517" s="21"/>
      <c r="F517" s="21"/>
      <c r="G517" s="10"/>
      <c r="H517" s="10"/>
      <c r="I517" s="10"/>
      <c r="J517" s="10"/>
      <c r="K517" s="10"/>
      <c r="L517" s="10"/>
      <c r="M517" s="10"/>
      <c r="N517" s="23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22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</row>
    <row r="518" spans="2:48" ht="15.75" customHeight="1">
      <c r="B518" s="10"/>
      <c r="C518" s="20"/>
      <c r="D518" s="20"/>
      <c r="E518" s="21"/>
      <c r="F518" s="21"/>
      <c r="G518" s="10"/>
      <c r="H518" s="10"/>
      <c r="I518" s="10"/>
      <c r="J518" s="10"/>
      <c r="K518" s="10"/>
      <c r="L518" s="10"/>
      <c r="M518" s="10"/>
      <c r="N518" s="23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22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</row>
    <row r="519" spans="2:48" ht="15.75" customHeight="1">
      <c r="B519" s="10"/>
      <c r="C519" s="20"/>
      <c r="D519" s="20"/>
      <c r="E519" s="21"/>
      <c r="F519" s="21"/>
      <c r="G519" s="10"/>
      <c r="H519" s="10"/>
      <c r="I519" s="10"/>
      <c r="J519" s="10"/>
      <c r="K519" s="10"/>
      <c r="L519" s="10"/>
      <c r="M519" s="10"/>
      <c r="N519" s="23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22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</row>
    <row r="520" spans="2:48" ht="15.75" customHeight="1">
      <c r="B520" s="10"/>
      <c r="C520" s="20"/>
      <c r="D520" s="20"/>
      <c r="E520" s="21"/>
      <c r="F520" s="21"/>
      <c r="G520" s="10"/>
      <c r="H520" s="10"/>
      <c r="I520" s="10"/>
      <c r="J520" s="10"/>
      <c r="K520" s="10"/>
      <c r="L520" s="10"/>
      <c r="M520" s="10"/>
      <c r="N520" s="23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22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</row>
    <row r="521" spans="2:48" ht="15.75" customHeight="1">
      <c r="B521" s="10"/>
      <c r="C521" s="20"/>
      <c r="D521" s="20"/>
      <c r="E521" s="21"/>
      <c r="F521" s="21"/>
      <c r="G521" s="10"/>
      <c r="H521" s="10"/>
      <c r="I521" s="10"/>
      <c r="J521" s="10"/>
      <c r="K521" s="10"/>
      <c r="L521" s="10"/>
      <c r="M521" s="10"/>
      <c r="N521" s="23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22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</row>
    <row r="522" spans="2:48" ht="15.75" customHeight="1">
      <c r="B522" s="10"/>
      <c r="C522" s="20"/>
      <c r="D522" s="20"/>
      <c r="E522" s="21"/>
      <c r="F522" s="21"/>
      <c r="G522" s="10"/>
      <c r="H522" s="10"/>
      <c r="I522" s="10"/>
      <c r="J522" s="10"/>
      <c r="K522" s="10"/>
      <c r="L522" s="10"/>
      <c r="M522" s="10"/>
      <c r="N522" s="23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22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</row>
    <row r="523" spans="2:48" ht="15.75" customHeight="1">
      <c r="B523" s="10"/>
      <c r="C523" s="20"/>
      <c r="D523" s="20"/>
      <c r="E523" s="21"/>
      <c r="F523" s="21"/>
      <c r="G523" s="10"/>
      <c r="H523" s="10"/>
      <c r="I523" s="10"/>
      <c r="J523" s="10"/>
      <c r="K523" s="10"/>
      <c r="L523" s="10"/>
      <c r="M523" s="10"/>
      <c r="N523" s="23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22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</row>
    <row r="524" spans="2:48" ht="15.75" customHeight="1">
      <c r="B524" s="10"/>
      <c r="C524" s="20"/>
      <c r="D524" s="20"/>
      <c r="E524" s="21"/>
      <c r="F524" s="21"/>
      <c r="G524" s="10"/>
      <c r="H524" s="10"/>
      <c r="I524" s="10"/>
      <c r="J524" s="10"/>
      <c r="K524" s="10"/>
      <c r="L524" s="10"/>
      <c r="M524" s="10"/>
      <c r="N524" s="23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22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</row>
    <row r="525" spans="2:48" ht="15.75" customHeight="1">
      <c r="B525" s="10"/>
      <c r="C525" s="20"/>
      <c r="D525" s="20"/>
      <c r="E525" s="21"/>
      <c r="F525" s="21"/>
      <c r="G525" s="10"/>
      <c r="H525" s="10"/>
      <c r="I525" s="10"/>
      <c r="J525" s="10"/>
      <c r="K525" s="10"/>
      <c r="L525" s="10"/>
      <c r="M525" s="10"/>
      <c r="N525" s="23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22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</row>
    <row r="526" spans="2:48" ht="15.75" customHeight="1">
      <c r="B526" s="10"/>
      <c r="C526" s="20"/>
      <c r="D526" s="20"/>
      <c r="E526" s="21"/>
      <c r="F526" s="21"/>
      <c r="G526" s="10"/>
      <c r="H526" s="10"/>
      <c r="I526" s="10"/>
      <c r="J526" s="10"/>
      <c r="K526" s="10"/>
      <c r="L526" s="10"/>
      <c r="M526" s="10"/>
      <c r="N526" s="23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22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</row>
    <row r="527" spans="2:48" ht="15.75" customHeight="1">
      <c r="B527" s="10"/>
      <c r="C527" s="20"/>
      <c r="D527" s="20"/>
      <c r="E527" s="21"/>
      <c r="F527" s="21"/>
      <c r="G527" s="10"/>
      <c r="H527" s="10"/>
      <c r="I527" s="10"/>
      <c r="J527" s="10"/>
      <c r="K527" s="10"/>
      <c r="L527" s="10"/>
      <c r="M527" s="10"/>
      <c r="N527" s="23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22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</row>
    <row r="528" spans="2:48" ht="15.75" customHeight="1">
      <c r="B528" s="10"/>
      <c r="C528" s="20"/>
      <c r="D528" s="20"/>
      <c r="E528" s="21"/>
      <c r="F528" s="21"/>
      <c r="G528" s="10"/>
      <c r="H528" s="10"/>
      <c r="I528" s="10"/>
      <c r="J528" s="10"/>
      <c r="K528" s="10"/>
      <c r="L528" s="10"/>
      <c r="M528" s="10"/>
      <c r="N528" s="23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22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</row>
    <row r="529" spans="2:48" ht="15.75" customHeight="1">
      <c r="B529" s="10"/>
      <c r="C529" s="20"/>
      <c r="D529" s="20"/>
      <c r="E529" s="21"/>
      <c r="F529" s="21"/>
      <c r="G529" s="10"/>
      <c r="H529" s="10"/>
      <c r="I529" s="10"/>
      <c r="J529" s="10"/>
      <c r="K529" s="10"/>
      <c r="L529" s="10"/>
      <c r="M529" s="10"/>
      <c r="N529" s="23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22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</row>
    <row r="530" spans="2:48" ht="15.75" customHeight="1">
      <c r="B530" s="10"/>
      <c r="C530" s="20"/>
      <c r="D530" s="20"/>
      <c r="E530" s="21"/>
      <c r="F530" s="21"/>
      <c r="G530" s="10"/>
      <c r="H530" s="10"/>
      <c r="I530" s="10"/>
      <c r="J530" s="10"/>
      <c r="K530" s="10"/>
      <c r="L530" s="10"/>
      <c r="M530" s="10"/>
      <c r="N530" s="23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22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</row>
    <row r="531" spans="2:48" ht="15.75" customHeight="1">
      <c r="B531" s="10"/>
      <c r="C531" s="20"/>
      <c r="D531" s="20"/>
      <c r="E531" s="21"/>
      <c r="F531" s="21"/>
      <c r="G531" s="10"/>
      <c r="H531" s="10"/>
      <c r="I531" s="10"/>
      <c r="J531" s="10"/>
      <c r="K531" s="10"/>
      <c r="L531" s="10"/>
      <c r="M531" s="10"/>
      <c r="N531" s="23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22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</row>
    <row r="532" spans="2:48" ht="15.75" customHeight="1">
      <c r="B532" s="10"/>
      <c r="C532" s="20"/>
      <c r="D532" s="20"/>
      <c r="E532" s="21"/>
      <c r="F532" s="21"/>
      <c r="G532" s="10"/>
      <c r="H532" s="10"/>
      <c r="I532" s="10"/>
      <c r="J532" s="10"/>
      <c r="K532" s="10"/>
      <c r="L532" s="10"/>
      <c r="M532" s="10"/>
      <c r="N532" s="23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22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</row>
    <row r="533" spans="2:48" ht="15.75" customHeight="1">
      <c r="B533" s="10"/>
      <c r="C533" s="20"/>
      <c r="D533" s="20"/>
      <c r="E533" s="21"/>
      <c r="F533" s="21"/>
      <c r="G533" s="10"/>
      <c r="H533" s="10"/>
      <c r="I533" s="10"/>
      <c r="J533" s="10"/>
      <c r="K533" s="10"/>
      <c r="L533" s="10"/>
      <c r="M533" s="10"/>
      <c r="N533" s="23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22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</row>
    <row r="534" spans="2:48" ht="15.75" customHeight="1">
      <c r="B534" s="10"/>
      <c r="C534" s="20"/>
      <c r="D534" s="20"/>
      <c r="E534" s="21"/>
      <c r="F534" s="21"/>
      <c r="G534" s="10"/>
      <c r="H534" s="10"/>
      <c r="I534" s="10"/>
      <c r="J534" s="10"/>
      <c r="K534" s="10"/>
      <c r="L534" s="10"/>
      <c r="M534" s="10"/>
      <c r="N534" s="23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22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</row>
    <row r="535" spans="2:48" ht="15.75" customHeight="1">
      <c r="B535" s="10"/>
      <c r="C535" s="20"/>
      <c r="D535" s="20"/>
      <c r="E535" s="21"/>
      <c r="F535" s="21"/>
      <c r="G535" s="10"/>
      <c r="H535" s="10"/>
      <c r="I535" s="10"/>
      <c r="J535" s="10"/>
      <c r="K535" s="10"/>
      <c r="L535" s="10"/>
      <c r="M535" s="10"/>
      <c r="N535" s="23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22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</row>
    <row r="536" spans="2:48" ht="15.75" customHeight="1">
      <c r="B536" s="10"/>
      <c r="C536" s="20"/>
      <c r="D536" s="20"/>
      <c r="E536" s="21"/>
      <c r="F536" s="21"/>
      <c r="G536" s="10"/>
      <c r="H536" s="10"/>
      <c r="I536" s="10"/>
      <c r="J536" s="10"/>
      <c r="K536" s="10"/>
      <c r="L536" s="10"/>
      <c r="M536" s="10"/>
      <c r="N536" s="23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22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</row>
    <row r="537" spans="2:48" ht="15.75" customHeight="1">
      <c r="B537" s="10"/>
      <c r="C537" s="20"/>
      <c r="D537" s="20"/>
      <c r="E537" s="21"/>
      <c r="F537" s="21"/>
      <c r="G537" s="10"/>
      <c r="H537" s="10"/>
      <c r="I537" s="10"/>
      <c r="J537" s="10"/>
      <c r="K537" s="10"/>
      <c r="L537" s="10"/>
      <c r="M537" s="10"/>
      <c r="N537" s="23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22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</row>
    <row r="538" spans="2:48" ht="15.75" customHeight="1">
      <c r="B538" s="10"/>
      <c r="C538" s="20"/>
      <c r="D538" s="20"/>
      <c r="E538" s="21"/>
      <c r="F538" s="21"/>
      <c r="G538" s="10"/>
      <c r="H538" s="10"/>
      <c r="I538" s="10"/>
      <c r="J538" s="10"/>
      <c r="K538" s="10"/>
      <c r="L538" s="10"/>
      <c r="M538" s="10"/>
      <c r="N538" s="23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22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</row>
    <row r="539" spans="2:48" ht="15.75" customHeight="1">
      <c r="B539" s="10"/>
      <c r="C539" s="20"/>
      <c r="D539" s="20"/>
      <c r="E539" s="21"/>
      <c r="F539" s="21"/>
      <c r="G539" s="10"/>
      <c r="H539" s="10"/>
      <c r="I539" s="10"/>
      <c r="J539" s="10"/>
      <c r="K539" s="10"/>
      <c r="L539" s="10"/>
      <c r="M539" s="10"/>
      <c r="N539" s="23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22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</row>
    <row r="540" spans="2:48" ht="15.75" customHeight="1">
      <c r="B540" s="10"/>
      <c r="C540" s="20"/>
      <c r="D540" s="20"/>
      <c r="E540" s="21"/>
      <c r="F540" s="21"/>
      <c r="G540" s="10"/>
      <c r="H540" s="10"/>
      <c r="I540" s="10"/>
      <c r="J540" s="10"/>
      <c r="K540" s="10"/>
      <c r="L540" s="10"/>
      <c r="M540" s="10"/>
      <c r="N540" s="23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22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</row>
    <row r="541" spans="2:48" ht="15.75" customHeight="1">
      <c r="B541" s="10"/>
      <c r="C541" s="20"/>
      <c r="D541" s="20"/>
      <c r="E541" s="21"/>
      <c r="F541" s="21"/>
      <c r="G541" s="10"/>
      <c r="H541" s="10"/>
      <c r="I541" s="10"/>
      <c r="J541" s="10"/>
      <c r="K541" s="10"/>
      <c r="L541" s="10"/>
      <c r="M541" s="10"/>
      <c r="N541" s="23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22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</row>
    <row r="542" spans="2:48" ht="15.75" customHeight="1">
      <c r="B542" s="10"/>
      <c r="C542" s="20"/>
      <c r="D542" s="20"/>
      <c r="E542" s="21"/>
      <c r="F542" s="21"/>
      <c r="G542" s="10"/>
      <c r="H542" s="10"/>
      <c r="I542" s="10"/>
      <c r="J542" s="10"/>
      <c r="K542" s="10"/>
      <c r="L542" s="10"/>
      <c r="M542" s="10"/>
      <c r="N542" s="23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22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</row>
    <row r="543" spans="2:48" ht="15.75" customHeight="1">
      <c r="B543" s="10"/>
      <c r="C543" s="20"/>
      <c r="D543" s="20"/>
      <c r="E543" s="21"/>
      <c r="F543" s="21"/>
      <c r="G543" s="10"/>
      <c r="H543" s="10"/>
      <c r="I543" s="10"/>
      <c r="J543" s="10"/>
      <c r="K543" s="10"/>
      <c r="L543" s="10"/>
      <c r="M543" s="10"/>
      <c r="N543" s="23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22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</row>
    <row r="544" spans="2:48" ht="15.75" customHeight="1">
      <c r="B544" s="10"/>
      <c r="C544" s="20"/>
      <c r="D544" s="20"/>
      <c r="E544" s="21"/>
      <c r="F544" s="21"/>
      <c r="G544" s="10"/>
      <c r="H544" s="10"/>
      <c r="I544" s="10"/>
      <c r="J544" s="10"/>
      <c r="K544" s="10"/>
      <c r="L544" s="10"/>
      <c r="M544" s="10"/>
      <c r="N544" s="23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22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</row>
    <row r="545" spans="2:48" ht="15.75" customHeight="1">
      <c r="B545" s="10"/>
      <c r="C545" s="20"/>
      <c r="D545" s="20"/>
      <c r="E545" s="21"/>
      <c r="F545" s="21"/>
      <c r="G545" s="10"/>
      <c r="H545" s="10"/>
      <c r="I545" s="10"/>
      <c r="J545" s="10"/>
      <c r="K545" s="10"/>
      <c r="L545" s="10"/>
      <c r="M545" s="10"/>
      <c r="N545" s="23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22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</row>
    <row r="546" spans="2:48" ht="15.75" customHeight="1">
      <c r="B546" s="10"/>
      <c r="C546" s="20"/>
      <c r="D546" s="20"/>
      <c r="E546" s="21"/>
      <c r="F546" s="21"/>
      <c r="G546" s="10"/>
      <c r="H546" s="10"/>
      <c r="I546" s="10"/>
      <c r="J546" s="10"/>
      <c r="K546" s="10"/>
      <c r="L546" s="10"/>
      <c r="M546" s="10"/>
      <c r="N546" s="23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22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</row>
    <row r="547" spans="2:48" ht="15.75" customHeight="1">
      <c r="B547" s="10"/>
      <c r="C547" s="20"/>
      <c r="D547" s="20"/>
      <c r="E547" s="21"/>
      <c r="F547" s="21"/>
      <c r="G547" s="10"/>
      <c r="H547" s="10"/>
      <c r="I547" s="10"/>
      <c r="J547" s="10"/>
      <c r="K547" s="10"/>
      <c r="L547" s="10"/>
      <c r="M547" s="10"/>
      <c r="N547" s="23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22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</row>
    <row r="548" spans="2:48" ht="15.75" customHeight="1">
      <c r="B548" s="10"/>
      <c r="C548" s="20"/>
      <c r="D548" s="20"/>
      <c r="E548" s="21"/>
      <c r="F548" s="21"/>
      <c r="G548" s="10"/>
      <c r="H548" s="10"/>
      <c r="I548" s="10"/>
      <c r="J548" s="10"/>
      <c r="K548" s="10"/>
      <c r="L548" s="10"/>
      <c r="M548" s="10"/>
      <c r="N548" s="23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22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</row>
    <row r="549" spans="2:48" ht="15.75" customHeight="1">
      <c r="B549" s="10"/>
      <c r="C549" s="20"/>
      <c r="D549" s="20"/>
      <c r="E549" s="21"/>
      <c r="F549" s="21"/>
      <c r="G549" s="10"/>
      <c r="H549" s="10"/>
      <c r="I549" s="10"/>
      <c r="J549" s="10"/>
      <c r="K549" s="10"/>
      <c r="L549" s="10"/>
      <c r="M549" s="10"/>
      <c r="N549" s="23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22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</row>
    <row r="550" spans="2:48" ht="15.75" customHeight="1">
      <c r="B550" s="10"/>
      <c r="C550" s="20"/>
      <c r="D550" s="20"/>
      <c r="E550" s="21"/>
      <c r="F550" s="21"/>
      <c r="G550" s="10"/>
      <c r="H550" s="10"/>
      <c r="I550" s="10"/>
      <c r="J550" s="10"/>
      <c r="K550" s="10"/>
      <c r="L550" s="10"/>
      <c r="M550" s="10"/>
      <c r="N550" s="23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22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</row>
    <row r="551" spans="2:48" ht="15.75" customHeight="1">
      <c r="B551" s="10"/>
      <c r="C551" s="20"/>
      <c r="D551" s="20"/>
      <c r="E551" s="21"/>
      <c r="F551" s="21"/>
      <c r="G551" s="10"/>
      <c r="H551" s="10"/>
      <c r="I551" s="10"/>
      <c r="J551" s="10"/>
      <c r="K551" s="10"/>
      <c r="L551" s="10"/>
      <c r="M551" s="10"/>
      <c r="N551" s="23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22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</row>
    <row r="552" spans="2:48" ht="15.75" customHeight="1">
      <c r="B552" s="10"/>
      <c r="C552" s="20"/>
      <c r="D552" s="20"/>
      <c r="E552" s="21"/>
      <c r="F552" s="21"/>
      <c r="G552" s="10"/>
      <c r="H552" s="10"/>
      <c r="I552" s="10"/>
      <c r="J552" s="10"/>
      <c r="K552" s="10"/>
      <c r="L552" s="10"/>
      <c r="M552" s="10"/>
      <c r="N552" s="23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22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</row>
    <row r="553" spans="2:48" ht="15.75" customHeight="1">
      <c r="B553" s="10"/>
      <c r="C553" s="20"/>
      <c r="D553" s="20"/>
      <c r="E553" s="21"/>
      <c r="F553" s="21"/>
      <c r="G553" s="10"/>
      <c r="H553" s="10"/>
      <c r="I553" s="10"/>
      <c r="J553" s="10"/>
      <c r="K553" s="10"/>
      <c r="L553" s="10"/>
      <c r="M553" s="10"/>
      <c r="N553" s="23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22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</row>
    <row r="554" spans="2:48" ht="15.75" customHeight="1">
      <c r="B554" s="10"/>
      <c r="C554" s="20"/>
      <c r="D554" s="20"/>
      <c r="E554" s="21"/>
      <c r="F554" s="21"/>
      <c r="G554" s="10"/>
      <c r="H554" s="10"/>
      <c r="I554" s="10"/>
      <c r="J554" s="10"/>
      <c r="K554" s="10"/>
      <c r="L554" s="10"/>
      <c r="M554" s="10"/>
      <c r="N554" s="23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22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</row>
    <row r="555" spans="2:48" ht="15.75" customHeight="1">
      <c r="B555" s="10"/>
      <c r="C555" s="20"/>
      <c r="D555" s="20"/>
      <c r="E555" s="21"/>
      <c r="F555" s="21"/>
      <c r="G555" s="10"/>
      <c r="H555" s="10"/>
      <c r="I555" s="10"/>
      <c r="J555" s="10"/>
      <c r="K555" s="10"/>
      <c r="L555" s="10"/>
      <c r="M555" s="10"/>
      <c r="N555" s="23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22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</row>
    <row r="556" spans="2:48" ht="15.75" customHeight="1">
      <c r="B556" s="10"/>
      <c r="C556" s="20"/>
      <c r="D556" s="20"/>
      <c r="E556" s="21"/>
      <c r="F556" s="21"/>
      <c r="G556" s="10"/>
      <c r="H556" s="10"/>
      <c r="I556" s="10"/>
      <c r="J556" s="10"/>
      <c r="K556" s="10"/>
      <c r="L556" s="10"/>
      <c r="M556" s="10"/>
      <c r="N556" s="23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22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</row>
    <row r="557" spans="2:48" ht="15.75" customHeight="1">
      <c r="B557" s="10"/>
      <c r="C557" s="20"/>
      <c r="D557" s="20"/>
      <c r="E557" s="21"/>
      <c r="F557" s="21"/>
      <c r="G557" s="10"/>
      <c r="H557" s="10"/>
      <c r="I557" s="10"/>
      <c r="J557" s="10"/>
      <c r="K557" s="10"/>
      <c r="L557" s="10"/>
      <c r="M557" s="10"/>
      <c r="N557" s="23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22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</row>
    <row r="558" spans="2:48" ht="15.75" customHeight="1">
      <c r="B558" s="10"/>
      <c r="C558" s="20"/>
      <c r="D558" s="20"/>
      <c r="E558" s="21"/>
      <c r="F558" s="21"/>
      <c r="G558" s="10"/>
      <c r="H558" s="10"/>
      <c r="I558" s="10"/>
      <c r="J558" s="10"/>
      <c r="K558" s="10"/>
      <c r="L558" s="10"/>
      <c r="M558" s="10"/>
      <c r="N558" s="23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22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</row>
    <row r="559" spans="2:48" ht="15.75" customHeight="1">
      <c r="B559" s="10"/>
      <c r="C559" s="20"/>
      <c r="D559" s="20"/>
      <c r="E559" s="21"/>
      <c r="F559" s="21"/>
      <c r="G559" s="10"/>
      <c r="H559" s="10"/>
      <c r="I559" s="10"/>
      <c r="J559" s="10"/>
      <c r="K559" s="10"/>
      <c r="L559" s="10"/>
      <c r="M559" s="10"/>
      <c r="N559" s="23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22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</row>
    <row r="560" spans="2:48" ht="15.75" customHeight="1">
      <c r="B560" s="10"/>
      <c r="C560" s="20"/>
      <c r="D560" s="20"/>
      <c r="E560" s="21"/>
      <c r="F560" s="21"/>
      <c r="G560" s="10"/>
      <c r="H560" s="10"/>
      <c r="I560" s="10"/>
      <c r="J560" s="10"/>
      <c r="K560" s="10"/>
      <c r="L560" s="10"/>
      <c r="M560" s="10"/>
      <c r="N560" s="23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22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</row>
    <row r="561" spans="2:48" ht="15.75" customHeight="1">
      <c r="B561" s="10"/>
      <c r="C561" s="20"/>
      <c r="D561" s="20"/>
      <c r="E561" s="21"/>
      <c r="F561" s="21"/>
      <c r="G561" s="10"/>
      <c r="H561" s="10"/>
      <c r="I561" s="10"/>
      <c r="J561" s="10"/>
      <c r="K561" s="10"/>
      <c r="L561" s="10"/>
      <c r="M561" s="10"/>
      <c r="N561" s="23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22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</row>
    <row r="562" spans="2:48" ht="15.75" customHeight="1">
      <c r="B562" s="10"/>
      <c r="C562" s="20"/>
      <c r="D562" s="20"/>
      <c r="E562" s="21"/>
      <c r="F562" s="21"/>
      <c r="G562" s="10"/>
      <c r="H562" s="10"/>
      <c r="I562" s="10"/>
      <c r="J562" s="10"/>
      <c r="K562" s="10"/>
      <c r="L562" s="10"/>
      <c r="M562" s="10"/>
      <c r="N562" s="23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22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</row>
    <row r="563" spans="2:48" ht="15.75" customHeight="1">
      <c r="B563" s="10"/>
      <c r="C563" s="20"/>
      <c r="D563" s="20"/>
      <c r="E563" s="21"/>
      <c r="F563" s="21"/>
      <c r="G563" s="10"/>
      <c r="H563" s="10"/>
      <c r="I563" s="10"/>
      <c r="J563" s="10"/>
      <c r="K563" s="10"/>
      <c r="L563" s="10"/>
      <c r="M563" s="10"/>
      <c r="N563" s="23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22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</row>
    <row r="564" spans="2:48" ht="15.75" customHeight="1">
      <c r="B564" s="10"/>
      <c r="C564" s="20"/>
      <c r="D564" s="20"/>
      <c r="E564" s="21"/>
      <c r="F564" s="21"/>
      <c r="G564" s="10"/>
      <c r="H564" s="10"/>
      <c r="I564" s="10"/>
      <c r="J564" s="10"/>
      <c r="K564" s="10"/>
      <c r="L564" s="10"/>
      <c r="M564" s="10"/>
      <c r="N564" s="23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22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</row>
    <row r="565" spans="2:48" ht="15.75" customHeight="1">
      <c r="B565" s="10"/>
      <c r="C565" s="20"/>
      <c r="D565" s="20"/>
      <c r="E565" s="21"/>
      <c r="F565" s="21"/>
      <c r="G565" s="10"/>
      <c r="H565" s="10"/>
      <c r="I565" s="10"/>
      <c r="J565" s="10"/>
      <c r="K565" s="10"/>
      <c r="L565" s="10"/>
      <c r="M565" s="10"/>
      <c r="N565" s="23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22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</row>
    <row r="566" spans="2:48" ht="15.75" customHeight="1">
      <c r="B566" s="10"/>
      <c r="C566" s="20"/>
      <c r="D566" s="20"/>
      <c r="E566" s="21"/>
      <c r="F566" s="21"/>
      <c r="G566" s="10"/>
      <c r="H566" s="10"/>
      <c r="I566" s="10"/>
      <c r="J566" s="10"/>
      <c r="K566" s="10"/>
      <c r="L566" s="10"/>
      <c r="M566" s="10"/>
      <c r="N566" s="23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22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</row>
    <row r="567" spans="2:48" ht="15.75" customHeight="1">
      <c r="B567" s="10"/>
      <c r="C567" s="20"/>
      <c r="D567" s="20"/>
      <c r="E567" s="21"/>
      <c r="F567" s="21"/>
      <c r="G567" s="10"/>
      <c r="H567" s="10"/>
      <c r="I567" s="10"/>
      <c r="J567" s="10"/>
      <c r="K567" s="10"/>
      <c r="L567" s="10"/>
      <c r="M567" s="10"/>
      <c r="N567" s="23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22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</row>
    <row r="568" spans="2:48" ht="15.75" customHeight="1">
      <c r="B568" s="10"/>
      <c r="C568" s="20"/>
      <c r="D568" s="20"/>
      <c r="E568" s="21"/>
      <c r="F568" s="21"/>
      <c r="G568" s="10"/>
      <c r="H568" s="10"/>
      <c r="I568" s="10"/>
      <c r="J568" s="10"/>
      <c r="K568" s="10"/>
      <c r="L568" s="10"/>
      <c r="M568" s="10"/>
      <c r="N568" s="23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22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</row>
    <row r="569" spans="2:48" ht="15.75" customHeight="1">
      <c r="B569" s="10"/>
      <c r="C569" s="20"/>
      <c r="D569" s="20"/>
      <c r="E569" s="21"/>
      <c r="F569" s="21"/>
      <c r="G569" s="10"/>
      <c r="H569" s="10"/>
      <c r="I569" s="10"/>
      <c r="J569" s="10"/>
      <c r="K569" s="10"/>
      <c r="L569" s="10"/>
      <c r="M569" s="10"/>
      <c r="N569" s="23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22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</row>
    <row r="570" spans="2:48" ht="15.75" customHeight="1">
      <c r="B570" s="10"/>
      <c r="C570" s="20"/>
      <c r="D570" s="20"/>
      <c r="E570" s="21"/>
      <c r="F570" s="21"/>
      <c r="G570" s="10"/>
      <c r="H570" s="10"/>
      <c r="I570" s="10"/>
      <c r="J570" s="10"/>
      <c r="K570" s="10"/>
      <c r="L570" s="10"/>
      <c r="M570" s="10"/>
      <c r="N570" s="23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22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</row>
    <row r="571" spans="2:48" ht="15.75" customHeight="1">
      <c r="B571" s="10"/>
      <c r="C571" s="20"/>
      <c r="D571" s="20"/>
      <c r="E571" s="21"/>
      <c r="F571" s="21"/>
      <c r="G571" s="10"/>
      <c r="H571" s="10"/>
      <c r="I571" s="10"/>
      <c r="J571" s="10"/>
      <c r="K571" s="10"/>
      <c r="L571" s="10"/>
      <c r="M571" s="10"/>
      <c r="N571" s="23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22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</row>
    <row r="572" spans="2:48" ht="15.75" customHeight="1">
      <c r="B572" s="10"/>
      <c r="C572" s="20"/>
      <c r="D572" s="20"/>
      <c r="E572" s="21"/>
      <c r="F572" s="21"/>
      <c r="G572" s="10"/>
      <c r="H572" s="10"/>
      <c r="I572" s="10"/>
      <c r="J572" s="10"/>
      <c r="K572" s="10"/>
      <c r="L572" s="10"/>
      <c r="M572" s="10"/>
      <c r="N572" s="23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22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</row>
    <row r="573" spans="2:48" ht="15.75" customHeight="1">
      <c r="B573" s="10"/>
      <c r="C573" s="20"/>
      <c r="D573" s="20"/>
      <c r="E573" s="21"/>
      <c r="F573" s="21"/>
      <c r="G573" s="10"/>
      <c r="H573" s="10"/>
      <c r="I573" s="10"/>
      <c r="J573" s="10"/>
      <c r="K573" s="10"/>
      <c r="L573" s="10"/>
      <c r="M573" s="10"/>
      <c r="N573" s="23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22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</row>
    <row r="574" spans="2:48" ht="15.75" customHeight="1">
      <c r="B574" s="10"/>
      <c r="C574" s="20"/>
      <c r="D574" s="20"/>
      <c r="E574" s="21"/>
      <c r="F574" s="21"/>
      <c r="G574" s="10"/>
      <c r="H574" s="10"/>
      <c r="I574" s="10"/>
      <c r="J574" s="10"/>
      <c r="K574" s="10"/>
      <c r="L574" s="10"/>
      <c r="M574" s="10"/>
      <c r="N574" s="23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22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</row>
    <row r="575" spans="2:48" ht="15.75" customHeight="1">
      <c r="B575" s="10"/>
      <c r="C575" s="20"/>
      <c r="D575" s="20"/>
      <c r="E575" s="21"/>
      <c r="F575" s="21"/>
      <c r="G575" s="10"/>
      <c r="H575" s="10"/>
      <c r="I575" s="10"/>
      <c r="J575" s="10"/>
      <c r="K575" s="10"/>
      <c r="L575" s="10"/>
      <c r="M575" s="10"/>
      <c r="N575" s="23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22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</row>
    <row r="576" spans="2:48" ht="15.75" customHeight="1">
      <c r="B576" s="10"/>
      <c r="C576" s="20"/>
      <c r="D576" s="20"/>
      <c r="E576" s="21"/>
      <c r="F576" s="21"/>
      <c r="G576" s="10"/>
      <c r="H576" s="10"/>
      <c r="I576" s="10"/>
      <c r="J576" s="10"/>
      <c r="K576" s="10"/>
      <c r="L576" s="10"/>
      <c r="M576" s="10"/>
      <c r="N576" s="23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22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</row>
    <row r="577" spans="2:48" ht="15.75" customHeight="1">
      <c r="B577" s="10"/>
      <c r="C577" s="20"/>
      <c r="D577" s="20"/>
      <c r="E577" s="21"/>
      <c r="F577" s="21"/>
      <c r="G577" s="10"/>
      <c r="H577" s="10"/>
      <c r="I577" s="10"/>
      <c r="J577" s="10"/>
      <c r="K577" s="10"/>
      <c r="L577" s="10"/>
      <c r="M577" s="10"/>
      <c r="N577" s="23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22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</row>
    <row r="578" spans="2:48" ht="15.75" customHeight="1">
      <c r="B578" s="10"/>
      <c r="C578" s="20"/>
      <c r="D578" s="20"/>
      <c r="E578" s="21"/>
      <c r="F578" s="21"/>
      <c r="G578" s="10"/>
      <c r="H578" s="10"/>
      <c r="I578" s="10"/>
      <c r="J578" s="10"/>
      <c r="K578" s="10"/>
      <c r="L578" s="10"/>
      <c r="M578" s="10"/>
      <c r="N578" s="23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22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</row>
    <row r="579" spans="2:48" ht="15.75" customHeight="1">
      <c r="B579" s="10"/>
      <c r="C579" s="20"/>
      <c r="D579" s="20"/>
      <c r="E579" s="21"/>
      <c r="F579" s="21"/>
      <c r="G579" s="10"/>
      <c r="H579" s="10"/>
      <c r="I579" s="10"/>
      <c r="J579" s="10"/>
      <c r="K579" s="10"/>
      <c r="L579" s="10"/>
      <c r="M579" s="10"/>
      <c r="N579" s="23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22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</row>
    <row r="580" spans="2:48" ht="15.75" customHeight="1">
      <c r="B580" s="10"/>
      <c r="C580" s="20"/>
      <c r="D580" s="20"/>
      <c r="E580" s="21"/>
      <c r="F580" s="21"/>
      <c r="G580" s="10"/>
      <c r="H580" s="10"/>
      <c r="I580" s="10"/>
      <c r="J580" s="10"/>
      <c r="K580" s="10"/>
      <c r="L580" s="10"/>
      <c r="M580" s="10"/>
      <c r="N580" s="23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22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</row>
    <row r="581" spans="2:48" ht="15.75" customHeight="1">
      <c r="B581" s="10"/>
      <c r="C581" s="20"/>
      <c r="D581" s="20"/>
      <c r="E581" s="21"/>
      <c r="F581" s="21"/>
      <c r="G581" s="10"/>
      <c r="H581" s="10"/>
      <c r="I581" s="10"/>
      <c r="J581" s="10"/>
      <c r="K581" s="10"/>
      <c r="L581" s="10"/>
      <c r="M581" s="10"/>
      <c r="N581" s="23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22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</row>
    <row r="582" spans="2:48" ht="15.75" customHeight="1">
      <c r="B582" s="10"/>
      <c r="C582" s="20"/>
      <c r="D582" s="20"/>
      <c r="E582" s="21"/>
      <c r="F582" s="21"/>
      <c r="G582" s="10"/>
      <c r="H582" s="10"/>
      <c r="I582" s="10"/>
      <c r="J582" s="10"/>
      <c r="K582" s="10"/>
      <c r="L582" s="10"/>
      <c r="M582" s="10"/>
      <c r="N582" s="23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22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</row>
    <row r="583" spans="2:48" ht="15.75" customHeight="1">
      <c r="B583" s="10"/>
      <c r="C583" s="20"/>
      <c r="D583" s="20"/>
      <c r="E583" s="21"/>
      <c r="F583" s="21"/>
      <c r="G583" s="10"/>
      <c r="H583" s="10"/>
      <c r="I583" s="10"/>
      <c r="J583" s="10"/>
      <c r="K583" s="10"/>
      <c r="L583" s="10"/>
      <c r="M583" s="10"/>
      <c r="N583" s="23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22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</row>
    <row r="584" spans="2:48" ht="15.75" customHeight="1">
      <c r="B584" s="10"/>
      <c r="C584" s="20"/>
      <c r="D584" s="20"/>
      <c r="E584" s="21"/>
      <c r="F584" s="21"/>
      <c r="G584" s="10"/>
      <c r="H584" s="10"/>
      <c r="I584" s="10"/>
      <c r="J584" s="10"/>
      <c r="K584" s="10"/>
      <c r="L584" s="10"/>
      <c r="M584" s="10"/>
      <c r="N584" s="23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22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</row>
    <row r="585" spans="2:48" ht="15.75" customHeight="1">
      <c r="B585" s="10"/>
      <c r="C585" s="20"/>
      <c r="D585" s="20"/>
      <c r="E585" s="21"/>
      <c r="F585" s="21"/>
      <c r="G585" s="10"/>
      <c r="H585" s="10"/>
      <c r="I585" s="10"/>
      <c r="J585" s="10"/>
      <c r="K585" s="10"/>
      <c r="L585" s="10"/>
      <c r="M585" s="10"/>
      <c r="N585" s="23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22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</row>
    <row r="586" spans="2:48" ht="15.75" customHeight="1">
      <c r="B586" s="10"/>
      <c r="C586" s="20"/>
      <c r="D586" s="20"/>
      <c r="E586" s="21"/>
      <c r="F586" s="21"/>
      <c r="G586" s="10"/>
      <c r="H586" s="10"/>
      <c r="I586" s="10"/>
      <c r="J586" s="10"/>
      <c r="K586" s="10"/>
      <c r="L586" s="10"/>
      <c r="M586" s="10"/>
      <c r="N586" s="23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22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</row>
    <row r="587" spans="2:48" ht="15.75" customHeight="1">
      <c r="B587" s="10"/>
      <c r="C587" s="20"/>
      <c r="D587" s="20"/>
      <c r="E587" s="21"/>
      <c r="F587" s="21"/>
      <c r="G587" s="10"/>
      <c r="H587" s="10"/>
      <c r="I587" s="10"/>
      <c r="J587" s="10"/>
      <c r="K587" s="10"/>
      <c r="L587" s="10"/>
      <c r="M587" s="10"/>
      <c r="N587" s="23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22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</row>
    <row r="588" spans="2:48" ht="15.75" customHeight="1">
      <c r="B588" s="10"/>
      <c r="C588" s="20"/>
      <c r="D588" s="20"/>
      <c r="E588" s="21"/>
      <c r="F588" s="21"/>
      <c r="G588" s="10"/>
      <c r="H588" s="10"/>
      <c r="I588" s="10"/>
      <c r="J588" s="10"/>
      <c r="K588" s="10"/>
      <c r="L588" s="10"/>
      <c r="M588" s="10"/>
      <c r="N588" s="23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22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</row>
    <row r="589" spans="2:48" ht="15.75" customHeight="1">
      <c r="B589" s="10"/>
      <c r="C589" s="20"/>
      <c r="D589" s="20"/>
      <c r="E589" s="21"/>
      <c r="F589" s="21"/>
      <c r="G589" s="10"/>
      <c r="H589" s="10"/>
      <c r="I589" s="10"/>
      <c r="J589" s="10"/>
      <c r="K589" s="10"/>
      <c r="L589" s="10"/>
      <c r="M589" s="10"/>
      <c r="N589" s="23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22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</row>
    <row r="590" spans="2:48" ht="15.75" customHeight="1">
      <c r="B590" s="10"/>
      <c r="C590" s="20"/>
      <c r="D590" s="20"/>
      <c r="E590" s="21"/>
      <c r="F590" s="21"/>
      <c r="G590" s="10"/>
      <c r="H590" s="10"/>
      <c r="I590" s="10"/>
      <c r="J590" s="10"/>
      <c r="K590" s="10"/>
      <c r="L590" s="10"/>
      <c r="M590" s="10"/>
      <c r="N590" s="23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22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</row>
    <row r="591" spans="2:48" ht="15.75" customHeight="1">
      <c r="B591" s="10"/>
      <c r="C591" s="20"/>
      <c r="D591" s="20"/>
      <c r="E591" s="21"/>
      <c r="F591" s="21"/>
      <c r="G591" s="10"/>
      <c r="H591" s="10"/>
      <c r="I591" s="10"/>
      <c r="J591" s="10"/>
      <c r="K591" s="10"/>
      <c r="L591" s="10"/>
      <c r="M591" s="10"/>
      <c r="N591" s="23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22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</row>
    <row r="592" spans="2:48" ht="15.75" customHeight="1">
      <c r="B592" s="10"/>
      <c r="C592" s="20"/>
      <c r="D592" s="20"/>
      <c r="E592" s="21"/>
      <c r="F592" s="21"/>
      <c r="G592" s="10"/>
      <c r="H592" s="10"/>
      <c r="I592" s="10"/>
      <c r="J592" s="10"/>
      <c r="K592" s="10"/>
      <c r="L592" s="10"/>
      <c r="M592" s="10"/>
      <c r="N592" s="23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22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</row>
    <row r="593" spans="2:48" ht="15.75" customHeight="1">
      <c r="B593" s="10"/>
      <c r="C593" s="20"/>
      <c r="D593" s="20"/>
      <c r="E593" s="21"/>
      <c r="F593" s="21"/>
      <c r="G593" s="10"/>
      <c r="H593" s="10"/>
      <c r="I593" s="10"/>
      <c r="J593" s="10"/>
      <c r="K593" s="10"/>
      <c r="L593" s="10"/>
      <c r="M593" s="10"/>
      <c r="N593" s="23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22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</row>
    <row r="594" spans="2:48" ht="15.75" customHeight="1">
      <c r="B594" s="10"/>
      <c r="C594" s="20"/>
      <c r="D594" s="20"/>
      <c r="E594" s="21"/>
      <c r="F594" s="21"/>
      <c r="G594" s="10"/>
      <c r="H594" s="10"/>
      <c r="I594" s="10"/>
      <c r="J594" s="10"/>
      <c r="K594" s="10"/>
      <c r="L594" s="10"/>
      <c r="M594" s="10"/>
      <c r="N594" s="23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22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</row>
    <row r="595" spans="2:48" ht="15.75" customHeight="1">
      <c r="B595" s="10"/>
      <c r="C595" s="20"/>
      <c r="D595" s="20"/>
      <c r="E595" s="21"/>
      <c r="F595" s="21"/>
      <c r="G595" s="10"/>
      <c r="H595" s="10"/>
      <c r="I595" s="10"/>
      <c r="J595" s="10"/>
      <c r="K595" s="10"/>
      <c r="L595" s="10"/>
      <c r="M595" s="10"/>
      <c r="N595" s="23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22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</row>
    <row r="596" spans="2:48" ht="15.75" customHeight="1">
      <c r="B596" s="10"/>
      <c r="C596" s="20"/>
      <c r="D596" s="20"/>
      <c r="E596" s="21"/>
      <c r="F596" s="21"/>
      <c r="G596" s="10"/>
      <c r="H596" s="10"/>
      <c r="I596" s="10"/>
      <c r="J596" s="10"/>
      <c r="K596" s="10"/>
      <c r="L596" s="10"/>
      <c r="M596" s="10"/>
      <c r="N596" s="23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22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</row>
    <row r="597" spans="2:48" ht="15.75" customHeight="1">
      <c r="B597" s="10"/>
      <c r="C597" s="20"/>
      <c r="D597" s="20"/>
      <c r="E597" s="21"/>
      <c r="F597" s="21"/>
      <c r="G597" s="10"/>
      <c r="H597" s="10"/>
      <c r="I597" s="10"/>
      <c r="J597" s="10"/>
      <c r="K597" s="10"/>
      <c r="L597" s="10"/>
      <c r="M597" s="10"/>
      <c r="N597" s="23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22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</row>
    <row r="598" spans="2:48" ht="15.75" customHeight="1">
      <c r="B598" s="10"/>
      <c r="C598" s="20"/>
      <c r="D598" s="20"/>
      <c r="E598" s="21"/>
      <c r="F598" s="21"/>
      <c r="G598" s="10"/>
      <c r="H598" s="10"/>
      <c r="I598" s="10"/>
      <c r="J598" s="10"/>
      <c r="K598" s="10"/>
      <c r="L598" s="10"/>
      <c r="M598" s="10"/>
      <c r="N598" s="23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22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</row>
    <row r="599" spans="2:48" ht="15.75" customHeight="1">
      <c r="B599" s="10"/>
      <c r="C599" s="20"/>
      <c r="D599" s="20"/>
      <c r="E599" s="21"/>
      <c r="F599" s="21"/>
      <c r="G599" s="10"/>
      <c r="H599" s="10"/>
      <c r="I599" s="10"/>
      <c r="J599" s="10"/>
      <c r="K599" s="10"/>
      <c r="L599" s="10"/>
      <c r="M599" s="10"/>
      <c r="N599" s="23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22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</row>
    <row r="600" spans="2:48" ht="15.75" customHeight="1">
      <c r="B600" s="10"/>
      <c r="C600" s="20"/>
      <c r="D600" s="20"/>
      <c r="E600" s="21"/>
      <c r="F600" s="21"/>
      <c r="G600" s="10"/>
      <c r="H600" s="10"/>
      <c r="I600" s="10"/>
      <c r="J600" s="10"/>
      <c r="K600" s="10"/>
      <c r="L600" s="10"/>
      <c r="M600" s="10"/>
      <c r="N600" s="23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22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</row>
    <row r="601" spans="2:48" ht="15.75" customHeight="1">
      <c r="B601" s="10"/>
      <c r="C601" s="20"/>
      <c r="D601" s="20"/>
      <c r="E601" s="21"/>
      <c r="F601" s="21"/>
      <c r="G601" s="10"/>
      <c r="H601" s="10"/>
      <c r="I601" s="10"/>
      <c r="J601" s="10"/>
      <c r="K601" s="10"/>
      <c r="L601" s="10"/>
      <c r="M601" s="10"/>
      <c r="N601" s="23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22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</row>
    <row r="602" spans="2:48" ht="15.75" customHeight="1">
      <c r="B602" s="10"/>
      <c r="C602" s="20"/>
      <c r="D602" s="20"/>
      <c r="E602" s="21"/>
      <c r="F602" s="21"/>
      <c r="G602" s="10"/>
      <c r="H602" s="10"/>
      <c r="I602" s="10"/>
      <c r="J602" s="10"/>
      <c r="K602" s="10"/>
      <c r="L602" s="10"/>
      <c r="M602" s="10"/>
      <c r="N602" s="23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22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</row>
    <row r="603" spans="2:48" ht="15.75" customHeight="1">
      <c r="B603" s="10"/>
      <c r="C603" s="20"/>
      <c r="D603" s="20"/>
      <c r="E603" s="21"/>
      <c r="F603" s="21"/>
      <c r="G603" s="10"/>
      <c r="H603" s="10"/>
      <c r="I603" s="10"/>
      <c r="J603" s="10"/>
      <c r="K603" s="10"/>
      <c r="L603" s="10"/>
      <c r="M603" s="10"/>
      <c r="N603" s="23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22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</row>
    <row r="604" spans="2:48" ht="15.75" customHeight="1">
      <c r="B604" s="10"/>
      <c r="C604" s="20"/>
      <c r="D604" s="20"/>
      <c r="E604" s="21"/>
      <c r="F604" s="21"/>
      <c r="G604" s="10"/>
      <c r="H604" s="10"/>
      <c r="I604" s="10"/>
      <c r="J604" s="10"/>
      <c r="K604" s="10"/>
      <c r="L604" s="10"/>
      <c r="M604" s="10"/>
      <c r="N604" s="23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22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</row>
    <row r="605" spans="2:48" ht="15.75" customHeight="1">
      <c r="B605" s="10"/>
      <c r="C605" s="20"/>
      <c r="D605" s="20"/>
      <c r="E605" s="21"/>
      <c r="F605" s="21"/>
      <c r="G605" s="10"/>
      <c r="H605" s="10"/>
      <c r="I605" s="10"/>
      <c r="J605" s="10"/>
      <c r="K605" s="10"/>
      <c r="L605" s="10"/>
      <c r="M605" s="10"/>
      <c r="N605" s="23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22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</row>
    <row r="606" spans="2:48" ht="15.75" customHeight="1">
      <c r="B606" s="10"/>
      <c r="C606" s="20"/>
      <c r="D606" s="20"/>
      <c r="E606" s="21"/>
      <c r="F606" s="21"/>
      <c r="G606" s="10"/>
      <c r="H606" s="10"/>
      <c r="I606" s="10"/>
      <c r="J606" s="10"/>
      <c r="K606" s="10"/>
      <c r="L606" s="10"/>
      <c r="M606" s="10"/>
      <c r="N606" s="23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22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</row>
    <row r="607" spans="2:48" ht="15.75" customHeight="1">
      <c r="B607" s="10"/>
      <c r="C607" s="20"/>
      <c r="D607" s="20"/>
      <c r="E607" s="21"/>
      <c r="F607" s="21"/>
      <c r="G607" s="10"/>
      <c r="H607" s="10"/>
      <c r="I607" s="10"/>
      <c r="J607" s="10"/>
      <c r="K607" s="10"/>
      <c r="L607" s="10"/>
      <c r="M607" s="10"/>
      <c r="N607" s="23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22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</row>
    <row r="608" spans="2:48" ht="15.75" customHeight="1">
      <c r="B608" s="10"/>
      <c r="C608" s="20"/>
      <c r="D608" s="20"/>
      <c r="E608" s="21"/>
      <c r="F608" s="21"/>
      <c r="G608" s="10"/>
      <c r="H608" s="10"/>
      <c r="I608" s="10"/>
      <c r="J608" s="10"/>
      <c r="K608" s="10"/>
      <c r="L608" s="10"/>
      <c r="M608" s="10"/>
      <c r="N608" s="23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22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</row>
    <row r="609" spans="2:48" ht="15.75" customHeight="1">
      <c r="B609" s="10"/>
      <c r="C609" s="20"/>
      <c r="D609" s="20"/>
      <c r="E609" s="21"/>
      <c r="F609" s="21"/>
      <c r="G609" s="10"/>
      <c r="H609" s="10"/>
      <c r="I609" s="10"/>
      <c r="J609" s="10"/>
      <c r="K609" s="10"/>
      <c r="L609" s="10"/>
      <c r="M609" s="10"/>
      <c r="N609" s="23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22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</row>
    <row r="610" spans="2:48" ht="15.75" customHeight="1">
      <c r="B610" s="10"/>
      <c r="C610" s="20"/>
      <c r="D610" s="20"/>
      <c r="E610" s="21"/>
      <c r="F610" s="21"/>
      <c r="G610" s="10"/>
      <c r="H610" s="10"/>
      <c r="I610" s="10"/>
      <c r="J610" s="10"/>
      <c r="K610" s="10"/>
      <c r="L610" s="10"/>
      <c r="M610" s="10"/>
      <c r="N610" s="23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22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</row>
    <row r="611" spans="2:48" ht="15.75" customHeight="1">
      <c r="B611" s="10"/>
      <c r="C611" s="20"/>
      <c r="D611" s="20"/>
      <c r="E611" s="21"/>
      <c r="F611" s="21"/>
      <c r="G611" s="10"/>
      <c r="H611" s="10"/>
      <c r="I611" s="10"/>
      <c r="J611" s="10"/>
      <c r="K611" s="10"/>
      <c r="L611" s="10"/>
      <c r="M611" s="10"/>
      <c r="N611" s="23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22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</row>
    <row r="612" spans="2:48" ht="15.75" customHeight="1">
      <c r="B612" s="10"/>
      <c r="C612" s="20"/>
      <c r="D612" s="20"/>
      <c r="E612" s="21"/>
      <c r="F612" s="21"/>
      <c r="G612" s="10"/>
      <c r="H612" s="10"/>
      <c r="I612" s="10"/>
      <c r="J612" s="10"/>
      <c r="K612" s="10"/>
      <c r="L612" s="10"/>
      <c r="M612" s="10"/>
      <c r="N612" s="23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22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</row>
    <row r="613" spans="2:48" ht="15.75" customHeight="1">
      <c r="B613" s="10"/>
      <c r="C613" s="20"/>
      <c r="D613" s="20"/>
      <c r="E613" s="21"/>
      <c r="F613" s="21"/>
      <c r="G613" s="10"/>
      <c r="H613" s="10"/>
      <c r="I613" s="10"/>
      <c r="J613" s="10"/>
      <c r="K613" s="10"/>
      <c r="L613" s="10"/>
      <c r="M613" s="10"/>
      <c r="N613" s="23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22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</row>
    <row r="614" spans="2:48" ht="15.75" customHeight="1">
      <c r="B614" s="10"/>
      <c r="C614" s="20"/>
      <c r="D614" s="20"/>
      <c r="E614" s="21"/>
      <c r="F614" s="21"/>
      <c r="G614" s="10"/>
      <c r="H614" s="10"/>
      <c r="I614" s="10"/>
      <c r="J614" s="10"/>
      <c r="K614" s="10"/>
      <c r="L614" s="10"/>
      <c r="M614" s="10"/>
      <c r="N614" s="23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22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</row>
    <row r="615" spans="2:48" ht="15.75" customHeight="1">
      <c r="B615" s="10"/>
      <c r="C615" s="20"/>
      <c r="D615" s="20"/>
      <c r="E615" s="21"/>
      <c r="F615" s="21"/>
      <c r="G615" s="10"/>
      <c r="H615" s="10"/>
      <c r="I615" s="10"/>
      <c r="J615" s="10"/>
      <c r="K615" s="10"/>
      <c r="L615" s="10"/>
      <c r="M615" s="10"/>
      <c r="N615" s="23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22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</row>
    <row r="616" spans="2:48" ht="15.75" customHeight="1">
      <c r="B616" s="10"/>
      <c r="C616" s="20"/>
      <c r="D616" s="20"/>
      <c r="E616" s="21"/>
      <c r="F616" s="21"/>
      <c r="G616" s="10"/>
      <c r="H616" s="10"/>
      <c r="I616" s="10"/>
      <c r="J616" s="10"/>
      <c r="K616" s="10"/>
      <c r="L616" s="10"/>
      <c r="M616" s="10"/>
      <c r="N616" s="23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22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</row>
    <row r="617" spans="2:48" ht="15.75" customHeight="1">
      <c r="B617" s="10"/>
      <c r="C617" s="20"/>
      <c r="D617" s="20"/>
      <c r="E617" s="21"/>
      <c r="F617" s="21"/>
      <c r="G617" s="10"/>
      <c r="H617" s="10"/>
      <c r="I617" s="10"/>
      <c r="J617" s="10"/>
      <c r="K617" s="10"/>
      <c r="L617" s="10"/>
      <c r="M617" s="10"/>
      <c r="N617" s="23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22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</row>
    <row r="618" spans="2:48" ht="15.75" customHeight="1">
      <c r="B618" s="10"/>
      <c r="C618" s="20"/>
      <c r="D618" s="20"/>
      <c r="E618" s="21"/>
      <c r="F618" s="21"/>
      <c r="G618" s="10"/>
      <c r="H618" s="10"/>
      <c r="I618" s="10"/>
      <c r="J618" s="10"/>
      <c r="K618" s="10"/>
      <c r="L618" s="10"/>
      <c r="M618" s="10"/>
      <c r="N618" s="23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22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</row>
    <row r="619" spans="2:48" ht="15.75" customHeight="1">
      <c r="B619" s="10"/>
      <c r="C619" s="20"/>
      <c r="D619" s="20"/>
      <c r="E619" s="21"/>
      <c r="F619" s="21"/>
      <c r="G619" s="10"/>
      <c r="H619" s="10"/>
      <c r="I619" s="10"/>
      <c r="J619" s="10"/>
      <c r="K619" s="10"/>
      <c r="L619" s="10"/>
      <c r="M619" s="10"/>
      <c r="N619" s="23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22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</row>
    <row r="620" spans="2:48" ht="15.75" customHeight="1">
      <c r="B620" s="10"/>
      <c r="C620" s="20"/>
      <c r="D620" s="20"/>
      <c r="E620" s="21"/>
      <c r="F620" s="21"/>
      <c r="G620" s="10"/>
      <c r="H620" s="10"/>
      <c r="I620" s="10"/>
      <c r="J620" s="10"/>
      <c r="K620" s="10"/>
      <c r="L620" s="10"/>
      <c r="M620" s="10"/>
      <c r="N620" s="23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22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</row>
    <row r="621" spans="2:48" ht="15.75" customHeight="1">
      <c r="B621" s="10"/>
      <c r="C621" s="20"/>
      <c r="D621" s="20"/>
      <c r="E621" s="21"/>
      <c r="F621" s="21"/>
      <c r="G621" s="10"/>
      <c r="H621" s="10"/>
      <c r="I621" s="10"/>
      <c r="J621" s="10"/>
      <c r="K621" s="10"/>
      <c r="L621" s="10"/>
      <c r="M621" s="10"/>
      <c r="N621" s="23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22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</row>
    <row r="622" spans="2:48" ht="15.75" customHeight="1">
      <c r="B622" s="10"/>
      <c r="C622" s="20"/>
      <c r="D622" s="20"/>
      <c r="E622" s="21"/>
      <c r="F622" s="21"/>
      <c r="G622" s="10"/>
      <c r="H622" s="10"/>
      <c r="I622" s="10"/>
      <c r="J622" s="10"/>
      <c r="K622" s="10"/>
      <c r="L622" s="10"/>
      <c r="M622" s="10"/>
      <c r="N622" s="23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22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</row>
    <row r="623" spans="2:48" ht="15.75" customHeight="1">
      <c r="B623" s="10"/>
      <c r="C623" s="20"/>
      <c r="D623" s="20"/>
      <c r="E623" s="21"/>
      <c r="F623" s="21"/>
      <c r="G623" s="10"/>
      <c r="H623" s="10"/>
      <c r="I623" s="10"/>
      <c r="J623" s="10"/>
      <c r="K623" s="10"/>
      <c r="L623" s="10"/>
      <c r="M623" s="10"/>
      <c r="N623" s="23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22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</row>
    <row r="624" spans="2:48" ht="15.75" customHeight="1">
      <c r="B624" s="10"/>
      <c r="C624" s="20"/>
      <c r="D624" s="20"/>
      <c r="E624" s="21"/>
      <c r="F624" s="21"/>
      <c r="G624" s="10"/>
      <c r="H624" s="10"/>
      <c r="I624" s="10"/>
      <c r="J624" s="10"/>
      <c r="K624" s="10"/>
      <c r="L624" s="10"/>
      <c r="M624" s="10"/>
      <c r="N624" s="23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22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</row>
    <row r="625" spans="2:48" ht="15.75" customHeight="1">
      <c r="B625" s="10"/>
      <c r="C625" s="20"/>
      <c r="D625" s="20"/>
      <c r="E625" s="21"/>
      <c r="F625" s="21"/>
      <c r="G625" s="10"/>
      <c r="H625" s="10"/>
      <c r="I625" s="10"/>
      <c r="J625" s="10"/>
      <c r="K625" s="10"/>
      <c r="L625" s="10"/>
      <c r="M625" s="10"/>
      <c r="N625" s="23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22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</row>
    <row r="626" spans="2:48" ht="15.75" customHeight="1">
      <c r="B626" s="10"/>
      <c r="C626" s="20"/>
      <c r="D626" s="20"/>
      <c r="E626" s="21"/>
      <c r="F626" s="21"/>
      <c r="G626" s="10"/>
      <c r="H626" s="10"/>
      <c r="I626" s="10"/>
      <c r="J626" s="10"/>
      <c r="K626" s="10"/>
      <c r="L626" s="10"/>
      <c r="M626" s="10"/>
      <c r="N626" s="23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22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</row>
    <row r="627" spans="2:48" ht="15.75" customHeight="1">
      <c r="B627" s="10"/>
      <c r="C627" s="20"/>
      <c r="D627" s="20"/>
      <c r="E627" s="21"/>
      <c r="F627" s="21"/>
      <c r="G627" s="10"/>
      <c r="H627" s="10"/>
      <c r="I627" s="10"/>
      <c r="J627" s="10"/>
      <c r="K627" s="10"/>
      <c r="L627" s="10"/>
      <c r="M627" s="10"/>
      <c r="N627" s="23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22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</row>
    <row r="628" spans="2:48" ht="15.75" customHeight="1">
      <c r="B628" s="10"/>
      <c r="C628" s="20"/>
      <c r="D628" s="20"/>
      <c r="E628" s="21"/>
      <c r="F628" s="21"/>
      <c r="G628" s="10"/>
      <c r="H628" s="10"/>
      <c r="I628" s="10"/>
      <c r="J628" s="10"/>
      <c r="K628" s="10"/>
      <c r="L628" s="10"/>
      <c r="M628" s="10"/>
      <c r="N628" s="23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22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</row>
    <row r="629" spans="2:48" ht="15.75" customHeight="1">
      <c r="B629" s="10"/>
      <c r="C629" s="20"/>
      <c r="D629" s="20"/>
      <c r="E629" s="21"/>
      <c r="F629" s="21"/>
      <c r="G629" s="10"/>
      <c r="H629" s="10"/>
      <c r="I629" s="10"/>
      <c r="J629" s="10"/>
      <c r="K629" s="10"/>
      <c r="L629" s="10"/>
      <c r="M629" s="10"/>
      <c r="N629" s="23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22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</row>
    <row r="630" spans="2:48" ht="15.75" customHeight="1">
      <c r="B630" s="10"/>
      <c r="C630" s="20"/>
      <c r="D630" s="20"/>
      <c r="E630" s="21"/>
      <c r="F630" s="21"/>
      <c r="G630" s="10"/>
      <c r="H630" s="10"/>
      <c r="I630" s="10"/>
      <c r="J630" s="10"/>
      <c r="K630" s="10"/>
      <c r="L630" s="10"/>
      <c r="M630" s="10"/>
      <c r="N630" s="23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22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</row>
    <row r="631" spans="2:48" ht="15.75" customHeight="1">
      <c r="B631" s="10"/>
      <c r="C631" s="20"/>
      <c r="D631" s="20"/>
      <c r="E631" s="21"/>
      <c r="F631" s="21"/>
      <c r="G631" s="10"/>
      <c r="H631" s="10"/>
      <c r="I631" s="10"/>
      <c r="J631" s="10"/>
      <c r="K631" s="10"/>
      <c r="L631" s="10"/>
      <c r="M631" s="10"/>
      <c r="N631" s="23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22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</row>
    <row r="632" spans="2:48" ht="15.75" customHeight="1">
      <c r="B632" s="10"/>
      <c r="C632" s="20"/>
      <c r="D632" s="20"/>
      <c r="E632" s="21"/>
      <c r="F632" s="21"/>
      <c r="G632" s="10"/>
      <c r="H632" s="10"/>
      <c r="I632" s="10"/>
      <c r="J632" s="10"/>
      <c r="K632" s="10"/>
      <c r="L632" s="10"/>
      <c r="M632" s="10"/>
      <c r="N632" s="23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22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</row>
    <row r="633" spans="2:48" ht="15.75" customHeight="1">
      <c r="B633" s="10"/>
      <c r="C633" s="20"/>
      <c r="D633" s="20"/>
      <c r="E633" s="21"/>
      <c r="F633" s="21"/>
      <c r="G633" s="10"/>
      <c r="H633" s="10"/>
      <c r="I633" s="10"/>
      <c r="J633" s="10"/>
      <c r="K633" s="10"/>
      <c r="L633" s="10"/>
      <c r="M633" s="10"/>
      <c r="N633" s="23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22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</row>
    <row r="634" spans="2:48" ht="15.75" customHeight="1">
      <c r="B634" s="10"/>
      <c r="C634" s="20"/>
      <c r="D634" s="20"/>
      <c r="E634" s="21"/>
      <c r="F634" s="21"/>
      <c r="G634" s="10"/>
      <c r="H634" s="10"/>
      <c r="I634" s="10"/>
      <c r="J634" s="10"/>
      <c r="K634" s="10"/>
      <c r="L634" s="10"/>
      <c r="M634" s="10"/>
      <c r="N634" s="23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22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</row>
    <row r="635" spans="2:48" ht="15.75" customHeight="1">
      <c r="B635" s="10"/>
      <c r="C635" s="20"/>
      <c r="D635" s="20"/>
      <c r="E635" s="21"/>
      <c r="F635" s="21"/>
      <c r="G635" s="10"/>
      <c r="H635" s="10"/>
      <c r="I635" s="10"/>
      <c r="J635" s="10"/>
      <c r="K635" s="10"/>
      <c r="L635" s="10"/>
      <c r="M635" s="10"/>
      <c r="N635" s="23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22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</row>
    <row r="636" spans="2:48" ht="15.75" customHeight="1">
      <c r="B636" s="10"/>
      <c r="C636" s="20"/>
      <c r="D636" s="20"/>
      <c r="E636" s="21"/>
      <c r="F636" s="21"/>
      <c r="G636" s="10"/>
      <c r="H636" s="10"/>
      <c r="I636" s="10"/>
      <c r="J636" s="10"/>
      <c r="K636" s="10"/>
      <c r="L636" s="10"/>
      <c r="M636" s="10"/>
      <c r="N636" s="23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22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</row>
    <row r="637" spans="2:48" ht="15.75" customHeight="1">
      <c r="B637" s="10"/>
      <c r="C637" s="20"/>
      <c r="D637" s="20"/>
      <c r="E637" s="21"/>
      <c r="F637" s="21"/>
      <c r="G637" s="10"/>
      <c r="H637" s="10"/>
      <c r="I637" s="10"/>
      <c r="J637" s="10"/>
      <c r="K637" s="10"/>
      <c r="L637" s="10"/>
      <c r="M637" s="10"/>
      <c r="N637" s="23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22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</row>
    <row r="638" spans="2:48" ht="15.75" customHeight="1">
      <c r="B638" s="10"/>
      <c r="C638" s="20"/>
      <c r="D638" s="20"/>
      <c r="E638" s="21"/>
      <c r="F638" s="21"/>
      <c r="G638" s="10"/>
      <c r="H638" s="10"/>
      <c r="I638" s="10"/>
      <c r="J638" s="10"/>
      <c r="K638" s="10"/>
      <c r="L638" s="10"/>
      <c r="M638" s="10"/>
      <c r="N638" s="23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22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</row>
    <row r="639" spans="2:48" ht="15.75" customHeight="1">
      <c r="B639" s="10"/>
      <c r="C639" s="20"/>
      <c r="D639" s="20"/>
      <c r="E639" s="21"/>
      <c r="F639" s="21"/>
      <c r="G639" s="10"/>
      <c r="H639" s="10"/>
      <c r="I639" s="10"/>
      <c r="J639" s="10"/>
      <c r="K639" s="10"/>
      <c r="L639" s="10"/>
      <c r="M639" s="10"/>
      <c r="N639" s="23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22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</row>
    <row r="640" spans="2:48" ht="15.75" customHeight="1">
      <c r="B640" s="10"/>
      <c r="C640" s="20"/>
      <c r="D640" s="20"/>
      <c r="E640" s="21"/>
      <c r="F640" s="21"/>
      <c r="G640" s="10"/>
      <c r="H640" s="10"/>
      <c r="I640" s="10"/>
      <c r="J640" s="10"/>
      <c r="K640" s="10"/>
      <c r="L640" s="10"/>
      <c r="M640" s="10"/>
      <c r="N640" s="23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22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</row>
    <row r="641" spans="2:48" ht="15.75" customHeight="1">
      <c r="B641" s="10"/>
      <c r="C641" s="20"/>
      <c r="D641" s="20"/>
      <c r="E641" s="21"/>
      <c r="F641" s="21"/>
      <c r="G641" s="10"/>
      <c r="H641" s="10"/>
      <c r="I641" s="10"/>
      <c r="J641" s="10"/>
      <c r="K641" s="10"/>
      <c r="L641" s="10"/>
      <c r="M641" s="10"/>
      <c r="N641" s="23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22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</row>
    <row r="642" spans="2:48" ht="15.75" customHeight="1">
      <c r="B642" s="10"/>
      <c r="C642" s="20"/>
      <c r="D642" s="20"/>
      <c r="E642" s="21"/>
      <c r="F642" s="21"/>
      <c r="G642" s="10"/>
      <c r="H642" s="10"/>
      <c r="I642" s="10"/>
      <c r="J642" s="10"/>
      <c r="K642" s="10"/>
      <c r="L642" s="10"/>
      <c r="M642" s="10"/>
      <c r="N642" s="23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22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</row>
    <row r="643" spans="2:48" ht="15.75" customHeight="1">
      <c r="B643" s="10"/>
      <c r="C643" s="20"/>
      <c r="D643" s="20"/>
      <c r="E643" s="21"/>
      <c r="F643" s="21"/>
      <c r="G643" s="10"/>
      <c r="H643" s="10"/>
      <c r="I643" s="10"/>
      <c r="J643" s="10"/>
      <c r="K643" s="10"/>
      <c r="L643" s="10"/>
      <c r="M643" s="10"/>
      <c r="N643" s="23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22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</row>
    <row r="644" spans="2:48" ht="15.75" customHeight="1">
      <c r="B644" s="10"/>
      <c r="C644" s="20"/>
      <c r="D644" s="20"/>
      <c r="E644" s="21"/>
      <c r="F644" s="21"/>
      <c r="G644" s="10"/>
      <c r="H644" s="10"/>
      <c r="I644" s="10"/>
      <c r="J644" s="10"/>
      <c r="K644" s="10"/>
      <c r="L644" s="10"/>
      <c r="M644" s="10"/>
      <c r="N644" s="23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22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</row>
    <row r="645" spans="2:48" ht="15.75" customHeight="1">
      <c r="B645" s="10"/>
      <c r="C645" s="20"/>
      <c r="D645" s="20"/>
      <c r="E645" s="21"/>
      <c r="F645" s="21"/>
      <c r="G645" s="10"/>
      <c r="H645" s="10"/>
      <c r="I645" s="10"/>
      <c r="J645" s="10"/>
      <c r="K645" s="10"/>
      <c r="L645" s="10"/>
      <c r="M645" s="10"/>
      <c r="N645" s="23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22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</row>
    <row r="646" spans="2:48" ht="15.75" customHeight="1">
      <c r="B646" s="10"/>
      <c r="C646" s="20"/>
      <c r="D646" s="20"/>
      <c r="E646" s="21"/>
      <c r="F646" s="21"/>
      <c r="G646" s="10"/>
      <c r="H646" s="10"/>
      <c r="I646" s="10"/>
      <c r="J646" s="10"/>
      <c r="K646" s="10"/>
      <c r="L646" s="10"/>
      <c r="M646" s="10"/>
      <c r="N646" s="23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22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</row>
    <row r="647" spans="2:48" ht="15.75" customHeight="1">
      <c r="B647" s="10"/>
      <c r="C647" s="20"/>
      <c r="D647" s="20"/>
      <c r="E647" s="21"/>
      <c r="F647" s="21"/>
      <c r="G647" s="10"/>
      <c r="H647" s="10"/>
      <c r="I647" s="10"/>
      <c r="J647" s="10"/>
      <c r="K647" s="10"/>
      <c r="L647" s="10"/>
      <c r="M647" s="10"/>
      <c r="N647" s="23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22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</row>
    <row r="648" spans="2:48" ht="15.75" customHeight="1">
      <c r="B648" s="10"/>
      <c r="C648" s="20"/>
      <c r="D648" s="20"/>
      <c r="E648" s="21"/>
      <c r="F648" s="21"/>
      <c r="G648" s="10"/>
      <c r="H648" s="10"/>
      <c r="I648" s="10"/>
      <c r="J648" s="10"/>
      <c r="K648" s="10"/>
      <c r="L648" s="10"/>
      <c r="M648" s="10"/>
      <c r="N648" s="23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22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</row>
    <row r="649" spans="2:48" ht="15.75" customHeight="1">
      <c r="B649" s="10"/>
      <c r="C649" s="20"/>
      <c r="D649" s="20"/>
      <c r="E649" s="21"/>
      <c r="F649" s="21"/>
      <c r="G649" s="10"/>
      <c r="H649" s="10"/>
      <c r="I649" s="10"/>
      <c r="J649" s="10"/>
      <c r="K649" s="10"/>
      <c r="L649" s="10"/>
      <c r="M649" s="10"/>
      <c r="N649" s="23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22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</row>
    <row r="650" spans="2:48" ht="15.75" customHeight="1">
      <c r="B650" s="10"/>
      <c r="C650" s="20"/>
      <c r="D650" s="20"/>
      <c r="E650" s="21"/>
      <c r="F650" s="21"/>
      <c r="G650" s="10"/>
      <c r="H650" s="10"/>
      <c r="I650" s="10"/>
      <c r="J650" s="10"/>
      <c r="K650" s="10"/>
      <c r="L650" s="10"/>
      <c r="M650" s="10"/>
      <c r="N650" s="23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22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</row>
    <row r="651" spans="2:48" ht="15.75" customHeight="1">
      <c r="B651" s="10"/>
      <c r="C651" s="20"/>
      <c r="D651" s="20"/>
      <c r="E651" s="21"/>
      <c r="F651" s="21"/>
      <c r="G651" s="10"/>
      <c r="H651" s="10"/>
      <c r="I651" s="10"/>
      <c r="J651" s="10"/>
      <c r="K651" s="10"/>
      <c r="L651" s="10"/>
      <c r="M651" s="10"/>
      <c r="N651" s="23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22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</row>
    <row r="652" spans="2:48" ht="15.75" customHeight="1">
      <c r="B652" s="10"/>
      <c r="C652" s="20"/>
      <c r="D652" s="20"/>
      <c r="E652" s="21"/>
      <c r="F652" s="21"/>
      <c r="G652" s="10"/>
      <c r="H652" s="10"/>
      <c r="I652" s="10"/>
      <c r="J652" s="10"/>
      <c r="K652" s="10"/>
      <c r="L652" s="10"/>
      <c r="M652" s="10"/>
      <c r="N652" s="23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22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</row>
    <row r="653" spans="2:48" ht="15.75" customHeight="1">
      <c r="B653" s="10"/>
      <c r="C653" s="20"/>
      <c r="D653" s="20"/>
      <c r="E653" s="21"/>
      <c r="F653" s="21"/>
      <c r="G653" s="10"/>
      <c r="H653" s="10"/>
      <c r="I653" s="10"/>
      <c r="J653" s="10"/>
      <c r="K653" s="10"/>
      <c r="L653" s="10"/>
      <c r="M653" s="10"/>
      <c r="N653" s="23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22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</row>
    <row r="654" spans="2:48" ht="15.75" customHeight="1">
      <c r="B654" s="10"/>
      <c r="C654" s="20"/>
      <c r="D654" s="20"/>
      <c r="E654" s="21"/>
      <c r="F654" s="21"/>
      <c r="G654" s="10"/>
      <c r="H654" s="10"/>
      <c r="I654" s="10"/>
      <c r="J654" s="10"/>
      <c r="K654" s="10"/>
      <c r="L654" s="10"/>
      <c r="M654" s="10"/>
      <c r="N654" s="23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22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</row>
    <row r="655" spans="2:48" ht="15.75" customHeight="1">
      <c r="B655" s="10"/>
      <c r="C655" s="20"/>
      <c r="D655" s="20"/>
      <c r="E655" s="21"/>
      <c r="F655" s="21"/>
      <c r="G655" s="10"/>
      <c r="H655" s="10"/>
      <c r="I655" s="10"/>
      <c r="J655" s="10"/>
      <c r="K655" s="10"/>
      <c r="L655" s="10"/>
      <c r="M655" s="10"/>
      <c r="N655" s="23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22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</row>
    <row r="656" spans="2:48" ht="15.75" customHeight="1">
      <c r="B656" s="10"/>
      <c r="C656" s="20"/>
      <c r="D656" s="20"/>
      <c r="E656" s="21"/>
      <c r="F656" s="21"/>
      <c r="G656" s="10"/>
      <c r="H656" s="10"/>
      <c r="I656" s="10"/>
      <c r="J656" s="10"/>
      <c r="K656" s="10"/>
      <c r="L656" s="10"/>
      <c r="M656" s="10"/>
      <c r="N656" s="23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22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</row>
    <row r="657" spans="2:48" ht="15.75" customHeight="1">
      <c r="B657" s="10"/>
      <c r="C657" s="20"/>
      <c r="D657" s="20"/>
      <c r="E657" s="21"/>
      <c r="F657" s="21"/>
      <c r="G657" s="10"/>
      <c r="H657" s="10"/>
      <c r="I657" s="10"/>
      <c r="J657" s="10"/>
      <c r="K657" s="10"/>
      <c r="L657" s="10"/>
      <c r="M657" s="10"/>
      <c r="N657" s="23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22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</row>
    <row r="658" spans="2:48" ht="15.75" customHeight="1">
      <c r="B658" s="10"/>
      <c r="C658" s="20"/>
      <c r="D658" s="20"/>
      <c r="E658" s="21"/>
      <c r="F658" s="21"/>
      <c r="G658" s="10"/>
      <c r="H658" s="10"/>
      <c r="I658" s="10"/>
      <c r="J658" s="10"/>
      <c r="K658" s="10"/>
      <c r="L658" s="10"/>
      <c r="M658" s="10"/>
      <c r="N658" s="23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22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</row>
    <row r="659" spans="2:48" ht="15.75" customHeight="1">
      <c r="B659" s="10"/>
      <c r="C659" s="20"/>
      <c r="D659" s="20"/>
      <c r="E659" s="21"/>
      <c r="F659" s="21"/>
      <c r="G659" s="10"/>
      <c r="H659" s="10"/>
      <c r="I659" s="10"/>
      <c r="J659" s="10"/>
      <c r="K659" s="10"/>
      <c r="L659" s="10"/>
      <c r="M659" s="10"/>
      <c r="N659" s="23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22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</row>
    <row r="660" spans="2:48" ht="15.75" customHeight="1">
      <c r="B660" s="10"/>
      <c r="C660" s="20"/>
      <c r="D660" s="20"/>
      <c r="E660" s="21"/>
      <c r="F660" s="21"/>
      <c r="G660" s="10"/>
      <c r="H660" s="10"/>
      <c r="I660" s="10"/>
      <c r="J660" s="10"/>
      <c r="K660" s="10"/>
      <c r="L660" s="10"/>
      <c r="M660" s="10"/>
      <c r="N660" s="23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22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</row>
    <row r="661" spans="2:48" ht="15.75" customHeight="1">
      <c r="B661" s="10"/>
      <c r="C661" s="20"/>
      <c r="D661" s="20"/>
      <c r="E661" s="21"/>
      <c r="F661" s="21"/>
      <c r="G661" s="10"/>
      <c r="H661" s="10"/>
      <c r="I661" s="10"/>
      <c r="J661" s="10"/>
      <c r="K661" s="10"/>
      <c r="L661" s="10"/>
      <c r="M661" s="10"/>
      <c r="N661" s="23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22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</row>
    <row r="662" spans="2:48" ht="15.75" customHeight="1">
      <c r="B662" s="10"/>
      <c r="C662" s="20"/>
      <c r="D662" s="20"/>
      <c r="E662" s="21"/>
      <c r="F662" s="21"/>
      <c r="G662" s="10"/>
      <c r="H662" s="10"/>
      <c r="I662" s="10"/>
      <c r="J662" s="10"/>
      <c r="K662" s="10"/>
      <c r="L662" s="10"/>
      <c r="M662" s="10"/>
      <c r="N662" s="23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22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</row>
    <row r="663" spans="2:48" ht="15.75" customHeight="1">
      <c r="B663" s="10"/>
      <c r="C663" s="20"/>
      <c r="D663" s="20"/>
      <c r="E663" s="21"/>
      <c r="F663" s="21"/>
      <c r="G663" s="10"/>
      <c r="H663" s="10"/>
      <c r="I663" s="10"/>
      <c r="J663" s="10"/>
      <c r="K663" s="10"/>
      <c r="L663" s="10"/>
      <c r="M663" s="10"/>
      <c r="N663" s="23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22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</row>
    <row r="664" spans="2:48" ht="15.75" customHeight="1">
      <c r="B664" s="10"/>
      <c r="C664" s="20"/>
      <c r="D664" s="20"/>
      <c r="E664" s="21"/>
      <c r="F664" s="21"/>
      <c r="G664" s="10"/>
      <c r="H664" s="10"/>
      <c r="I664" s="10"/>
      <c r="J664" s="10"/>
      <c r="K664" s="10"/>
      <c r="L664" s="10"/>
      <c r="M664" s="10"/>
      <c r="N664" s="23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22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</row>
    <row r="665" spans="2:48" ht="15.75" customHeight="1">
      <c r="B665" s="10"/>
      <c r="C665" s="20"/>
      <c r="D665" s="20"/>
      <c r="E665" s="21"/>
      <c r="F665" s="21"/>
      <c r="G665" s="10"/>
      <c r="H665" s="10"/>
      <c r="I665" s="10"/>
      <c r="J665" s="10"/>
      <c r="K665" s="10"/>
      <c r="L665" s="10"/>
      <c r="M665" s="10"/>
      <c r="N665" s="23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22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</row>
    <row r="666" spans="2:48" ht="15.75" customHeight="1">
      <c r="B666" s="10"/>
      <c r="C666" s="20"/>
      <c r="D666" s="20"/>
      <c r="E666" s="21"/>
      <c r="F666" s="21"/>
      <c r="G666" s="10"/>
      <c r="H666" s="10"/>
      <c r="I666" s="10"/>
      <c r="J666" s="10"/>
      <c r="K666" s="10"/>
      <c r="L666" s="10"/>
      <c r="M666" s="10"/>
      <c r="N666" s="23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22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</row>
    <row r="667" spans="2:48" ht="15.75" customHeight="1">
      <c r="B667" s="10"/>
      <c r="C667" s="20"/>
      <c r="D667" s="20"/>
      <c r="E667" s="21"/>
      <c r="F667" s="21"/>
      <c r="G667" s="10"/>
      <c r="H667" s="10"/>
      <c r="I667" s="10"/>
      <c r="J667" s="10"/>
      <c r="K667" s="10"/>
      <c r="L667" s="10"/>
      <c r="M667" s="10"/>
      <c r="N667" s="23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22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</row>
    <row r="668" spans="2:48" ht="15.75" customHeight="1">
      <c r="B668" s="10"/>
      <c r="C668" s="20"/>
      <c r="D668" s="20"/>
      <c r="E668" s="21"/>
      <c r="F668" s="21"/>
      <c r="G668" s="10"/>
      <c r="H668" s="10"/>
      <c r="I668" s="10"/>
      <c r="J668" s="10"/>
      <c r="K668" s="10"/>
      <c r="L668" s="10"/>
      <c r="M668" s="10"/>
      <c r="N668" s="23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22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</row>
    <row r="669" spans="2:48" ht="15.75" customHeight="1">
      <c r="B669" s="10"/>
      <c r="C669" s="20"/>
      <c r="D669" s="20"/>
      <c r="E669" s="21"/>
      <c r="F669" s="21"/>
      <c r="G669" s="10"/>
      <c r="H669" s="10"/>
      <c r="I669" s="10"/>
      <c r="J669" s="10"/>
      <c r="K669" s="10"/>
      <c r="L669" s="10"/>
      <c r="M669" s="10"/>
      <c r="N669" s="23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22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</row>
    <row r="670" spans="2:48" ht="15.75" customHeight="1">
      <c r="B670" s="10"/>
      <c r="C670" s="20"/>
      <c r="D670" s="20"/>
      <c r="E670" s="21"/>
      <c r="F670" s="21"/>
      <c r="G670" s="10"/>
      <c r="H670" s="10"/>
      <c r="I670" s="10"/>
      <c r="J670" s="10"/>
      <c r="K670" s="10"/>
      <c r="L670" s="10"/>
      <c r="M670" s="10"/>
      <c r="N670" s="23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22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</row>
    <row r="671" spans="2:48" ht="15.75" customHeight="1">
      <c r="B671" s="10"/>
      <c r="C671" s="20"/>
      <c r="D671" s="20"/>
      <c r="E671" s="21"/>
      <c r="F671" s="21"/>
      <c r="G671" s="10"/>
      <c r="H671" s="10"/>
      <c r="I671" s="10"/>
      <c r="J671" s="10"/>
      <c r="K671" s="10"/>
      <c r="L671" s="10"/>
      <c r="M671" s="10"/>
      <c r="N671" s="23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22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</row>
    <row r="672" spans="2:48" ht="15.75" customHeight="1">
      <c r="B672" s="10"/>
      <c r="C672" s="20"/>
      <c r="D672" s="20"/>
      <c r="E672" s="21"/>
      <c r="F672" s="21"/>
      <c r="G672" s="10"/>
      <c r="H672" s="10"/>
      <c r="I672" s="10"/>
      <c r="J672" s="10"/>
      <c r="K672" s="10"/>
      <c r="L672" s="10"/>
      <c r="M672" s="10"/>
      <c r="N672" s="23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22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</row>
    <row r="673" spans="2:48" ht="15.75" customHeight="1">
      <c r="B673" s="10"/>
      <c r="C673" s="20"/>
      <c r="D673" s="20"/>
      <c r="E673" s="21"/>
      <c r="F673" s="21"/>
      <c r="G673" s="10"/>
      <c r="H673" s="10"/>
      <c r="I673" s="10"/>
      <c r="J673" s="10"/>
      <c r="K673" s="10"/>
      <c r="L673" s="10"/>
      <c r="M673" s="10"/>
      <c r="N673" s="23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22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</row>
    <row r="674" spans="2:48" ht="15.75" customHeight="1">
      <c r="B674" s="10"/>
      <c r="C674" s="20"/>
      <c r="D674" s="20"/>
      <c r="E674" s="21"/>
      <c r="F674" s="21"/>
      <c r="G674" s="10"/>
      <c r="H674" s="10"/>
      <c r="I674" s="10"/>
      <c r="J674" s="10"/>
      <c r="K674" s="10"/>
      <c r="L674" s="10"/>
      <c r="M674" s="10"/>
      <c r="N674" s="23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22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</row>
    <row r="675" spans="2:48" ht="15.75" customHeight="1">
      <c r="B675" s="10"/>
      <c r="C675" s="20"/>
      <c r="D675" s="20"/>
      <c r="E675" s="21"/>
      <c r="F675" s="21"/>
      <c r="G675" s="10"/>
      <c r="H675" s="10"/>
      <c r="I675" s="10"/>
      <c r="J675" s="10"/>
      <c r="K675" s="10"/>
      <c r="L675" s="10"/>
      <c r="M675" s="10"/>
      <c r="N675" s="23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22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</row>
    <row r="676" spans="2:48" ht="15.75" customHeight="1">
      <c r="B676" s="10"/>
      <c r="C676" s="20"/>
      <c r="D676" s="20"/>
      <c r="E676" s="21"/>
      <c r="F676" s="21"/>
      <c r="G676" s="10"/>
      <c r="H676" s="10"/>
      <c r="I676" s="10"/>
      <c r="J676" s="10"/>
      <c r="K676" s="10"/>
      <c r="L676" s="10"/>
      <c r="M676" s="10"/>
      <c r="N676" s="23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22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</row>
    <row r="677" spans="2:48" ht="15.75" customHeight="1">
      <c r="B677" s="10"/>
      <c r="C677" s="20"/>
      <c r="D677" s="20"/>
      <c r="E677" s="21"/>
      <c r="F677" s="21"/>
      <c r="G677" s="10"/>
      <c r="H677" s="10"/>
      <c r="I677" s="10"/>
      <c r="J677" s="10"/>
      <c r="K677" s="10"/>
      <c r="L677" s="10"/>
      <c r="M677" s="10"/>
      <c r="N677" s="23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22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</row>
    <row r="678" spans="2:48" ht="15.75" customHeight="1">
      <c r="B678" s="10"/>
      <c r="C678" s="20"/>
      <c r="D678" s="20"/>
      <c r="E678" s="21"/>
      <c r="F678" s="21"/>
      <c r="G678" s="10"/>
      <c r="H678" s="10"/>
      <c r="I678" s="10"/>
      <c r="J678" s="10"/>
      <c r="K678" s="10"/>
      <c r="L678" s="10"/>
      <c r="M678" s="10"/>
      <c r="N678" s="23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22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</row>
    <row r="679" spans="2:48" ht="15.75" customHeight="1">
      <c r="B679" s="10"/>
      <c r="C679" s="20"/>
      <c r="D679" s="20"/>
      <c r="E679" s="21"/>
      <c r="F679" s="21"/>
      <c r="G679" s="10"/>
      <c r="H679" s="10"/>
      <c r="I679" s="10"/>
      <c r="J679" s="10"/>
      <c r="K679" s="10"/>
      <c r="L679" s="10"/>
      <c r="M679" s="10"/>
      <c r="N679" s="23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22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</row>
    <row r="680" spans="2:48" ht="15.75" customHeight="1">
      <c r="B680" s="10"/>
      <c r="C680" s="20"/>
      <c r="D680" s="20"/>
      <c r="E680" s="21"/>
      <c r="F680" s="21"/>
      <c r="G680" s="10"/>
      <c r="H680" s="10"/>
      <c r="I680" s="10"/>
      <c r="J680" s="10"/>
      <c r="K680" s="10"/>
      <c r="L680" s="10"/>
      <c r="M680" s="10"/>
      <c r="N680" s="23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22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</row>
    <row r="681" spans="2:48" ht="15.75" customHeight="1">
      <c r="B681" s="10"/>
      <c r="C681" s="20"/>
      <c r="D681" s="20"/>
      <c r="E681" s="21"/>
      <c r="F681" s="21"/>
      <c r="G681" s="10"/>
      <c r="H681" s="10"/>
      <c r="I681" s="10"/>
      <c r="J681" s="10"/>
      <c r="K681" s="10"/>
      <c r="L681" s="10"/>
      <c r="M681" s="10"/>
      <c r="N681" s="23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22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</row>
    <row r="682" spans="2:48" ht="15.75" customHeight="1">
      <c r="B682" s="10"/>
      <c r="C682" s="20"/>
      <c r="D682" s="20"/>
      <c r="E682" s="21"/>
      <c r="F682" s="21"/>
      <c r="G682" s="10"/>
      <c r="H682" s="10"/>
      <c r="I682" s="10"/>
      <c r="J682" s="10"/>
      <c r="K682" s="10"/>
      <c r="L682" s="10"/>
      <c r="M682" s="10"/>
      <c r="N682" s="23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22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</row>
    <row r="683" spans="2:48" ht="15.75" customHeight="1">
      <c r="B683" s="10"/>
      <c r="C683" s="20"/>
      <c r="D683" s="20"/>
      <c r="E683" s="21"/>
      <c r="F683" s="21"/>
      <c r="G683" s="10"/>
      <c r="H683" s="10"/>
      <c r="I683" s="10"/>
      <c r="J683" s="10"/>
      <c r="K683" s="10"/>
      <c r="L683" s="10"/>
      <c r="M683" s="10"/>
      <c r="N683" s="23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22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</row>
    <row r="684" spans="2:48" ht="15.75" customHeight="1">
      <c r="B684" s="10"/>
      <c r="C684" s="20"/>
      <c r="D684" s="20"/>
      <c r="E684" s="21"/>
      <c r="F684" s="21"/>
      <c r="G684" s="10"/>
      <c r="H684" s="10"/>
      <c r="I684" s="10"/>
      <c r="J684" s="10"/>
      <c r="K684" s="10"/>
      <c r="L684" s="10"/>
      <c r="M684" s="10"/>
      <c r="N684" s="23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22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</row>
    <row r="685" spans="2:48" ht="15.75" customHeight="1">
      <c r="B685" s="10"/>
      <c r="C685" s="20"/>
      <c r="D685" s="20"/>
      <c r="E685" s="21"/>
      <c r="F685" s="21"/>
      <c r="G685" s="10"/>
      <c r="H685" s="10"/>
      <c r="I685" s="10"/>
      <c r="J685" s="10"/>
      <c r="K685" s="10"/>
      <c r="L685" s="10"/>
      <c r="M685" s="10"/>
      <c r="N685" s="23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22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</row>
    <row r="686" spans="2:48" ht="15.75" customHeight="1">
      <c r="B686" s="10"/>
      <c r="C686" s="20"/>
      <c r="D686" s="20"/>
      <c r="E686" s="21"/>
      <c r="F686" s="21"/>
      <c r="G686" s="10"/>
      <c r="H686" s="10"/>
      <c r="I686" s="10"/>
      <c r="J686" s="10"/>
      <c r="K686" s="10"/>
      <c r="L686" s="10"/>
      <c r="M686" s="10"/>
      <c r="N686" s="23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22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</row>
    <row r="687" spans="2:48" ht="15.75" customHeight="1">
      <c r="B687" s="10"/>
      <c r="C687" s="20"/>
      <c r="D687" s="20"/>
      <c r="E687" s="21"/>
      <c r="F687" s="21"/>
      <c r="G687" s="10"/>
      <c r="H687" s="10"/>
      <c r="I687" s="10"/>
      <c r="J687" s="10"/>
      <c r="K687" s="10"/>
      <c r="L687" s="10"/>
      <c r="M687" s="10"/>
      <c r="N687" s="23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22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</row>
    <row r="688" spans="2:48" ht="15.75" customHeight="1">
      <c r="B688" s="10"/>
      <c r="C688" s="20"/>
      <c r="D688" s="20"/>
      <c r="E688" s="21"/>
      <c r="F688" s="21"/>
      <c r="G688" s="10"/>
      <c r="H688" s="10"/>
      <c r="I688" s="10"/>
      <c r="J688" s="10"/>
      <c r="K688" s="10"/>
      <c r="L688" s="10"/>
      <c r="M688" s="10"/>
      <c r="N688" s="23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22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</row>
    <row r="689" spans="2:48" ht="15.75" customHeight="1">
      <c r="B689" s="10"/>
      <c r="C689" s="20"/>
      <c r="D689" s="20"/>
      <c r="E689" s="21"/>
      <c r="F689" s="21"/>
      <c r="G689" s="10"/>
      <c r="H689" s="10"/>
      <c r="I689" s="10"/>
      <c r="J689" s="10"/>
      <c r="K689" s="10"/>
      <c r="L689" s="10"/>
      <c r="M689" s="10"/>
      <c r="N689" s="23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22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</row>
    <row r="690" spans="2:48" ht="15.75" customHeight="1">
      <c r="B690" s="10"/>
      <c r="C690" s="20"/>
      <c r="D690" s="20"/>
      <c r="E690" s="21"/>
      <c r="F690" s="21"/>
      <c r="G690" s="10"/>
      <c r="H690" s="10"/>
      <c r="I690" s="10"/>
      <c r="J690" s="10"/>
      <c r="K690" s="10"/>
      <c r="L690" s="10"/>
      <c r="M690" s="10"/>
      <c r="N690" s="23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22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</row>
    <row r="691" spans="2:48" ht="15.75" customHeight="1">
      <c r="B691" s="10"/>
      <c r="C691" s="20"/>
      <c r="D691" s="20"/>
      <c r="E691" s="21"/>
      <c r="F691" s="21"/>
      <c r="G691" s="10"/>
      <c r="H691" s="10"/>
      <c r="I691" s="10"/>
      <c r="J691" s="10"/>
      <c r="K691" s="10"/>
      <c r="L691" s="10"/>
      <c r="M691" s="10"/>
      <c r="N691" s="23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22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</row>
    <row r="692" spans="2:48" ht="15" customHeight="1">
      <c r="Y692" s="10"/>
      <c r="Z692" s="10"/>
      <c r="AA692" s="10"/>
    </row>
    <row r="693" spans="2:48" ht="15" customHeight="1">
      <c r="Y693" s="10"/>
      <c r="Z693" s="10"/>
      <c r="AA693" s="10"/>
    </row>
  </sheetData>
  <mergeCells count="4">
    <mergeCell ref="B2:R2"/>
    <mergeCell ref="G3:L3"/>
    <mergeCell ref="O3:Y3"/>
    <mergeCell ref="Z3:AI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678"/>
  <sheetViews>
    <sheetView topLeftCell="C1" workbookViewId="0">
      <pane ySplit="5" topLeftCell="A228" activePane="bottomLeft" state="frozen"/>
      <selection pane="bottomLeft" activeCell="J399" sqref="J399"/>
    </sheetView>
  </sheetViews>
  <sheetFormatPr defaultColWidth="14.42578125" defaultRowHeight="15.75"/>
  <cols>
    <col min="1" max="1" width="15.5703125" customWidth="1"/>
    <col min="2" max="2" width="12.85546875" style="32" customWidth="1"/>
    <col min="3" max="3" width="16.7109375" customWidth="1"/>
    <col min="4" max="4" width="8.140625" customWidth="1"/>
    <col min="5" max="5" width="7.42578125" customWidth="1"/>
    <col min="6" max="7" width="7.85546875" customWidth="1"/>
    <col min="8" max="8" width="8.28515625" customWidth="1"/>
    <col min="9" max="9" width="7" customWidth="1"/>
    <col min="10" max="10" width="8.140625" customWidth="1"/>
    <col min="11" max="11" width="8.42578125" customWidth="1"/>
    <col min="12" max="12" width="10.28515625" customWidth="1"/>
    <col min="13" max="13" width="8.28515625" customWidth="1"/>
    <col min="14" max="14" width="11.28515625" style="30" customWidth="1"/>
    <col min="15" max="15" width="8.140625" customWidth="1"/>
    <col min="16" max="17" width="9.42578125" customWidth="1"/>
    <col min="18" max="18" width="8.7109375" customWidth="1"/>
    <col min="19" max="19" width="8" customWidth="1"/>
    <col min="20" max="20" width="8.85546875" customWidth="1"/>
    <col min="21" max="21" width="9.28515625" customWidth="1"/>
    <col min="22" max="22" width="8.42578125" customWidth="1"/>
    <col min="23" max="23" width="9.28515625" customWidth="1"/>
    <col min="24" max="24" width="8.85546875" customWidth="1"/>
    <col min="25" max="25" width="9.85546875" customWidth="1"/>
    <col min="26" max="26" width="11.28515625" customWidth="1"/>
    <col min="27" max="27" width="8.140625" hidden="1" customWidth="1"/>
    <col min="28" max="28" width="8.42578125" customWidth="1"/>
    <col min="29" max="29" width="8.5703125" customWidth="1"/>
    <col min="30" max="30" width="10.85546875" customWidth="1"/>
    <col min="31" max="31" width="8.5703125" customWidth="1"/>
    <col min="32" max="32" width="10.42578125" customWidth="1"/>
    <col min="33" max="33" width="8.5703125" customWidth="1"/>
    <col min="34" max="34" width="9.5703125" customWidth="1"/>
    <col min="35" max="35" width="8.42578125" customWidth="1"/>
    <col min="36" max="36" width="10" customWidth="1"/>
    <col min="37" max="37" width="15.5703125" customWidth="1"/>
    <col min="38" max="48" width="13.5703125" customWidth="1"/>
  </cols>
  <sheetData>
    <row r="1" spans="1:48" ht="16.5" thickBot="1"/>
    <row r="2" spans="1:48" ht="30" customHeight="1" thickBot="1">
      <c r="B2" s="564" t="s">
        <v>46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5.75" customHeight="1">
      <c r="B3" s="24"/>
      <c r="C3" s="2"/>
      <c r="D3" s="25"/>
      <c r="E3" s="26"/>
      <c r="F3" s="26"/>
      <c r="G3" s="567" t="s">
        <v>0</v>
      </c>
      <c r="H3" s="568"/>
      <c r="I3" s="568"/>
      <c r="J3" s="568"/>
      <c r="K3" s="568"/>
      <c r="L3" s="569"/>
      <c r="M3" s="59"/>
      <c r="N3" s="28"/>
      <c r="O3" s="567" t="s">
        <v>1</v>
      </c>
      <c r="P3" s="568"/>
      <c r="Q3" s="568"/>
      <c r="R3" s="568"/>
      <c r="S3" s="570"/>
      <c r="T3" s="570"/>
      <c r="U3" s="570"/>
      <c r="V3" s="570"/>
      <c r="W3" s="570"/>
      <c r="X3" s="570"/>
      <c r="Y3" s="571"/>
      <c r="Z3" s="572" t="s">
        <v>2</v>
      </c>
      <c r="AA3" s="573"/>
      <c r="AB3" s="574"/>
      <c r="AC3" s="574"/>
      <c r="AD3" s="574"/>
      <c r="AE3" s="574"/>
      <c r="AF3" s="574"/>
      <c r="AG3" s="574"/>
      <c r="AH3" s="574"/>
      <c r="AI3" s="575"/>
      <c r="AJ3" s="3"/>
      <c r="AK3" s="3"/>
      <c r="AL3" s="3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5.75" customHeight="1">
      <c r="A4" s="100" t="s">
        <v>407</v>
      </c>
      <c r="B4" s="40" t="s">
        <v>3</v>
      </c>
      <c r="C4" s="38" t="s">
        <v>4</v>
      </c>
      <c r="D4" s="6" t="s">
        <v>5</v>
      </c>
      <c r="E4" s="27" t="s">
        <v>6</v>
      </c>
      <c r="F4" s="2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29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11</v>
      </c>
      <c r="V4" s="8" t="s">
        <v>22</v>
      </c>
      <c r="W4" s="8" t="s">
        <v>23</v>
      </c>
      <c r="X4" s="8" t="s">
        <v>24</v>
      </c>
      <c r="Y4" s="7" t="s">
        <v>25</v>
      </c>
      <c r="Z4" s="7" t="s">
        <v>26</v>
      </c>
      <c r="AA4" s="7" t="s">
        <v>12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9" t="s">
        <v>36</v>
      </c>
      <c r="AL4" s="5" t="s">
        <v>45</v>
      </c>
      <c r="AM4" s="10"/>
      <c r="AN4" s="10"/>
      <c r="AO4" s="10"/>
      <c r="AP4" s="10"/>
      <c r="AQ4" s="10"/>
      <c r="AR4" s="10"/>
      <c r="AS4" s="10"/>
      <c r="AT4" s="10"/>
      <c r="AU4" s="11"/>
      <c r="AV4" s="12"/>
    </row>
    <row r="5" spans="1:48" ht="15" customHeight="1">
      <c r="A5" s="98"/>
      <c r="B5" s="99"/>
      <c r="C5" s="45" t="s">
        <v>37</v>
      </c>
      <c r="D5" s="45" t="s">
        <v>38</v>
      </c>
      <c r="E5" s="46"/>
      <c r="F5" s="46"/>
      <c r="G5" s="39"/>
      <c r="H5" s="39"/>
      <c r="I5" s="47" t="s">
        <v>39</v>
      </c>
      <c r="J5" s="48" t="s">
        <v>40</v>
      </c>
      <c r="K5" s="39"/>
      <c r="L5" s="39"/>
      <c r="M5" s="39"/>
      <c r="N5" s="4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50"/>
      <c r="AJ5" s="39"/>
      <c r="AK5" s="39"/>
      <c r="AL5" s="39"/>
      <c r="AM5" s="4"/>
      <c r="AN5" s="4"/>
      <c r="AO5" s="4"/>
      <c r="AP5" s="4"/>
      <c r="AQ5" s="4"/>
      <c r="AR5" s="4"/>
      <c r="AS5" s="4"/>
      <c r="AT5" s="4"/>
      <c r="AU5" s="11"/>
      <c r="AV5" s="13"/>
    </row>
    <row r="6" spans="1:48" ht="15.75" customHeight="1">
      <c r="A6" s="535" t="s">
        <v>4969</v>
      </c>
      <c r="B6" s="51">
        <v>45962</v>
      </c>
      <c r="C6" s="33" t="s">
        <v>4970</v>
      </c>
      <c r="D6" s="37">
        <v>1481</v>
      </c>
      <c r="E6" s="34">
        <v>0.4</v>
      </c>
      <c r="F6" s="34">
        <v>0.5</v>
      </c>
      <c r="G6" s="34">
        <v>4.5</v>
      </c>
      <c r="H6" s="34">
        <v>0.11799999999999999</v>
      </c>
      <c r="I6" s="34">
        <v>0.27</v>
      </c>
      <c r="J6" s="31">
        <v>6.6000000000000003E-2</v>
      </c>
      <c r="K6" s="31">
        <v>7.5999999999999998E-2</v>
      </c>
      <c r="L6" s="31">
        <v>1.9800000000000002E-2</v>
      </c>
      <c r="M6" s="31">
        <v>1.0999999999999999E-2</v>
      </c>
      <c r="N6" s="420">
        <f t="shared" ref="N6:N47" si="0">100-SUM(G6:M6)</f>
        <v>94.9392</v>
      </c>
      <c r="O6" s="34">
        <v>36.729999999999997</v>
      </c>
      <c r="P6" s="34">
        <v>37.28</v>
      </c>
      <c r="Q6" s="34">
        <v>7.83</v>
      </c>
      <c r="R6" s="34">
        <v>15.36</v>
      </c>
      <c r="S6" s="34">
        <v>0.35</v>
      </c>
      <c r="T6" s="34">
        <v>0.25</v>
      </c>
      <c r="U6" s="34">
        <v>0.32</v>
      </c>
      <c r="V6" s="34">
        <v>0.2</v>
      </c>
      <c r="W6" s="34">
        <v>0.5</v>
      </c>
      <c r="X6" s="34">
        <v>0.77</v>
      </c>
      <c r="Y6" s="537">
        <f t="shared" ref="Y6:Y12" si="1">P6/O6</f>
        <v>1.0149741355839914</v>
      </c>
      <c r="Z6" s="537">
        <f t="shared" ref="Z6:Z12" si="2">(Q6+P6)/O6</f>
        <v>1.2281513748979036</v>
      </c>
      <c r="AA6" s="34"/>
      <c r="AB6" s="34" t="s">
        <v>48</v>
      </c>
      <c r="AC6" s="34">
        <v>22.3</v>
      </c>
      <c r="AD6" s="34">
        <v>25.4</v>
      </c>
      <c r="AE6" s="34">
        <v>18</v>
      </c>
      <c r="AF6" s="34">
        <v>0.6</v>
      </c>
      <c r="AG6" s="34">
        <v>3.48</v>
      </c>
      <c r="AH6" s="34">
        <v>52.52</v>
      </c>
      <c r="AI6" s="34">
        <v>1.411111111111111</v>
      </c>
      <c r="AJ6" s="34">
        <v>41.474654377880185</v>
      </c>
      <c r="AK6" s="34">
        <v>880.84</v>
      </c>
      <c r="AL6" s="36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.75" customHeight="1">
      <c r="A7" s="535" t="s">
        <v>4971</v>
      </c>
      <c r="B7" s="51">
        <v>45962</v>
      </c>
      <c r="C7" s="33" t="s">
        <v>4972</v>
      </c>
      <c r="D7" s="37">
        <v>1476</v>
      </c>
      <c r="E7" s="34">
        <v>2.1800000000000002</v>
      </c>
      <c r="F7" s="34">
        <v>2.2799999999999998</v>
      </c>
      <c r="G7" s="34">
        <v>4.34</v>
      </c>
      <c r="H7" s="34">
        <v>0.17599999999999999</v>
      </c>
      <c r="I7" s="34">
        <v>0.85</v>
      </c>
      <c r="J7" s="31">
        <v>1.6E-2</v>
      </c>
      <c r="K7" s="31">
        <v>0.09</v>
      </c>
      <c r="L7" s="31">
        <v>6.9699999999999998E-2</v>
      </c>
      <c r="M7" s="31">
        <v>1.2999999999999999E-2</v>
      </c>
      <c r="N7" s="420">
        <f t="shared" si="0"/>
        <v>94.445300000000003</v>
      </c>
      <c r="O7" s="34">
        <v>35.82</v>
      </c>
      <c r="P7" s="34">
        <v>38.75</v>
      </c>
      <c r="Q7" s="34">
        <v>7.96</v>
      </c>
      <c r="R7" s="34">
        <v>15.16</v>
      </c>
      <c r="S7" s="34">
        <v>0.15</v>
      </c>
      <c r="T7" s="34">
        <v>0.21</v>
      </c>
      <c r="U7" s="34">
        <v>0.32</v>
      </c>
      <c r="V7" s="34">
        <v>0.2</v>
      </c>
      <c r="W7" s="34">
        <v>0.49</v>
      </c>
      <c r="X7" s="34">
        <v>0.73</v>
      </c>
      <c r="Y7" s="537">
        <f t="shared" si="1"/>
        <v>1.0817978782802904</v>
      </c>
      <c r="Z7" s="537">
        <f t="shared" si="2"/>
        <v>1.3040201005025125</v>
      </c>
      <c r="AA7" s="34"/>
      <c r="AB7" s="34" t="s">
        <v>50</v>
      </c>
      <c r="AC7" s="34">
        <v>6.3</v>
      </c>
      <c r="AD7" s="34" t="s">
        <v>51</v>
      </c>
      <c r="AE7" s="34"/>
      <c r="AF7" s="34"/>
      <c r="AG7" s="34"/>
      <c r="AH7" s="34"/>
      <c r="AI7" s="34"/>
      <c r="AJ7" s="34"/>
      <c r="AK7" s="34"/>
      <c r="AL7" s="36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.75" customHeight="1">
      <c r="A8" s="535" t="s">
        <v>4973</v>
      </c>
      <c r="B8" s="51">
        <v>45962</v>
      </c>
      <c r="C8" s="33" t="s">
        <v>4974</v>
      </c>
      <c r="D8" s="37">
        <v>1491</v>
      </c>
      <c r="E8" s="34">
        <v>4.1500000000000004</v>
      </c>
      <c r="F8" s="34">
        <v>4.25</v>
      </c>
      <c r="G8" s="34">
        <v>4.3499999999999996</v>
      </c>
      <c r="H8" s="34">
        <v>0.17</v>
      </c>
      <c r="I8" s="34">
        <v>0.83</v>
      </c>
      <c r="J8" s="31">
        <v>1.2E-2</v>
      </c>
      <c r="K8" s="31">
        <v>9.5000000000000001E-2</v>
      </c>
      <c r="L8" s="31">
        <v>7.7499999999999999E-2</v>
      </c>
      <c r="M8" s="31">
        <v>1.4E-2</v>
      </c>
      <c r="N8" s="420">
        <f t="shared" si="0"/>
        <v>94.451499999999996</v>
      </c>
      <c r="O8" s="34">
        <v>35</v>
      </c>
      <c r="P8" s="34">
        <v>39.119999999999997</v>
      </c>
      <c r="Q8" s="34">
        <v>8.02</v>
      </c>
      <c r="R8" s="34">
        <v>16</v>
      </c>
      <c r="S8" s="34">
        <v>0.23</v>
      </c>
      <c r="T8" s="34">
        <v>0.11</v>
      </c>
      <c r="U8" s="34">
        <v>0.36</v>
      </c>
      <c r="V8" s="34">
        <v>0.13</v>
      </c>
      <c r="W8" s="34">
        <v>0.27</v>
      </c>
      <c r="X8" s="34">
        <v>0.57999999999999996</v>
      </c>
      <c r="Y8" s="537">
        <f t="shared" si="1"/>
        <v>1.1177142857142857</v>
      </c>
      <c r="Z8" s="537">
        <f t="shared" si="2"/>
        <v>1.346857142857143</v>
      </c>
      <c r="AA8" s="34"/>
      <c r="AB8" s="34" t="s">
        <v>53</v>
      </c>
      <c r="AC8" s="34">
        <v>14.3</v>
      </c>
      <c r="AD8" s="34">
        <v>25.4</v>
      </c>
      <c r="AE8" s="34">
        <v>18.399999999999999</v>
      </c>
      <c r="AF8" s="34">
        <v>0.6</v>
      </c>
      <c r="AG8" s="34">
        <v>3.75</v>
      </c>
      <c r="AH8" s="34">
        <v>51.85</v>
      </c>
      <c r="AI8" s="34">
        <v>1.3804347826086958</v>
      </c>
      <c r="AJ8" s="34">
        <v>42.009132420091319</v>
      </c>
      <c r="AK8" s="34">
        <v>889.08</v>
      </c>
      <c r="AL8" s="36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.75" customHeight="1">
      <c r="A9" s="535" t="s">
        <v>4976</v>
      </c>
      <c r="B9" s="51">
        <v>45962</v>
      </c>
      <c r="C9" s="33" t="s">
        <v>4975</v>
      </c>
      <c r="D9" s="37">
        <v>1505</v>
      </c>
      <c r="E9" s="34">
        <v>6.23</v>
      </c>
      <c r="F9" s="34">
        <v>6.33</v>
      </c>
      <c r="G9" s="34">
        <v>4.34</v>
      </c>
      <c r="H9" s="34">
        <v>0.16300000000000001</v>
      </c>
      <c r="I9" s="34">
        <v>0.86</v>
      </c>
      <c r="J9" s="31">
        <v>1.6E-2</v>
      </c>
      <c r="K9" s="31">
        <v>9.7000000000000003E-2</v>
      </c>
      <c r="L9" s="31">
        <v>6.6199999999999995E-2</v>
      </c>
      <c r="M9" s="31">
        <v>1.2999999999999999E-2</v>
      </c>
      <c r="N9" s="420">
        <f t="shared" si="0"/>
        <v>94.444800000000001</v>
      </c>
      <c r="O9" s="34">
        <v>35.07</v>
      </c>
      <c r="P9" s="34">
        <v>39.42</v>
      </c>
      <c r="Q9" s="34">
        <v>7.96</v>
      </c>
      <c r="R9" s="34">
        <v>15.64</v>
      </c>
      <c r="S9" s="34">
        <v>0.16</v>
      </c>
      <c r="T9" s="34">
        <v>0.13</v>
      </c>
      <c r="U9" s="34">
        <v>0.36</v>
      </c>
      <c r="V9" s="34">
        <v>0.14000000000000001</v>
      </c>
      <c r="W9" s="34">
        <v>0.3</v>
      </c>
      <c r="X9" s="34">
        <v>0.59</v>
      </c>
      <c r="Y9" s="537">
        <f>P9/O9</f>
        <v>1.1240376390076989</v>
      </c>
      <c r="Z9" s="537">
        <f>(Q9+P9)/O9</f>
        <v>1.351012261191902</v>
      </c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6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.75" customHeight="1">
      <c r="A10" s="535" t="s">
        <v>4978</v>
      </c>
      <c r="B10" s="51">
        <v>45962</v>
      </c>
      <c r="C10" s="33" t="s">
        <v>4977</v>
      </c>
      <c r="D10" s="37">
        <v>1492</v>
      </c>
      <c r="E10" s="34">
        <v>8.06</v>
      </c>
      <c r="F10" s="34">
        <v>8.16</v>
      </c>
      <c r="G10" s="34">
        <v>4.33</v>
      </c>
      <c r="H10" s="34">
        <v>0.16800000000000001</v>
      </c>
      <c r="I10" s="34">
        <v>0.88</v>
      </c>
      <c r="J10" s="31">
        <v>1.7999999999999999E-2</v>
      </c>
      <c r="K10" s="31">
        <v>9.7000000000000003E-2</v>
      </c>
      <c r="L10" s="31">
        <v>6.8000000000000005E-2</v>
      </c>
      <c r="M10" s="31">
        <v>1.2999999999999999E-2</v>
      </c>
      <c r="N10" s="420">
        <f t="shared" si="0"/>
        <v>94.426000000000002</v>
      </c>
      <c r="O10" s="34">
        <v>35.29</v>
      </c>
      <c r="P10" s="34">
        <v>39.29</v>
      </c>
      <c r="Q10" s="34">
        <v>7.87</v>
      </c>
      <c r="R10" s="34">
        <v>15.47</v>
      </c>
      <c r="S10" s="34">
        <v>0.19</v>
      </c>
      <c r="T10" s="34">
        <v>0.16</v>
      </c>
      <c r="U10" s="34">
        <v>0.34</v>
      </c>
      <c r="V10" s="34">
        <v>0.16</v>
      </c>
      <c r="W10" s="34">
        <v>0.37</v>
      </c>
      <c r="X10" s="34">
        <v>0.62</v>
      </c>
      <c r="Y10" s="537">
        <v>1.1133465570983281</v>
      </c>
      <c r="Z10" s="537">
        <v>1.3363559081892886</v>
      </c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6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.75" customHeight="1">
      <c r="A11" s="535" t="s">
        <v>4980</v>
      </c>
      <c r="B11" s="51">
        <v>45962</v>
      </c>
      <c r="C11" s="33" t="s">
        <v>4979</v>
      </c>
      <c r="D11" s="37">
        <v>1487</v>
      </c>
      <c r="E11" s="34">
        <v>9.5500000000000007</v>
      </c>
      <c r="F11" s="34">
        <v>10.050000000000001</v>
      </c>
      <c r="G11" s="34">
        <v>4.42</v>
      </c>
      <c r="H11" s="34">
        <v>0.14799999999999999</v>
      </c>
      <c r="I11" s="34">
        <v>0.6</v>
      </c>
      <c r="J11" s="31">
        <v>2.5999999999999999E-2</v>
      </c>
      <c r="K11" s="31">
        <v>7.3999999999999996E-2</v>
      </c>
      <c r="L11" s="31">
        <v>4.3400000000000001E-2</v>
      </c>
      <c r="M11" s="31">
        <v>1.0999999999999999E-2</v>
      </c>
      <c r="N11" s="420">
        <f t="shared" si="0"/>
        <v>94.677599999999998</v>
      </c>
      <c r="O11" s="34">
        <v>36.049999999999997</v>
      </c>
      <c r="P11" s="34">
        <v>38.479999999999997</v>
      </c>
      <c r="Q11" s="34">
        <v>8.0500000000000007</v>
      </c>
      <c r="R11" s="34">
        <v>14.82</v>
      </c>
      <c r="S11" s="34">
        <v>0.5</v>
      </c>
      <c r="T11" s="34">
        <v>0.19</v>
      </c>
      <c r="U11" s="34">
        <v>0.34</v>
      </c>
      <c r="V11" s="34">
        <v>0.19</v>
      </c>
      <c r="W11" s="34">
        <v>0.46</v>
      </c>
      <c r="X11" s="34">
        <v>0.67</v>
      </c>
      <c r="Y11" s="537">
        <f>P11/O11</f>
        <v>1.0674063800277394</v>
      </c>
      <c r="Z11" s="537">
        <f>(Q11+P11)/O11</f>
        <v>1.2907073509015259</v>
      </c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6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.75" customHeight="1">
      <c r="A12" s="535" t="s">
        <v>4982</v>
      </c>
      <c r="B12" s="51">
        <v>45962</v>
      </c>
      <c r="C12" s="33" t="s">
        <v>4981</v>
      </c>
      <c r="D12" s="37">
        <v>1487</v>
      </c>
      <c r="E12" s="34">
        <v>11.2</v>
      </c>
      <c r="F12" s="34">
        <v>11.3</v>
      </c>
      <c r="G12" s="34">
        <v>4.41</v>
      </c>
      <c r="H12" s="34">
        <v>0.15</v>
      </c>
      <c r="I12" s="34">
        <v>0.62</v>
      </c>
      <c r="J12" s="31">
        <v>2.1000000000000001E-2</v>
      </c>
      <c r="K12" s="31">
        <v>0.09</v>
      </c>
      <c r="L12" s="31">
        <v>4.8000000000000001E-2</v>
      </c>
      <c r="M12" s="31">
        <v>8.9999999999999993E-3</v>
      </c>
      <c r="N12" s="420">
        <f t="shared" si="0"/>
        <v>94.652000000000001</v>
      </c>
      <c r="O12" s="34">
        <v>36.26</v>
      </c>
      <c r="P12" s="34">
        <v>38.79</v>
      </c>
      <c r="Q12" s="34">
        <v>8.15</v>
      </c>
      <c r="R12" s="34">
        <v>14.37</v>
      </c>
      <c r="S12" s="34">
        <v>0.43</v>
      </c>
      <c r="T12" s="34">
        <v>0.16</v>
      </c>
      <c r="U12" s="34">
        <v>0.35</v>
      </c>
      <c r="V12" s="34">
        <v>0.18</v>
      </c>
      <c r="W12" s="34">
        <v>0.42</v>
      </c>
      <c r="X12" s="34">
        <v>0.63</v>
      </c>
      <c r="Y12" s="537">
        <f t="shared" si="1"/>
        <v>1.0697738554881413</v>
      </c>
      <c r="Z12" s="537">
        <f t="shared" si="2"/>
        <v>1.2945394373965802</v>
      </c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6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.75" customHeight="1">
      <c r="A13" s="535" t="s">
        <v>4984</v>
      </c>
      <c r="B13" s="51">
        <v>45962</v>
      </c>
      <c r="C13" s="33" t="s">
        <v>4983</v>
      </c>
      <c r="D13" s="37">
        <v>1481</v>
      </c>
      <c r="E13" s="34">
        <v>13.3</v>
      </c>
      <c r="F13" s="34">
        <v>13.4</v>
      </c>
      <c r="G13" s="34">
        <v>4.49</v>
      </c>
      <c r="H13" s="34">
        <v>0.12</v>
      </c>
      <c r="I13" s="34">
        <v>0.35</v>
      </c>
      <c r="J13" s="31">
        <v>0.05</v>
      </c>
      <c r="K13" s="31">
        <v>7.5999999999999998E-2</v>
      </c>
      <c r="L13" s="31">
        <v>2.1999999999999999E-2</v>
      </c>
      <c r="M13" s="31">
        <v>8.0000000000000002E-3</v>
      </c>
      <c r="N13" s="420">
        <f t="shared" si="0"/>
        <v>94.884</v>
      </c>
      <c r="O13" s="34">
        <v>36.67</v>
      </c>
      <c r="P13" s="34">
        <v>38.58</v>
      </c>
      <c r="Q13" s="34">
        <v>8.1999999999999993</v>
      </c>
      <c r="R13" s="34">
        <v>13.8</v>
      </c>
      <c r="S13" s="34">
        <v>0.47</v>
      </c>
      <c r="T13" s="34">
        <v>0.22</v>
      </c>
      <c r="U13" s="34">
        <v>0.35</v>
      </c>
      <c r="V13" s="34">
        <v>0.21</v>
      </c>
      <c r="W13" s="34">
        <v>0.53</v>
      </c>
      <c r="X13" s="34">
        <v>0.69</v>
      </c>
      <c r="Y13" s="537">
        <v>1.0520861739841831</v>
      </c>
      <c r="Z13" s="537">
        <v>1.2757022088901009</v>
      </c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6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.75" customHeight="1">
      <c r="A14" s="535" t="s">
        <v>4986</v>
      </c>
      <c r="B14" s="51">
        <v>45962</v>
      </c>
      <c r="C14" s="33" t="s">
        <v>4985</v>
      </c>
      <c r="D14" s="37">
        <v>1465</v>
      </c>
      <c r="E14" s="34">
        <v>15.3</v>
      </c>
      <c r="F14" s="34">
        <v>15.4</v>
      </c>
      <c r="G14" s="34">
        <v>4.4800000000000004</v>
      </c>
      <c r="H14" s="34">
        <v>0.12</v>
      </c>
      <c r="I14" s="34">
        <v>0.35</v>
      </c>
      <c r="J14" s="31">
        <v>5.5E-2</v>
      </c>
      <c r="K14" s="31">
        <v>7.8E-2</v>
      </c>
      <c r="L14" s="31">
        <v>2.3E-2</v>
      </c>
      <c r="M14" s="31">
        <v>0.01</v>
      </c>
      <c r="N14" s="420">
        <f t="shared" si="0"/>
        <v>94.884</v>
      </c>
      <c r="O14" s="34">
        <v>37.24</v>
      </c>
      <c r="P14" s="34">
        <v>37.68</v>
      </c>
      <c r="Q14" s="34">
        <v>7.75</v>
      </c>
      <c r="R14" s="34">
        <v>14.34</v>
      </c>
      <c r="S14" s="34">
        <v>0.67</v>
      </c>
      <c r="T14" s="34">
        <v>0.28000000000000003</v>
      </c>
      <c r="U14" s="34">
        <v>0.32</v>
      </c>
      <c r="V14" s="34">
        <v>0.22</v>
      </c>
      <c r="W14" s="34">
        <v>0.5</v>
      </c>
      <c r="X14" s="34">
        <v>0.83</v>
      </c>
      <c r="Y14" s="537">
        <v>1.0118152524167561</v>
      </c>
      <c r="Z14" s="537">
        <v>1.2199248120300752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6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.75" customHeight="1">
      <c r="A15" s="535" t="s">
        <v>4988</v>
      </c>
      <c r="B15" s="51">
        <v>45962</v>
      </c>
      <c r="C15" s="33" t="s">
        <v>4987</v>
      </c>
      <c r="D15" s="37">
        <v>1475</v>
      </c>
      <c r="E15" s="34">
        <v>15.3</v>
      </c>
      <c r="F15" s="34">
        <v>15.4</v>
      </c>
      <c r="G15" s="34">
        <v>4.37</v>
      </c>
      <c r="H15" s="34">
        <v>0.12</v>
      </c>
      <c r="I15" s="34">
        <v>0.74</v>
      </c>
      <c r="J15" s="31">
        <v>4.1000000000000002E-2</v>
      </c>
      <c r="K15" s="31">
        <v>9.6000000000000002E-2</v>
      </c>
      <c r="L15" s="31">
        <v>4.9000000000000002E-2</v>
      </c>
      <c r="M15" s="31">
        <v>8.9999999999999993E-3</v>
      </c>
      <c r="N15" s="420">
        <f t="shared" si="0"/>
        <v>94.575000000000003</v>
      </c>
      <c r="O15" s="34">
        <v>37.65</v>
      </c>
      <c r="P15" s="34">
        <v>37.74</v>
      </c>
      <c r="Q15" s="34">
        <v>7.7</v>
      </c>
      <c r="R15" s="34">
        <v>14.63</v>
      </c>
      <c r="S15" s="34">
        <v>0.28000000000000003</v>
      </c>
      <c r="T15" s="34">
        <v>0.19</v>
      </c>
      <c r="U15" s="34">
        <v>0.32</v>
      </c>
      <c r="V15" s="34">
        <v>0.19</v>
      </c>
      <c r="W15" s="34">
        <v>0.46</v>
      </c>
      <c r="X15" s="34">
        <v>0.73</v>
      </c>
      <c r="Y15" s="537">
        <v>1.0023904382470121</v>
      </c>
      <c r="Z15" s="537">
        <v>1.2069057104913681</v>
      </c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6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.75" customHeight="1">
      <c r="A16" s="535" t="s">
        <v>4990</v>
      </c>
      <c r="B16" s="51">
        <v>45962</v>
      </c>
      <c r="C16" s="33" t="s">
        <v>4989</v>
      </c>
      <c r="D16" s="37">
        <v>1481</v>
      </c>
      <c r="E16" s="34">
        <v>18.5</v>
      </c>
      <c r="F16" s="34">
        <v>19</v>
      </c>
      <c r="G16" s="34">
        <v>4.45</v>
      </c>
      <c r="H16" s="34">
        <v>0.11</v>
      </c>
      <c r="I16" s="34">
        <v>0.47</v>
      </c>
      <c r="J16" s="31">
        <v>0.05</v>
      </c>
      <c r="K16" s="31">
        <v>7.5999999999999998E-2</v>
      </c>
      <c r="L16" s="31">
        <v>3.5000000000000003E-2</v>
      </c>
      <c r="M16" s="31">
        <v>8.9999999999999993E-3</v>
      </c>
      <c r="N16" s="420">
        <f t="shared" si="0"/>
        <v>94.8</v>
      </c>
      <c r="O16" s="34">
        <v>37.049999999999997</v>
      </c>
      <c r="P16" s="34">
        <v>36.950000000000003</v>
      </c>
      <c r="Q16" s="34">
        <v>7.59</v>
      </c>
      <c r="R16" s="34">
        <v>15.77</v>
      </c>
      <c r="S16" s="34">
        <v>0.42</v>
      </c>
      <c r="T16" s="34">
        <v>0.19</v>
      </c>
      <c r="U16" s="34">
        <v>0.32</v>
      </c>
      <c r="V16" s="34">
        <v>0.18</v>
      </c>
      <c r="W16" s="34">
        <v>0.49</v>
      </c>
      <c r="X16" s="34">
        <v>0.78</v>
      </c>
      <c r="Y16" s="537">
        <v>0.99730094466936592</v>
      </c>
      <c r="Z16" s="537">
        <v>1.2021592442645077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6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.75" customHeight="1">
      <c r="A17" s="535" t="s">
        <v>4992</v>
      </c>
      <c r="B17" s="51">
        <v>45962</v>
      </c>
      <c r="C17" s="33" t="s">
        <v>4991</v>
      </c>
      <c r="D17" s="37">
        <v>1479</v>
      </c>
      <c r="E17" s="34">
        <v>20.3</v>
      </c>
      <c r="F17" s="34">
        <v>20.399999999999999</v>
      </c>
      <c r="G17" s="34">
        <v>4.46</v>
      </c>
      <c r="H17" s="34">
        <v>0.12</v>
      </c>
      <c r="I17" s="34">
        <v>0.44</v>
      </c>
      <c r="J17" s="31">
        <v>5.5E-2</v>
      </c>
      <c r="K17" s="31">
        <v>7.8E-2</v>
      </c>
      <c r="L17" s="31">
        <v>2.9000000000000001E-2</v>
      </c>
      <c r="M17" s="31">
        <v>0.01</v>
      </c>
      <c r="N17" s="420">
        <f t="shared" si="0"/>
        <v>94.807999999999993</v>
      </c>
      <c r="O17" s="34">
        <v>37.380000000000003</v>
      </c>
      <c r="P17" s="34">
        <v>36.94</v>
      </c>
      <c r="Q17" s="34">
        <v>7.97</v>
      </c>
      <c r="R17" s="34">
        <v>14.9</v>
      </c>
      <c r="S17" s="34">
        <v>0.47</v>
      </c>
      <c r="T17" s="34">
        <v>0.23</v>
      </c>
      <c r="U17" s="34">
        <v>0.32</v>
      </c>
      <c r="V17" s="34">
        <v>0.19</v>
      </c>
      <c r="W17" s="34">
        <v>0.54</v>
      </c>
      <c r="X17" s="34">
        <v>0.79</v>
      </c>
      <c r="Y17" s="537">
        <v>0.98822899946495435</v>
      </c>
      <c r="Z17" s="537">
        <v>1.2014446227929372</v>
      </c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6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.75" customHeight="1">
      <c r="A18" s="535" t="s">
        <v>4993</v>
      </c>
      <c r="B18" s="51">
        <v>45962</v>
      </c>
      <c r="C18" s="33" t="s">
        <v>4994</v>
      </c>
      <c r="D18" s="37">
        <v>1470</v>
      </c>
      <c r="E18" s="34">
        <v>22</v>
      </c>
      <c r="F18" s="34">
        <v>22.1</v>
      </c>
      <c r="G18" s="34">
        <v>4.42</v>
      </c>
      <c r="H18" s="34">
        <v>0.13</v>
      </c>
      <c r="I18" s="34">
        <v>0.56000000000000005</v>
      </c>
      <c r="J18" s="31">
        <v>3.9E-2</v>
      </c>
      <c r="K18" s="31">
        <v>7.5999999999999998E-2</v>
      </c>
      <c r="L18" s="31">
        <v>4.3999999999999997E-2</v>
      </c>
      <c r="M18" s="31">
        <v>1.0999999999999999E-2</v>
      </c>
      <c r="N18" s="420">
        <f t="shared" si="0"/>
        <v>94.72</v>
      </c>
      <c r="O18" s="34">
        <v>36.85</v>
      </c>
      <c r="P18" s="34">
        <v>37.5</v>
      </c>
      <c r="Q18" s="34">
        <v>7.58</v>
      </c>
      <c r="R18" s="34">
        <v>15.47</v>
      </c>
      <c r="S18" s="34">
        <v>0.4</v>
      </c>
      <c r="T18" s="34">
        <v>0.22</v>
      </c>
      <c r="U18" s="34">
        <v>0.31</v>
      </c>
      <c r="V18" s="34">
        <v>0.18</v>
      </c>
      <c r="W18" s="34">
        <v>0.48</v>
      </c>
      <c r="X18" s="34">
        <v>0.76</v>
      </c>
      <c r="Y18" s="537">
        <v>1.0176390773405699</v>
      </c>
      <c r="Z18" s="537">
        <v>1.223337856173677</v>
      </c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6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.75" customHeight="1">
      <c r="A19" s="535" t="s">
        <v>4996</v>
      </c>
      <c r="B19" s="51">
        <v>45962</v>
      </c>
      <c r="C19" s="33" t="s">
        <v>4995</v>
      </c>
      <c r="D19" s="37">
        <v>1492</v>
      </c>
      <c r="E19" s="34">
        <v>23.5</v>
      </c>
      <c r="F19" s="34">
        <v>0</v>
      </c>
      <c r="G19" s="34">
        <v>4.38</v>
      </c>
      <c r="H19" s="34">
        <v>0.13</v>
      </c>
      <c r="I19" s="34">
        <v>0.7</v>
      </c>
      <c r="J19" s="31">
        <v>3.3000000000000002E-2</v>
      </c>
      <c r="K19" s="31">
        <v>0.09</v>
      </c>
      <c r="L19" s="31">
        <v>5.3999999999999999E-2</v>
      </c>
      <c r="M19" s="31">
        <v>0.01</v>
      </c>
      <c r="N19" s="420">
        <f t="shared" si="0"/>
        <v>94.602999999999994</v>
      </c>
      <c r="O19" s="34">
        <v>35.97</v>
      </c>
      <c r="P19" s="34">
        <v>37.979999999999997</v>
      </c>
      <c r="Q19" s="34">
        <v>8.33</v>
      </c>
      <c r="R19" s="34">
        <v>15.55</v>
      </c>
      <c r="S19" s="34">
        <v>0.17</v>
      </c>
      <c r="T19" s="34">
        <v>0.17</v>
      </c>
      <c r="U19" s="34">
        <v>0.35</v>
      </c>
      <c r="V19" s="34">
        <v>0.15</v>
      </c>
      <c r="W19" s="34">
        <v>0.38</v>
      </c>
      <c r="X19" s="34">
        <v>0.7</v>
      </c>
      <c r="Y19" s="537">
        <v>1.055879899916597</v>
      </c>
      <c r="Z19" s="537">
        <v>1.2874617737003058</v>
      </c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6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.75" customHeight="1">
      <c r="A20" s="535"/>
      <c r="B20" s="51"/>
      <c r="C20" s="33"/>
      <c r="D20" s="37"/>
      <c r="E20" s="34"/>
      <c r="F20" s="34"/>
      <c r="G20" s="34"/>
      <c r="H20" s="34"/>
      <c r="I20" s="34"/>
      <c r="J20" s="31"/>
      <c r="K20" s="31"/>
      <c r="L20" s="31"/>
      <c r="M20" s="31"/>
      <c r="N20" s="420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537"/>
      <c r="Z20" s="537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6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.75" customHeight="1">
      <c r="A21" s="535" t="s">
        <v>4997</v>
      </c>
      <c r="B21" s="51">
        <v>45963</v>
      </c>
      <c r="C21" s="33" t="s">
        <v>4998</v>
      </c>
      <c r="D21" s="37">
        <v>1497</v>
      </c>
      <c r="E21" s="34">
        <v>1.25</v>
      </c>
      <c r="F21" s="34">
        <v>1.35</v>
      </c>
      <c r="G21" s="34">
        <v>4.37</v>
      </c>
      <c r="H21" s="34">
        <v>0.14000000000000001</v>
      </c>
      <c r="I21" s="34">
        <v>0.74</v>
      </c>
      <c r="J21" s="31">
        <v>2.1999999999999999E-2</v>
      </c>
      <c r="K21" s="31">
        <v>8.4000000000000005E-2</v>
      </c>
      <c r="L21" s="31">
        <v>6.4000000000000001E-2</v>
      </c>
      <c r="M21" s="31">
        <v>0.01</v>
      </c>
      <c r="N21" s="420">
        <f t="shared" si="0"/>
        <v>94.57</v>
      </c>
      <c r="O21" s="34">
        <v>35.31</v>
      </c>
      <c r="P21" s="34">
        <v>38.46</v>
      </c>
      <c r="Q21" s="34">
        <v>7.63</v>
      </c>
      <c r="R21" s="34">
        <v>16.27</v>
      </c>
      <c r="S21" s="34">
        <v>0.37</v>
      </c>
      <c r="T21" s="34">
        <v>0.16</v>
      </c>
      <c r="U21" s="34">
        <v>0.35</v>
      </c>
      <c r="V21" s="34">
        <v>0.15</v>
      </c>
      <c r="W21" s="34">
        <v>0.37</v>
      </c>
      <c r="X21" s="34">
        <v>0.68</v>
      </c>
      <c r="Y21" s="537">
        <v>1.0892098555649956</v>
      </c>
      <c r="Z21" s="537">
        <v>1.3052959501557633</v>
      </c>
      <c r="AA21" s="34"/>
      <c r="AB21" s="34" t="s">
        <v>48</v>
      </c>
      <c r="AC21" s="34">
        <v>22.3</v>
      </c>
      <c r="AD21" s="34" t="s">
        <v>51</v>
      </c>
      <c r="AE21" s="34"/>
      <c r="AF21" s="34"/>
      <c r="AG21" s="34"/>
      <c r="AH21" s="34"/>
      <c r="AI21" s="34"/>
      <c r="AJ21" s="34"/>
      <c r="AK21" s="34"/>
      <c r="AL21" s="36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.75" customHeight="1">
      <c r="A22" s="535" t="s">
        <v>5000</v>
      </c>
      <c r="B22" s="51">
        <v>45963</v>
      </c>
      <c r="C22" s="33" t="s">
        <v>4999</v>
      </c>
      <c r="D22" s="37">
        <v>1481</v>
      </c>
      <c r="E22" s="34">
        <v>3.1</v>
      </c>
      <c r="F22" s="34">
        <v>3.2</v>
      </c>
      <c r="G22" s="34">
        <v>4.47</v>
      </c>
      <c r="H22" s="34">
        <v>0.12</v>
      </c>
      <c r="I22" s="34">
        <v>0.41</v>
      </c>
      <c r="J22" s="31">
        <v>2.7E-2</v>
      </c>
      <c r="K22" s="31">
        <v>0.08</v>
      </c>
      <c r="L22" s="31">
        <v>4.1000000000000002E-2</v>
      </c>
      <c r="M22" s="31">
        <v>0.01</v>
      </c>
      <c r="N22" s="420">
        <f t="shared" si="0"/>
        <v>94.841999999999999</v>
      </c>
      <c r="O22" s="34">
        <v>34.75</v>
      </c>
      <c r="P22" s="34">
        <v>38.97</v>
      </c>
      <c r="Q22" s="34">
        <v>7.67</v>
      </c>
      <c r="R22" s="34">
        <v>16.12</v>
      </c>
      <c r="S22" s="34">
        <v>0.28999999999999998</v>
      </c>
      <c r="T22" s="34">
        <v>0.19</v>
      </c>
      <c r="U22" s="34">
        <v>0.34</v>
      </c>
      <c r="V22" s="34">
        <v>0.18</v>
      </c>
      <c r="W22" s="34">
        <v>0.48</v>
      </c>
      <c r="X22" s="34">
        <v>0.77</v>
      </c>
      <c r="Y22" s="537">
        <v>1.1214388489208633</v>
      </c>
      <c r="Z22" s="537">
        <v>1.3421582733812949</v>
      </c>
      <c r="AA22" s="34"/>
      <c r="AB22" s="34" t="s">
        <v>50</v>
      </c>
      <c r="AC22" s="34">
        <v>6.3</v>
      </c>
      <c r="AD22" s="34">
        <v>25.2</v>
      </c>
      <c r="AE22" s="34">
        <v>18.2</v>
      </c>
      <c r="AF22" s="34">
        <v>0.6</v>
      </c>
      <c r="AG22" s="34">
        <v>3.48</v>
      </c>
      <c r="AH22" s="34">
        <v>52.519999999999996</v>
      </c>
      <c r="AI22" s="34">
        <v>1.3846153846153846</v>
      </c>
      <c r="AJ22" s="34">
        <v>41.935483870967744</v>
      </c>
      <c r="AK22" s="34">
        <v>874.74</v>
      </c>
      <c r="AL22" s="36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.75" customHeight="1">
      <c r="A23" s="535" t="s">
        <v>5002</v>
      </c>
      <c r="B23" s="51">
        <v>45963</v>
      </c>
      <c r="C23" s="33" t="s">
        <v>5001</v>
      </c>
      <c r="D23" s="37">
        <v>1455</v>
      </c>
      <c r="E23" s="34">
        <v>4.55</v>
      </c>
      <c r="F23" s="34">
        <v>5.05</v>
      </c>
      <c r="G23" s="34">
        <v>4.5199999999999996</v>
      </c>
      <c r="H23" s="34">
        <v>0.11</v>
      </c>
      <c r="I23" s="34">
        <v>0.23</v>
      </c>
      <c r="J23" s="31">
        <v>0.06</v>
      </c>
      <c r="K23" s="31">
        <v>7.0000000000000007E-2</v>
      </c>
      <c r="L23" s="31">
        <v>1.9E-2</v>
      </c>
      <c r="M23" s="31">
        <v>0.01</v>
      </c>
      <c r="N23" s="420">
        <f t="shared" si="0"/>
        <v>94.980999999999995</v>
      </c>
      <c r="O23" s="34">
        <v>35.450000000000003</v>
      </c>
      <c r="P23" s="34">
        <v>38.72</v>
      </c>
      <c r="Q23" s="34">
        <v>7.87</v>
      </c>
      <c r="R23" s="34">
        <v>15.15</v>
      </c>
      <c r="S23" s="34">
        <v>0.44</v>
      </c>
      <c r="T23" s="34">
        <v>0.28000000000000003</v>
      </c>
      <c r="U23" s="34">
        <v>0.34</v>
      </c>
      <c r="V23" s="34">
        <v>0.18</v>
      </c>
      <c r="W23" s="34">
        <v>0.51</v>
      </c>
      <c r="X23" s="34">
        <v>0.79</v>
      </c>
      <c r="Y23" s="34">
        <v>1.0922425952045134</v>
      </c>
      <c r="Z23" s="34">
        <v>1.3142454160789843</v>
      </c>
      <c r="AA23" s="34"/>
      <c r="AB23" s="34" t="s">
        <v>53</v>
      </c>
      <c r="AC23" s="34">
        <v>14.3</v>
      </c>
      <c r="AD23" s="34"/>
      <c r="AE23" s="34"/>
      <c r="AF23" s="34"/>
      <c r="AG23" s="34"/>
      <c r="AH23" s="34"/>
      <c r="AI23" s="34"/>
      <c r="AJ23" s="34"/>
      <c r="AK23" s="34"/>
      <c r="AL23" s="36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.75" customHeight="1">
      <c r="A24" s="535" t="s">
        <v>5004</v>
      </c>
      <c r="B24" s="51">
        <v>45963</v>
      </c>
      <c r="C24" s="33" t="s">
        <v>5003</v>
      </c>
      <c r="D24" s="37">
        <v>1471</v>
      </c>
      <c r="E24" s="34">
        <v>6.49</v>
      </c>
      <c r="F24" s="34">
        <v>6.59</v>
      </c>
      <c r="G24" s="34">
        <v>4.47</v>
      </c>
      <c r="H24" s="34">
        <v>0.127</v>
      </c>
      <c r="I24" s="34">
        <v>0.4</v>
      </c>
      <c r="J24" s="31">
        <v>3.3000000000000002E-2</v>
      </c>
      <c r="K24" s="31">
        <v>7.3999999999999996E-2</v>
      </c>
      <c r="L24" s="31">
        <v>3.4299999999999997E-2</v>
      </c>
      <c r="M24" s="31">
        <v>8.0000000000000002E-3</v>
      </c>
      <c r="N24" s="420">
        <f t="shared" si="0"/>
        <v>94.853700000000003</v>
      </c>
      <c r="O24" s="34">
        <v>36.58</v>
      </c>
      <c r="P24" s="34">
        <v>38.33</v>
      </c>
      <c r="Q24" s="34">
        <v>8.02</v>
      </c>
      <c r="R24" s="34">
        <v>14.77</v>
      </c>
      <c r="S24" s="34">
        <v>0.27</v>
      </c>
      <c r="T24" s="34">
        <v>0.2</v>
      </c>
      <c r="U24" s="34">
        <v>0.35</v>
      </c>
      <c r="V24" s="34">
        <v>0.15</v>
      </c>
      <c r="W24" s="34">
        <v>0.36</v>
      </c>
      <c r="X24" s="34">
        <v>0.7</v>
      </c>
      <c r="Y24" s="34">
        <f>P24/O24</f>
        <v>1.047840349917988</v>
      </c>
      <c r="Z24" s="34">
        <f>(Q24+P24)/O24</f>
        <v>1.2670858392564242</v>
      </c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6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.75" customHeight="1">
      <c r="A25" s="535" t="s">
        <v>5006</v>
      </c>
      <c r="B25" s="51">
        <v>45963</v>
      </c>
      <c r="C25" s="33" t="s">
        <v>5005</v>
      </c>
      <c r="D25" s="37">
        <v>1481</v>
      </c>
      <c r="E25" s="34">
        <v>8.5299999999999994</v>
      </c>
      <c r="F25" s="34">
        <v>9.0299999999999994</v>
      </c>
      <c r="G25" s="34">
        <v>4.46</v>
      </c>
      <c r="H25" s="34">
        <v>0.123</v>
      </c>
      <c r="I25" s="34">
        <v>0.45</v>
      </c>
      <c r="J25" s="31">
        <v>3.9E-2</v>
      </c>
      <c r="K25" s="31">
        <v>7.2999999999999995E-2</v>
      </c>
      <c r="L25" s="31">
        <v>3.3099999999999997E-2</v>
      </c>
      <c r="M25" s="31">
        <v>8.9999999999999993E-3</v>
      </c>
      <c r="N25" s="420">
        <f t="shared" si="0"/>
        <v>94.812899999999999</v>
      </c>
      <c r="O25" s="34">
        <v>36.75</v>
      </c>
      <c r="P25" s="34">
        <v>38.07</v>
      </c>
      <c r="Q25" s="34">
        <v>7.82</v>
      </c>
      <c r="R25" s="34">
        <v>14.85</v>
      </c>
      <c r="S25" s="34">
        <v>0.37</v>
      </c>
      <c r="T25" s="34">
        <v>0.22</v>
      </c>
      <c r="U25" s="34">
        <v>0.32</v>
      </c>
      <c r="V25" s="34">
        <v>0.17</v>
      </c>
      <c r="W25" s="34">
        <v>0.42</v>
      </c>
      <c r="X25" s="34">
        <v>0.77</v>
      </c>
      <c r="Y25" s="34">
        <f>P25/O25</f>
        <v>1.0359183673469388</v>
      </c>
      <c r="Z25" s="34">
        <f>(Q25+P25)/O25</f>
        <v>1.2487074829931972</v>
      </c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6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.75" customHeight="1">
      <c r="A26" s="535" t="s">
        <v>5008</v>
      </c>
      <c r="B26" s="51">
        <v>45963</v>
      </c>
      <c r="C26" s="33" t="s">
        <v>5007</v>
      </c>
      <c r="D26" s="37">
        <v>1481</v>
      </c>
      <c r="E26" s="34">
        <v>10.35</v>
      </c>
      <c r="F26" s="34">
        <v>10.45</v>
      </c>
      <c r="G26" s="34">
        <v>4.4800000000000004</v>
      </c>
      <c r="H26" s="34">
        <v>0.11</v>
      </c>
      <c r="I26" s="34">
        <v>0.38</v>
      </c>
      <c r="J26" s="31">
        <v>4.9000000000000002E-2</v>
      </c>
      <c r="K26" s="31">
        <v>7.5999999999999998E-2</v>
      </c>
      <c r="L26" s="31">
        <v>3.2000000000000001E-2</v>
      </c>
      <c r="M26" s="31">
        <v>8.0000000000000002E-3</v>
      </c>
      <c r="N26" s="420">
        <f t="shared" si="0"/>
        <v>94.864999999999995</v>
      </c>
      <c r="O26" s="34">
        <v>37.19</v>
      </c>
      <c r="P26" s="34">
        <v>37.119999999999997</v>
      </c>
      <c r="Q26" s="34">
        <v>7.71</v>
      </c>
      <c r="R26" s="34">
        <v>15.27</v>
      </c>
      <c r="S26" s="34">
        <v>0.4</v>
      </c>
      <c r="T26" s="34">
        <v>0.21</v>
      </c>
      <c r="U26" s="34">
        <v>0.34</v>
      </c>
      <c r="V26" s="34">
        <v>0.18</v>
      </c>
      <c r="W26" s="34">
        <v>0.46</v>
      </c>
      <c r="X26" s="34">
        <v>0.85</v>
      </c>
      <c r="Y26" s="34">
        <v>0.99811777359505238</v>
      </c>
      <c r="Z26" s="34">
        <v>1.2054315676257059</v>
      </c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6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.75" customHeight="1">
      <c r="A27" s="535" t="s">
        <v>5010</v>
      </c>
      <c r="B27" s="51">
        <v>45963</v>
      </c>
      <c r="C27" s="33" t="s">
        <v>5009</v>
      </c>
      <c r="D27" s="37">
        <v>1482</v>
      </c>
      <c r="E27" s="34">
        <v>12.52</v>
      </c>
      <c r="F27" s="34">
        <v>13.02</v>
      </c>
      <c r="G27" s="34">
        <v>4.3600000000000003</v>
      </c>
      <c r="H27" s="34">
        <v>0.126</v>
      </c>
      <c r="I27" s="34">
        <v>0.78</v>
      </c>
      <c r="J27" s="31">
        <v>3.1E-2</v>
      </c>
      <c r="K27" s="31">
        <v>8.2000000000000003E-2</v>
      </c>
      <c r="L27" s="31">
        <v>6.1800000000000001E-2</v>
      </c>
      <c r="M27" s="31">
        <v>8.0000000000000002E-3</v>
      </c>
      <c r="N27" s="420">
        <f t="shared" si="0"/>
        <v>94.551199999999994</v>
      </c>
      <c r="O27" s="34">
        <v>36.299999999999997</v>
      </c>
      <c r="P27" s="34">
        <v>37.840000000000003</v>
      </c>
      <c r="Q27" s="34">
        <v>7.8</v>
      </c>
      <c r="R27" s="34">
        <v>15.72</v>
      </c>
      <c r="S27" s="34">
        <v>0.27</v>
      </c>
      <c r="T27" s="34">
        <v>0.17</v>
      </c>
      <c r="U27" s="34">
        <v>0.35</v>
      </c>
      <c r="V27" s="34">
        <v>0.16</v>
      </c>
      <c r="W27" s="34">
        <v>0.4</v>
      </c>
      <c r="X27" s="34">
        <v>0.76</v>
      </c>
      <c r="Y27" s="34">
        <f>P27/O27</f>
        <v>1.0424242424242427</v>
      </c>
      <c r="Z27" s="34">
        <f>(Q27+P27)/O27</f>
        <v>1.2573002754820939</v>
      </c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6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15.75" customHeight="1">
      <c r="A28" s="535" t="s">
        <v>5012</v>
      </c>
      <c r="B28" s="51">
        <v>45963</v>
      </c>
      <c r="C28" s="33" t="s">
        <v>5011</v>
      </c>
      <c r="D28" s="37">
        <v>1501</v>
      </c>
      <c r="E28" s="34">
        <v>15</v>
      </c>
      <c r="F28" s="34">
        <v>15.1</v>
      </c>
      <c r="G28" s="34">
        <v>4.43</v>
      </c>
      <c r="H28" s="34">
        <v>0.12</v>
      </c>
      <c r="I28" s="34">
        <v>0.56000000000000005</v>
      </c>
      <c r="J28" s="31">
        <v>3.9E-2</v>
      </c>
      <c r="K28" s="31">
        <v>7.8E-2</v>
      </c>
      <c r="L28" s="31">
        <v>4.3999999999999997E-2</v>
      </c>
      <c r="M28" s="31">
        <v>8.0000000000000002E-3</v>
      </c>
      <c r="N28" s="420">
        <f t="shared" si="0"/>
        <v>94.721000000000004</v>
      </c>
      <c r="O28" s="34">
        <v>36.630000000000003</v>
      </c>
      <c r="P28" s="34">
        <v>37.619999999999997</v>
      </c>
      <c r="Q28" s="34">
        <v>7.91</v>
      </c>
      <c r="R28" s="34">
        <v>15.29</v>
      </c>
      <c r="S28" s="34">
        <v>0.35</v>
      </c>
      <c r="T28" s="34">
        <v>0.18</v>
      </c>
      <c r="U28" s="34">
        <v>0.35</v>
      </c>
      <c r="V28" s="34">
        <v>0.19</v>
      </c>
      <c r="W28" s="34">
        <v>0.47</v>
      </c>
      <c r="X28" s="34">
        <v>0.76</v>
      </c>
      <c r="Y28" s="34">
        <v>1.027027027027027</v>
      </c>
      <c r="Z28" s="34">
        <v>1.2429702429702429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6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ht="15.75" customHeight="1">
      <c r="A29" s="535" t="s">
        <v>5014</v>
      </c>
      <c r="B29" s="51">
        <v>45963</v>
      </c>
      <c r="C29" s="33" t="s">
        <v>5013</v>
      </c>
      <c r="D29" s="37">
        <v>1503</v>
      </c>
      <c r="E29" s="34">
        <v>16.399999999999999</v>
      </c>
      <c r="F29" s="34">
        <v>16.5</v>
      </c>
      <c r="G29" s="34">
        <v>4.37</v>
      </c>
      <c r="H29" s="34">
        <v>0.14000000000000001</v>
      </c>
      <c r="I29" s="34">
        <v>0.74</v>
      </c>
      <c r="J29" s="31">
        <v>2.7E-2</v>
      </c>
      <c r="K29" s="31">
        <v>8.4000000000000005E-2</v>
      </c>
      <c r="L29" s="31">
        <v>5.8000000000000003E-2</v>
      </c>
      <c r="M29" s="31">
        <v>8.9999999999999993E-3</v>
      </c>
      <c r="N29" s="420">
        <f t="shared" si="0"/>
        <v>94.572000000000003</v>
      </c>
      <c r="O29" s="34">
        <v>36.159999999999997</v>
      </c>
      <c r="P29" s="34">
        <v>37.909999999999997</v>
      </c>
      <c r="Q29" s="34">
        <v>7.9</v>
      </c>
      <c r="R29" s="34">
        <v>15.47</v>
      </c>
      <c r="S29" s="34">
        <v>0.43</v>
      </c>
      <c r="T29" s="34">
        <v>0.16</v>
      </c>
      <c r="U29" s="34">
        <v>0.34</v>
      </c>
      <c r="V29" s="34">
        <v>0.18</v>
      </c>
      <c r="W29" s="34">
        <v>0.45</v>
      </c>
      <c r="X29" s="34">
        <v>0.74</v>
      </c>
      <c r="Y29" s="34">
        <v>1.0483960176991149</v>
      </c>
      <c r="Z29" s="34">
        <v>1.2668694690265487</v>
      </c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6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5.75" customHeight="1">
      <c r="A30" s="535" t="s">
        <v>5016</v>
      </c>
      <c r="B30" s="51">
        <v>45963</v>
      </c>
      <c r="C30" s="33" t="s">
        <v>5015</v>
      </c>
      <c r="D30" s="37">
        <v>1493</v>
      </c>
      <c r="E30" s="34">
        <v>18</v>
      </c>
      <c r="F30" s="34">
        <v>18.100000000000001</v>
      </c>
      <c r="G30" s="34">
        <v>4.33</v>
      </c>
      <c r="H30" s="34">
        <v>0.15</v>
      </c>
      <c r="I30" s="34">
        <v>0.88</v>
      </c>
      <c r="J30" s="31">
        <v>2.3E-2</v>
      </c>
      <c r="K30" s="31">
        <v>9.4E-2</v>
      </c>
      <c r="L30" s="31">
        <v>7.0999999999999994E-2</v>
      </c>
      <c r="M30" s="31">
        <v>8.9999999999999993E-3</v>
      </c>
      <c r="N30" s="420">
        <f t="shared" si="0"/>
        <v>94.442999999999998</v>
      </c>
      <c r="O30" s="34">
        <v>35.799999999999997</v>
      </c>
      <c r="P30" s="34">
        <v>37.770000000000003</v>
      </c>
      <c r="Q30" s="34">
        <v>8.1</v>
      </c>
      <c r="R30" s="34">
        <v>15.85</v>
      </c>
      <c r="S30" s="34">
        <v>0.39</v>
      </c>
      <c r="T30" s="34">
        <v>0.15</v>
      </c>
      <c r="U30" s="34">
        <v>0.33</v>
      </c>
      <c r="V30" s="34">
        <v>0.18</v>
      </c>
      <c r="W30" s="34">
        <v>0.42</v>
      </c>
      <c r="X30" s="34">
        <v>0.75</v>
      </c>
      <c r="Y30" s="34">
        <v>1.055027932960894</v>
      </c>
      <c r="Z30" s="34">
        <v>1.2812849162011175</v>
      </c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6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5.75" customHeight="1">
      <c r="A31" s="535" t="s">
        <v>5018</v>
      </c>
      <c r="B31" s="51">
        <v>45963</v>
      </c>
      <c r="C31" s="33" t="s">
        <v>5017</v>
      </c>
      <c r="D31" s="37">
        <v>1495</v>
      </c>
      <c r="E31" s="34">
        <v>19.399999999999999</v>
      </c>
      <c r="F31" s="34">
        <v>19.5</v>
      </c>
      <c r="G31" s="34">
        <v>4.37</v>
      </c>
      <c r="H31" s="34">
        <v>0.13</v>
      </c>
      <c r="I31" s="34">
        <v>0.76</v>
      </c>
      <c r="J31" s="31">
        <v>2.7E-2</v>
      </c>
      <c r="K31" s="31">
        <v>8.5999999999999993E-2</v>
      </c>
      <c r="L31" s="31">
        <v>0.06</v>
      </c>
      <c r="M31" s="31">
        <v>8.0000000000000002E-3</v>
      </c>
      <c r="N31" s="420">
        <f t="shared" si="0"/>
        <v>94.558999999999997</v>
      </c>
      <c r="O31" s="34">
        <v>36.03</v>
      </c>
      <c r="P31" s="34">
        <v>37.74</v>
      </c>
      <c r="Q31" s="34">
        <v>8.0399999999999991</v>
      </c>
      <c r="R31" s="34">
        <v>15.83</v>
      </c>
      <c r="S31" s="34">
        <v>0.28999999999999998</v>
      </c>
      <c r="T31" s="34">
        <v>0.13</v>
      </c>
      <c r="U31" s="34">
        <v>0.34</v>
      </c>
      <c r="V31" s="34">
        <v>0.18</v>
      </c>
      <c r="W31" s="34">
        <v>0.41</v>
      </c>
      <c r="X31" s="34">
        <v>0.75</v>
      </c>
      <c r="Y31" s="34">
        <v>1.0474604496253122</v>
      </c>
      <c r="Z31" s="34">
        <v>1.2706078268109908</v>
      </c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6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.75" customHeight="1">
      <c r="A32" s="535" t="s">
        <v>5020</v>
      </c>
      <c r="B32" s="51">
        <v>45963</v>
      </c>
      <c r="C32" s="33" t="s">
        <v>5019</v>
      </c>
      <c r="D32" s="37">
        <v>1486</v>
      </c>
      <c r="E32" s="34">
        <v>21.5</v>
      </c>
      <c r="F32" s="34">
        <v>22</v>
      </c>
      <c r="G32" s="34">
        <v>4.47</v>
      </c>
      <c r="H32" s="34">
        <v>0.12</v>
      </c>
      <c r="I32" s="34">
        <v>0.39</v>
      </c>
      <c r="J32" s="31">
        <v>4.1000000000000002E-2</v>
      </c>
      <c r="K32" s="31">
        <v>7.8E-2</v>
      </c>
      <c r="L32" s="31">
        <v>3.6999999999999998E-2</v>
      </c>
      <c r="M32" s="31">
        <v>8.0000000000000002E-3</v>
      </c>
      <c r="N32" s="420">
        <f t="shared" si="0"/>
        <v>94.855999999999995</v>
      </c>
      <c r="O32" s="34">
        <v>36.380000000000003</v>
      </c>
      <c r="P32" s="34">
        <v>37.42</v>
      </c>
      <c r="Q32" s="34">
        <v>8.07</v>
      </c>
      <c r="R32" s="34">
        <v>15.37</v>
      </c>
      <c r="S32" s="34">
        <v>0.43</v>
      </c>
      <c r="T32" s="34">
        <v>0.18</v>
      </c>
      <c r="U32" s="34">
        <v>0.36</v>
      </c>
      <c r="V32" s="34">
        <v>0.19</v>
      </c>
      <c r="W32" s="34">
        <v>0.47</v>
      </c>
      <c r="X32" s="34">
        <v>0.87</v>
      </c>
      <c r="Y32" s="34">
        <v>1.0285871357888949</v>
      </c>
      <c r="Z32" s="34">
        <v>1.2504123144584935</v>
      </c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6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5.75" customHeight="1">
      <c r="A33" s="535" t="s">
        <v>5022</v>
      </c>
      <c r="B33" s="51">
        <v>45963</v>
      </c>
      <c r="C33" s="33" t="s">
        <v>5021</v>
      </c>
      <c r="D33" s="37">
        <v>1479</v>
      </c>
      <c r="E33" s="34">
        <v>23.4</v>
      </c>
      <c r="F33" s="34">
        <v>23.5</v>
      </c>
      <c r="G33" s="34">
        <v>4.4800000000000004</v>
      </c>
      <c r="H33" s="34">
        <v>0.11</v>
      </c>
      <c r="I33" s="34">
        <v>0.35</v>
      </c>
      <c r="J33" s="31">
        <v>5.3999999999999999E-2</v>
      </c>
      <c r="K33" s="31">
        <v>7.5999999999999998E-2</v>
      </c>
      <c r="L33" s="31">
        <v>3.1E-2</v>
      </c>
      <c r="M33" s="31">
        <v>8.0000000000000002E-3</v>
      </c>
      <c r="N33" s="420">
        <f t="shared" si="0"/>
        <v>94.891000000000005</v>
      </c>
      <c r="O33" s="34">
        <v>36.74</v>
      </c>
      <c r="P33" s="34">
        <v>37.18</v>
      </c>
      <c r="Q33" s="34">
        <v>8.06</v>
      </c>
      <c r="R33" s="34">
        <v>15.2</v>
      </c>
      <c r="S33" s="34">
        <v>0.4</v>
      </c>
      <c r="T33" s="34">
        <v>0.24</v>
      </c>
      <c r="U33" s="34">
        <v>0.31</v>
      </c>
      <c r="V33" s="34">
        <v>0.19</v>
      </c>
      <c r="W33" s="34">
        <v>0.51</v>
      </c>
      <c r="X33" s="34">
        <v>0.9</v>
      </c>
      <c r="Y33" s="34">
        <v>1.01</v>
      </c>
      <c r="Z33" s="34">
        <v>1.23</v>
      </c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6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5.75" customHeight="1">
      <c r="A34" s="535" t="s">
        <v>5024</v>
      </c>
      <c r="B34" s="51">
        <v>45963</v>
      </c>
      <c r="C34" s="33" t="s">
        <v>5023</v>
      </c>
      <c r="D34" s="37">
        <v>1462</v>
      </c>
      <c r="E34" s="34">
        <v>1.3</v>
      </c>
      <c r="F34" s="34">
        <v>1.4</v>
      </c>
      <c r="G34" s="34">
        <v>4.4800000000000004</v>
      </c>
      <c r="H34" s="34">
        <v>0.11</v>
      </c>
      <c r="I34" s="34">
        <v>0.34</v>
      </c>
      <c r="J34" s="31">
        <v>5.7000000000000002E-2</v>
      </c>
      <c r="K34" s="31">
        <v>7.1999999999999995E-2</v>
      </c>
      <c r="L34" s="31">
        <v>2.7E-2</v>
      </c>
      <c r="M34" s="31">
        <v>8.9999999999999993E-3</v>
      </c>
      <c r="N34" s="420">
        <f t="shared" si="0"/>
        <v>94.905000000000001</v>
      </c>
      <c r="O34" s="34">
        <v>37.159999999999997</v>
      </c>
      <c r="P34" s="34">
        <v>36.81</v>
      </c>
      <c r="Q34" s="34">
        <v>7.89</v>
      </c>
      <c r="R34" s="34">
        <v>15.14</v>
      </c>
      <c r="S34" s="34">
        <v>0.5</v>
      </c>
      <c r="T34" s="34">
        <v>0.25</v>
      </c>
      <c r="U34" s="34">
        <v>0.28999999999999998</v>
      </c>
      <c r="V34" s="34">
        <v>0.18</v>
      </c>
      <c r="W34" s="34">
        <v>0.5</v>
      </c>
      <c r="X34" s="34">
        <v>0.96</v>
      </c>
      <c r="Y34" s="34">
        <v>0.99058127018299258</v>
      </c>
      <c r="Z34" s="34">
        <v>1.2029063509149625</v>
      </c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6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5.75" customHeight="1">
      <c r="A35" s="530"/>
      <c r="B35" s="51"/>
      <c r="C35" s="33"/>
      <c r="D35" s="37"/>
      <c r="E35" s="34"/>
      <c r="F35" s="34"/>
      <c r="G35" s="34"/>
      <c r="H35" s="34"/>
      <c r="I35" s="34"/>
      <c r="J35" s="31"/>
      <c r="K35" s="31"/>
      <c r="L35" s="31"/>
      <c r="M35" s="31"/>
      <c r="N35" s="420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6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5.75" customHeight="1">
      <c r="A36" s="535" t="s">
        <v>5026</v>
      </c>
      <c r="B36" s="51">
        <v>45964</v>
      </c>
      <c r="C36" s="33" t="s">
        <v>5025</v>
      </c>
      <c r="D36" s="37">
        <v>1460</v>
      </c>
      <c r="E36" s="34">
        <v>3.25</v>
      </c>
      <c r="F36" s="34">
        <v>3.35</v>
      </c>
      <c r="G36" s="34">
        <v>4.49</v>
      </c>
      <c r="H36" s="34">
        <v>0.1</v>
      </c>
      <c r="I36" s="34">
        <v>0.19</v>
      </c>
      <c r="J36" s="31">
        <v>7.8E-2</v>
      </c>
      <c r="K36" s="31">
        <v>7.2999999999999995E-2</v>
      </c>
      <c r="L36" s="31">
        <v>1.4999999999999999E-2</v>
      </c>
      <c r="M36" s="31">
        <v>0.01</v>
      </c>
      <c r="N36" s="420">
        <f t="shared" si="0"/>
        <v>95.043999999999997</v>
      </c>
      <c r="O36" s="34">
        <v>37.590000000000003</v>
      </c>
      <c r="P36" s="34">
        <v>36.200000000000003</v>
      </c>
      <c r="Q36" s="34">
        <v>7.8</v>
      </c>
      <c r="R36" s="34">
        <v>15.2</v>
      </c>
      <c r="S36" s="34">
        <v>0.56999999999999995</v>
      </c>
      <c r="T36" s="34">
        <v>0.2</v>
      </c>
      <c r="U36" s="34">
        <v>0.27</v>
      </c>
      <c r="V36" s="34">
        <v>0.18</v>
      </c>
      <c r="W36" s="34">
        <v>0.51</v>
      </c>
      <c r="X36" s="34">
        <v>1</v>
      </c>
      <c r="Y36" s="34">
        <v>0.96302208034051606</v>
      </c>
      <c r="Z36" s="34">
        <v>1.1705240755520083</v>
      </c>
      <c r="AA36" s="34"/>
      <c r="AB36" s="34" t="s">
        <v>48</v>
      </c>
      <c r="AC36" s="34">
        <v>22.3</v>
      </c>
      <c r="AD36" s="34">
        <v>25.8</v>
      </c>
      <c r="AE36" s="34">
        <v>18.8</v>
      </c>
      <c r="AF36" s="34">
        <v>0.6</v>
      </c>
      <c r="AG36" s="34">
        <v>3.35</v>
      </c>
      <c r="AH36" s="34">
        <v>51.45</v>
      </c>
      <c r="AI36" s="34">
        <v>1.3723404255319149</v>
      </c>
      <c r="AJ36" s="34">
        <v>42.152466367713004</v>
      </c>
      <c r="AK36" s="34">
        <v>889.07499999999993</v>
      </c>
      <c r="AL36" s="36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5.75" customHeight="1">
      <c r="A37" s="535" t="s">
        <v>5028</v>
      </c>
      <c r="B37" s="51">
        <v>45964</v>
      </c>
      <c r="C37" s="33" t="s">
        <v>5027</v>
      </c>
      <c r="D37" s="37">
        <v>1484</v>
      </c>
      <c r="E37" s="34">
        <v>5.2</v>
      </c>
      <c r="F37" s="34">
        <v>5.3</v>
      </c>
      <c r="G37" s="34">
        <v>4.42</v>
      </c>
      <c r="H37" s="34">
        <v>0.12</v>
      </c>
      <c r="I37" s="34">
        <v>0.56000000000000005</v>
      </c>
      <c r="J37" s="31">
        <v>4.2999999999999997E-2</v>
      </c>
      <c r="K37" s="31">
        <v>8.1000000000000003E-2</v>
      </c>
      <c r="L37" s="31">
        <v>4.8000000000000001E-2</v>
      </c>
      <c r="M37" s="31">
        <v>8.0000000000000002E-3</v>
      </c>
      <c r="N37" s="420">
        <f t="shared" si="0"/>
        <v>94.72</v>
      </c>
      <c r="O37" s="34">
        <v>37.19</v>
      </c>
      <c r="P37" s="34">
        <v>37.15</v>
      </c>
      <c r="Q37" s="34">
        <v>7.94</v>
      </c>
      <c r="R37" s="34">
        <v>15.29</v>
      </c>
      <c r="S37" s="34">
        <v>0.22</v>
      </c>
      <c r="T37" s="34">
        <v>0.21</v>
      </c>
      <c r="U37" s="34">
        <v>0.32</v>
      </c>
      <c r="V37" s="34">
        <v>0.15</v>
      </c>
      <c r="W37" s="34">
        <v>0.39</v>
      </c>
      <c r="X37" s="34">
        <v>0.88</v>
      </c>
      <c r="Y37" s="34">
        <v>0.99892444205431574</v>
      </c>
      <c r="Z37" s="34">
        <v>1.2124226942726539</v>
      </c>
      <c r="AA37" s="34"/>
      <c r="AB37" s="34" t="s">
        <v>50</v>
      </c>
      <c r="AC37" s="34">
        <v>6.3</v>
      </c>
      <c r="AD37" s="34" t="s">
        <v>97</v>
      </c>
      <c r="AE37" s="34"/>
      <c r="AF37" s="34"/>
      <c r="AG37" s="34"/>
      <c r="AH37" s="34"/>
      <c r="AI37" s="34"/>
      <c r="AJ37" s="34"/>
      <c r="AK37" s="34"/>
      <c r="AL37" s="36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5.75" customHeight="1">
      <c r="A38" s="535" t="s">
        <v>5030</v>
      </c>
      <c r="B38" s="51">
        <v>45964</v>
      </c>
      <c r="C38" s="33" t="s">
        <v>5029</v>
      </c>
      <c r="D38" s="37">
        <v>1465</v>
      </c>
      <c r="E38" s="34">
        <v>7.51</v>
      </c>
      <c r="F38" s="34">
        <v>8.02</v>
      </c>
      <c r="G38" s="34">
        <v>4.47</v>
      </c>
      <c r="H38" s="34">
        <v>0.115</v>
      </c>
      <c r="I38" s="34">
        <v>0.38</v>
      </c>
      <c r="J38" s="31">
        <v>5.3999999999999999E-2</v>
      </c>
      <c r="K38" s="31">
        <v>0.08</v>
      </c>
      <c r="L38" s="31">
        <v>3.2000000000000001E-2</v>
      </c>
      <c r="M38" s="31">
        <v>8.9999999999999993E-3</v>
      </c>
      <c r="N38" s="420">
        <f t="shared" si="0"/>
        <v>94.86</v>
      </c>
      <c r="O38" s="34">
        <v>37.19</v>
      </c>
      <c r="P38" s="34">
        <v>36.880000000000003</v>
      </c>
      <c r="Q38" s="34">
        <v>7.87</v>
      </c>
      <c r="R38" s="34">
        <v>15.34</v>
      </c>
      <c r="S38" s="34">
        <v>0.39</v>
      </c>
      <c r="T38" s="34">
        <v>0.24</v>
      </c>
      <c r="U38" s="34">
        <v>0.3</v>
      </c>
      <c r="V38" s="34">
        <v>0.17</v>
      </c>
      <c r="W38" s="34">
        <v>0.43</v>
      </c>
      <c r="X38" s="34">
        <v>0.93</v>
      </c>
      <c r="Y38" s="34">
        <f>P38/O38</f>
        <v>0.99166442592094661</v>
      </c>
      <c r="Z38" s="34">
        <f>(Q38+P38)/O38</f>
        <v>1.2032804517343372</v>
      </c>
      <c r="AA38" s="34"/>
      <c r="AB38" s="34" t="s">
        <v>53</v>
      </c>
      <c r="AC38" s="34">
        <v>14.5</v>
      </c>
      <c r="AD38" s="34">
        <v>26.4</v>
      </c>
      <c r="AE38" s="34">
        <v>18</v>
      </c>
      <c r="AF38" s="34">
        <v>0.6</v>
      </c>
      <c r="AG38" s="34">
        <v>3.75</v>
      </c>
      <c r="AH38" s="34">
        <v>51.25</v>
      </c>
      <c r="AI38" s="34">
        <v>1.4666666666666666</v>
      </c>
      <c r="AJ38" s="34">
        <v>40.54054054054054</v>
      </c>
      <c r="AK38" s="34">
        <v>919.57500000000005</v>
      </c>
      <c r="AL38" s="36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5.75" customHeight="1">
      <c r="A39" s="535" t="s">
        <v>5032</v>
      </c>
      <c r="B39" s="51">
        <v>45964</v>
      </c>
      <c r="C39" s="33" t="s">
        <v>5031</v>
      </c>
      <c r="D39" s="37">
        <v>1484</v>
      </c>
      <c r="E39" s="34">
        <v>9.25</v>
      </c>
      <c r="F39" s="34">
        <v>9.35</v>
      </c>
      <c r="G39" s="34">
        <v>4.41</v>
      </c>
      <c r="H39" s="34">
        <v>0.12</v>
      </c>
      <c r="I39" s="34">
        <v>0.61</v>
      </c>
      <c r="J39" s="31">
        <v>3.7999999999999999E-2</v>
      </c>
      <c r="K39" s="31">
        <v>8.7999999999999995E-2</v>
      </c>
      <c r="L39" s="31">
        <v>5.2999999999999999E-2</v>
      </c>
      <c r="M39" s="31">
        <v>8.0000000000000002E-3</v>
      </c>
      <c r="N39" s="420">
        <f t="shared" si="0"/>
        <v>94.673000000000002</v>
      </c>
      <c r="O39" s="34">
        <v>36.909999999999997</v>
      </c>
      <c r="P39" s="34">
        <v>37.21</v>
      </c>
      <c r="Q39" s="34">
        <v>7.95</v>
      </c>
      <c r="R39" s="34">
        <v>15.64</v>
      </c>
      <c r="S39" s="34">
        <v>0.17</v>
      </c>
      <c r="T39" s="34">
        <v>0.18</v>
      </c>
      <c r="U39" s="34">
        <v>0.33</v>
      </c>
      <c r="V39" s="34">
        <v>0.14000000000000001</v>
      </c>
      <c r="W39" s="34">
        <v>0.36</v>
      </c>
      <c r="X39" s="34">
        <v>0.85</v>
      </c>
      <c r="Y39" s="34">
        <f>P39/O39</f>
        <v>1.0081278786236794</v>
      </c>
      <c r="Z39" s="34">
        <f>(Q39+P39)/O39</f>
        <v>1.2235166621511788</v>
      </c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6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5.75" customHeight="1">
      <c r="A40" s="535" t="s">
        <v>5034</v>
      </c>
      <c r="B40" s="51">
        <v>45964</v>
      </c>
      <c r="C40" s="33" t="s">
        <v>5033</v>
      </c>
      <c r="D40" s="37">
        <v>1502</v>
      </c>
      <c r="E40" s="34">
        <v>12.1</v>
      </c>
      <c r="F40" s="34">
        <v>12.2</v>
      </c>
      <c r="G40" s="34">
        <v>4.46</v>
      </c>
      <c r="H40" s="34">
        <v>0.127</v>
      </c>
      <c r="I40" s="34">
        <v>0.74</v>
      </c>
      <c r="J40" s="31">
        <v>2.9000000000000001E-2</v>
      </c>
      <c r="K40" s="31">
        <v>8.5999999999999993E-2</v>
      </c>
      <c r="L40" s="31">
        <v>6.4500000000000002E-2</v>
      </c>
      <c r="M40" s="31">
        <v>7.0000000000000001E-3</v>
      </c>
      <c r="N40" s="420">
        <f t="shared" si="0"/>
        <v>94.486500000000007</v>
      </c>
      <c r="O40" s="34">
        <v>35.78</v>
      </c>
      <c r="P40" s="34">
        <v>37.590000000000003</v>
      </c>
      <c r="Q40" s="34">
        <v>7.92</v>
      </c>
      <c r="R40" s="34">
        <v>16.2</v>
      </c>
      <c r="S40" s="34">
        <v>0.37</v>
      </c>
      <c r="T40" s="34">
        <v>0.15</v>
      </c>
      <c r="U40" s="34">
        <v>0.35</v>
      </c>
      <c r="V40" s="34">
        <v>0.14000000000000001</v>
      </c>
      <c r="W40" s="34">
        <v>0.34</v>
      </c>
      <c r="X40" s="34">
        <v>0.8</v>
      </c>
      <c r="Y40" s="34">
        <f>P40/O40</f>
        <v>1.0505869200670765</v>
      </c>
      <c r="Z40" s="34">
        <f>(Q40+P40)/O40</f>
        <v>1.2719396310788151</v>
      </c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6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5.75" customHeight="1">
      <c r="A41" s="535" t="s">
        <v>5036</v>
      </c>
      <c r="B41" s="51">
        <v>45964</v>
      </c>
      <c r="C41" s="33" t="s">
        <v>5035</v>
      </c>
      <c r="D41" s="37">
        <v>1487</v>
      </c>
      <c r="E41" s="34">
        <v>14.3</v>
      </c>
      <c r="F41" s="34">
        <v>14.4</v>
      </c>
      <c r="G41" s="34">
        <v>4.4000000000000004</v>
      </c>
      <c r="H41" s="34">
        <v>0.12</v>
      </c>
      <c r="I41" s="34">
        <v>0.63</v>
      </c>
      <c r="J41" s="31">
        <v>3.9E-2</v>
      </c>
      <c r="K41" s="31">
        <v>8.5000000000000006E-2</v>
      </c>
      <c r="L41" s="31">
        <v>5.8000000000000003E-2</v>
      </c>
      <c r="M41" s="31">
        <v>8.0000000000000002E-3</v>
      </c>
      <c r="N41" s="420">
        <f t="shared" si="0"/>
        <v>94.66</v>
      </c>
      <c r="O41" s="34">
        <v>35.65</v>
      </c>
      <c r="P41" s="34">
        <v>37.24</v>
      </c>
      <c r="Q41" s="34">
        <v>7.9</v>
      </c>
      <c r="R41" s="34">
        <v>16.829999999999998</v>
      </c>
      <c r="S41" s="34">
        <v>0.22</v>
      </c>
      <c r="T41" s="34">
        <v>0.15</v>
      </c>
      <c r="U41" s="34">
        <v>0.36</v>
      </c>
      <c r="V41" s="34">
        <v>0.16</v>
      </c>
      <c r="W41" s="34">
        <v>0.4</v>
      </c>
      <c r="X41" s="34">
        <v>0.83</v>
      </c>
      <c r="Y41" s="34">
        <f t="shared" ref="Y41:Y45" si="3">P41/O41</f>
        <v>1.0446002805049088</v>
      </c>
      <c r="Z41" s="34">
        <f t="shared" ref="Z41:Z45" si="4">(Q41+P41)/O41</f>
        <v>1.2661991584852736</v>
      </c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6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5.75" customHeight="1">
      <c r="A42" s="535" t="s">
        <v>5038</v>
      </c>
      <c r="B42" s="51">
        <v>45964</v>
      </c>
      <c r="C42" s="33" t="s">
        <v>5037</v>
      </c>
      <c r="D42" s="37">
        <v>1498</v>
      </c>
      <c r="E42" s="34">
        <v>15.5</v>
      </c>
      <c r="F42" s="34">
        <v>16</v>
      </c>
      <c r="G42" s="34">
        <v>4.3600000000000003</v>
      </c>
      <c r="H42" s="34">
        <v>0.121</v>
      </c>
      <c r="I42" s="34">
        <v>0.78</v>
      </c>
      <c r="J42" s="31">
        <v>2.3E-2</v>
      </c>
      <c r="K42" s="31">
        <v>0.09</v>
      </c>
      <c r="L42" s="31">
        <v>6.8000000000000005E-2</v>
      </c>
      <c r="M42" s="31">
        <v>8.0000000000000002E-3</v>
      </c>
      <c r="N42" s="420">
        <f t="shared" si="0"/>
        <v>94.55</v>
      </c>
      <c r="O42" s="34">
        <v>35.340000000000003</v>
      </c>
      <c r="P42" s="34">
        <v>37.96</v>
      </c>
      <c r="Q42" s="34">
        <v>8.08</v>
      </c>
      <c r="R42" s="34">
        <v>16.32</v>
      </c>
      <c r="S42" s="34">
        <v>0.28000000000000003</v>
      </c>
      <c r="T42" s="34">
        <v>0.12</v>
      </c>
      <c r="U42" s="34">
        <v>0.36</v>
      </c>
      <c r="V42" s="34">
        <v>0.16</v>
      </c>
      <c r="W42" s="34">
        <v>0.39</v>
      </c>
      <c r="X42" s="34">
        <v>0.74</v>
      </c>
      <c r="Y42" s="34">
        <f t="shared" si="3"/>
        <v>1.0741369552914544</v>
      </c>
      <c r="Z42" s="34">
        <f t="shared" si="4"/>
        <v>1.3027730616864741</v>
      </c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6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5.75" customHeight="1">
      <c r="A43" s="535" t="s">
        <v>5040</v>
      </c>
      <c r="B43" s="51">
        <v>45964</v>
      </c>
      <c r="C43" s="33" t="s">
        <v>5039</v>
      </c>
      <c r="D43" s="37">
        <v>1501</v>
      </c>
      <c r="E43" s="34">
        <v>17.5</v>
      </c>
      <c r="F43" s="34">
        <v>18</v>
      </c>
      <c r="G43" s="34">
        <v>4.3600000000000003</v>
      </c>
      <c r="H43" s="34">
        <v>0.121</v>
      </c>
      <c r="I43" s="34">
        <v>0.78</v>
      </c>
      <c r="J43" s="31">
        <v>2.8000000000000001E-2</v>
      </c>
      <c r="K43" s="31">
        <v>8.5999999999999993E-2</v>
      </c>
      <c r="L43" s="31">
        <v>6.3E-2</v>
      </c>
      <c r="M43" s="31">
        <v>7.0000000000000001E-3</v>
      </c>
      <c r="N43" s="420">
        <f t="shared" si="0"/>
        <v>94.555000000000007</v>
      </c>
      <c r="O43" s="34">
        <v>35.61</v>
      </c>
      <c r="P43" s="34">
        <v>38.14</v>
      </c>
      <c r="Q43" s="34">
        <v>8.1999999999999993</v>
      </c>
      <c r="R43" s="34">
        <v>15.85</v>
      </c>
      <c r="S43" s="34">
        <v>0.22</v>
      </c>
      <c r="T43" s="34">
        <v>0.12</v>
      </c>
      <c r="U43" s="34">
        <v>0.37</v>
      </c>
      <c r="V43" s="34">
        <v>0.16</v>
      </c>
      <c r="W43" s="34">
        <v>0.37</v>
      </c>
      <c r="X43" s="34">
        <v>0.71</v>
      </c>
      <c r="Y43" s="34">
        <f t="shared" si="3"/>
        <v>1.0710474585790508</v>
      </c>
      <c r="Z43" s="34">
        <f t="shared" si="4"/>
        <v>1.3013198539736031</v>
      </c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6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5.75" customHeight="1">
      <c r="A44" s="535" t="s">
        <v>5042</v>
      </c>
      <c r="B44" s="51">
        <v>45964</v>
      </c>
      <c r="C44" s="33" t="s">
        <v>5041</v>
      </c>
      <c r="D44" s="37">
        <v>1502</v>
      </c>
      <c r="E44" s="34">
        <v>19.2</v>
      </c>
      <c r="F44" s="34">
        <v>19.3</v>
      </c>
      <c r="G44" s="34">
        <v>4.46</v>
      </c>
      <c r="H44" s="34">
        <v>0.11</v>
      </c>
      <c r="I44" s="34">
        <v>0.4</v>
      </c>
      <c r="J44" s="31">
        <v>3.6999999999999998E-2</v>
      </c>
      <c r="K44" s="31">
        <v>8.3000000000000004E-2</v>
      </c>
      <c r="L44" s="31">
        <v>3.6999999999999998E-2</v>
      </c>
      <c r="M44" s="31">
        <v>8.9999999999999993E-3</v>
      </c>
      <c r="N44" s="420">
        <f t="shared" si="0"/>
        <v>94.864000000000004</v>
      </c>
      <c r="O44" s="34">
        <v>35.89</v>
      </c>
      <c r="P44" s="34">
        <v>37.770000000000003</v>
      </c>
      <c r="Q44" s="34">
        <v>8.18</v>
      </c>
      <c r="R44" s="34">
        <v>15.7</v>
      </c>
      <c r="S44" s="34">
        <v>0.28999999999999998</v>
      </c>
      <c r="T44" s="34">
        <v>0.14000000000000001</v>
      </c>
      <c r="U44" s="34">
        <v>0.35</v>
      </c>
      <c r="V44" s="34">
        <v>0.19</v>
      </c>
      <c r="W44" s="34">
        <v>0.45</v>
      </c>
      <c r="X44" s="34">
        <v>0.8</v>
      </c>
      <c r="Y44" s="34">
        <f t="shared" si="3"/>
        <v>1.052382279186403</v>
      </c>
      <c r="Z44" s="34">
        <f t="shared" si="4"/>
        <v>1.2803009194761772</v>
      </c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6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5.75" customHeight="1">
      <c r="A45" s="535" t="s">
        <v>5044</v>
      </c>
      <c r="B45" s="51">
        <v>45964</v>
      </c>
      <c r="C45" s="33" t="s">
        <v>5043</v>
      </c>
      <c r="D45" s="37">
        <v>1481</v>
      </c>
      <c r="E45" s="34">
        <v>20.399999999999999</v>
      </c>
      <c r="F45" s="34">
        <v>20.5</v>
      </c>
      <c r="G45" s="34">
        <v>4.41</v>
      </c>
      <c r="H45" s="34">
        <v>0.121</v>
      </c>
      <c r="I45" s="34">
        <v>0.62</v>
      </c>
      <c r="J45" s="31">
        <v>2.4E-2</v>
      </c>
      <c r="K45" s="31">
        <v>8.4000000000000005E-2</v>
      </c>
      <c r="L45" s="31">
        <v>5.8000000000000003E-2</v>
      </c>
      <c r="M45" s="31">
        <v>8.9999999999999993E-3</v>
      </c>
      <c r="N45" s="420">
        <f t="shared" si="0"/>
        <v>94.674000000000007</v>
      </c>
      <c r="O45" s="34">
        <v>35.24</v>
      </c>
      <c r="P45" s="34">
        <v>38.299999999999997</v>
      </c>
      <c r="Q45" s="34">
        <v>8.36</v>
      </c>
      <c r="R45" s="34">
        <v>15.65</v>
      </c>
      <c r="S45" s="34">
        <v>0.27</v>
      </c>
      <c r="T45" s="34">
        <v>0.13</v>
      </c>
      <c r="U45" s="34">
        <v>0.35</v>
      </c>
      <c r="V45" s="34">
        <v>0.18</v>
      </c>
      <c r="W45" s="34">
        <v>0.45</v>
      </c>
      <c r="X45" s="34">
        <v>0.81</v>
      </c>
      <c r="Y45" s="34">
        <f t="shared" si="3"/>
        <v>1.0868331441543699</v>
      </c>
      <c r="Z45" s="34">
        <f t="shared" si="4"/>
        <v>1.3240635641316685</v>
      </c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6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5.75" customHeight="1">
      <c r="A46" s="535" t="s">
        <v>5046</v>
      </c>
      <c r="B46" s="51">
        <v>45964</v>
      </c>
      <c r="C46" s="33" t="s">
        <v>5045</v>
      </c>
      <c r="D46" s="37">
        <v>1486</v>
      </c>
      <c r="E46" s="34">
        <v>21.4</v>
      </c>
      <c r="F46" s="34">
        <v>21.5</v>
      </c>
      <c r="G46" s="34">
        <v>4.2699999999999996</v>
      </c>
      <c r="H46" s="34">
        <v>0.12</v>
      </c>
      <c r="I46" s="34">
        <v>1.1399999999999999</v>
      </c>
      <c r="J46" s="31">
        <v>2.3E-2</v>
      </c>
      <c r="K46" s="31">
        <v>8.6999999999999994E-2</v>
      </c>
      <c r="L46" s="31">
        <v>7.8E-2</v>
      </c>
      <c r="M46" s="31">
        <v>7.0000000000000001E-3</v>
      </c>
      <c r="N46" s="420">
        <f t="shared" si="0"/>
        <v>94.275000000000006</v>
      </c>
      <c r="O46" s="34">
        <v>34.799999999999997</v>
      </c>
      <c r="P46" s="34">
        <v>38.83</v>
      </c>
      <c r="Q46" s="34">
        <v>8.18</v>
      </c>
      <c r="R46" s="34">
        <v>15.82</v>
      </c>
      <c r="S46" s="34">
        <v>0.22</v>
      </c>
      <c r="T46" s="34">
        <v>0.1</v>
      </c>
      <c r="U46" s="34">
        <v>0.37</v>
      </c>
      <c r="V46" s="34">
        <v>0.18</v>
      </c>
      <c r="W46" s="34">
        <v>0.43</v>
      </c>
      <c r="X46" s="34">
        <v>0.74</v>
      </c>
      <c r="Y46" s="34">
        <f t="shared" ref="Y46" si="5">P46/O46</f>
        <v>1.1158045977011495</v>
      </c>
      <c r="Z46" s="34">
        <f t="shared" ref="Z46" si="6">(Q46+P46)/O46</f>
        <v>1.3508620689655173</v>
      </c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6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5.75" customHeight="1">
      <c r="A47" s="535" t="s">
        <v>5048</v>
      </c>
      <c r="B47" s="51">
        <v>45964</v>
      </c>
      <c r="C47" s="33" t="s">
        <v>5047</v>
      </c>
      <c r="D47" s="37">
        <v>1492</v>
      </c>
      <c r="E47" s="34">
        <v>0.05</v>
      </c>
      <c r="F47" s="34">
        <v>0.15</v>
      </c>
      <c r="G47" s="34">
        <v>4.43</v>
      </c>
      <c r="H47" s="34">
        <v>0.1</v>
      </c>
      <c r="I47" s="34">
        <v>0.53</v>
      </c>
      <c r="J47" s="31">
        <v>0.03</v>
      </c>
      <c r="K47" s="31">
        <v>7.3999999999999996E-2</v>
      </c>
      <c r="L47" s="31">
        <v>4.8000000000000001E-2</v>
      </c>
      <c r="M47" s="31">
        <v>8.0000000000000002E-3</v>
      </c>
      <c r="N47" s="420">
        <f t="shared" si="0"/>
        <v>94.78</v>
      </c>
      <c r="O47" s="34">
        <v>35.56</v>
      </c>
      <c r="P47" s="34">
        <v>37.880000000000003</v>
      </c>
      <c r="Q47" s="34">
        <v>8.3000000000000007</v>
      </c>
      <c r="R47" s="34">
        <v>15.75</v>
      </c>
      <c r="S47" s="34">
        <v>0.27</v>
      </c>
      <c r="T47" s="34">
        <v>0.14000000000000001</v>
      </c>
      <c r="U47" s="34">
        <v>0.35</v>
      </c>
      <c r="V47" s="34">
        <v>0.19</v>
      </c>
      <c r="W47" s="34">
        <v>0.49</v>
      </c>
      <c r="X47" s="34">
        <v>0.82</v>
      </c>
      <c r="Y47" s="34">
        <v>1.0652418447694039</v>
      </c>
      <c r="Z47" s="34">
        <v>1.2986501687289089</v>
      </c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6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5.75" customHeight="1">
      <c r="A48" s="535"/>
      <c r="B48" s="51"/>
      <c r="C48" s="33"/>
      <c r="D48" s="37"/>
      <c r="E48" s="34"/>
      <c r="F48" s="34"/>
      <c r="G48" s="34"/>
      <c r="H48" s="34"/>
      <c r="I48" s="34"/>
      <c r="J48" s="31"/>
      <c r="K48" s="31"/>
      <c r="L48" s="31"/>
      <c r="M48" s="31"/>
      <c r="N48" s="420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6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5.75" customHeight="1">
      <c r="A49" s="535" t="s">
        <v>5050</v>
      </c>
      <c r="B49" s="51">
        <v>45965</v>
      </c>
      <c r="C49" s="33" t="s">
        <v>5049</v>
      </c>
      <c r="D49" s="37">
        <v>1479</v>
      </c>
      <c r="E49" s="34">
        <v>1.2</v>
      </c>
      <c r="F49" s="34">
        <v>1.3</v>
      </c>
      <c r="G49" s="34">
        <v>4.42</v>
      </c>
      <c r="H49" s="34">
        <v>0.11</v>
      </c>
      <c r="I49" s="34">
        <v>0.59</v>
      </c>
      <c r="J49" s="31">
        <v>2.5999999999999999E-2</v>
      </c>
      <c r="K49" s="31">
        <v>7.2999999999999995E-2</v>
      </c>
      <c r="L49" s="31">
        <v>5.3999999999999999E-2</v>
      </c>
      <c r="M49" s="31">
        <v>8.0000000000000002E-3</v>
      </c>
      <c r="N49" s="420">
        <f t="shared" ref="N49:N75" si="7">100-SUM(G49:M49)</f>
        <v>94.718999999999994</v>
      </c>
      <c r="O49" s="34">
        <v>35.799999999999997</v>
      </c>
      <c r="P49" s="34">
        <v>37.700000000000003</v>
      </c>
      <c r="Q49" s="34">
        <v>8.19</v>
      </c>
      <c r="R49" s="34">
        <v>15.75</v>
      </c>
      <c r="S49" s="34">
        <v>0.28000000000000003</v>
      </c>
      <c r="T49" s="34">
        <v>0.13</v>
      </c>
      <c r="U49" s="34">
        <v>0.34</v>
      </c>
      <c r="V49" s="34">
        <v>0.2</v>
      </c>
      <c r="W49" s="34">
        <v>0.52</v>
      </c>
      <c r="X49" s="34">
        <v>0.83</v>
      </c>
      <c r="Y49" s="433">
        <v>1.0530726256983243</v>
      </c>
      <c r="Z49" s="433">
        <v>1.2818435754189945</v>
      </c>
      <c r="AA49" s="34"/>
      <c r="AB49" s="34" t="s">
        <v>48</v>
      </c>
      <c r="AC49" s="34">
        <v>22.3</v>
      </c>
      <c r="AD49" s="34" t="s">
        <v>51</v>
      </c>
      <c r="AE49" s="34"/>
      <c r="AF49" s="34"/>
      <c r="AG49" s="34"/>
      <c r="AH49" s="34"/>
      <c r="AI49" s="34"/>
      <c r="AJ49" s="34"/>
      <c r="AK49" s="34"/>
      <c r="AL49" s="36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5.75" customHeight="1">
      <c r="A50" s="535" t="s">
        <v>5052</v>
      </c>
      <c r="B50" s="51">
        <v>45965</v>
      </c>
      <c r="C50" s="33" t="s">
        <v>5051</v>
      </c>
      <c r="D50" s="37">
        <v>1498</v>
      </c>
      <c r="E50" s="34">
        <v>2.57</v>
      </c>
      <c r="F50" s="34">
        <v>3.07</v>
      </c>
      <c r="G50" s="34">
        <v>4.28</v>
      </c>
      <c r="H50" s="34">
        <v>0.11600000000000001</v>
      </c>
      <c r="I50" s="34">
        <v>1.07</v>
      </c>
      <c r="J50" s="31">
        <v>1.7000000000000001E-2</v>
      </c>
      <c r="K50" s="31">
        <v>9.7000000000000003E-2</v>
      </c>
      <c r="L50" s="31">
        <v>8.3000000000000004E-2</v>
      </c>
      <c r="M50" s="31">
        <v>7.0000000000000001E-3</v>
      </c>
      <c r="N50" s="420">
        <f t="shared" si="7"/>
        <v>94.33</v>
      </c>
      <c r="O50" s="34">
        <v>35.6</v>
      </c>
      <c r="P50" s="34">
        <v>37.78</v>
      </c>
      <c r="Q50" s="34">
        <v>8.15</v>
      </c>
      <c r="R50" s="34">
        <v>16.22</v>
      </c>
      <c r="S50" s="34">
        <v>0.17</v>
      </c>
      <c r="T50" s="34">
        <v>0.1</v>
      </c>
      <c r="U50" s="34">
        <v>0.37</v>
      </c>
      <c r="V50" s="34">
        <v>0.18</v>
      </c>
      <c r="W50" s="34">
        <v>0.43</v>
      </c>
      <c r="X50" s="34">
        <v>0.74</v>
      </c>
      <c r="Y50" s="433">
        <f t="shared" ref="Y50" si="8">P50/O50</f>
        <v>1.0612359550561798</v>
      </c>
      <c r="Z50" s="433">
        <f t="shared" ref="Z50" si="9">(P50+Q50)/O50</f>
        <v>1.2901685393258426</v>
      </c>
      <c r="AA50" s="34"/>
      <c r="AB50" s="34" t="s">
        <v>50</v>
      </c>
      <c r="AC50" s="34">
        <v>6.3</v>
      </c>
      <c r="AD50" s="34">
        <v>25</v>
      </c>
      <c r="AE50" s="34">
        <v>15.2</v>
      </c>
      <c r="AF50" s="34">
        <v>3.08</v>
      </c>
      <c r="AG50" s="34">
        <v>3.75</v>
      </c>
      <c r="AH50" s="34">
        <v>52.97</v>
      </c>
      <c r="AI50" s="34">
        <v>1.6447368421052633</v>
      </c>
      <c r="AJ50" s="34">
        <v>37.810945273631837</v>
      </c>
      <c r="AK50" s="34">
        <v>876.875</v>
      </c>
      <c r="AL50" s="36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5.75" customHeight="1">
      <c r="A51" s="535" t="s">
        <v>5056</v>
      </c>
      <c r="B51" s="51">
        <v>45965</v>
      </c>
      <c r="C51" s="33" t="s">
        <v>5053</v>
      </c>
      <c r="D51" s="37">
        <v>1500</v>
      </c>
      <c r="E51" s="34">
        <v>4.45</v>
      </c>
      <c r="F51" s="34">
        <v>4.55</v>
      </c>
      <c r="G51" s="34">
        <v>4.45</v>
      </c>
      <c r="H51" s="34">
        <v>0.09</v>
      </c>
      <c r="I51" s="34">
        <v>0.49</v>
      </c>
      <c r="J51" s="31">
        <v>3.6999999999999998E-2</v>
      </c>
      <c r="K51" s="31">
        <v>7.2999999999999995E-2</v>
      </c>
      <c r="L51" s="31">
        <v>4.2999999999999997E-2</v>
      </c>
      <c r="M51" s="31">
        <v>7.0000000000000001E-3</v>
      </c>
      <c r="N51" s="420">
        <f t="shared" si="7"/>
        <v>94.81</v>
      </c>
      <c r="O51" s="34">
        <v>35.869999999999997</v>
      </c>
      <c r="P51" s="34">
        <v>37.74</v>
      </c>
      <c r="Q51" s="34">
        <v>8.1999999999999993</v>
      </c>
      <c r="R51" s="34">
        <v>15.89</v>
      </c>
      <c r="S51" s="34">
        <v>0.33</v>
      </c>
      <c r="T51" s="34">
        <v>0.14000000000000001</v>
      </c>
      <c r="U51" s="34">
        <v>0.35</v>
      </c>
      <c r="V51" s="34">
        <v>0.18</v>
      </c>
      <c r="W51" s="34">
        <v>0.45</v>
      </c>
      <c r="X51" s="34">
        <v>0.78</v>
      </c>
      <c r="Y51" s="433">
        <v>1.0521327014218012</v>
      </c>
      <c r="Z51" s="433">
        <v>1.280735991078896</v>
      </c>
      <c r="AA51" s="34"/>
      <c r="AB51" s="34" t="s">
        <v>53</v>
      </c>
      <c r="AC51" s="34">
        <v>14.5</v>
      </c>
      <c r="AD51" s="34" t="s">
        <v>51</v>
      </c>
      <c r="AE51" s="34"/>
      <c r="AF51" s="34"/>
      <c r="AG51" s="34"/>
      <c r="AH51" s="34"/>
      <c r="AI51" s="34"/>
      <c r="AJ51" s="34"/>
      <c r="AK51" s="34"/>
      <c r="AL51" s="36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5.75" customHeight="1">
      <c r="A52" s="535" t="s">
        <v>5055</v>
      </c>
      <c r="B52" s="51">
        <v>45965</v>
      </c>
      <c r="C52" s="33" t="s">
        <v>5054</v>
      </c>
      <c r="D52" s="37">
        <v>1479</v>
      </c>
      <c r="E52" s="34">
        <v>6.3</v>
      </c>
      <c r="F52" s="34">
        <v>6.4</v>
      </c>
      <c r="G52" s="34">
        <v>4.45</v>
      </c>
      <c r="H52" s="34">
        <v>0.09</v>
      </c>
      <c r="I52" s="34">
        <v>0.47</v>
      </c>
      <c r="J52" s="31">
        <v>0.04</v>
      </c>
      <c r="K52" s="31">
        <v>7.5999999999999998E-2</v>
      </c>
      <c r="L52" s="31">
        <v>0.04</v>
      </c>
      <c r="M52" s="31">
        <v>7.0000000000000001E-3</v>
      </c>
      <c r="N52" s="420">
        <f t="shared" si="7"/>
        <v>94.826999999999998</v>
      </c>
      <c r="O52" s="34">
        <v>36.86</v>
      </c>
      <c r="P52" s="34">
        <v>37.43</v>
      </c>
      <c r="Q52" s="34">
        <v>7.84</v>
      </c>
      <c r="R52" s="34">
        <v>15.38</v>
      </c>
      <c r="S52" s="34">
        <v>0.3</v>
      </c>
      <c r="T52" s="34">
        <v>0.15</v>
      </c>
      <c r="U52" s="34">
        <v>0.35</v>
      </c>
      <c r="V52" s="34">
        <v>0.2</v>
      </c>
      <c r="W52" s="34">
        <v>0.5</v>
      </c>
      <c r="X52" s="34">
        <v>0.88</v>
      </c>
      <c r="Y52" s="433">
        <v>1.0154639175257731</v>
      </c>
      <c r="Z52" s="433">
        <v>1.228160607704829</v>
      </c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6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5.75" customHeight="1">
      <c r="A53" s="535" t="s">
        <v>5058</v>
      </c>
      <c r="B53" s="51">
        <v>45965</v>
      </c>
      <c r="C53" s="33" t="s">
        <v>5057</v>
      </c>
      <c r="D53" s="37">
        <v>1497</v>
      </c>
      <c r="E53" s="34">
        <v>8</v>
      </c>
      <c r="F53" s="34">
        <v>8.1</v>
      </c>
      <c r="G53" s="34">
        <v>4.45</v>
      </c>
      <c r="H53" s="34">
        <v>0.09</v>
      </c>
      <c r="I53" s="34">
        <v>0.45</v>
      </c>
      <c r="J53" s="31">
        <v>0.05</v>
      </c>
      <c r="K53" s="31">
        <v>7.3999999999999996E-2</v>
      </c>
      <c r="L53" s="31">
        <v>0.04</v>
      </c>
      <c r="M53" s="31">
        <v>7.0000000000000001E-3</v>
      </c>
      <c r="N53" s="420">
        <f t="shared" si="7"/>
        <v>94.838999999999999</v>
      </c>
      <c r="O53" s="34">
        <v>36.71</v>
      </c>
      <c r="P53" s="34">
        <v>37.15</v>
      </c>
      <c r="Q53" s="34">
        <v>7.62</v>
      </c>
      <c r="R53" s="34">
        <v>15.71</v>
      </c>
      <c r="S53" s="34">
        <v>0.45</v>
      </c>
      <c r="T53" s="34">
        <v>0.15</v>
      </c>
      <c r="U53" s="34">
        <v>0.35</v>
      </c>
      <c r="V53" s="34">
        <v>0.19</v>
      </c>
      <c r="W53" s="34">
        <v>0.53</v>
      </c>
      <c r="X53" s="34">
        <v>0.88</v>
      </c>
      <c r="Y53" s="433">
        <v>1.0119858349223645</v>
      </c>
      <c r="Z53" s="433">
        <v>1.2195587033505855</v>
      </c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6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5.75" customHeight="1">
      <c r="A54" s="535" t="s">
        <v>5060</v>
      </c>
      <c r="B54" s="51">
        <v>45965</v>
      </c>
      <c r="C54" s="33" t="s">
        <v>5059</v>
      </c>
      <c r="D54" s="37">
        <v>1492</v>
      </c>
      <c r="E54" s="34">
        <v>10</v>
      </c>
      <c r="F54" s="34">
        <v>10.1</v>
      </c>
      <c r="G54" s="34">
        <v>4.49</v>
      </c>
      <c r="H54" s="34">
        <v>0.1</v>
      </c>
      <c r="I54" s="34">
        <v>0.32</v>
      </c>
      <c r="J54" s="31">
        <v>3.9E-2</v>
      </c>
      <c r="K54" s="31">
        <v>7.2999999999999995E-2</v>
      </c>
      <c r="L54" s="31">
        <v>3.5999999999999997E-2</v>
      </c>
      <c r="M54" s="31">
        <v>8.0000000000000002E-3</v>
      </c>
      <c r="N54" s="420">
        <f t="shared" si="7"/>
        <v>94.933999999999997</v>
      </c>
      <c r="O54" s="34">
        <v>35.53</v>
      </c>
      <c r="P54" s="34">
        <v>37.81</v>
      </c>
      <c r="Q54" s="34">
        <v>7.79</v>
      </c>
      <c r="R54" s="34">
        <v>16.3</v>
      </c>
      <c r="S54" s="34">
        <v>0.28000000000000003</v>
      </c>
      <c r="T54" s="34">
        <v>0.15</v>
      </c>
      <c r="U54" s="34">
        <v>0.35</v>
      </c>
      <c r="V54" s="34">
        <v>0.16</v>
      </c>
      <c r="W54" s="34">
        <v>0.42</v>
      </c>
      <c r="X54" s="34">
        <v>0.94</v>
      </c>
      <c r="Y54" s="433">
        <v>1.0641711229946524</v>
      </c>
      <c r="Z54" s="433">
        <v>1.2834224598930482</v>
      </c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6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5.75" customHeight="1">
      <c r="A55" s="535" t="s">
        <v>5062</v>
      </c>
      <c r="B55" s="51">
        <v>45965</v>
      </c>
      <c r="C55" s="33" t="s">
        <v>5061</v>
      </c>
      <c r="D55" s="37">
        <v>1488</v>
      </c>
      <c r="E55" s="34">
        <v>11.4</v>
      </c>
      <c r="F55" s="34">
        <v>11.5</v>
      </c>
      <c r="G55" s="34">
        <v>4.49</v>
      </c>
      <c r="H55" s="34">
        <v>0.1</v>
      </c>
      <c r="I55" s="34">
        <v>0.23</v>
      </c>
      <c r="J55" s="31">
        <v>4.2000000000000003E-2</v>
      </c>
      <c r="K55" s="31">
        <v>7.4999999999999997E-2</v>
      </c>
      <c r="L55" s="31">
        <v>2.7E-2</v>
      </c>
      <c r="M55" s="31">
        <v>8.0000000000000002E-3</v>
      </c>
      <c r="N55" s="420">
        <f t="shared" si="7"/>
        <v>95.028000000000006</v>
      </c>
      <c r="O55" s="34">
        <v>34.89</v>
      </c>
      <c r="P55" s="34">
        <v>38.020000000000003</v>
      </c>
      <c r="Q55" s="34">
        <v>7.73</v>
      </c>
      <c r="R55" s="34">
        <v>16.59</v>
      </c>
      <c r="S55" s="34">
        <v>0.4</v>
      </c>
      <c r="T55" s="34">
        <v>0.16</v>
      </c>
      <c r="U55" s="34">
        <v>0.37</v>
      </c>
      <c r="V55" s="34">
        <v>0.16</v>
      </c>
      <c r="W55" s="34">
        <v>0.42</v>
      </c>
      <c r="X55" s="34">
        <v>0.99</v>
      </c>
      <c r="Y55" s="433">
        <v>1.0897105187732876</v>
      </c>
      <c r="Z55" s="433">
        <v>1.3112639724849526</v>
      </c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6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5.75" customHeight="1">
      <c r="A56" s="535" t="s">
        <v>5063</v>
      </c>
      <c r="B56" s="51">
        <v>45965</v>
      </c>
      <c r="C56" s="33" t="s">
        <v>5066</v>
      </c>
      <c r="D56" s="37">
        <v>1493</v>
      </c>
      <c r="E56" s="34">
        <v>13.4</v>
      </c>
      <c r="F56" s="34">
        <v>13.5</v>
      </c>
      <c r="G56" s="34">
        <v>4.24</v>
      </c>
      <c r="H56" s="34">
        <v>0.09</v>
      </c>
      <c r="I56" s="34">
        <v>0.46</v>
      </c>
      <c r="J56" s="31">
        <v>5.2999999999999999E-2</v>
      </c>
      <c r="K56" s="31">
        <v>7.2999999999999995E-2</v>
      </c>
      <c r="L56" s="31">
        <v>4.1000000000000002E-2</v>
      </c>
      <c r="M56" s="31">
        <v>7.0000000000000001E-3</v>
      </c>
      <c r="N56" s="420">
        <f t="shared" si="7"/>
        <v>95.036000000000001</v>
      </c>
      <c r="O56" s="34">
        <v>35.409999999999997</v>
      </c>
      <c r="P56" s="34">
        <v>37.79</v>
      </c>
      <c r="Q56" s="34">
        <v>7.72</v>
      </c>
      <c r="R56" s="34">
        <v>16.5</v>
      </c>
      <c r="S56" s="34">
        <v>0.34</v>
      </c>
      <c r="T56" s="34">
        <v>0.14000000000000001</v>
      </c>
      <c r="U56" s="34">
        <v>0.35</v>
      </c>
      <c r="V56" s="34">
        <v>0.17</v>
      </c>
      <c r="W56" s="34">
        <v>0.43</v>
      </c>
      <c r="X56" s="34">
        <v>0.92</v>
      </c>
      <c r="Y56" s="34">
        <f t="shared" ref="Y56:Y60" si="10">P56/O56</f>
        <v>1.0672126517932787</v>
      </c>
      <c r="Z56" s="34">
        <f t="shared" ref="Z56:Z60" si="11">(Q56+P56)/O56</f>
        <v>1.2852301609714771</v>
      </c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6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5.75" customHeight="1">
      <c r="A57" s="535" t="s">
        <v>5065</v>
      </c>
      <c r="B57" s="51">
        <v>45965</v>
      </c>
      <c r="C57" s="33" t="s">
        <v>5064</v>
      </c>
      <c r="D57" s="37">
        <v>1477</v>
      </c>
      <c r="E57" s="34">
        <v>14.5</v>
      </c>
      <c r="F57" s="34">
        <v>15</v>
      </c>
      <c r="G57" s="34">
        <v>4.42</v>
      </c>
      <c r="H57" s="34">
        <v>0.09</v>
      </c>
      <c r="I57" s="34">
        <v>0.36</v>
      </c>
      <c r="J57" s="31">
        <v>4.9000000000000002E-2</v>
      </c>
      <c r="K57" s="31">
        <v>0.08</v>
      </c>
      <c r="L57" s="31">
        <v>3.4000000000000002E-2</v>
      </c>
      <c r="M57" s="31">
        <v>8.0000000000000002E-3</v>
      </c>
      <c r="N57" s="420">
        <f t="shared" si="7"/>
        <v>94.959000000000003</v>
      </c>
      <c r="O57" s="34">
        <v>35.42</v>
      </c>
      <c r="P57" s="34">
        <v>37.869999999999997</v>
      </c>
      <c r="Q57" s="34">
        <v>7.72</v>
      </c>
      <c r="R57" s="34">
        <v>16.37</v>
      </c>
      <c r="S57" s="34">
        <v>0.35</v>
      </c>
      <c r="T57" s="34">
        <v>0.16</v>
      </c>
      <c r="U57" s="34">
        <v>0.34</v>
      </c>
      <c r="V57" s="34">
        <v>0.17</v>
      </c>
      <c r="W57" s="34">
        <v>0.44</v>
      </c>
      <c r="X57" s="34">
        <v>0.89</v>
      </c>
      <c r="Y57" s="34">
        <f t="shared" si="10"/>
        <v>1.0691699604743081</v>
      </c>
      <c r="Z57" s="34">
        <f t="shared" si="11"/>
        <v>1.2871259175606999</v>
      </c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6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5.75" customHeight="1">
      <c r="A58" s="535" t="s">
        <v>5068</v>
      </c>
      <c r="B58" s="51">
        <v>45965</v>
      </c>
      <c r="C58" s="33" t="s">
        <v>5067</v>
      </c>
      <c r="D58" s="37">
        <v>1483</v>
      </c>
      <c r="E58" s="34">
        <v>16.5</v>
      </c>
      <c r="F58" s="34">
        <v>17</v>
      </c>
      <c r="G58" s="34">
        <v>4.45</v>
      </c>
      <c r="H58" s="34">
        <v>0.1</v>
      </c>
      <c r="I58" s="34">
        <v>0.46</v>
      </c>
      <c r="J58" s="31">
        <v>3.4000000000000002E-2</v>
      </c>
      <c r="K58" s="31">
        <v>0.08</v>
      </c>
      <c r="L58" s="31">
        <v>4.4999999999999998E-2</v>
      </c>
      <c r="M58" s="31">
        <v>8.0000000000000002E-3</v>
      </c>
      <c r="N58" s="420">
        <f t="shared" si="7"/>
        <v>94.823000000000008</v>
      </c>
      <c r="O58" s="34">
        <v>35.49</v>
      </c>
      <c r="P58" s="34">
        <v>37.53</v>
      </c>
      <c r="Q58" s="34">
        <v>7.7</v>
      </c>
      <c r="R58" s="34">
        <v>16.63</v>
      </c>
      <c r="S58" s="34">
        <v>0.42</v>
      </c>
      <c r="T58" s="34">
        <v>0.15</v>
      </c>
      <c r="U58" s="34">
        <v>0.33</v>
      </c>
      <c r="V58" s="34">
        <v>0.17</v>
      </c>
      <c r="W58" s="34">
        <v>0.42</v>
      </c>
      <c r="X58" s="34">
        <v>0.91</v>
      </c>
      <c r="Y58" s="34">
        <f t="shared" si="10"/>
        <v>1.0574809805579035</v>
      </c>
      <c r="Z58" s="34">
        <f t="shared" si="11"/>
        <v>1.2744435052127361</v>
      </c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6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5.75" customHeight="1">
      <c r="A59" s="535" t="s">
        <v>5070</v>
      </c>
      <c r="B59" s="51">
        <v>45965</v>
      </c>
      <c r="C59" s="33" t="s">
        <v>5069</v>
      </c>
      <c r="D59" s="37">
        <v>1475</v>
      </c>
      <c r="E59" s="34">
        <v>18.25</v>
      </c>
      <c r="F59" s="34">
        <v>18.350000000000001</v>
      </c>
      <c r="G59" s="34">
        <v>4.41</v>
      </c>
      <c r="H59" s="34">
        <v>0.104</v>
      </c>
      <c r="I59" s="34">
        <v>0.59</v>
      </c>
      <c r="J59" s="31">
        <v>0.03</v>
      </c>
      <c r="K59" s="31">
        <v>8.5999999999999993E-2</v>
      </c>
      <c r="L59" s="31">
        <v>5.5E-2</v>
      </c>
      <c r="M59" s="31">
        <v>8.9999999999999993E-3</v>
      </c>
      <c r="N59" s="420">
        <f t="shared" si="7"/>
        <v>94.715999999999994</v>
      </c>
      <c r="O59" s="34">
        <v>35.08</v>
      </c>
      <c r="P59" s="34">
        <v>38.32</v>
      </c>
      <c r="Q59" s="34">
        <v>7.77</v>
      </c>
      <c r="R59" s="34">
        <v>16.440000000000001</v>
      </c>
      <c r="S59" s="34">
        <v>0.27</v>
      </c>
      <c r="T59" s="34">
        <v>0.14000000000000001</v>
      </c>
      <c r="U59" s="34">
        <v>0.33</v>
      </c>
      <c r="V59" s="34">
        <v>0.15</v>
      </c>
      <c r="W59" s="34">
        <v>0.39</v>
      </c>
      <c r="X59" s="34">
        <v>0.87</v>
      </c>
      <c r="Y59" s="34">
        <f t="shared" si="10"/>
        <v>1.0923603192702396</v>
      </c>
      <c r="Z59" s="34">
        <f t="shared" si="11"/>
        <v>1.3138540478905361</v>
      </c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6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ht="15.75" customHeight="1">
      <c r="A60" s="535" t="s">
        <v>5072</v>
      </c>
      <c r="B60" s="51">
        <v>45965</v>
      </c>
      <c r="C60" s="33" t="s">
        <v>5071</v>
      </c>
      <c r="D60" s="37">
        <v>1486</v>
      </c>
      <c r="E60" s="34">
        <v>19.399999999999999</v>
      </c>
      <c r="F60" s="34">
        <v>19.5</v>
      </c>
      <c r="G60" s="34">
        <v>4.41</v>
      </c>
      <c r="H60" s="34">
        <v>0.1</v>
      </c>
      <c r="I60" s="34">
        <v>0.59</v>
      </c>
      <c r="J60" s="31">
        <v>2.9000000000000001E-2</v>
      </c>
      <c r="K60" s="31">
        <v>0.09</v>
      </c>
      <c r="L60" s="31">
        <v>5.7000000000000002E-2</v>
      </c>
      <c r="M60" s="31">
        <v>7.0000000000000001E-3</v>
      </c>
      <c r="N60" s="420">
        <f t="shared" si="7"/>
        <v>94.716999999999999</v>
      </c>
      <c r="O60" s="34">
        <v>34.86</v>
      </c>
      <c r="P60" s="34">
        <v>38.31</v>
      </c>
      <c r="Q60" s="34">
        <v>7.83</v>
      </c>
      <c r="R60" s="34">
        <v>16.739999999999998</v>
      </c>
      <c r="S60" s="34">
        <v>0.26</v>
      </c>
      <c r="T60" s="34">
        <v>0.12</v>
      </c>
      <c r="U60" s="34">
        <v>0.35</v>
      </c>
      <c r="V60" s="34">
        <v>0.14000000000000001</v>
      </c>
      <c r="W60" s="34">
        <v>0.34</v>
      </c>
      <c r="X60" s="34">
        <v>0.8</v>
      </c>
      <c r="Y60" s="34">
        <f t="shared" si="10"/>
        <v>1.0989672977624785</v>
      </c>
      <c r="Z60" s="34">
        <f t="shared" si="11"/>
        <v>1.3235800344234079</v>
      </c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6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ht="15.75" customHeight="1">
      <c r="A61" s="535" t="s">
        <v>5074</v>
      </c>
      <c r="B61" s="51">
        <v>45965</v>
      </c>
      <c r="C61" s="33" t="s">
        <v>5073</v>
      </c>
      <c r="D61" s="37">
        <v>1480</v>
      </c>
      <c r="E61" s="34">
        <v>22.05</v>
      </c>
      <c r="F61" s="34">
        <v>22.15</v>
      </c>
      <c r="G61" s="34">
        <v>4.4800000000000004</v>
      </c>
      <c r="H61" s="34">
        <v>0.1</v>
      </c>
      <c r="I61" s="34">
        <v>0.37</v>
      </c>
      <c r="J61" s="31">
        <v>4.8000000000000001E-2</v>
      </c>
      <c r="K61" s="31">
        <v>7.3999999999999996E-2</v>
      </c>
      <c r="L61" s="31">
        <v>3.4000000000000002E-2</v>
      </c>
      <c r="M61" s="31">
        <v>1.0999999999999999E-2</v>
      </c>
      <c r="N61" s="420">
        <f t="shared" si="7"/>
        <v>94.882999999999996</v>
      </c>
      <c r="O61" s="34">
        <v>35.03</v>
      </c>
      <c r="P61" s="34">
        <v>37.51</v>
      </c>
      <c r="Q61" s="34">
        <v>7.67</v>
      </c>
      <c r="R61" s="34">
        <v>17.12</v>
      </c>
      <c r="S61" s="34">
        <v>0.41</v>
      </c>
      <c r="T61" s="34">
        <v>0.16</v>
      </c>
      <c r="U61" s="34">
        <v>0.34</v>
      </c>
      <c r="V61" s="34">
        <v>0.17</v>
      </c>
      <c r="W61" s="34">
        <v>0.42</v>
      </c>
      <c r="X61" s="34">
        <v>0.91</v>
      </c>
      <c r="Y61" s="34">
        <v>1.070796460176991</v>
      </c>
      <c r="Z61" s="34">
        <v>1.2897516414501855</v>
      </c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6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1:48" ht="15.75" customHeight="1">
      <c r="A62" s="535" t="s">
        <v>5076</v>
      </c>
      <c r="B62" s="51">
        <v>45965</v>
      </c>
      <c r="C62" s="33" t="s">
        <v>5075</v>
      </c>
      <c r="D62" s="37">
        <v>1484</v>
      </c>
      <c r="E62" s="34">
        <v>23</v>
      </c>
      <c r="F62" s="34">
        <v>23.1</v>
      </c>
      <c r="G62" s="34">
        <v>4.4400000000000004</v>
      </c>
      <c r="H62" s="34">
        <v>0.1</v>
      </c>
      <c r="I62" s="34">
        <v>0.49</v>
      </c>
      <c r="J62" s="31">
        <v>2.8000000000000001E-2</v>
      </c>
      <c r="K62" s="31">
        <v>7.2999999999999995E-2</v>
      </c>
      <c r="L62" s="31">
        <v>4.8000000000000001E-2</v>
      </c>
      <c r="M62" s="31">
        <v>8.0000000000000002E-3</v>
      </c>
      <c r="N62" s="420">
        <f t="shared" si="7"/>
        <v>94.813000000000002</v>
      </c>
      <c r="O62" s="34">
        <v>34.92</v>
      </c>
      <c r="P62" s="34">
        <v>37.99</v>
      </c>
      <c r="Q62" s="34">
        <v>7.71</v>
      </c>
      <c r="R62" s="34">
        <v>16.82</v>
      </c>
      <c r="S62" s="34">
        <v>0.34</v>
      </c>
      <c r="T62" s="34">
        <v>0.14000000000000001</v>
      </c>
      <c r="U62" s="34">
        <v>0.34</v>
      </c>
      <c r="V62" s="34">
        <v>0.18</v>
      </c>
      <c r="W62" s="34">
        <v>0.43</v>
      </c>
      <c r="X62" s="34">
        <v>0.87</v>
      </c>
      <c r="Y62" s="34">
        <v>1.0879152348224512</v>
      </c>
      <c r="Z62" s="34">
        <v>1.3087056128293242</v>
      </c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6"/>
      <c r="AM62" s="10"/>
      <c r="AN62" s="10"/>
      <c r="AO62" s="10"/>
      <c r="AP62" s="10"/>
      <c r="AQ62" s="10"/>
      <c r="AR62" s="10"/>
      <c r="AS62" s="10"/>
      <c r="AT62" s="10"/>
      <c r="AU62" s="10"/>
      <c r="AV62" s="10"/>
    </row>
    <row r="63" spans="1:48" ht="15.75" customHeight="1">
      <c r="A63" s="535"/>
      <c r="B63" s="51"/>
      <c r="C63" s="33"/>
      <c r="D63" s="37"/>
      <c r="E63" s="34"/>
      <c r="F63" s="34"/>
      <c r="G63" s="34"/>
      <c r="H63" s="34"/>
      <c r="I63" s="34"/>
      <c r="J63" s="31"/>
      <c r="K63" s="31"/>
      <c r="L63" s="31"/>
      <c r="M63" s="31"/>
      <c r="N63" s="420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6"/>
      <c r="AM63" s="10"/>
      <c r="AN63" s="10"/>
      <c r="AO63" s="10"/>
      <c r="AP63" s="10"/>
      <c r="AQ63" s="10"/>
      <c r="AR63" s="10"/>
      <c r="AS63" s="10"/>
      <c r="AT63" s="10"/>
      <c r="AU63" s="10"/>
      <c r="AV63" s="10"/>
    </row>
    <row r="64" spans="1:48" ht="15.75" customHeight="1">
      <c r="A64" s="535" t="s">
        <v>5077</v>
      </c>
      <c r="B64" s="51">
        <v>45966</v>
      </c>
      <c r="C64" s="33" t="s">
        <v>5078</v>
      </c>
      <c r="D64" s="37">
        <v>1499</v>
      </c>
      <c r="E64" s="34">
        <v>0.5</v>
      </c>
      <c r="F64" s="34">
        <v>1</v>
      </c>
      <c r="G64" s="34">
        <v>4.3600000000000003</v>
      </c>
      <c r="H64" s="34">
        <v>0.11</v>
      </c>
      <c r="I64" s="34">
        <v>0.79</v>
      </c>
      <c r="J64" s="31">
        <v>1.7999999999999999E-2</v>
      </c>
      <c r="K64" s="31">
        <v>8.5999999999999993E-2</v>
      </c>
      <c r="L64" s="31">
        <v>7.0999999999999994E-2</v>
      </c>
      <c r="M64" s="31">
        <v>7.0000000000000001E-3</v>
      </c>
      <c r="N64" s="420">
        <f t="shared" si="7"/>
        <v>94.557999999999993</v>
      </c>
      <c r="O64" s="34">
        <v>34.78</v>
      </c>
      <c r="P64" s="34">
        <v>38.659999999999997</v>
      </c>
      <c r="Q64" s="34">
        <v>7.78</v>
      </c>
      <c r="R64" s="34">
        <v>16.61</v>
      </c>
      <c r="S64" s="34">
        <v>0.18</v>
      </c>
      <c r="T64" s="34">
        <v>0.1</v>
      </c>
      <c r="U64" s="34">
        <v>0.36</v>
      </c>
      <c r="V64" s="34">
        <v>0.15</v>
      </c>
      <c r="W64" s="34">
        <v>0.36</v>
      </c>
      <c r="X64" s="34">
        <v>0.76</v>
      </c>
      <c r="Y64" s="34">
        <v>1.1115583668775157</v>
      </c>
      <c r="Z64" s="34">
        <v>1.335250143760782</v>
      </c>
      <c r="AA64" s="34"/>
      <c r="AB64" s="34" t="s">
        <v>48</v>
      </c>
      <c r="AC64" s="34">
        <v>22.3</v>
      </c>
      <c r="AD64" s="34">
        <v>24.8</v>
      </c>
      <c r="AE64" s="34">
        <v>18.399999999999999</v>
      </c>
      <c r="AF64" s="34">
        <v>0.6</v>
      </c>
      <c r="AG64" s="34">
        <v>3.22</v>
      </c>
      <c r="AH64" s="34">
        <v>52.980000000000004</v>
      </c>
      <c r="AI64" s="34">
        <v>1.347826086956522</v>
      </c>
      <c r="AJ64" s="34">
        <v>42.592592592592588</v>
      </c>
      <c r="AK64" s="34">
        <v>854.61</v>
      </c>
      <c r="AL64" s="36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8" ht="15.75" customHeight="1">
      <c r="A65" s="535" t="s">
        <v>5080</v>
      </c>
      <c r="B65" s="51">
        <v>45966</v>
      </c>
      <c r="C65" s="33" t="s">
        <v>5079</v>
      </c>
      <c r="D65" s="37">
        <v>1516</v>
      </c>
      <c r="E65" s="34">
        <v>3</v>
      </c>
      <c r="F65" s="34">
        <v>3.1</v>
      </c>
      <c r="G65" s="34">
        <v>4.4400000000000004</v>
      </c>
      <c r="H65" s="34">
        <v>0.11</v>
      </c>
      <c r="I65" s="34">
        <v>0.51</v>
      </c>
      <c r="J65" s="31">
        <v>0.03</v>
      </c>
      <c r="K65" s="31">
        <v>7.6999999999999999E-2</v>
      </c>
      <c r="L65" s="31">
        <v>4.8000000000000001E-2</v>
      </c>
      <c r="M65" s="31">
        <v>8.9999999999999993E-3</v>
      </c>
      <c r="N65" s="420">
        <f t="shared" si="7"/>
        <v>94.775999999999996</v>
      </c>
      <c r="O65" s="34">
        <v>34.840000000000003</v>
      </c>
      <c r="P65" s="34">
        <v>39</v>
      </c>
      <c r="Q65" s="34">
        <v>7.76</v>
      </c>
      <c r="R65" s="34">
        <v>16.12</v>
      </c>
      <c r="S65" s="34">
        <v>0.27</v>
      </c>
      <c r="T65" s="34">
        <v>0.14000000000000001</v>
      </c>
      <c r="U65" s="34">
        <v>0.35</v>
      </c>
      <c r="V65" s="34">
        <v>0.16</v>
      </c>
      <c r="W65" s="34">
        <v>0.39</v>
      </c>
      <c r="X65" s="34">
        <v>0.72</v>
      </c>
      <c r="Y65" s="34">
        <v>1.1194029850746268</v>
      </c>
      <c r="Z65" s="34">
        <v>1.3421354764638345</v>
      </c>
      <c r="AA65" s="34"/>
      <c r="AB65" s="34" t="s">
        <v>50</v>
      </c>
      <c r="AC65" s="34">
        <v>6.5</v>
      </c>
      <c r="AD65" s="34" t="s">
        <v>51</v>
      </c>
      <c r="AE65" s="34"/>
      <c r="AF65" s="34"/>
      <c r="AG65" s="34"/>
      <c r="AH65" s="34"/>
      <c r="AI65" s="34"/>
      <c r="AJ65" s="34"/>
      <c r="AK65" s="34"/>
      <c r="AL65" s="36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8" ht="15.75" customHeight="1">
      <c r="A66" s="535" t="s">
        <v>5082</v>
      </c>
      <c r="B66" s="51">
        <v>45966</v>
      </c>
      <c r="C66" s="33" t="s">
        <v>5081</v>
      </c>
      <c r="D66" s="37">
        <v>1488</v>
      </c>
      <c r="E66" s="34">
        <v>5</v>
      </c>
      <c r="F66" s="34">
        <v>5.0999999999999996</v>
      </c>
      <c r="G66" s="34">
        <v>4.47</v>
      </c>
      <c r="H66" s="34">
        <v>0.12</v>
      </c>
      <c r="I66" s="34">
        <v>0.38</v>
      </c>
      <c r="J66" s="31">
        <v>3.3000000000000002E-2</v>
      </c>
      <c r="K66" s="31">
        <v>8.3000000000000004E-2</v>
      </c>
      <c r="L66" s="31">
        <v>3.5000000000000003E-2</v>
      </c>
      <c r="M66" s="31">
        <v>8.9999999999999993E-3</v>
      </c>
      <c r="N66" s="420">
        <f t="shared" si="7"/>
        <v>94.87</v>
      </c>
      <c r="O66" s="34">
        <v>35.69</v>
      </c>
      <c r="P66" s="34">
        <v>38.130000000000003</v>
      </c>
      <c r="Q66" s="34">
        <v>7.43</v>
      </c>
      <c r="R66" s="34">
        <v>16.11</v>
      </c>
      <c r="S66" s="34">
        <v>0.42</v>
      </c>
      <c r="T66" s="34">
        <v>0.17</v>
      </c>
      <c r="U66" s="34">
        <v>0.34</v>
      </c>
      <c r="V66" s="34">
        <v>0.2</v>
      </c>
      <c r="W66" s="34">
        <v>0.49</v>
      </c>
      <c r="X66" s="34">
        <v>0.78</v>
      </c>
      <c r="Y66" s="34">
        <f>P66/O66</f>
        <v>1.0683664892126647</v>
      </c>
      <c r="Z66" s="34">
        <f>(Q66+P66)/O66</f>
        <v>1.2765480526758197</v>
      </c>
      <c r="AA66" s="34"/>
      <c r="AB66" s="34" t="s">
        <v>53</v>
      </c>
      <c r="AC66" s="34">
        <v>14.5</v>
      </c>
      <c r="AD66" s="34">
        <v>25.2</v>
      </c>
      <c r="AE66" s="34">
        <v>18.600000000000001</v>
      </c>
      <c r="AF66" s="34">
        <v>0.6</v>
      </c>
      <c r="AG66" s="34">
        <v>3.22</v>
      </c>
      <c r="AH66" s="34">
        <v>52.379999999999995</v>
      </c>
      <c r="AI66" s="34">
        <v>1.3548387096774193</v>
      </c>
      <c r="AJ66" s="34">
        <v>42.465753424657542</v>
      </c>
      <c r="AK66" s="34">
        <v>866.81000000000006</v>
      </c>
      <c r="AL66" s="36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8" ht="15.75" customHeight="1">
      <c r="A67" s="535" t="s">
        <v>5084</v>
      </c>
      <c r="B67" s="51">
        <v>45966</v>
      </c>
      <c r="C67" s="33" t="s">
        <v>5083</v>
      </c>
      <c r="D67" s="37">
        <v>1475</v>
      </c>
      <c r="E67" s="34">
        <v>6.42</v>
      </c>
      <c r="F67" s="34">
        <v>6.52</v>
      </c>
      <c r="G67" s="34">
        <v>4.49</v>
      </c>
      <c r="H67" s="34">
        <v>0.108</v>
      </c>
      <c r="I67" s="34">
        <v>0.34</v>
      </c>
      <c r="J67" s="31">
        <v>4.3999999999999997E-2</v>
      </c>
      <c r="K67" s="31">
        <v>7.5999999999999998E-2</v>
      </c>
      <c r="L67" s="31">
        <v>2.86E-2</v>
      </c>
      <c r="M67" s="31">
        <v>8.9999999999999993E-3</v>
      </c>
      <c r="N67" s="420">
        <f t="shared" si="7"/>
        <v>94.904399999999995</v>
      </c>
      <c r="O67" s="34">
        <v>35.340000000000003</v>
      </c>
      <c r="P67" s="34">
        <v>38.49</v>
      </c>
      <c r="Q67" s="34">
        <v>7.5</v>
      </c>
      <c r="R67" s="34">
        <v>15.98</v>
      </c>
      <c r="S67" s="34">
        <v>0.36</v>
      </c>
      <c r="T67" s="34">
        <v>0.19</v>
      </c>
      <c r="U67" s="34">
        <v>0.34</v>
      </c>
      <c r="V67" s="34">
        <v>0.21</v>
      </c>
      <c r="W67" s="34">
        <v>0.51</v>
      </c>
      <c r="X67" s="34">
        <v>0.84</v>
      </c>
      <c r="Y67" s="34">
        <f>P67/O67</f>
        <v>1.0891341256366722</v>
      </c>
      <c r="Z67" s="34">
        <f>(Q67+P67)/O67</f>
        <v>1.301358234295416</v>
      </c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6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8" ht="15.75" customHeight="1">
      <c r="A68" s="535" t="s">
        <v>5085</v>
      </c>
      <c r="B68" s="51">
        <v>45966</v>
      </c>
      <c r="C68" s="33" t="s">
        <v>5086</v>
      </c>
      <c r="D68" s="37">
        <v>1486</v>
      </c>
      <c r="E68" s="34">
        <v>8.16</v>
      </c>
      <c r="F68" s="34">
        <v>8.26</v>
      </c>
      <c r="G68" s="34">
        <v>4.4800000000000004</v>
      </c>
      <c r="H68" s="34">
        <v>0.104</v>
      </c>
      <c r="I68" s="34">
        <v>0.36</v>
      </c>
      <c r="J68" s="31">
        <v>3.7999999999999999E-2</v>
      </c>
      <c r="K68" s="31">
        <v>0.08</v>
      </c>
      <c r="L68" s="31">
        <v>3.4500000000000003E-2</v>
      </c>
      <c r="M68" s="31">
        <v>8.0000000000000002E-3</v>
      </c>
      <c r="N68" s="420">
        <f t="shared" si="7"/>
        <v>94.895499999999998</v>
      </c>
      <c r="O68" s="34">
        <v>35.1</v>
      </c>
      <c r="P68" s="34">
        <v>38.200000000000003</v>
      </c>
      <c r="Q68" s="34">
        <v>7.5</v>
      </c>
      <c r="R68" s="34">
        <v>16.489999999999998</v>
      </c>
      <c r="S68" s="34">
        <v>0.34</v>
      </c>
      <c r="T68" s="34">
        <v>0.16</v>
      </c>
      <c r="U68" s="34">
        <v>0.35</v>
      </c>
      <c r="V68" s="34">
        <v>0.2</v>
      </c>
      <c r="W68" s="34">
        <v>0.48</v>
      </c>
      <c r="X68" s="34">
        <v>0.87</v>
      </c>
      <c r="Y68" s="433">
        <f t="shared" ref="Y68:Y75" si="12">P68/O68</f>
        <v>1.0883190883190883</v>
      </c>
      <c r="Z68" s="433">
        <f t="shared" ref="Z68:Z75" si="13">(P68+Q68)/O68</f>
        <v>1.3019943019943021</v>
      </c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6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8" ht="15.75" customHeight="1">
      <c r="A69" s="535" t="s">
        <v>5087</v>
      </c>
      <c r="B69" s="51">
        <v>45966</v>
      </c>
      <c r="C69" s="33" t="s">
        <v>5088</v>
      </c>
      <c r="D69" s="37">
        <v>1465</v>
      </c>
      <c r="E69" s="34">
        <v>10.050000000000001</v>
      </c>
      <c r="F69" s="34">
        <v>10.15</v>
      </c>
      <c r="G69" s="34">
        <v>4.5</v>
      </c>
      <c r="H69" s="34">
        <v>8.5999999999999993E-2</v>
      </c>
      <c r="I69" s="34">
        <v>0.19</v>
      </c>
      <c r="J69" s="31">
        <v>5.5E-2</v>
      </c>
      <c r="K69" s="31">
        <v>7.4999999999999997E-2</v>
      </c>
      <c r="L69" s="31">
        <v>0.02</v>
      </c>
      <c r="M69" s="31">
        <v>8.0000000000000002E-3</v>
      </c>
      <c r="N69" s="420">
        <f t="shared" si="7"/>
        <v>95.066000000000003</v>
      </c>
      <c r="O69" s="34">
        <v>34.72</v>
      </c>
      <c r="P69" s="34">
        <v>38.42</v>
      </c>
      <c r="Q69" s="34">
        <v>7.69</v>
      </c>
      <c r="R69" s="34">
        <v>16.309999999999999</v>
      </c>
      <c r="S69" s="34">
        <v>0.42</v>
      </c>
      <c r="T69" s="34">
        <v>0.19</v>
      </c>
      <c r="U69" s="34">
        <v>0.33</v>
      </c>
      <c r="V69" s="34">
        <v>0.21</v>
      </c>
      <c r="W69" s="34">
        <v>0.5</v>
      </c>
      <c r="X69" s="34">
        <v>0.93</v>
      </c>
      <c r="Y69" s="433">
        <f t="shared" si="12"/>
        <v>1.1065668202764978</v>
      </c>
      <c r="Z69" s="433">
        <f t="shared" si="13"/>
        <v>1.3280529953917051</v>
      </c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6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8" ht="15.75" customHeight="1">
      <c r="A70" s="535" t="s">
        <v>5089</v>
      </c>
      <c r="B70" s="51">
        <v>45966</v>
      </c>
      <c r="C70" s="33" t="s">
        <v>5090</v>
      </c>
      <c r="D70" s="37">
        <v>1459</v>
      </c>
      <c r="E70" s="34">
        <v>11.25</v>
      </c>
      <c r="F70" s="34">
        <v>11.35</v>
      </c>
      <c r="G70" s="34">
        <v>4.5</v>
      </c>
      <c r="H70" s="34">
        <v>9.4E-2</v>
      </c>
      <c r="I70" s="34">
        <v>0.27</v>
      </c>
      <c r="J70" s="31">
        <v>5.7000000000000002E-2</v>
      </c>
      <c r="K70" s="31">
        <v>7.6999999999999999E-2</v>
      </c>
      <c r="L70" s="31">
        <v>2.5899999999999999E-2</v>
      </c>
      <c r="M70" s="31">
        <v>7.0000000000000001E-3</v>
      </c>
      <c r="N70" s="420">
        <f t="shared" si="7"/>
        <v>94.969099999999997</v>
      </c>
      <c r="O70" s="34">
        <v>34.96</v>
      </c>
      <c r="P70" s="34">
        <v>38.58</v>
      </c>
      <c r="Q70" s="34">
        <v>7.66</v>
      </c>
      <c r="R70" s="34">
        <v>15.92</v>
      </c>
      <c r="S70" s="34">
        <v>0.4</v>
      </c>
      <c r="T70" s="34">
        <v>0.19</v>
      </c>
      <c r="U70" s="34">
        <v>0.32</v>
      </c>
      <c r="V70" s="34">
        <v>0.21</v>
      </c>
      <c r="W70" s="34">
        <v>0.5</v>
      </c>
      <c r="X70" s="34">
        <v>0.95</v>
      </c>
      <c r="Y70" s="433">
        <f t="shared" si="12"/>
        <v>1.1035469107551488</v>
      </c>
      <c r="Z70" s="433">
        <f t="shared" si="13"/>
        <v>1.3226544622425627</v>
      </c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6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ht="15.75" customHeight="1">
      <c r="A71" s="535" t="s">
        <v>5091</v>
      </c>
      <c r="B71" s="51">
        <v>45966</v>
      </c>
      <c r="C71" s="33" t="s">
        <v>5092</v>
      </c>
      <c r="D71" s="37">
        <v>1472</v>
      </c>
      <c r="E71" s="34">
        <v>12.55</v>
      </c>
      <c r="F71" s="34">
        <v>13.05</v>
      </c>
      <c r="G71" s="34">
        <v>4.47</v>
      </c>
      <c r="H71" s="34">
        <v>9.4E-2</v>
      </c>
      <c r="I71" s="34">
        <v>0.38</v>
      </c>
      <c r="J71" s="31">
        <v>4.1000000000000002E-2</v>
      </c>
      <c r="K71" s="31">
        <v>0.08</v>
      </c>
      <c r="L71" s="31">
        <v>3.8100000000000002E-2</v>
      </c>
      <c r="M71" s="31">
        <v>8.9999999999999993E-3</v>
      </c>
      <c r="N71" s="420">
        <f t="shared" si="7"/>
        <v>94.887900000000002</v>
      </c>
      <c r="O71" s="34">
        <v>34.729999999999997</v>
      </c>
      <c r="P71" s="34">
        <v>38.479999999999997</v>
      </c>
      <c r="Q71" s="34">
        <v>7.65</v>
      </c>
      <c r="R71" s="34">
        <v>16.48</v>
      </c>
      <c r="S71" s="34">
        <v>0.4</v>
      </c>
      <c r="T71" s="34">
        <v>0.16</v>
      </c>
      <c r="U71" s="34">
        <v>0.34</v>
      </c>
      <c r="V71" s="34">
        <v>0.18</v>
      </c>
      <c r="W71" s="34">
        <v>0.44</v>
      </c>
      <c r="X71" s="34">
        <v>0.85</v>
      </c>
      <c r="Y71" s="433">
        <f t="shared" si="12"/>
        <v>1.1079758134177944</v>
      </c>
      <c r="Z71" s="433">
        <f t="shared" si="13"/>
        <v>1.3282464727900951</v>
      </c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6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ht="15.75" customHeight="1">
      <c r="A72" s="535" t="s">
        <v>5094</v>
      </c>
      <c r="B72" s="51">
        <v>45966</v>
      </c>
      <c r="C72" s="33" t="s">
        <v>5093</v>
      </c>
      <c r="D72" s="37">
        <v>1484</v>
      </c>
      <c r="E72" s="34">
        <v>14.5</v>
      </c>
      <c r="F72" s="34">
        <v>15</v>
      </c>
      <c r="G72" s="34">
        <v>4.4400000000000004</v>
      </c>
      <c r="H72" s="34">
        <v>0.1</v>
      </c>
      <c r="I72" s="34">
        <v>0.52</v>
      </c>
      <c r="J72" s="31">
        <v>2.9000000000000001E-2</v>
      </c>
      <c r="K72" s="31">
        <v>8.4000000000000005E-2</v>
      </c>
      <c r="L72" s="31">
        <v>5.1999999999999998E-2</v>
      </c>
      <c r="M72" s="31">
        <v>8.0000000000000002E-3</v>
      </c>
      <c r="N72" s="420">
        <f t="shared" si="7"/>
        <v>94.766999999999996</v>
      </c>
      <c r="O72" s="34">
        <v>34.93</v>
      </c>
      <c r="P72" s="34">
        <v>38.61</v>
      </c>
      <c r="Q72" s="34">
        <v>7.61</v>
      </c>
      <c r="R72" s="34">
        <v>16.420000000000002</v>
      </c>
      <c r="S72" s="34">
        <v>0.26</v>
      </c>
      <c r="T72" s="34">
        <v>0.14000000000000001</v>
      </c>
      <c r="U72" s="34">
        <v>0.35</v>
      </c>
      <c r="V72" s="34">
        <v>0.18</v>
      </c>
      <c r="W72" s="34">
        <v>0.44</v>
      </c>
      <c r="X72" s="34">
        <v>0.82</v>
      </c>
      <c r="Y72" s="433">
        <f t="shared" si="12"/>
        <v>1.1053535642713999</v>
      </c>
      <c r="Z72" s="433">
        <f t="shared" si="13"/>
        <v>1.3232178643000285</v>
      </c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6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ht="15.75" customHeight="1">
      <c r="A73" s="535" t="s">
        <v>5096</v>
      </c>
      <c r="B73" s="51">
        <v>45966</v>
      </c>
      <c r="C73" s="33" t="s">
        <v>5095</v>
      </c>
      <c r="D73" s="37">
        <v>1487</v>
      </c>
      <c r="E73" s="34">
        <v>16.100000000000001</v>
      </c>
      <c r="F73" s="34">
        <v>16.2</v>
      </c>
      <c r="G73" s="34">
        <v>4.3899999999999997</v>
      </c>
      <c r="H73" s="34">
        <v>0.1</v>
      </c>
      <c r="I73" s="34">
        <v>0.7</v>
      </c>
      <c r="J73" s="31">
        <v>2.7E-2</v>
      </c>
      <c r="K73" s="31">
        <v>8.4000000000000005E-2</v>
      </c>
      <c r="L73" s="31">
        <v>6.0999999999999999E-2</v>
      </c>
      <c r="M73" s="31">
        <v>8.0000000000000002E-3</v>
      </c>
      <c r="N73" s="420">
        <f t="shared" si="7"/>
        <v>94.63</v>
      </c>
      <c r="O73" s="34">
        <v>34.53</v>
      </c>
      <c r="P73" s="34">
        <v>38.869999999999997</v>
      </c>
      <c r="Q73" s="34">
        <v>7.74</v>
      </c>
      <c r="R73" s="34">
        <v>16.5</v>
      </c>
      <c r="S73" s="34">
        <v>0.3</v>
      </c>
      <c r="T73" s="34">
        <v>0.12</v>
      </c>
      <c r="U73" s="34">
        <v>0.37</v>
      </c>
      <c r="V73" s="34">
        <v>0.17</v>
      </c>
      <c r="W73" s="34">
        <v>0.4</v>
      </c>
      <c r="X73" s="34">
        <v>0.76</v>
      </c>
      <c r="Y73" s="433">
        <f t="shared" si="12"/>
        <v>1.1256878077034462</v>
      </c>
      <c r="Z73" s="433">
        <f t="shared" si="13"/>
        <v>1.3498407182160439</v>
      </c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6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ht="15.75" customHeight="1">
      <c r="A74" s="535" t="s">
        <v>5098</v>
      </c>
      <c r="B74" s="51">
        <v>45966</v>
      </c>
      <c r="C74" s="33" t="s">
        <v>5097</v>
      </c>
      <c r="D74" s="37">
        <v>1495</v>
      </c>
      <c r="E74" s="34">
        <v>17.5</v>
      </c>
      <c r="F74" s="34">
        <v>18</v>
      </c>
      <c r="G74" s="34">
        <v>4.4000000000000004</v>
      </c>
      <c r="H74" s="34">
        <v>0.10299999999999999</v>
      </c>
      <c r="I74" s="34">
        <v>0.66</v>
      </c>
      <c r="J74" s="31">
        <v>2.3E-2</v>
      </c>
      <c r="K74" s="31">
        <v>8.5999999999999993E-2</v>
      </c>
      <c r="L74" s="31">
        <v>6.0999999999999999E-2</v>
      </c>
      <c r="M74" s="31">
        <v>7.0000000000000001E-3</v>
      </c>
      <c r="N74" s="420">
        <f t="shared" si="7"/>
        <v>94.66</v>
      </c>
      <c r="O74" s="34">
        <v>34.93</v>
      </c>
      <c r="P74" s="34">
        <v>38.49</v>
      </c>
      <c r="Q74" s="34">
        <v>7.6</v>
      </c>
      <c r="R74" s="34">
        <v>16.86</v>
      </c>
      <c r="S74" s="34">
        <v>0.2</v>
      </c>
      <c r="T74" s="34">
        <v>0.1</v>
      </c>
      <c r="U74" s="34">
        <v>0.38</v>
      </c>
      <c r="V74" s="34">
        <v>0.16</v>
      </c>
      <c r="W74" s="34">
        <v>0.36</v>
      </c>
      <c r="X74" s="34">
        <v>0.73</v>
      </c>
      <c r="Y74" s="433">
        <f t="shared" si="12"/>
        <v>1.1019181219582022</v>
      </c>
      <c r="Z74" s="433">
        <f t="shared" si="13"/>
        <v>1.3194961351273977</v>
      </c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6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ht="15.75" customHeight="1">
      <c r="A75" s="535" t="s">
        <v>5100</v>
      </c>
      <c r="B75" s="51">
        <v>45966</v>
      </c>
      <c r="C75" s="33" t="s">
        <v>5099</v>
      </c>
      <c r="D75" s="37">
        <v>1501</v>
      </c>
      <c r="E75" s="34">
        <v>19.100000000000001</v>
      </c>
      <c r="F75" s="34">
        <v>19.2</v>
      </c>
      <c r="G75" s="34">
        <v>4.45</v>
      </c>
      <c r="H75" s="34">
        <v>0.09</v>
      </c>
      <c r="I75" s="34">
        <v>0.48</v>
      </c>
      <c r="J75" s="31">
        <v>3.6999999999999998E-2</v>
      </c>
      <c r="K75" s="31">
        <v>8.2000000000000003E-2</v>
      </c>
      <c r="L75" s="31">
        <v>4.5999999999999999E-2</v>
      </c>
      <c r="M75" s="31">
        <v>7.0000000000000001E-3</v>
      </c>
      <c r="N75" s="420">
        <f t="shared" si="7"/>
        <v>94.808000000000007</v>
      </c>
      <c r="O75" s="34">
        <v>36.090000000000003</v>
      </c>
      <c r="P75" s="34">
        <v>38.31</v>
      </c>
      <c r="Q75" s="34">
        <v>7.14</v>
      </c>
      <c r="R75" s="34">
        <v>16.07</v>
      </c>
      <c r="S75" s="34">
        <v>0.36</v>
      </c>
      <c r="T75" s="34">
        <v>0.11</v>
      </c>
      <c r="U75" s="34">
        <v>0.36</v>
      </c>
      <c r="V75" s="34">
        <v>0.17</v>
      </c>
      <c r="W75" s="34">
        <v>0.41</v>
      </c>
      <c r="X75" s="34">
        <v>0.74</v>
      </c>
      <c r="Y75" s="433">
        <f t="shared" si="12"/>
        <v>1.0615128844555277</v>
      </c>
      <c r="Z75" s="433">
        <f t="shared" si="13"/>
        <v>1.259351620947631</v>
      </c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6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8" ht="15.75" customHeight="1">
      <c r="A76" s="535" t="s">
        <v>5102</v>
      </c>
      <c r="B76" s="51">
        <v>45966</v>
      </c>
      <c r="C76" s="33" t="s">
        <v>5101</v>
      </c>
      <c r="D76" s="37">
        <v>1472</v>
      </c>
      <c r="E76" s="34">
        <v>21.1</v>
      </c>
      <c r="F76" s="34">
        <v>21.2</v>
      </c>
      <c r="G76" s="34">
        <v>4.42</v>
      </c>
      <c r="H76" s="34">
        <v>9.4E-2</v>
      </c>
      <c r="I76" s="34">
        <v>0.37</v>
      </c>
      <c r="J76" s="31">
        <v>4.8000000000000001E-2</v>
      </c>
      <c r="K76" s="31">
        <v>7.9000000000000001E-2</v>
      </c>
      <c r="L76" s="31">
        <v>2.8000000000000001E-2</v>
      </c>
      <c r="M76" s="31">
        <v>1.0999999999999999E-2</v>
      </c>
      <c r="N76" s="420">
        <f t="shared" ref="N76:N93" si="14">100-SUM(G76:M76)</f>
        <v>94.95</v>
      </c>
      <c r="O76" s="34">
        <v>35.119999999999997</v>
      </c>
      <c r="P76" s="34">
        <v>38.14</v>
      </c>
      <c r="Q76" s="34">
        <v>8.51</v>
      </c>
      <c r="R76" s="34">
        <v>15.5</v>
      </c>
      <c r="S76" s="34">
        <v>0.43</v>
      </c>
      <c r="T76" s="34">
        <v>0.16</v>
      </c>
      <c r="U76" s="34">
        <v>0.33</v>
      </c>
      <c r="V76" s="34">
        <v>0.21</v>
      </c>
      <c r="W76" s="34">
        <v>0.54</v>
      </c>
      <c r="X76" s="34">
        <v>0.82</v>
      </c>
      <c r="Y76" s="433">
        <f t="shared" ref="Y76" si="15">P76/O76</f>
        <v>1.0859908883826881</v>
      </c>
      <c r="Z76" s="433">
        <f t="shared" ref="Z76" si="16">(P76+Q76)/O76</f>
        <v>1.3283029612756265</v>
      </c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6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ht="15.75" customHeight="1">
      <c r="A77" s="535" t="s">
        <v>5104</v>
      </c>
      <c r="B77" s="51">
        <v>45966</v>
      </c>
      <c r="C77" s="33" t="s">
        <v>5103</v>
      </c>
      <c r="D77" s="37">
        <v>1474</v>
      </c>
      <c r="E77" s="34">
        <v>23</v>
      </c>
      <c r="F77" s="34">
        <v>23.1</v>
      </c>
      <c r="G77" s="34">
        <v>4.47</v>
      </c>
      <c r="H77" s="34">
        <v>0.09</v>
      </c>
      <c r="I77" s="34">
        <v>0.42</v>
      </c>
      <c r="J77" s="31">
        <v>5.6000000000000001E-2</v>
      </c>
      <c r="K77" s="31">
        <v>7.5999999999999998E-2</v>
      </c>
      <c r="L77" s="31">
        <v>0.03</v>
      </c>
      <c r="M77" s="31">
        <v>8.9999999999999993E-3</v>
      </c>
      <c r="N77" s="420">
        <f t="shared" si="14"/>
        <v>94.849000000000004</v>
      </c>
      <c r="O77" s="34">
        <v>36.39</v>
      </c>
      <c r="P77" s="34">
        <v>37.68</v>
      </c>
      <c r="Q77" s="34">
        <v>7.19</v>
      </c>
      <c r="R77" s="34">
        <v>16.02</v>
      </c>
      <c r="S77" s="34">
        <v>0.37</v>
      </c>
      <c r="T77" s="34">
        <v>0.15</v>
      </c>
      <c r="U77" s="34">
        <v>0.33</v>
      </c>
      <c r="V77" s="34">
        <v>0.22</v>
      </c>
      <c r="W77" s="34">
        <v>0.48</v>
      </c>
      <c r="X77" s="34">
        <v>0.84</v>
      </c>
      <c r="Y77" s="34">
        <v>1.035449299258038</v>
      </c>
      <c r="Z77" s="34">
        <v>1.2330310524869468</v>
      </c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6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ht="15.75" customHeight="1">
      <c r="A78" s="535" t="s">
        <v>5106</v>
      </c>
      <c r="B78" s="51">
        <v>45966</v>
      </c>
      <c r="C78" s="33" t="s">
        <v>5105</v>
      </c>
      <c r="D78" s="37">
        <v>1485</v>
      </c>
      <c r="E78" s="34">
        <v>0.3</v>
      </c>
      <c r="F78" s="34">
        <v>0.4</v>
      </c>
      <c r="G78" s="34">
        <v>4.43</v>
      </c>
      <c r="H78" s="34">
        <v>0.1</v>
      </c>
      <c r="I78" s="34">
        <v>0.53</v>
      </c>
      <c r="J78" s="31">
        <v>3.5000000000000003E-2</v>
      </c>
      <c r="K78" s="31">
        <v>7.1999999999999995E-2</v>
      </c>
      <c r="L78" s="31">
        <v>4.4999999999999998E-2</v>
      </c>
      <c r="M78" s="31">
        <v>8.0000000000000002E-3</v>
      </c>
      <c r="N78" s="420">
        <f t="shared" si="14"/>
        <v>94.78</v>
      </c>
      <c r="O78" s="34">
        <v>36.200000000000003</v>
      </c>
      <c r="P78" s="34">
        <v>37.950000000000003</v>
      </c>
      <c r="Q78" s="34">
        <v>7.34</v>
      </c>
      <c r="R78" s="34">
        <v>16.100000000000001</v>
      </c>
      <c r="S78" s="34">
        <v>0.22</v>
      </c>
      <c r="T78" s="34">
        <v>0.12</v>
      </c>
      <c r="U78" s="34">
        <v>0.37</v>
      </c>
      <c r="V78" s="34">
        <v>0.21</v>
      </c>
      <c r="W78" s="34">
        <v>0.51</v>
      </c>
      <c r="X78" s="34">
        <v>0.75</v>
      </c>
      <c r="Y78" s="34">
        <v>1.048342541436464</v>
      </c>
      <c r="Z78" s="34">
        <v>1.2511049723756906</v>
      </c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6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8" ht="15.75" customHeight="1">
      <c r="A79" s="535"/>
      <c r="B79" s="51"/>
      <c r="C79" s="33"/>
      <c r="D79" s="37"/>
      <c r="E79" s="34"/>
      <c r="F79" s="34"/>
      <c r="G79" s="34"/>
      <c r="H79" s="34"/>
      <c r="I79" s="34"/>
      <c r="J79" s="31"/>
      <c r="K79" s="31"/>
      <c r="L79" s="31"/>
      <c r="M79" s="31"/>
      <c r="N79" s="420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6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8" ht="15.75" customHeight="1">
      <c r="A80" s="535" t="s">
        <v>5108</v>
      </c>
      <c r="B80" s="51">
        <v>45967</v>
      </c>
      <c r="C80" s="33" t="s">
        <v>5107</v>
      </c>
      <c r="D80" s="37">
        <v>1488</v>
      </c>
      <c r="E80" s="34">
        <v>2.2000000000000002</v>
      </c>
      <c r="F80" s="34">
        <v>2.2999999999999998</v>
      </c>
      <c r="G80" s="34">
        <v>4.42</v>
      </c>
      <c r="H80" s="34">
        <v>0.1</v>
      </c>
      <c r="I80" s="34">
        <v>0.59</v>
      </c>
      <c r="J80" s="31">
        <v>2.5000000000000001E-2</v>
      </c>
      <c r="K80" s="31">
        <v>7.4999999999999997E-2</v>
      </c>
      <c r="L80" s="31">
        <v>5.3999999999999999E-2</v>
      </c>
      <c r="M80" s="31">
        <v>7.0000000000000001E-3</v>
      </c>
      <c r="N80" s="420">
        <f t="shared" si="14"/>
        <v>94.728999999999999</v>
      </c>
      <c r="O80" s="34">
        <v>35.32</v>
      </c>
      <c r="P80" s="34">
        <v>38.6</v>
      </c>
      <c r="Q80" s="34">
        <v>7.37</v>
      </c>
      <c r="R80" s="34">
        <v>16.3</v>
      </c>
      <c r="S80" s="34">
        <v>0.28999999999999998</v>
      </c>
      <c r="T80" s="34">
        <v>0.11</v>
      </c>
      <c r="U80" s="34">
        <v>0.33</v>
      </c>
      <c r="V80" s="34">
        <v>0.2</v>
      </c>
      <c r="W80" s="34">
        <v>0.48</v>
      </c>
      <c r="X80" s="34">
        <v>0.76</v>
      </c>
      <c r="Y80" s="34">
        <v>1.0928652321630805</v>
      </c>
      <c r="Z80" s="34">
        <v>1.301528878822197</v>
      </c>
      <c r="AA80" s="34"/>
      <c r="AB80" s="34" t="s">
        <v>48</v>
      </c>
      <c r="AC80" s="34">
        <v>22.3</v>
      </c>
      <c r="AD80" s="34" t="s">
        <v>51</v>
      </c>
      <c r="AE80" s="34"/>
      <c r="AF80" s="34"/>
      <c r="AG80" s="34"/>
      <c r="AH80" s="34"/>
      <c r="AI80" s="34"/>
      <c r="AJ80" s="34"/>
      <c r="AK80" s="34"/>
      <c r="AL80" s="36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8" ht="15.75" customHeight="1">
      <c r="A81" s="535" t="s">
        <v>5110</v>
      </c>
      <c r="B81" s="51">
        <v>45967</v>
      </c>
      <c r="C81" s="33" t="s">
        <v>5109</v>
      </c>
      <c r="D81" s="37">
        <v>1487</v>
      </c>
      <c r="E81" s="34">
        <v>3.4</v>
      </c>
      <c r="F81" s="34">
        <v>3.5</v>
      </c>
      <c r="G81" s="34">
        <v>4.42</v>
      </c>
      <c r="H81" s="34">
        <v>0.1</v>
      </c>
      <c r="I81" s="34">
        <v>0.56999999999999995</v>
      </c>
      <c r="J81" s="31">
        <v>2.5000000000000001E-2</v>
      </c>
      <c r="K81" s="31">
        <v>7.3999999999999996E-2</v>
      </c>
      <c r="L81" s="31">
        <v>5.0999999999999997E-2</v>
      </c>
      <c r="M81" s="31">
        <v>8.0000000000000002E-3</v>
      </c>
      <c r="N81" s="420">
        <f t="shared" si="14"/>
        <v>94.751999999999995</v>
      </c>
      <c r="O81" s="34">
        <v>35.25</v>
      </c>
      <c r="P81" s="34">
        <v>38.68</v>
      </c>
      <c r="Q81" s="34">
        <v>7.56</v>
      </c>
      <c r="R81" s="34">
        <v>16.239999999999998</v>
      </c>
      <c r="S81" s="34">
        <v>0.2</v>
      </c>
      <c r="T81" s="34">
        <v>0.11</v>
      </c>
      <c r="U81" s="34">
        <v>0.36</v>
      </c>
      <c r="V81" s="34">
        <v>0.18</v>
      </c>
      <c r="W81" s="34">
        <v>0.44</v>
      </c>
      <c r="X81" s="34">
        <v>0.75</v>
      </c>
      <c r="Y81" s="34">
        <v>1.0973049645390072</v>
      </c>
      <c r="Z81" s="34">
        <v>1.3117730496453901</v>
      </c>
      <c r="AA81" s="34"/>
      <c r="AB81" s="34" t="s">
        <v>50</v>
      </c>
      <c r="AC81" s="34">
        <v>6.3</v>
      </c>
      <c r="AD81" s="34">
        <v>25.6</v>
      </c>
      <c r="AE81" s="34">
        <v>18.600000000000001</v>
      </c>
      <c r="AF81" s="34">
        <v>0.6</v>
      </c>
      <c r="AG81" s="34">
        <v>3.48</v>
      </c>
      <c r="AH81" s="34">
        <v>51.72</v>
      </c>
      <c r="AI81" s="34">
        <v>1.3763440860215053</v>
      </c>
      <c r="AJ81" s="34">
        <v>42.081447963800905</v>
      </c>
      <c r="AK81" s="34">
        <v>886.93999999999994</v>
      </c>
      <c r="AL81" s="36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ht="15.75" customHeight="1">
      <c r="A82" s="535" t="s">
        <v>5112</v>
      </c>
      <c r="B82" s="51">
        <v>45967</v>
      </c>
      <c r="C82" s="33" t="s">
        <v>5111</v>
      </c>
      <c r="D82" s="37">
        <v>1488</v>
      </c>
      <c r="E82" s="34">
        <v>5.3</v>
      </c>
      <c r="F82" s="34">
        <v>5.4</v>
      </c>
      <c r="G82" s="34">
        <v>4.4000000000000004</v>
      </c>
      <c r="H82" s="34">
        <v>0.1</v>
      </c>
      <c r="I82" s="34">
        <v>0.66</v>
      </c>
      <c r="J82" s="31">
        <v>2.5999999999999999E-2</v>
      </c>
      <c r="K82" s="31">
        <v>7.4999999999999997E-2</v>
      </c>
      <c r="L82" s="31">
        <v>5.7000000000000002E-2</v>
      </c>
      <c r="M82" s="31">
        <v>7.0000000000000001E-3</v>
      </c>
      <c r="N82" s="420">
        <f t="shared" si="14"/>
        <v>94.674999999999997</v>
      </c>
      <c r="O82" s="34">
        <v>35.21</v>
      </c>
      <c r="P82" s="34">
        <v>38.69</v>
      </c>
      <c r="Q82" s="34">
        <v>7.52</v>
      </c>
      <c r="R82" s="34">
        <v>16.39</v>
      </c>
      <c r="S82" s="34">
        <v>0.2</v>
      </c>
      <c r="T82" s="34">
        <v>0.1</v>
      </c>
      <c r="U82" s="34">
        <v>0.37</v>
      </c>
      <c r="V82" s="34">
        <v>0.17</v>
      </c>
      <c r="W82" s="34">
        <v>0.41</v>
      </c>
      <c r="X82" s="34">
        <v>0.7</v>
      </c>
      <c r="Y82" s="34">
        <v>1.0988355580800908</v>
      </c>
      <c r="Z82" s="34">
        <v>1.3124112468048847</v>
      </c>
      <c r="AA82" s="34"/>
      <c r="AB82" s="34" t="s">
        <v>53</v>
      </c>
      <c r="AC82" s="34">
        <v>14.5</v>
      </c>
      <c r="AD82" s="34" t="s">
        <v>51</v>
      </c>
      <c r="AE82" s="34"/>
      <c r="AF82" s="34"/>
      <c r="AG82" s="34"/>
      <c r="AH82" s="34"/>
      <c r="AI82" s="34"/>
      <c r="AJ82" s="34"/>
      <c r="AK82" s="34"/>
      <c r="AL82" s="36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ht="15.75" customHeight="1">
      <c r="A83" s="535" t="s">
        <v>5114</v>
      </c>
      <c r="B83" s="51">
        <v>45967</v>
      </c>
      <c r="C83" s="33" t="s">
        <v>5113</v>
      </c>
      <c r="D83" s="37">
        <v>1493</v>
      </c>
      <c r="E83" s="34">
        <v>7.05</v>
      </c>
      <c r="F83" s="34">
        <v>7.15</v>
      </c>
      <c r="G83" s="34">
        <v>4.4400000000000004</v>
      </c>
      <c r="H83" s="34">
        <v>9.4E-2</v>
      </c>
      <c r="I83" s="34">
        <v>0.5</v>
      </c>
      <c r="J83" s="31">
        <v>4.2000000000000003E-2</v>
      </c>
      <c r="K83" s="31">
        <v>7.3999999999999996E-2</v>
      </c>
      <c r="L83" s="31">
        <v>4.2900000000000001E-2</v>
      </c>
      <c r="M83" s="31">
        <v>8.0000000000000002E-3</v>
      </c>
      <c r="N83" s="420">
        <f t="shared" si="14"/>
        <v>94.799099999999996</v>
      </c>
      <c r="O83" s="34">
        <v>35.72</v>
      </c>
      <c r="P83" s="34">
        <v>38.33</v>
      </c>
      <c r="Q83" s="34">
        <v>7.32</v>
      </c>
      <c r="R83" s="34">
        <v>16.149999999999999</v>
      </c>
      <c r="S83" s="34">
        <v>0.32</v>
      </c>
      <c r="T83" s="34">
        <v>0.12</v>
      </c>
      <c r="U83" s="34">
        <v>0.35</v>
      </c>
      <c r="V83" s="34">
        <v>0.2</v>
      </c>
      <c r="W83" s="34">
        <v>0.48</v>
      </c>
      <c r="X83" s="34">
        <v>0.78</v>
      </c>
      <c r="Y83" s="433">
        <f t="shared" ref="Y83:Y87" si="17">P83/O83</f>
        <v>1.0730683090705486</v>
      </c>
      <c r="Z83" s="433">
        <f t="shared" ref="Z83:Z87" si="18">(P83+Q83)/O83</f>
        <v>1.2779955207166853</v>
      </c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6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ht="15.75" customHeight="1">
      <c r="A84" s="535" t="s">
        <v>5115</v>
      </c>
      <c r="B84" s="51">
        <v>45967</v>
      </c>
      <c r="C84" s="33" t="s">
        <v>5116</v>
      </c>
      <c r="D84" s="37">
        <v>1489</v>
      </c>
      <c r="E84" s="34">
        <v>8.58</v>
      </c>
      <c r="F84" s="34">
        <v>9.08</v>
      </c>
      <c r="G84" s="34">
        <v>4.5</v>
      </c>
      <c r="H84" s="34">
        <v>8.1000000000000003E-2</v>
      </c>
      <c r="I84" s="34">
        <v>0.22</v>
      </c>
      <c r="J84" s="31">
        <v>6.0999999999999999E-2</v>
      </c>
      <c r="K84" s="31">
        <v>7.1999999999999995E-2</v>
      </c>
      <c r="L84" s="31">
        <v>2.0799999999999999E-2</v>
      </c>
      <c r="M84" s="31">
        <v>8.0000000000000002E-3</v>
      </c>
      <c r="N84" s="420">
        <f t="shared" si="14"/>
        <v>95.037199999999999</v>
      </c>
      <c r="O84" s="34">
        <v>36.31</v>
      </c>
      <c r="P84" s="34">
        <v>37.96</v>
      </c>
      <c r="Q84" s="34">
        <v>7.28</v>
      </c>
      <c r="R84" s="34">
        <v>15.76</v>
      </c>
      <c r="S84" s="34">
        <v>0.38</v>
      </c>
      <c r="T84" s="34">
        <v>0.15</v>
      </c>
      <c r="U84" s="34">
        <v>0.31</v>
      </c>
      <c r="V84" s="34">
        <v>0.21</v>
      </c>
      <c r="W84" s="34">
        <v>0.5</v>
      </c>
      <c r="X84" s="34">
        <v>0.85</v>
      </c>
      <c r="Y84" s="433">
        <f t="shared" si="17"/>
        <v>1.0454420269898099</v>
      </c>
      <c r="Z84" s="433">
        <f t="shared" si="18"/>
        <v>1.2459377581933351</v>
      </c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6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1:48" ht="15.75" customHeight="1">
      <c r="A85" s="535" t="s">
        <v>5118</v>
      </c>
      <c r="B85" s="51">
        <v>45967</v>
      </c>
      <c r="C85" s="33" t="s">
        <v>5117</v>
      </c>
      <c r="D85" s="37">
        <v>1472</v>
      </c>
      <c r="E85" s="34">
        <v>10.15</v>
      </c>
      <c r="F85" s="34">
        <v>10.25</v>
      </c>
      <c r="G85" s="34">
        <v>4.46</v>
      </c>
      <c r="H85" s="34">
        <v>8.5999999999999993E-2</v>
      </c>
      <c r="I85" s="34">
        <v>0.43</v>
      </c>
      <c r="J85" s="31">
        <v>4.7E-2</v>
      </c>
      <c r="K85" s="31">
        <v>7.4999999999999997E-2</v>
      </c>
      <c r="L85" s="31">
        <v>3.0499999999999999E-2</v>
      </c>
      <c r="M85" s="31">
        <v>8.0000000000000002E-3</v>
      </c>
      <c r="N85" s="420">
        <f t="shared" si="14"/>
        <v>94.863500000000002</v>
      </c>
      <c r="O85" s="34">
        <v>36.4</v>
      </c>
      <c r="P85" s="34">
        <v>38.17</v>
      </c>
      <c r="Q85" s="34">
        <v>7.59</v>
      </c>
      <c r="R85" s="34">
        <v>15.18</v>
      </c>
      <c r="S85" s="34">
        <v>0.31</v>
      </c>
      <c r="T85" s="34">
        <v>0.14000000000000001</v>
      </c>
      <c r="U85" s="34">
        <v>0.32</v>
      </c>
      <c r="V85" s="34">
        <v>0.22</v>
      </c>
      <c r="W85" s="34">
        <v>0.5</v>
      </c>
      <c r="X85" s="34">
        <v>0.82</v>
      </c>
      <c r="Y85" s="433">
        <f t="shared" si="17"/>
        <v>1.0486263736263737</v>
      </c>
      <c r="Z85" s="433">
        <f t="shared" si="18"/>
        <v>1.2571428571428573</v>
      </c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6"/>
      <c r="AM85" s="10"/>
      <c r="AN85" s="10"/>
      <c r="AO85" s="10"/>
      <c r="AP85" s="10"/>
      <c r="AQ85" s="10"/>
      <c r="AR85" s="10"/>
      <c r="AS85" s="10"/>
      <c r="AT85" s="10"/>
      <c r="AU85" s="10"/>
      <c r="AV85" s="10"/>
    </row>
    <row r="86" spans="1:48" ht="15.75" customHeight="1">
      <c r="A86" s="535" t="s">
        <v>5120</v>
      </c>
      <c r="B86" s="51">
        <v>45967</v>
      </c>
      <c r="C86" s="33" t="s">
        <v>5119</v>
      </c>
      <c r="D86" s="37">
        <v>1477</v>
      </c>
      <c r="E86" s="34">
        <v>11.52</v>
      </c>
      <c r="F86" s="34">
        <v>12.02</v>
      </c>
      <c r="G86" s="34">
        <v>4.42</v>
      </c>
      <c r="H86" s="34">
        <v>9.5000000000000001E-2</v>
      </c>
      <c r="I86" s="34">
        <v>0.57999999999999996</v>
      </c>
      <c r="J86" s="31">
        <v>4.1000000000000002E-2</v>
      </c>
      <c r="K86" s="31">
        <v>8.1000000000000003E-2</v>
      </c>
      <c r="L86" s="31">
        <v>0.04</v>
      </c>
      <c r="M86" s="31">
        <v>8.0000000000000002E-3</v>
      </c>
      <c r="N86" s="420">
        <f t="shared" si="14"/>
        <v>94.734999999999999</v>
      </c>
      <c r="O86" s="34">
        <v>36</v>
      </c>
      <c r="P86" s="34">
        <v>38.69</v>
      </c>
      <c r="Q86" s="34">
        <v>7.2</v>
      </c>
      <c r="R86" s="34">
        <v>15.53</v>
      </c>
      <c r="S86" s="34">
        <v>0.35</v>
      </c>
      <c r="T86" s="34">
        <v>0.14000000000000001</v>
      </c>
      <c r="U86" s="34">
        <v>0.32</v>
      </c>
      <c r="V86" s="34">
        <v>0.2</v>
      </c>
      <c r="W86" s="34">
        <v>0.5</v>
      </c>
      <c r="X86" s="34">
        <v>0.8</v>
      </c>
      <c r="Y86" s="433">
        <f t="shared" si="17"/>
        <v>1.0747222222222221</v>
      </c>
      <c r="Z86" s="433">
        <f t="shared" si="18"/>
        <v>1.2747222222222223</v>
      </c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6"/>
      <c r="AM86" s="10"/>
      <c r="AN86" s="10"/>
      <c r="AO86" s="10"/>
      <c r="AP86" s="10"/>
      <c r="AQ86" s="10"/>
      <c r="AR86" s="10"/>
      <c r="AS86" s="10"/>
      <c r="AT86" s="10"/>
      <c r="AU86" s="10"/>
      <c r="AV86" s="10"/>
    </row>
    <row r="87" spans="1:48" ht="15.75" customHeight="1">
      <c r="A87" s="535" t="s">
        <v>5121</v>
      </c>
      <c r="B87" s="51">
        <v>45967</v>
      </c>
      <c r="C87" s="33" t="s">
        <v>5122</v>
      </c>
      <c r="D87" s="37">
        <v>1503</v>
      </c>
      <c r="E87" s="34">
        <v>13.48</v>
      </c>
      <c r="F87" s="34">
        <v>13.58</v>
      </c>
      <c r="G87" s="34">
        <v>4.4000000000000004</v>
      </c>
      <c r="H87" s="34">
        <v>9.4E-2</v>
      </c>
      <c r="I87" s="34">
        <v>0.64</v>
      </c>
      <c r="J87" s="31">
        <v>3.2000000000000001E-2</v>
      </c>
      <c r="K87" s="31">
        <v>8.6999999999999994E-2</v>
      </c>
      <c r="L87" s="31">
        <v>5.0999999999999997E-2</v>
      </c>
      <c r="M87" s="31">
        <v>8.0000000000000002E-3</v>
      </c>
      <c r="N87" s="420">
        <f t="shared" si="14"/>
        <v>94.688000000000002</v>
      </c>
      <c r="O87" s="34">
        <v>36</v>
      </c>
      <c r="P87" s="34">
        <v>38.119999999999997</v>
      </c>
      <c r="Q87" s="34">
        <v>7.34</v>
      </c>
      <c r="R87" s="34">
        <v>16.14</v>
      </c>
      <c r="S87" s="34">
        <v>0.26</v>
      </c>
      <c r="T87" s="34">
        <v>0.11</v>
      </c>
      <c r="U87" s="34">
        <v>0.34</v>
      </c>
      <c r="V87" s="34">
        <v>0.2</v>
      </c>
      <c r="W87" s="34">
        <v>0.47</v>
      </c>
      <c r="X87" s="34">
        <v>0.75</v>
      </c>
      <c r="Y87" s="433">
        <f t="shared" si="17"/>
        <v>1.0588888888888888</v>
      </c>
      <c r="Z87" s="433">
        <f t="shared" si="18"/>
        <v>1.2627777777777776</v>
      </c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6"/>
      <c r="AM87" s="10"/>
      <c r="AN87" s="10"/>
      <c r="AO87" s="10"/>
      <c r="AP87" s="10"/>
      <c r="AQ87" s="10"/>
      <c r="AR87" s="10"/>
      <c r="AS87" s="10"/>
      <c r="AT87" s="10"/>
      <c r="AU87" s="10"/>
      <c r="AV87" s="10"/>
    </row>
    <row r="88" spans="1:48" ht="15.75" customHeight="1">
      <c r="A88" s="535" t="s">
        <v>5124</v>
      </c>
      <c r="B88" s="51">
        <v>45967</v>
      </c>
      <c r="C88" s="33" t="s">
        <v>5123</v>
      </c>
      <c r="D88" s="37">
        <v>1496</v>
      </c>
      <c r="E88" s="34">
        <v>16</v>
      </c>
      <c r="F88" s="34">
        <v>16.100000000000001</v>
      </c>
      <c r="G88" s="34">
        <v>4.32</v>
      </c>
      <c r="H88" s="34">
        <v>0.1</v>
      </c>
      <c r="I88" s="34">
        <v>0.93</v>
      </c>
      <c r="J88" s="31">
        <v>0.02</v>
      </c>
      <c r="K88" s="31">
        <v>8.3000000000000004E-2</v>
      </c>
      <c r="L88" s="31">
        <v>7.1999999999999995E-2</v>
      </c>
      <c r="M88" s="31">
        <v>8.0000000000000002E-3</v>
      </c>
      <c r="N88" s="420">
        <f t="shared" si="14"/>
        <v>94.466999999999999</v>
      </c>
      <c r="O88" s="34">
        <v>35.25</v>
      </c>
      <c r="P88" s="34">
        <v>38.53</v>
      </c>
      <c r="Q88" s="34">
        <v>7.27</v>
      </c>
      <c r="R88" s="34">
        <v>16.71</v>
      </c>
      <c r="S88" s="34">
        <v>0.28000000000000003</v>
      </c>
      <c r="T88" s="34">
        <v>0.1</v>
      </c>
      <c r="U88" s="34">
        <v>0.3</v>
      </c>
      <c r="V88" s="34">
        <v>0.17</v>
      </c>
      <c r="W88" s="34">
        <v>0.43</v>
      </c>
      <c r="X88" s="34">
        <v>0.71</v>
      </c>
      <c r="Y88" s="433">
        <v>1.0930496453900709</v>
      </c>
      <c r="Z88" s="433">
        <v>1.2992907801418438</v>
      </c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6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1:48" ht="15.75" customHeight="1">
      <c r="A89" s="535" t="s">
        <v>5126</v>
      </c>
      <c r="B89" s="51">
        <v>45967</v>
      </c>
      <c r="C89" s="33" t="s">
        <v>5125</v>
      </c>
      <c r="D89" s="37">
        <v>1517</v>
      </c>
      <c r="E89" s="34">
        <v>17.5</v>
      </c>
      <c r="F89" s="34">
        <v>18</v>
      </c>
      <c r="G89" s="34">
        <v>4.37</v>
      </c>
      <c r="H89" s="34">
        <v>0.1</v>
      </c>
      <c r="I89" s="34">
        <v>0.77</v>
      </c>
      <c r="J89" s="31">
        <v>2.5000000000000001E-2</v>
      </c>
      <c r="K89" s="31">
        <v>9.0999999999999998E-2</v>
      </c>
      <c r="L89" s="31">
        <v>6.0999999999999999E-2</v>
      </c>
      <c r="M89" s="31">
        <v>8.0000000000000002E-3</v>
      </c>
      <c r="N89" s="420">
        <f t="shared" si="14"/>
        <v>94.575000000000003</v>
      </c>
      <c r="O89" s="34">
        <v>35.01</v>
      </c>
      <c r="P89" s="34">
        <v>38.82</v>
      </c>
      <c r="Q89" s="34">
        <v>7.42</v>
      </c>
      <c r="R89" s="34">
        <v>16.7</v>
      </c>
      <c r="S89" s="34">
        <v>0.25</v>
      </c>
      <c r="T89" s="34">
        <v>0.1</v>
      </c>
      <c r="U89" s="34">
        <v>0.28999999999999998</v>
      </c>
      <c r="V89" s="34">
        <v>0.14000000000000001</v>
      </c>
      <c r="W89" s="34">
        <v>0.35</v>
      </c>
      <c r="X89" s="34">
        <v>0.69</v>
      </c>
      <c r="Y89" s="433">
        <v>1.1088260497000857</v>
      </c>
      <c r="Z89" s="433">
        <v>1.3207654955726937</v>
      </c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6"/>
      <c r="AM89" s="10"/>
      <c r="AN89" s="10"/>
      <c r="AO89" s="10"/>
      <c r="AP89" s="10"/>
      <c r="AQ89" s="10"/>
      <c r="AR89" s="10"/>
      <c r="AS89" s="10"/>
      <c r="AT89" s="10"/>
      <c r="AU89" s="10"/>
      <c r="AV89" s="10"/>
    </row>
    <row r="90" spans="1:48" ht="15.75" customHeight="1">
      <c r="A90" s="535" t="s">
        <v>5128</v>
      </c>
      <c r="B90" s="51">
        <v>45967</v>
      </c>
      <c r="C90" s="33" t="s">
        <v>5127</v>
      </c>
      <c r="D90" s="37">
        <v>1490</v>
      </c>
      <c r="E90" s="34">
        <v>19.3</v>
      </c>
      <c r="F90" s="34">
        <v>19.399999999999999</v>
      </c>
      <c r="G90" s="34">
        <v>4.45</v>
      </c>
      <c r="H90" s="34">
        <v>0.1</v>
      </c>
      <c r="I90" s="34">
        <v>0.48</v>
      </c>
      <c r="J90" s="31">
        <v>3.5000000000000003E-2</v>
      </c>
      <c r="K90" s="31">
        <v>8.5000000000000006E-2</v>
      </c>
      <c r="L90" s="31">
        <v>4.4999999999999998E-2</v>
      </c>
      <c r="M90" s="31">
        <v>8.0000000000000002E-3</v>
      </c>
      <c r="N90" s="420">
        <f t="shared" si="14"/>
        <v>94.796999999999997</v>
      </c>
      <c r="O90" s="34">
        <v>35.520000000000003</v>
      </c>
      <c r="P90" s="34">
        <v>38.74</v>
      </c>
      <c r="Q90" s="34">
        <v>7.4</v>
      </c>
      <c r="R90" s="34">
        <v>15.98</v>
      </c>
      <c r="S90" s="34">
        <v>0.27</v>
      </c>
      <c r="T90" s="34">
        <v>0.12</v>
      </c>
      <c r="U90" s="34">
        <v>0.33</v>
      </c>
      <c r="V90" s="34">
        <v>0.17</v>
      </c>
      <c r="W90" s="34">
        <v>0.46</v>
      </c>
      <c r="X90" s="34">
        <v>0.77</v>
      </c>
      <c r="Y90" s="433">
        <v>1.0906531531531531</v>
      </c>
      <c r="Z90" s="433">
        <v>1.2989864864864864</v>
      </c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6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1:48" ht="15.75" customHeight="1">
      <c r="A91" s="535" t="s">
        <v>5130</v>
      </c>
      <c r="B91" s="51">
        <v>45967</v>
      </c>
      <c r="C91" s="33" t="s">
        <v>5129</v>
      </c>
      <c r="D91" s="37">
        <v>1482</v>
      </c>
      <c r="E91" s="34">
        <v>21.35</v>
      </c>
      <c r="F91" s="34">
        <v>21.45</v>
      </c>
      <c r="G91" s="34">
        <v>4.42</v>
      </c>
      <c r="H91" s="34">
        <v>0.09</v>
      </c>
      <c r="I91" s="34">
        <v>0.57999999999999996</v>
      </c>
      <c r="J91" s="31">
        <v>3.4000000000000002E-2</v>
      </c>
      <c r="K91" s="31">
        <v>7.4999999999999997E-2</v>
      </c>
      <c r="L91" s="31">
        <v>4.9000000000000002E-2</v>
      </c>
      <c r="M91" s="31">
        <v>8.0000000000000002E-3</v>
      </c>
      <c r="N91" s="420">
        <f t="shared" si="14"/>
        <v>94.744</v>
      </c>
      <c r="O91" s="34">
        <v>35.33</v>
      </c>
      <c r="P91" s="34">
        <v>38.46</v>
      </c>
      <c r="Q91" s="34">
        <v>7.2</v>
      </c>
      <c r="R91" s="34">
        <v>16.670000000000002</v>
      </c>
      <c r="S91" s="34">
        <v>0.32</v>
      </c>
      <c r="T91" s="34">
        <v>0.11</v>
      </c>
      <c r="U91" s="34">
        <v>0.35</v>
      </c>
      <c r="V91" s="34">
        <v>0.17</v>
      </c>
      <c r="W91" s="34">
        <v>0.43</v>
      </c>
      <c r="X91" s="34">
        <v>0.73</v>
      </c>
      <c r="Y91" s="433">
        <f t="shared" ref="Y91:Y92" si="19">P91/O91</f>
        <v>1.0885932635154261</v>
      </c>
      <c r="Z91" s="433">
        <f t="shared" ref="Z91:Z92" si="20">(P91+Q91)/O91</f>
        <v>1.2923860741579396</v>
      </c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6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spans="1:48" ht="15.75" customHeight="1">
      <c r="A92" s="535" t="s">
        <v>5132</v>
      </c>
      <c r="B92" s="51">
        <v>45967</v>
      </c>
      <c r="C92" s="33" t="s">
        <v>5131</v>
      </c>
      <c r="D92" s="37">
        <v>1492</v>
      </c>
      <c r="E92" s="34">
        <v>23.15</v>
      </c>
      <c r="F92" s="34">
        <v>23.25</v>
      </c>
      <c r="G92" s="34">
        <v>4.42</v>
      </c>
      <c r="H92" s="34">
        <v>0.09</v>
      </c>
      <c r="I92" s="34">
        <v>0.35</v>
      </c>
      <c r="J92" s="31">
        <v>4.4999999999999998E-2</v>
      </c>
      <c r="K92" s="31">
        <v>7.8E-2</v>
      </c>
      <c r="L92" s="31">
        <v>3.3000000000000002E-2</v>
      </c>
      <c r="M92" s="31">
        <v>8.0000000000000002E-3</v>
      </c>
      <c r="N92" s="420">
        <f t="shared" si="14"/>
        <v>94.975999999999999</v>
      </c>
      <c r="O92" s="34">
        <v>36.25</v>
      </c>
      <c r="P92" s="34">
        <v>37.96</v>
      </c>
      <c r="Q92" s="34">
        <v>7.27</v>
      </c>
      <c r="R92" s="34">
        <v>16.07</v>
      </c>
      <c r="S92" s="34">
        <v>0.3</v>
      </c>
      <c r="T92" s="34">
        <v>0.13</v>
      </c>
      <c r="U92" s="34">
        <v>0.33</v>
      </c>
      <c r="V92" s="34">
        <v>0.19</v>
      </c>
      <c r="W92" s="34">
        <v>0.47</v>
      </c>
      <c r="X92" s="34">
        <v>0.78</v>
      </c>
      <c r="Y92" s="433">
        <f t="shared" si="19"/>
        <v>1.0471724137931036</v>
      </c>
      <c r="Z92" s="433">
        <f t="shared" si="20"/>
        <v>1.2477241379310346</v>
      </c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6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spans="1:48" ht="15.75" customHeight="1">
      <c r="A93" s="535" t="s">
        <v>5134</v>
      </c>
      <c r="B93" s="51">
        <v>45967</v>
      </c>
      <c r="C93" s="33" t="s">
        <v>5133</v>
      </c>
      <c r="D93" s="37">
        <v>1489</v>
      </c>
      <c r="E93" s="34">
        <v>0.45</v>
      </c>
      <c r="F93" s="34">
        <v>0.55000000000000004</v>
      </c>
      <c r="G93" s="34">
        <v>4.49</v>
      </c>
      <c r="H93" s="34">
        <v>0.08</v>
      </c>
      <c r="I93" s="34">
        <v>0.31</v>
      </c>
      <c r="J93" s="31">
        <v>6.0999999999999999E-2</v>
      </c>
      <c r="K93" s="31">
        <v>7.8E-2</v>
      </c>
      <c r="L93" s="31">
        <v>2.8000000000000001E-2</v>
      </c>
      <c r="M93" s="31">
        <v>8.0000000000000002E-3</v>
      </c>
      <c r="N93" s="420">
        <f t="shared" si="14"/>
        <v>94.944999999999993</v>
      </c>
      <c r="O93" s="34">
        <v>37.020000000000003</v>
      </c>
      <c r="P93" s="34">
        <v>37.450000000000003</v>
      </c>
      <c r="Q93" s="34">
        <v>7.26</v>
      </c>
      <c r="R93" s="34">
        <v>15.78</v>
      </c>
      <c r="S93" s="34">
        <v>0.33</v>
      </c>
      <c r="T93" s="34">
        <v>0.13</v>
      </c>
      <c r="U93" s="34">
        <v>0.32</v>
      </c>
      <c r="V93" s="34">
        <v>0.19</v>
      </c>
      <c r="W93" s="34">
        <v>0.48</v>
      </c>
      <c r="X93" s="34">
        <v>0.79</v>
      </c>
      <c r="Y93" s="433">
        <v>1.0116153430578065</v>
      </c>
      <c r="Z93" s="433">
        <v>1.2077255537547271</v>
      </c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6"/>
      <c r="AM93" s="10"/>
      <c r="AN93" s="10"/>
      <c r="AO93" s="10"/>
      <c r="AP93" s="10"/>
      <c r="AQ93" s="10"/>
      <c r="AR93" s="10"/>
      <c r="AS93" s="10"/>
      <c r="AT93" s="10"/>
      <c r="AU93" s="10"/>
      <c r="AV93" s="10"/>
    </row>
    <row r="94" spans="1:48" ht="15.75" customHeight="1">
      <c r="A94" s="535"/>
      <c r="B94" s="51"/>
      <c r="C94" s="33"/>
      <c r="D94" s="37"/>
      <c r="E94" s="34"/>
      <c r="F94" s="34"/>
      <c r="G94" s="34"/>
      <c r="H94" s="34"/>
      <c r="I94" s="34"/>
      <c r="J94" s="31"/>
      <c r="K94" s="31"/>
      <c r="L94" s="31"/>
      <c r="M94" s="31"/>
      <c r="N94" s="420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433"/>
      <c r="Z94" s="433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6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1:48" ht="15.75" customHeight="1">
      <c r="A95" s="535" t="s">
        <v>5136</v>
      </c>
      <c r="B95" s="51">
        <v>45968</v>
      </c>
      <c r="C95" s="33" t="s">
        <v>5135</v>
      </c>
      <c r="D95" s="37">
        <v>1493</v>
      </c>
      <c r="E95" s="34">
        <v>2.2999999999999998</v>
      </c>
      <c r="F95" s="34">
        <v>2.4</v>
      </c>
      <c r="G95" s="34">
        <v>4.43</v>
      </c>
      <c r="H95" s="34">
        <v>0.1</v>
      </c>
      <c r="I95" s="34">
        <v>0.55000000000000004</v>
      </c>
      <c r="J95" s="31">
        <v>3.9E-2</v>
      </c>
      <c r="K95" s="31">
        <v>7.3999999999999996E-2</v>
      </c>
      <c r="L95" s="31">
        <v>4.2999999999999997E-2</v>
      </c>
      <c r="M95" s="31">
        <v>0.01</v>
      </c>
      <c r="N95" s="420">
        <f t="shared" ref="N95:N140" si="21">100-SUM(G95:M95)</f>
        <v>94.754000000000005</v>
      </c>
      <c r="O95" s="34">
        <v>37.26</v>
      </c>
      <c r="P95" s="34">
        <v>37.32</v>
      </c>
      <c r="Q95" s="34">
        <v>7.11</v>
      </c>
      <c r="R95" s="34">
        <v>15.74</v>
      </c>
      <c r="S95" s="34">
        <v>0.38</v>
      </c>
      <c r="T95" s="34">
        <v>0.14000000000000001</v>
      </c>
      <c r="U95" s="34">
        <v>0.31</v>
      </c>
      <c r="V95" s="34">
        <v>0.19</v>
      </c>
      <c r="W95" s="34">
        <v>0.5</v>
      </c>
      <c r="X95" s="34">
        <v>0.78</v>
      </c>
      <c r="Y95" s="433">
        <v>1.0016103059581321</v>
      </c>
      <c r="Z95" s="433">
        <v>1.1924315619967794</v>
      </c>
      <c r="AA95" s="34"/>
      <c r="AB95" s="34" t="s">
        <v>48</v>
      </c>
      <c r="AC95" s="34">
        <v>22.3</v>
      </c>
      <c r="AD95" s="34">
        <v>25.8</v>
      </c>
      <c r="AE95" s="34">
        <v>18.399999999999999</v>
      </c>
      <c r="AF95" s="34">
        <v>0.6</v>
      </c>
      <c r="AG95" s="34">
        <v>3.35</v>
      </c>
      <c r="AH95" s="34">
        <v>51.85</v>
      </c>
      <c r="AI95" s="34">
        <v>1.4021739130434785</v>
      </c>
      <c r="AJ95" s="34">
        <v>41.628959276018094</v>
      </c>
      <c r="AK95" s="34">
        <v>889.07499999999993</v>
      </c>
      <c r="AL95" s="36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spans="1:48" ht="15.75" customHeight="1">
      <c r="A96" s="535" t="s">
        <v>5138</v>
      </c>
      <c r="B96" s="51">
        <v>45968</v>
      </c>
      <c r="C96" s="33" t="s">
        <v>5137</v>
      </c>
      <c r="D96" s="37">
        <v>1494</v>
      </c>
      <c r="E96" s="34">
        <v>4.3499999999999996</v>
      </c>
      <c r="F96" s="34">
        <v>4.45</v>
      </c>
      <c r="G96" s="34">
        <v>4.45</v>
      </c>
      <c r="H96" s="34">
        <v>0.09</v>
      </c>
      <c r="I96" s="34">
        <v>0.48</v>
      </c>
      <c r="J96" s="31">
        <v>0.04</v>
      </c>
      <c r="K96" s="31">
        <v>7.0999999999999994E-2</v>
      </c>
      <c r="L96" s="31">
        <v>4.1000000000000002E-2</v>
      </c>
      <c r="M96" s="31">
        <v>8.9999999999999993E-3</v>
      </c>
      <c r="N96" s="420">
        <f t="shared" si="21"/>
        <v>94.819000000000003</v>
      </c>
      <c r="O96" s="34">
        <v>36.58</v>
      </c>
      <c r="P96" s="34">
        <v>37.89</v>
      </c>
      <c r="Q96" s="34">
        <v>7.31</v>
      </c>
      <c r="R96" s="34">
        <v>15.79</v>
      </c>
      <c r="S96" s="34">
        <v>0.31</v>
      </c>
      <c r="T96" s="34">
        <v>0.14000000000000001</v>
      </c>
      <c r="U96" s="34">
        <v>0.33</v>
      </c>
      <c r="V96" s="34">
        <v>0.18</v>
      </c>
      <c r="W96" s="34">
        <v>0.48</v>
      </c>
      <c r="X96" s="34">
        <v>0.76</v>
      </c>
      <c r="Y96" s="433">
        <v>1.0358119190814654</v>
      </c>
      <c r="Z96" s="433">
        <v>1.2356478950246037</v>
      </c>
      <c r="AA96" s="34"/>
      <c r="AB96" s="34" t="s">
        <v>50</v>
      </c>
      <c r="AC96" s="34">
        <v>6.3</v>
      </c>
      <c r="AD96" s="34" t="s">
        <v>51</v>
      </c>
      <c r="AE96" s="34"/>
      <c r="AF96" s="34"/>
      <c r="AG96" s="34"/>
      <c r="AH96" s="34"/>
      <c r="AI96" s="34"/>
      <c r="AJ96" s="34"/>
      <c r="AK96" s="34"/>
      <c r="AL96" s="36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spans="1:48" ht="15.75" customHeight="1">
      <c r="A97" s="535" t="s">
        <v>5140</v>
      </c>
      <c r="B97" s="51">
        <v>45968</v>
      </c>
      <c r="C97" s="33" t="s">
        <v>5139</v>
      </c>
      <c r="D97" s="37">
        <v>1498</v>
      </c>
      <c r="E97" s="34">
        <v>6.4</v>
      </c>
      <c r="F97" s="34">
        <v>6.5</v>
      </c>
      <c r="G97" s="34">
        <v>4.34</v>
      </c>
      <c r="H97" s="34">
        <v>0.09</v>
      </c>
      <c r="I97" s="34">
        <v>0.87</v>
      </c>
      <c r="J97" s="31">
        <v>1.9E-2</v>
      </c>
      <c r="K97" s="31">
        <v>7.0000000000000007E-2</v>
      </c>
      <c r="L97" s="31">
        <v>5.8000000000000003E-2</v>
      </c>
      <c r="M97" s="31">
        <v>6.0000000000000001E-3</v>
      </c>
      <c r="N97" s="420">
        <f t="shared" si="21"/>
        <v>94.546999999999997</v>
      </c>
      <c r="O97" s="34">
        <v>35.67</v>
      </c>
      <c r="P97" s="34">
        <v>38.57</v>
      </c>
      <c r="Q97" s="34">
        <v>7.36</v>
      </c>
      <c r="R97" s="34">
        <v>16.350000000000001</v>
      </c>
      <c r="S97" s="34">
        <v>0.19</v>
      </c>
      <c r="T97" s="34">
        <v>0.1</v>
      </c>
      <c r="U97" s="34">
        <v>0.36</v>
      </c>
      <c r="V97" s="34">
        <v>0.15</v>
      </c>
      <c r="W97" s="34">
        <v>0.39</v>
      </c>
      <c r="X97" s="34">
        <v>0.67</v>
      </c>
      <c r="Y97" s="433">
        <f t="shared" ref="Y97:Y106" si="22">P97/O97</f>
        <v>1.0813008130081301</v>
      </c>
      <c r="Z97" s="433">
        <f t="shared" ref="Z97:Z106" si="23">(P97+Q97)/O97</f>
        <v>1.2876366694701429</v>
      </c>
      <c r="AA97" s="34"/>
      <c r="AB97" s="34" t="s">
        <v>53</v>
      </c>
      <c r="AC97" s="34">
        <v>14.5</v>
      </c>
      <c r="AD97" s="34">
        <v>25.2</v>
      </c>
      <c r="AE97" s="34">
        <v>18</v>
      </c>
      <c r="AF97" s="34">
        <v>0.6</v>
      </c>
      <c r="AG97" s="34">
        <v>3.75</v>
      </c>
      <c r="AH97" s="34">
        <v>52.45</v>
      </c>
      <c r="AI97" s="34">
        <v>1.4</v>
      </c>
      <c r="AJ97" s="34">
        <v>41.666666666666664</v>
      </c>
      <c r="AK97" s="34">
        <v>882.97500000000002</v>
      </c>
      <c r="AL97" s="36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1:48" ht="15.75" customHeight="1">
      <c r="A98" s="535" t="s">
        <v>5142</v>
      </c>
      <c r="B98" s="51">
        <v>45968</v>
      </c>
      <c r="C98" s="33" t="s">
        <v>5141</v>
      </c>
      <c r="D98" s="37">
        <v>1483</v>
      </c>
      <c r="E98" s="34">
        <v>8.2119999999999997</v>
      </c>
      <c r="F98" s="34">
        <v>8.31</v>
      </c>
      <c r="G98" s="34">
        <v>4.2699999999999996</v>
      </c>
      <c r="H98" s="34">
        <v>0.1</v>
      </c>
      <c r="I98" s="34">
        <v>1.1299999999999999</v>
      </c>
      <c r="J98" s="31">
        <v>1.2999999999999999E-2</v>
      </c>
      <c r="K98" s="31">
        <v>0.08</v>
      </c>
      <c r="L98" s="31">
        <v>7.6899999999999996E-2</v>
      </c>
      <c r="M98" s="31">
        <v>7.0000000000000001E-3</v>
      </c>
      <c r="N98" s="420">
        <f t="shared" si="21"/>
        <v>94.323099999999997</v>
      </c>
      <c r="O98" s="34">
        <v>35.07</v>
      </c>
      <c r="P98" s="34">
        <v>38.54</v>
      </c>
      <c r="Q98" s="34">
        <v>7.51</v>
      </c>
      <c r="R98" s="34">
        <v>16.809999999999999</v>
      </c>
      <c r="S98" s="34">
        <v>0.27</v>
      </c>
      <c r="T98" s="34">
        <v>0.09</v>
      </c>
      <c r="U98" s="34">
        <v>0.37</v>
      </c>
      <c r="V98" s="34">
        <v>0.14000000000000001</v>
      </c>
      <c r="W98" s="34">
        <v>0.35</v>
      </c>
      <c r="X98" s="34">
        <v>0.61</v>
      </c>
      <c r="Y98" s="433">
        <f t="shared" si="22"/>
        <v>1.0989449672084401</v>
      </c>
      <c r="Z98" s="433">
        <f t="shared" si="23"/>
        <v>1.3130881094952951</v>
      </c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6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spans="1:48" ht="15.75" customHeight="1">
      <c r="A99" s="535" t="s">
        <v>5143</v>
      </c>
      <c r="B99" s="51">
        <v>45968</v>
      </c>
      <c r="C99" s="33" t="s">
        <v>5144</v>
      </c>
      <c r="D99" s="37">
        <v>1517</v>
      </c>
      <c r="E99" s="34">
        <v>10.25</v>
      </c>
      <c r="F99" s="34">
        <v>10.35</v>
      </c>
      <c r="G99" s="34">
        <v>4.3</v>
      </c>
      <c r="H99" s="34">
        <v>0.11700000000000001</v>
      </c>
      <c r="I99" s="34">
        <v>0.99</v>
      </c>
      <c r="J99" s="31">
        <v>1.9E-2</v>
      </c>
      <c r="K99" s="31">
        <v>7.8E-2</v>
      </c>
      <c r="L99" s="31">
        <v>7.4899999999999994E-2</v>
      </c>
      <c r="M99" s="31">
        <v>8.0000000000000002E-3</v>
      </c>
      <c r="N99" s="420">
        <f t="shared" si="21"/>
        <v>94.4131</v>
      </c>
      <c r="O99" s="34">
        <v>35.1</v>
      </c>
      <c r="P99" s="34">
        <v>38.5</v>
      </c>
      <c r="Q99" s="34">
        <v>7.67</v>
      </c>
      <c r="R99" s="34">
        <v>16.79</v>
      </c>
      <c r="S99" s="34">
        <v>0.24</v>
      </c>
      <c r="T99" s="34">
        <v>0.09</v>
      </c>
      <c r="U99" s="34">
        <v>0.28299999999999997</v>
      </c>
      <c r="V99" s="34">
        <v>0.15</v>
      </c>
      <c r="W99" s="34">
        <v>0.37</v>
      </c>
      <c r="X99" s="34">
        <v>0.64</v>
      </c>
      <c r="Y99" s="433">
        <f t="shared" si="22"/>
        <v>1.0968660968660968</v>
      </c>
      <c r="Z99" s="433">
        <f t="shared" si="23"/>
        <v>1.3153846153846154</v>
      </c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6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1:48" ht="15.75" customHeight="1">
      <c r="A100" s="535" t="s">
        <v>5145</v>
      </c>
      <c r="B100" s="51">
        <v>45968</v>
      </c>
      <c r="C100" s="33" t="s">
        <v>5146</v>
      </c>
      <c r="D100" s="37">
        <v>1516</v>
      </c>
      <c r="E100" s="34">
        <v>11.5</v>
      </c>
      <c r="F100" s="34">
        <v>12</v>
      </c>
      <c r="G100" s="34">
        <v>4.33</v>
      </c>
      <c r="H100" s="34">
        <v>0.11600000000000001</v>
      </c>
      <c r="I100" s="34">
        <v>0.9</v>
      </c>
      <c r="J100" s="31">
        <v>2.1000000000000001E-2</v>
      </c>
      <c r="K100" s="31">
        <v>7.5999999999999998E-2</v>
      </c>
      <c r="L100" s="31">
        <v>6.83E-2</v>
      </c>
      <c r="M100" s="31">
        <v>8.0000000000000002E-3</v>
      </c>
      <c r="N100" s="420">
        <f t="shared" si="21"/>
        <v>94.480699999999999</v>
      </c>
      <c r="O100" s="34">
        <v>34.47</v>
      </c>
      <c r="P100" s="34">
        <v>38.9</v>
      </c>
      <c r="Q100" s="34">
        <v>7.68</v>
      </c>
      <c r="R100" s="34">
        <v>16.8</v>
      </c>
      <c r="S100" s="34">
        <v>0.24</v>
      </c>
      <c r="T100" s="34">
        <v>0.1</v>
      </c>
      <c r="U100" s="34">
        <v>0.28799999999999998</v>
      </c>
      <c r="V100" s="34">
        <v>0.17</v>
      </c>
      <c r="W100" s="34">
        <v>0.42</v>
      </c>
      <c r="X100" s="34">
        <v>0.68</v>
      </c>
      <c r="Y100" s="433">
        <f t="shared" si="22"/>
        <v>1.1285175514940529</v>
      </c>
      <c r="Z100" s="433">
        <f t="shared" si="23"/>
        <v>1.3513199883957063</v>
      </c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6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spans="1:48" ht="15.75" customHeight="1">
      <c r="A101" s="535" t="s">
        <v>5147</v>
      </c>
      <c r="B101" s="51">
        <v>45968</v>
      </c>
      <c r="C101" s="33" t="s">
        <v>5150</v>
      </c>
      <c r="D101" s="37">
        <v>1516</v>
      </c>
      <c r="E101" s="34">
        <v>12.32</v>
      </c>
      <c r="F101" s="34">
        <v>12.42</v>
      </c>
      <c r="G101" s="34">
        <v>4.4000000000000004</v>
      </c>
      <c r="H101" s="34">
        <v>0.11</v>
      </c>
      <c r="I101" s="34">
        <v>0.63</v>
      </c>
      <c r="J101" s="31">
        <v>3.4000000000000002E-2</v>
      </c>
      <c r="K101" s="31">
        <v>0.08</v>
      </c>
      <c r="L101" s="31">
        <v>5.5599999999999997E-2</v>
      </c>
      <c r="M101" s="31">
        <v>8.0000000000000002E-3</v>
      </c>
      <c r="N101" s="420">
        <f t="shared" si="21"/>
        <v>94.682400000000001</v>
      </c>
      <c r="O101" s="34" t="s">
        <v>52</v>
      </c>
      <c r="P101" s="34" t="s">
        <v>52</v>
      </c>
      <c r="Q101" s="34" t="s">
        <v>52</v>
      </c>
      <c r="R101" s="34" t="s">
        <v>52</v>
      </c>
      <c r="S101" s="34" t="s">
        <v>52</v>
      </c>
      <c r="T101" s="34" t="s">
        <v>52</v>
      </c>
      <c r="U101" s="34" t="s">
        <v>52</v>
      </c>
      <c r="V101" s="34" t="s">
        <v>52</v>
      </c>
      <c r="W101" s="34" t="s">
        <v>52</v>
      </c>
      <c r="X101" s="34" t="s">
        <v>52</v>
      </c>
      <c r="Y101" s="34" t="s">
        <v>52</v>
      </c>
      <c r="Z101" s="34" t="s">
        <v>52</v>
      </c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6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1:48" ht="15.75" customHeight="1">
      <c r="A102" s="535" t="s">
        <v>5148</v>
      </c>
      <c r="B102" s="51">
        <v>45968</v>
      </c>
      <c r="C102" s="33" t="s">
        <v>5149</v>
      </c>
      <c r="D102" s="37">
        <v>1483</v>
      </c>
      <c r="E102" s="34">
        <v>13.36</v>
      </c>
      <c r="F102" s="34">
        <v>13.46</v>
      </c>
      <c r="G102" s="34">
        <v>4.49</v>
      </c>
      <c r="H102" s="34">
        <v>9.7000000000000003E-2</v>
      </c>
      <c r="I102" s="34">
        <v>0.31</v>
      </c>
      <c r="J102" s="31">
        <v>4.7E-2</v>
      </c>
      <c r="K102" s="31">
        <v>7.9000000000000001E-2</v>
      </c>
      <c r="L102" s="31">
        <v>3.1E-2</v>
      </c>
      <c r="M102" s="31">
        <v>8.0000000000000002E-3</v>
      </c>
      <c r="N102" s="420">
        <f t="shared" si="21"/>
        <v>94.938000000000002</v>
      </c>
      <c r="O102" s="34">
        <v>35.19</v>
      </c>
      <c r="P102" s="34">
        <v>37.729999999999997</v>
      </c>
      <c r="Q102" s="34">
        <v>7.53</v>
      </c>
      <c r="R102" s="34">
        <v>16.510000000000002</v>
      </c>
      <c r="S102" s="34">
        <v>0.47</v>
      </c>
      <c r="T102" s="34">
        <v>0.16</v>
      </c>
      <c r="U102" s="34">
        <v>0.34399999999999997</v>
      </c>
      <c r="V102" s="34">
        <v>0.22</v>
      </c>
      <c r="W102" s="34">
        <v>0.6</v>
      </c>
      <c r="X102" s="34">
        <v>0.89</v>
      </c>
      <c r="Y102" s="433">
        <f t="shared" si="22"/>
        <v>1.0721795964762717</v>
      </c>
      <c r="Z102" s="433">
        <f t="shared" si="23"/>
        <v>1.2861608411480534</v>
      </c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6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</row>
    <row r="103" spans="1:48" ht="15.75" customHeight="1">
      <c r="A103" s="535" t="s">
        <v>5152</v>
      </c>
      <c r="B103" s="51">
        <v>45968</v>
      </c>
      <c r="C103" s="33" t="s">
        <v>5151</v>
      </c>
      <c r="D103" s="37">
        <v>1478</v>
      </c>
      <c r="E103" s="34">
        <v>15.4</v>
      </c>
      <c r="F103" s="34">
        <v>15.5</v>
      </c>
      <c r="G103" s="34">
        <v>4.4400000000000004</v>
      </c>
      <c r="H103" s="34">
        <v>0.10199999999999999</v>
      </c>
      <c r="I103" s="34">
        <v>0.49</v>
      </c>
      <c r="J103" s="31">
        <v>4.3999999999999997E-2</v>
      </c>
      <c r="K103" s="31">
        <v>8.4000000000000005E-2</v>
      </c>
      <c r="L103" s="31">
        <v>3.7999999999999999E-2</v>
      </c>
      <c r="M103" s="31">
        <v>8.9999999999999993E-3</v>
      </c>
      <c r="N103" s="420">
        <f t="shared" si="21"/>
        <v>94.793000000000006</v>
      </c>
      <c r="O103" s="34">
        <v>36.08</v>
      </c>
      <c r="P103" s="34">
        <v>37.840000000000003</v>
      </c>
      <c r="Q103" s="34">
        <v>7.54</v>
      </c>
      <c r="R103" s="34">
        <v>15.68</v>
      </c>
      <c r="S103" s="34">
        <v>0.36</v>
      </c>
      <c r="T103" s="34">
        <v>0.17</v>
      </c>
      <c r="U103" s="34">
        <v>0.35</v>
      </c>
      <c r="V103" s="34">
        <v>0.21</v>
      </c>
      <c r="W103" s="34">
        <v>0.6</v>
      </c>
      <c r="X103" s="34">
        <v>0.92</v>
      </c>
      <c r="Y103" s="433">
        <f t="shared" si="22"/>
        <v>1.0487804878048781</v>
      </c>
      <c r="Z103" s="433">
        <f t="shared" si="23"/>
        <v>1.2577605321507761</v>
      </c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6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1:48" ht="15.75" customHeight="1">
      <c r="A104" s="535" t="s">
        <v>5154</v>
      </c>
      <c r="B104" s="51">
        <v>45968</v>
      </c>
      <c r="C104" s="33" t="s">
        <v>5153</v>
      </c>
      <c r="D104" s="37">
        <v>1486</v>
      </c>
      <c r="E104" s="34">
        <v>17.2</v>
      </c>
      <c r="F104" s="34">
        <v>17.3</v>
      </c>
      <c r="G104" s="34">
        <v>4.43</v>
      </c>
      <c r="H104" s="34">
        <v>0.11</v>
      </c>
      <c r="I104" s="34">
        <v>0.55000000000000004</v>
      </c>
      <c r="J104" s="31">
        <v>4.1000000000000002E-2</v>
      </c>
      <c r="K104" s="31">
        <v>8.5000000000000006E-2</v>
      </c>
      <c r="L104" s="31">
        <v>4.8000000000000001E-2</v>
      </c>
      <c r="M104" s="31">
        <v>8.9999999999999993E-3</v>
      </c>
      <c r="N104" s="420">
        <f t="shared" si="21"/>
        <v>94.727000000000004</v>
      </c>
      <c r="O104" s="34">
        <v>36.380000000000003</v>
      </c>
      <c r="P104" s="34">
        <v>37.15</v>
      </c>
      <c r="Q104" s="34">
        <v>7.5</v>
      </c>
      <c r="R104" s="34">
        <v>16.28</v>
      </c>
      <c r="S104" s="34">
        <v>0.39</v>
      </c>
      <c r="T104" s="34">
        <v>0.15</v>
      </c>
      <c r="U104" s="34">
        <v>0.34</v>
      </c>
      <c r="V104" s="34">
        <v>0.18</v>
      </c>
      <c r="W104" s="34">
        <v>0.5</v>
      </c>
      <c r="X104" s="34">
        <v>0.88</v>
      </c>
      <c r="Y104" s="433">
        <f t="shared" si="22"/>
        <v>1.0211654755360087</v>
      </c>
      <c r="Z104" s="433">
        <f t="shared" si="23"/>
        <v>1.2273227047828477</v>
      </c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6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1:48" ht="15.75" customHeight="1">
      <c r="A105" s="535" t="s">
        <v>5156</v>
      </c>
      <c r="B105" s="51">
        <v>45968</v>
      </c>
      <c r="C105" s="33" t="s">
        <v>5155</v>
      </c>
      <c r="D105" s="37">
        <v>1493</v>
      </c>
      <c r="E105" s="34">
        <v>19</v>
      </c>
      <c r="F105" s="34">
        <v>19.100000000000001</v>
      </c>
      <c r="G105" s="34">
        <v>4.37</v>
      </c>
      <c r="H105" s="34">
        <v>0.112</v>
      </c>
      <c r="I105" s="34">
        <v>0.76</v>
      </c>
      <c r="J105" s="31">
        <v>0.03</v>
      </c>
      <c r="K105" s="31">
        <v>8.6999999999999994E-2</v>
      </c>
      <c r="L105" s="31">
        <v>6.0999999999999999E-2</v>
      </c>
      <c r="M105" s="31">
        <v>8.9999999999999993E-3</v>
      </c>
      <c r="N105" s="420">
        <f t="shared" si="21"/>
        <v>94.570999999999998</v>
      </c>
      <c r="O105" s="34">
        <v>36.4</v>
      </c>
      <c r="P105" s="34">
        <v>37.67</v>
      </c>
      <c r="Q105" s="34">
        <v>7.45</v>
      </c>
      <c r="R105" s="34">
        <v>16.14</v>
      </c>
      <c r="S105" s="34">
        <v>0.25</v>
      </c>
      <c r="T105" s="34">
        <v>0.12</v>
      </c>
      <c r="U105" s="34">
        <v>0.32</v>
      </c>
      <c r="V105" s="34">
        <v>0.17</v>
      </c>
      <c r="W105" s="34">
        <v>0.44</v>
      </c>
      <c r="X105" s="34">
        <v>0.8</v>
      </c>
      <c r="Y105" s="433">
        <f t="shared" si="22"/>
        <v>1.03489010989011</v>
      </c>
      <c r="Z105" s="433">
        <f t="shared" si="23"/>
        <v>1.2395604395604398</v>
      </c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6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spans="1:48" ht="15.75" customHeight="1">
      <c r="A106" s="535" t="s">
        <v>5158</v>
      </c>
      <c r="B106" s="51">
        <v>45968</v>
      </c>
      <c r="C106" s="33" t="s">
        <v>5157</v>
      </c>
      <c r="D106" s="37">
        <v>1496</v>
      </c>
      <c r="E106" s="34">
        <v>20.5</v>
      </c>
      <c r="F106" s="34">
        <v>21</v>
      </c>
      <c r="G106" s="34">
        <v>4.42</v>
      </c>
      <c r="H106" s="34">
        <v>0.11</v>
      </c>
      <c r="I106" s="34">
        <v>0.59</v>
      </c>
      <c r="J106" s="31">
        <v>3.5000000000000003E-2</v>
      </c>
      <c r="K106" s="31">
        <v>8.2000000000000003E-2</v>
      </c>
      <c r="L106" s="31">
        <v>5.0999999999999997E-2</v>
      </c>
      <c r="M106" s="31">
        <v>8.9999999999999993E-3</v>
      </c>
      <c r="N106" s="420">
        <f t="shared" si="21"/>
        <v>94.703000000000003</v>
      </c>
      <c r="O106" s="34">
        <v>35.17</v>
      </c>
      <c r="P106" s="34">
        <v>38.36</v>
      </c>
      <c r="Q106" s="34">
        <v>8.0299999999999994</v>
      </c>
      <c r="R106" s="34">
        <v>15.89</v>
      </c>
      <c r="S106" s="34">
        <v>0.35</v>
      </c>
      <c r="T106" s="34">
        <v>0.14000000000000001</v>
      </c>
      <c r="U106" s="34">
        <v>0.35</v>
      </c>
      <c r="V106" s="34">
        <v>0.17</v>
      </c>
      <c r="W106" s="34">
        <v>0.46</v>
      </c>
      <c r="X106" s="34">
        <v>0.83</v>
      </c>
      <c r="Y106" s="433">
        <f t="shared" si="22"/>
        <v>1.0907023030992322</v>
      </c>
      <c r="Z106" s="433">
        <f t="shared" si="23"/>
        <v>1.3190218936593687</v>
      </c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6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spans="1:48" ht="15.75" customHeight="1">
      <c r="A107" s="535" t="s">
        <v>5160</v>
      </c>
      <c r="B107" s="51">
        <v>45968</v>
      </c>
      <c r="C107" s="33" t="s">
        <v>5159</v>
      </c>
      <c r="D107" s="37">
        <v>1498</v>
      </c>
      <c r="E107" s="34">
        <v>22.34</v>
      </c>
      <c r="F107" s="34">
        <v>22.44</v>
      </c>
      <c r="G107" s="34">
        <v>4.3899999999999997</v>
      </c>
      <c r="H107" s="34">
        <v>0.114</v>
      </c>
      <c r="I107" s="34">
        <v>0.7</v>
      </c>
      <c r="J107" s="31">
        <v>3.5000000000000003E-2</v>
      </c>
      <c r="K107" s="31">
        <v>8.1000000000000003E-2</v>
      </c>
      <c r="L107" s="31">
        <v>5.8299999999999998E-2</v>
      </c>
      <c r="M107" s="31">
        <v>8.9999999999999993E-3</v>
      </c>
      <c r="N107" s="420">
        <f t="shared" si="21"/>
        <v>94.612700000000004</v>
      </c>
      <c r="O107" s="34">
        <v>35.79</v>
      </c>
      <c r="P107" s="34">
        <v>37.93</v>
      </c>
      <c r="Q107" s="34">
        <v>7.46</v>
      </c>
      <c r="R107" s="34">
        <v>16.329999999999998</v>
      </c>
      <c r="S107" s="34">
        <v>0.28000000000000003</v>
      </c>
      <c r="T107" s="34">
        <v>0.13</v>
      </c>
      <c r="U107" s="34">
        <v>0.33200000000000002</v>
      </c>
      <c r="V107" s="34">
        <v>0.19</v>
      </c>
      <c r="W107" s="34">
        <v>0.47</v>
      </c>
      <c r="X107" s="34">
        <v>0.82</v>
      </c>
      <c r="Y107" s="433">
        <f>P107/O107</f>
        <v>1.0597932383347304</v>
      </c>
      <c r="Z107" s="433">
        <f>(Q107+P107)/O107</f>
        <v>1.2682313495389774</v>
      </c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6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1:48" ht="15.75" customHeight="1">
      <c r="A108" s="535" t="s">
        <v>5162</v>
      </c>
      <c r="B108" s="51">
        <v>45968</v>
      </c>
      <c r="C108" s="33" t="s">
        <v>5161</v>
      </c>
      <c r="D108" s="37">
        <v>1496</v>
      </c>
      <c r="E108" s="34">
        <v>23.46</v>
      </c>
      <c r="F108" s="34">
        <v>23.56</v>
      </c>
      <c r="G108" s="34">
        <v>4.4400000000000004</v>
      </c>
      <c r="H108" s="34">
        <v>0.106</v>
      </c>
      <c r="I108" s="34">
        <v>0.51</v>
      </c>
      <c r="J108" s="31">
        <v>3.4000000000000002E-2</v>
      </c>
      <c r="K108" s="31">
        <v>7.3999999999999996E-2</v>
      </c>
      <c r="L108" s="31">
        <v>4.58E-2</v>
      </c>
      <c r="M108" s="31">
        <v>8.9999999999999993E-3</v>
      </c>
      <c r="N108" s="420">
        <f t="shared" si="21"/>
        <v>94.781199999999998</v>
      </c>
      <c r="O108" s="34">
        <v>35.92</v>
      </c>
      <c r="P108" s="34">
        <v>37.85</v>
      </c>
      <c r="Q108" s="34">
        <v>7.52</v>
      </c>
      <c r="R108" s="34">
        <v>16.22</v>
      </c>
      <c r="S108" s="34">
        <v>0.28000000000000003</v>
      </c>
      <c r="T108" s="34">
        <v>0.14000000000000001</v>
      </c>
      <c r="U108" s="34">
        <v>0.32700000000000001</v>
      </c>
      <c r="V108" s="34">
        <v>0.19</v>
      </c>
      <c r="W108" s="34">
        <v>0.49</v>
      </c>
      <c r="X108" s="34">
        <v>0.82</v>
      </c>
      <c r="Y108" s="433">
        <f>P108/O108</f>
        <v>1.0537305122494431</v>
      </c>
      <c r="Z108" s="433">
        <f>(Q108+P108)/O108</f>
        <v>1.2630846325167038</v>
      </c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6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spans="1:48" ht="15.75" customHeight="1">
      <c r="A109" s="535"/>
      <c r="B109" s="51"/>
      <c r="C109" s="33"/>
      <c r="D109" s="37"/>
      <c r="E109" s="34"/>
      <c r="F109" s="34"/>
      <c r="G109" s="34"/>
      <c r="H109" s="34"/>
      <c r="I109" s="34"/>
      <c r="J109" s="31"/>
      <c r="K109" s="31"/>
      <c r="L109" s="31"/>
      <c r="M109" s="31"/>
      <c r="N109" s="420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433"/>
      <c r="Z109" s="433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6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spans="1:48" ht="15.75" customHeight="1">
      <c r="A110" s="535" t="s">
        <v>5164</v>
      </c>
      <c r="B110" s="51">
        <v>45969</v>
      </c>
      <c r="C110" s="33" t="s">
        <v>5163</v>
      </c>
      <c r="D110" s="37">
        <v>1481</v>
      </c>
      <c r="E110" s="34">
        <v>1.19</v>
      </c>
      <c r="F110" s="34">
        <v>1.3</v>
      </c>
      <c r="G110" s="34">
        <v>4.45</v>
      </c>
      <c r="H110" s="34">
        <v>0.107</v>
      </c>
      <c r="I110" s="34">
        <v>0.48</v>
      </c>
      <c r="J110" s="31">
        <v>0.04</v>
      </c>
      <c r="K110" s="31">
        <v>7.2999999999999995E-2</v>
      </c>
      <c r="L110" s="31">
        <v>3.9E-2</v>
      </c>
      <c r="M110" s="31">
        <v>8.9999999999999993E-3</v>
      </c>
      <c r="N110" s="420">
        <f t="shared" si="21"/>
        <v>94.801999999999992</v>
      </c>
      <c r="O110" s="34">
        <v>35.869999999999997</v>
      </c>
      <c r="P110" s="34">
        <v>37.76</v>
      </c>
      <c r="Q110" s="34">
        <v>7.48</v>
      </c>
      <c r="R110" s="34">
        <v>16.21</v>
      </c>
      <c r="S110" s="34">
        <v>0.36</v>
      </c>
      <c r="T110" s="34">
        <v>0.16</v>
      </c>
      <c r="U110" s="34">
        <v>0.34499999999999997</v>
      </c>
      <c r="V110" s="34">
        <v>0.19</v>
      </c>
      <c r="W110" s="34">
        <v>0.51</v>
      </c>
      <c r="X110" s="34">
        <v>0.87</v>
      </c>
      <c r="Y110" s="433">
        <f>P110/O110</f>
        <v>1.0526902704209646</v>
      </c>
      <c r="Z110" s="433">
        <f>(Q110+P110)/O110</f>
        <v>1.2612210761081684</v>
      </c>
      <c r="AA110" s="34"/>
      <c r="AB110" s="34" t="s">
        <v>48</v>
      </c>
      <c r="AC110" s="34">
        <v>22.3</v>
      </c>
      <c r="AD110" s="34" t="s">
        <v>51</v>
      </c>
      <c r="AE110" s="34"/>
      <c r="AF110" s="34"/>
      <c r="AG110" s="34"/>
      <c r="AH110" s="34"/>
      <c r="AI110" s="34"/>
      <c r="AJ110" s="34"/>
      <c r="AK110" s="34"/>
      <c r="AL110" s="36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spans="1:48" ht="15.75" customHeight="1">
      <c r="A111" s="535" t="s">
        <v>5166</v>
      </c>
      <c r="B111" s="51">
        <v>45969</v>
      </c>
      <c r="C111" s="33" t="s">
        <v>5165</v>
      </c>
      <c r="D111" s="37">
        <v>1472</v>
      </c>
      <c r="E111" s="34">
        <v>3.19</v>
      </c>
      <c r="F111" s="34">
        <v>3.3</v>
      </c>
      <c r="G111" s="34">
        <v>4.5</v>
      </c>
      <c r="H111" s="34">
        <v>9.2999999999999999E-2</v>
      </c>
      <c r="I111" s="34">
        <v>0.28000000000000003</v>
      </c>
      <c r="J111" s="31">
        <v>6.0999999999999999E-2</v>
      </c>
      <c r="K111" s="31">
        <v>7.3999999999999996E-2</v>
      </c>
      <c r="L111" s="31">
        <v>2.5600000000000001E-2</v>
      </c>
      <c r="M111" s="31">
        <v>8.0000000000000002E-3</v>
      </c>
      <c r="N111" s="420">
        <f t="shared" si="21"/>
        <v>94.958399999999997</v>
      </c>
      <c r="O111" s="34">
        <v>36.74</v>
      </c>
      <c r="P111" s="34">
        <v>36.69</v>
      </c>
      <c r="Q111" s="34">
        <v>7.53</v>
      </c>
      <c r="R111" s="34">
        <v>15.91</v>
      </c>
      <c r="S111" s="34">
        <v>0.61</v>
      </c>
      <c r="T111" s="34">
        <v>0.2</v>
      </c>
      <c r="U111" s="34">
        <v>0.33700000000000002</v>
      </c>
      <c r="V111" s="34">
        <v>0.2</v>
      </c>
      <c r="W111" s="34">
        <v>0.56000000000000005</v>
      </c>
      <c r="X111" s="34">
        <v>0.96</v>
      </c>
      <c r="Y111" s="433">
        <f>P111/O111</f>
        <v>0.99863908546543267</v>
      </c>
      <c r="Z111" s="433">
        <f>(Q111+P111)/O111</f>
        <v>1.2035928143712573</v>
      </c>
      <c r="AA111" s="34"/>
      <c r="AB111" s="34" t="s">
        <v>50</v>
      </c>
      <c r="AC111" s="34">
        <v>6.3</v>
      </c>
      <c r="AD111" s="34">
        <v>25.8</v>
      </c>
      <c r="AE111" s="34">
        <v>18.399999999999999</v>
      </c>
      <c r="AF111" s="34">
        <v>0.6</v>
      </c>
      <c r="AG111" s="34">
        <v>3.48</v>
      </c>
      <c r="AH111" s="34">
        <v>51.72</v>
      </c>
      <c r="AI111" s="34">
        <v>1.4021739130434785</v>
      </c>
      <c r="AJ111" s="34">
        <v>41.628959276018094</v>
      </c>
      <c r="AK111" s="34">
        <v>893.04</v>
      </c>
      <c r="AL111" s="36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spans="1:48" ht="15.75" customHeight="1">
      <c r="A112" s="535" t="s">
        <v>5168</v>
      </c>
      <c r="B112" s="51">
        <v>45969</v>
      </c>
      <c r="C112" s="33" t="s">
        <v>5167</v>
      </c>
      <c r="D112" s="37">
        <v>1469</v>
      </c>
      <c r="E112" s="34">
        <v>5.23</v>
      </c>
      <c r="F112" s="34">
        <v>5.34</v>
      </c>
      <c r="G112" s="34">
        <v>4.4400000000000004</v>
      </c>
      <c r="H112" s="34">
        <v>0.10299999999999999</v>
      </c>
      <c r="I112" s="34">
        <v>0.49</v>
      </c>
      <c r="J112" s="31">
        <v>0.04</v>
      </c>
      <c r="K112" s="31">
        <v>8.1000000000000003E-2</v>
      </c>
      <c r="L112" s="31">
        <v>4.2000000000000003E-2</v>
      </c>
      <c r="M112" s="31">
        <v>8.0000000000000002E-3</v>
      </c>
      <c r="N112" s="420">
        <f t="shared" si="21"/>
        <v>94.795999999999992</v>
      </c>
      <c r="O112" s="34">
        <v>36.869999999999997</v>
      </c>
      <c r="P112" s="34">
        <v>36.840000000000003</v>
      </c>
      <c r="Q112" s="34">
        <v>7.46</v>
      </c>
      <c r="R112" s="34">
        <v>15.93</v>
      </c>
      <c r="S112" s="34">
        <v>0.47</v>
      </c>
      <c r="T112" s="34">
        <v>0.18</v>
      </c>
      <c r="U112" s="34">
        <v>0.33700000000000002</v>
      </c>
      <c r="V112" s="34">
        <v>0.18</v>
      </c>
      <c r="W112" s="34">
        <v>0.51</v>
      </c>
      <c r="X112" s="34">
        <v>0.95</v>
      </c>
      <c r="Y112" s="433">
        <v>0.99918633034987814</v>
      </c>
      <c r="Z112" s="433">
        <v>1.2015188500135614</v>
      </c>
      <c r="AA112" s="34"/>
      <c r="AB112" s="34" t="s">
        <v>53</v>
      </c>
      <c r="AC112" s="34">
        <v>14.5</v>
      </c>
      <c r="AD112" s="34"/>
      <c r="AE112" s="34"/>
      <c r="AF112" s="34"/>
      <c r="AG112" s="34"/>
      <c r="AH112" s="34"/>
      <c r="AI112" s="34"/>
      <c r="AJ112" s="34"/>
      <c r="AK112" s="34"/>
      <c r="AL112" s="36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spans="1:48" ht="15.75" customHeight="1">
      <c r="A113" s="535" t="s">
        <v>5170</v>
      </c>
      <c r="B113" s="51">
        <v>45969</v>
      </c>
      <c r="C113" s="33" t="s">
        <v>5169</v>
      </c>
      <c r="D113" s="37">
        <v>1444</v>
      </c>
      <c r="E113" s="34">
        <v>7.4</v>
      </c>
      <c r="F113" s="34">
        <v>7.5</v>
      </c>
      <c r="G113" s="34">
        <v>4.55</v>
      </c>
      <c r="H113" s="34">
        <v>0.08</v>
      </c>
      <c r="I113" s="34">
        <v>0.12</v>
      </c>
      <c r="J113" s="31">
        <v>8.8999999999999996E-2</v>
      </c>
      <c r="K113" s="31">
        <v>7.6999999999999999E-2</v>
      </c>
      <c r="L113" s="31">
        <v>0.01</v>
      </c>
      <c r="M113" s="31">
        <v>7.0000000000000001E-3</v>
      </c>
      <c r="N113" s="420">
        <f t="shared" si="21"/>
        <v>95.067000000000007</v>
      </c>
      <c r="O113" s="34">
        <v>36.82</v>
      </c>
      <c r="P113" s="34">
        <v>36.54</v>
      </c>
      <c r="Q113" s="34">
        <v>7.4</v>
      </c>
      <c r="R113" s="34">
        <v>15.77</v>
      </c>
      <c r="S113" s="34">
        <v>0.73</v>
      </c>
      <c r="T113" s="34">
        <v>0.27</v>
      </c>
      <c r="U113" s="34">
        <v>0.31</v>
      </c>
      <c r="V113" s="34">
        <v>0.19</v>
      </c>
      <c r="W113" s="34">
        <v>0.54</v>
      </c>
      <c r="X113" s="34">
        <v>1.04</v>
      </c>
      <c r="Y113" s="433">
        <v>0.99239543726235735</v>
      </c>
      <c r="Z113" s="433">
        <v>1.1933731667571972</v>
      </c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6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spans="1:48" ht="15.75" customHeight="1">
      <c r="A114" s="535" t="s">
        <v>5172</v>
      </c>
      <c r="B114" s="51">
        <v>45969</v>
      </c>
      <c r="C114" s="33" t="s">
        <v>5171</v>
      </c>
      <c r="D114" s="37">
        <v>1462</v>
      </c>
      <c r="E114" s="34">
        <v>9.5500000000000007</v>
      </c>
      <c r="F114" s="34">
        <v>10.050000000000001</v>
      </c>
      <c r="G114" s="34">
        <v>4.43</v>
      </c>
      <c r="H114" s="34">
        <v>0.11</v>
      </c>
      <c r="I114" s="34">
        <v>0.54</v>
      </c>
      <c r="J114" s="31">
        <v>0.05</v>
      </c>
      <c r="K114" s="31">
        <v>7.2999999999999995E-2</v>
      </c>
      <c r="L114" s="31">
        <v>4.7E-2</v>
      </c>
      <c r="M114" s="31">
        <v>8.0000000000000002E-3</v>
      </c>
      <c r="N114" s="420">
        <f t="shared" si="21"/>
        <v>94.742000000000004</v>
      </c>
      <c r="O114" s="34">
        <v>36.96</v>
      </c>
      <c r="P114" s="34">
        <v>37.42</v>
      </c>
      <c r="Q114" s="34">
        <v>7.48</v>
      </c>
      <c r="R114" s="34">
        <v>15.48</v>
      </c>
      <c r="S114" s="34">
        <v>0.35</v>
      </c>
      <c r="T114" s="34">
        <v>0.18</v>
      </c>
      <c r="U114" s="34">
        <v>0.34</v>
      </c>
      <c r="V114" s="34">
        <v>0.17</v>
      </c>
      <c r="W114" s="34">
        <v>0.47</v>
      </c>
      <c r="X114" s="34">
        <v>0.9</v>
      </c>
      <c r="Y114" s="433">
        <v>1.0124458874458875</v>
      </c>
      <c r="Z114" s="433">
        <v>1.21482683982684</v>
      </c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6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spans="1:48" ht="15.75" customHeight="1">
      <c r="A115" s="535" t="s">
        <v>5174</v>
      </c>
      <c r="B115" s="51">
        <v>45969</v>
      </c>
      <c r="C115" s="33" t="s">
        <v>5173</v>
      </c>
      <c r="D115" s="37">
        <v>1465</v>
      </c>
      <c r="E115" s="34">
        <v>11.2</v>
      </c>
      <c r="F115" s="34">
        <v>11.3</v>
      </c>
      <c r="G115" s="34">
        <v>4.43</v>
      </c>
      <c r="H115" s="34">
        <v>0.11</v>
      </c>
      <c r="I115" s="34">
        <v>0.54</v>
      </c>
      <c r="J115" s="31">
        <v>3.9E-2</v>
      </c>
      <c r="K115" s="31">
        <v>7.1999999999999995E-2</v>
      </c>
      <c r="L115" s="31">
        <v>4.5999999999999999E-2</v>
      </c>
      <c r="M115" s="31">
        <v>8.9999999999999993E-3</v>
      </c>
      <c r="N115" s="420">
        <f t="shared" si="21"/>
        <v>94.754000000000005</v>
      </c>
      <c r="O115" s="34">
        <v>36.46</v>
      </c>
      <c r="P115" s="34">
        <v>37.47</v>
      </c>
      <c r="Q115" s="34">
        <v>7.6</v>
      </c>
      <c r="R115" s="34">
        <v>15.8</v>
      </c>
      <c r="S115" s="34">
        <v>0.38</v>
      </c>
      <c r="T115" s="34">
        <v>0.17</v>
      </c>
      <c r="U115" s="34">
        <v>0.35</v>
      </c>
      <c r="V115" s="34">
        <v>0.17</v>
      </c>
      <c r="W115" s="34">
        <v>0.44</v>
      </c>
      <c r="X115" s="34">
        <v>0.9</v>
      </c>
      <c r="Y115" s="433">
        <v>1.0277015907844211</v>
      </c>
      <c r="Z115" s="433">
        <v>1.2361492046077893</v>
      </c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6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spans="1:48" ht="15.75" customHeight="1">
      <c r="A116" s="535" t="s">
        <v>5176</v>
      </c>
      <c r="B116" s="51">
        <v>45969</v>
      </c>
      <c r="C116" s="33" t="s">
        <v>5175</v>
      </c>
      <c r="D116" s="37">
        <v>1476</v>
      </c>
      <c r="E116" s="34">
        <v>13</v>
      </c>
      <c r="F116" s="34">
        <v>13.1</v>
      </c>
      <c r="G116" s="34">
        <v>4.37</v>
      </c>
      <c r="H116" s="34">
        <v>0.11</v>
      </c>
      <c r="I116" s="34">
        <v>0.74</v>
      </c>
      <c r="J116" s="31">
        <v>3.5000000000000003E-2</v>
      </c>
      <c r="K116" s="31">
        <v>8.2000000000000003E-2</v>
      </c>
      <c r="L116" s="31">
        <v>5.6000000000000001E-2</v>
      </c>
      <c r="M116" s="31">
        <v>8.9999999999999993E-3</v>
      </c>
      <c r="N116" s="420">
        <f t="shared" si="21"/>
        <v>94.597999999999999</v>
      </c>
      <c r="O116" s="34">
        <v>36.200000000000003</v>
      </c>
      <c r="P116" s="34">
        <v>37.56</v>
      </c>
      <c r="Q116" s="34">
        <v>7.65</v>
      </c>
      <c r="R116" s="34">
        <v>16.04</v>
      </c>
      <c r="S116" s="34">
        <v>0.34</v>
      </c>
      <c r="T116" s="34">
        <v>0.16</v>
      </c>
      <c r="U116" s="34">
        <v>0.35</v>
      </c>
      <c r="V116" s="34">
        <v>0.17</v>
      </c>
      <c r="W116" s="34">
        <v>0.41</v>
      </c>
      <c r="X116" s="34">
        <v>0.86</v>
      </c>
      <c r="Y116" s="433">
        <v>1.0375690607734807</v>
      </c>
      <c r="Z116" s="433">
        <v>1.2488950276243094</v>
      </c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6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</row>
    <row r="117" spans="1:48" ht="15.75" customHeight="1">
      <c r="A117" s="535" t="s">
        <v>5178</v>
      </c>
      <c r="B117" s="51">
        <v>45969</v>
      </c>
      <c r="C117" s="33" t="s">
        <v>5177</v>
      </c>
      <c r="D117" s="37">
        <v>1467</v>
      </c>
      <c r="E117" s="34">
        <v>14.5</v>
      </c>
      <c r="F117" s="34">
        <v>15</v>
      </c>
      <c r="G117" s="34">
        <v>4.43</v>
      </c>
      <c r="H117" s="34">
        <v>0.09</v>
      </c>
      <c r="I117" s="34">
        <v>0.19</v>
      </c>
      <c r="J117" s="31">
        <v>7.8E-2</v>
      </c>
      <c r="K117" s="31">
        <v>7.8E-2</v>
      </c>
      <c r="L117" s="31">
        <v>1.7999999999999999E-2</v>
      </c>
      <c r="M117" s="31">
        <v>0.01</v>
      </c>
      <c r="N117" s="420">
        <f t="shared" si="21"/>
        <v>95.105999999999995</v>
      </c>
      <c r="O117" s="34">
        <v>35.96</v>
      </c>
      <c r="P117" s="34">
        <v>37.020000000000003</v>
      </c>
      <c r="Q117" s="34">
        <v>7.62</v>
      </c>
      <c r="R117" s="34">
        <v>16.27</v>
      </c>
      <c r="S117" s="34">
        <v>0.54</v>
      </c>
      <c r="T117" s="34">
        <v>0.22</v>
      </c>
      <c r="U117" s="34">
        <v>0.34</v>
      </c>
      <c r="V117" s="34">
        <v>0.18</v>
      </c>
      <c r="W117" s="34">
        <v>0.47</v>
      </c>
      <c r="X117" s="34">
        <v>0.99</v>
      </c>
      <c r="Y117" s="433">
        <v>1.0294771968854284</v>
      </c>
      <c r="Z117" s="433">
        <v>1.2413793103448276</v>
      </c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6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spans="1:48" ht="15.75" customHeight="1">
      <c r="A118" s="535" t="s">
        <v>5180</v>
      </c>
      <c r="B118" s="51">
        <v>45969</v>
      </c>
      <c r="C118" s="33" t="s">
        <v>5179</v>
      </c>
      <c r="D118" s="37">
        <v>1478</v>
      </c>
      <c r="E118" s="34">
        <v>16.5</v>
      </c>
      <c r="F118" s="34">
        <v>17</v>
      </c>
      <c r="G118" s="34">
        <v>4.3600000000000003</v>
      </c>
      <c r="H118" s="34">
        <v>0.13</v>
      </c>
      <c r="I118" s="34">
        <v>0.8</v>
      </c>
      <c r="J118" s="31">
        <v>2.1999999999999999E-2</v>
      </c>
      <c r="K118" s="31">
        <v>9.0999999999999998E-2</v>
      </c>
      <c r="L118" s="31">
        <v>6.6000000000000003E-2</v>
      </c>
      <c r="M118" s="31">
        <v>1.2E-2</v>
      </c>
      <c r="N118" s="420">
        <f t="shared" si="21"/>
        <v>94.519000000000005</v>
      </c>
      <c r="O118" s="34">
        <v>35.54</v>
      </c>
      <c r="P118" s="34">
        <v>38.450000000000003</v>
      </c>
      <c r="Q118" s="34">
        <v>8.02</v>
      </c>
      <c r="R118" s="34">
        <v>15.54</v>
      </c>
      <c r="S118" s="34">
        <v>0.26</v>
      </c>
      <c r="T118" s="34">
        <v>0.15</v>
      </c>
      <c r="U118" s="34">
        <v>0.34</v>
      </c>
      <c r="V118" s="34">
        <v>0.17</v>
      </c>
      <c r="W118" s="34">
        <v>0.43</v>
      </c>
      <c r="X118" s="34">
        <v>0.83</v>
      </c>
      <c r="Y118" s="433">
        <v>1.0818795723128869</v>
      </c>
      <c r="Z118" s="433">
        <v>1.3075407990996062</v>
      </c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6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</row>
    <row r="119" spans="1:48" ht="15.75" customHeight="1">
      <c r="A119" s="535" t="s">
        <v>5182</v>
      </c>
      <c r="B119" s="51">
        <v>45969</v>
      </c>
      <c r="C119" s="33" t="s">
        <v>5181</v>
      </c>
      <c r="D119" s="37">
        <v>1484</v>
      </c>
      <c r="E119" s="34">
        <v>19</v>
      </c>
      <c r="F119" s="34">
        <v>19.100000000000001</v>
      </c>
      <c r="G119" s="34">
        <v>4.32</v>
      </c>
      <c r="H119" s="34">
        <v>0.13</v>
      </c>
      <c r="I119" s="34">
        <v>0.93</v>
      </c>
      <c r="J119" s="31">
        <v>1.4999999999999999E-2</v>
      </c>
      <c r="K119" s="31">
        <v>9.4E-2</v>
      </c>
      <c r="L119" s="31">
        <v>7.5999999999999998E-2</v>
      </c>
      <c r="M119" s="31">
        <v>1.2E-2</v>
      </c>
      <c r="N119" s="420">
        <f t="shared" si="21"/>
        <v>94.423000000000002</v>
      </c>
      <c r="O119" s="34">
        <v>34.51</v>
      </c>
      <c r="P119" s="34">
        <v>39.51</v>
      </c>
      <c r="Q119" s="34">
        <v>8.23</v>
      </c>
      <c r="R119" s="34">
        <v>15.61</v>
      </c>
      <c r="S119" s="34">
        <v>0.24</v>
      </c>
      <c r="T119" s="34">
        <v>0.11</v>
      </c>
      <c r="U119" s="34">
        <v>0.32</v>
      </c>
      <c r="V119" s="34">
        <v>0.15</v>
      </c>
      <c r="W119" s="34">
        <v>0.36</v>
      </c>
      <c r="X119" s="34">
        <v>0.71</v>
      </c>
      <c r="Y119" s="433">
        <v>1.1448855404230658</v>
      </c>
      <c r="Z119" s="433">
        <v>1.3833671399594321</v>
      </c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6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</row>
    <row r="120" spans="1:48" ht="15.75" customHeight="1">
      <c r="A120" s="535" t="s">
        <v>5184</v>
      </c>
      <c r="B120" s="51">
        <v>45969</v>
      </c>
      <c r="C120" s="33" t="s">
        <v>5183</v>
      </c>
      <c r="D120" s="37">
        <v>1497</v>
      </c>
      <c r="E120" s="34">
        <v>21</v>
      </c>
      <c r="F120" s="34">
        <v>21.1</v>
      </c>
      <c r="G120" s="34">
        <v>4.3</v>
      </c>
      <c r="H120" s="34">
        <v>0.13</v>
      </c>
      <c r="I120" s="34">
        <v>1</v>
      </c>
      <c r="J120" s="31">
        <v>1.4E-2</v>
      </c>
      <c r="K120" s="31">
        <v>9.9000000000000005E-2</v>
      </c>
      <c r="L120" s="31">
        <v>0.08</v>
      </c>
      <c r="M120" s="31">
        <v>1.0999999999999999E-2</v>
      </c>
      <c r="N120" s="420">
        <f t="shared" si="21"/>
        <v>94.366</v>
      </c>
      <c r="O120" s="34">
        <v>35.03</v>
      </c>
      <c r="P120" s="34">
        <v>38.47</v>
      </c>
      <c r="Q120" s="34">
        <v>8.27</v>
      </c>
      <c r="R120" s="34">
        <v>16.170000000000002</v>
      </c>
      <c r="S120" s="34">
        <v>0.2</v>
      </c>
      <c r="T120" s="34">
        <v>0.11</v>
      </c>
      <c r="U120" s="34">
        <v>0.31</v>
      </c>
      <c r="V120" s="34">
        <v>0.15</v>
      </c>
      <c r="W120" s="34">
        <v>0.34</v>
      </c>
      <c r="X120" s="34">
        <v>0.69</v>
      </c>
      <c r="Y120" s="433">
        <v>1.0982015415358264</v>
      </c>
      <c r="Z120" s="433">
        <v>1.3342848986582927</v>
      </c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6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spans="1:48" ht="15.75" customHeight="1">
      <c r="A121" s="535" t="s">
        <v>5186</v>
      </c>
      <c r="B121" s="51">
        <v>45969</v>
      </c>
      <c r="C121" s="33" t="s">
        <v>5185</v>
      </c>
      <c r="D121" s="37">
        <v>1501</v>
      </c>
      <c r="E121" s="34">
        <v>23</v>
      </c>
      <c r="F121" s="34">
        <v>23.1</v>
      </c>
      <c r="G121" s="34">
        <v>4.4400000000000004</v>
      </c>
      <c r="H121" s="34">
        <v>0.108</v>
      </c>
      <c r="I121" s="34">
        <v>0.52</v>
      </c>
      <c r="J121" s="31">
        <v>3.5000000000000003E-2</v>
      </c>
      <c r="K121" s="31">
        <v>0.08</v>
      </c>
      <c r="L121" s="31">
        <v>4.7600000000000003E-2</v>
      </c>
      <c r="M121" s="31">
        <v>1.2999999999999999E-2</v>
      </c>
      <c r="N121" s="420">
        <f t="shared" si="21"/>
        <v>94.756399999999999</v>
      </c>
      <c r="O121" s="34">
        <v>35.9</v>
      </c>
      <c r="P121" s="34">
        <v>37.54</v>
      </c>
      <c r="Q121" s="34">
        <v>8.25</v>
      </c>
      <c r="R121" s="34">
        <v>16.02</v>
      </c>
      <c r="S121" s="34">
        <v>0.25</v>
      </c>
      <c r="T121" s="34">
        <v>0.14000000000000001</v>
      </c>
      <c r="U121" s="34">
        <v>0.34200000000000003</v>
      </c>
      <c r="V121" s="34">
        <v>0.16</v>
      </c>
      <c r="W121" s="34">
        <v>0.38</v>
      </c>
      <c r="X121" s="34">
        <v>0.77</v>
      </c>
      <c r="Y121" s="433">
        <f>P121/O121</f>
        <v>1.0456824512534819</v>
      </c>
      <c r="Z121" s="433">
        <f>(Q121+P121)/O121</f>
        <v>1.2754874651810586</v>
      </c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6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</row>
    <row r="122" spans="1:48" ht="15.75" customHeight="1">
      <c r="A122" s="535"/>
      <c r="B122" s="51"/>
      <c r="C122" s="33"/>
      <c r="D122" s="37"/>
      <c r="E122" s="34"/>
      <c r="F122" s="34"/>
      <c r="G122" s="34"/>
      <c r="H122" s="34"/>
      <c r="I122" s="34"/>
      <c r="J122" s="31"/>
      <c r="K122" s="31"/>
      <c r="L122" s="31"/>
      <c r="M122" s="31"/>
      <c r="N122" s="420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433"/>
      <c r="Z122" s="433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6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</row>
    <row r="123" spans="1:48" ht="15.75" customHeight="1">
      <c r="A123" s="535" t="s">
        <v>5188</v>
      </c>
      <c r="B123" s="51">
        <v>45970</v>
      </c>
      <c r="C123" s="33" t="s">
        <v>5187</v>
      </c>
      <c r="D123" s="37">
        <v>1465</v>
      </c>
      <c r="E123" s="34">
        <v>1.5</v>
      </c>
      <c r="F123" s="34">
        <v>2</v>
      </c>
      <c r="G123" s="34">
        <v>4.5</v>
      </c>
      <c r="H123" s="34">
        <v>8.7999999999999995E-2</v>
      </c>
      <c r="I123" s="34">
        <v>0.17</v>
      </c>
      <c r="J123" s="31">
        <v>7.8E-2</v>
      </c>
      <c r="K123" s="31">
        <v>7.3999999999999996E-2</v>
      </c>
      <c r="L123" s="31">
        <v>1.4800000000000001E-2</v>
      </c>
      <c r="M123" s="31">
        <v>1.0999999999999999E-2</v>
      </c>
      <c r="N123" s="420">
        <f t="shared" si="21"/>
        <v>95.0642</v>
      </c>
      <c r="O123" s="34">
        <v>36.26</v>
      </c>
      <c r="P123" s="34">
        <v>36.96</v>
      </c>
      <c r="Q123" s="34">
        <v>8.1199999999999992</v>
      </c>
      <c r="R123" s="34">
        <v>15.71</v>
      </c>
      <c r="S123" s="34">
        <v>0.46</v>
      </c>
      <c r="T123" s="34">
        <v>0.22</v>
      </c>
      <c r="U123" s="34">
        <v>0.34599999999999997</v>
      </c>
      <c r="V123" s="34">
        <v>0.19</v>
      </c>
      <c r="W123" s="34">
        <v>0.49</v>
      </c>
      <c r="X123" s="34">
        <v>0.98</v>
      </c>
      <c r="Y123" s="433">
        <f>P123/O123</f>
        <v>1.0193050193050195</v>
      </c>
      <c r="Z123" s="433">
        <f>(Q123+P123)/O123</f>
        <v>1.2432432432432432</v>
      </c>
      <c r="AA123" s="34"/>
      <c r="AB123" s="34" t="s">
        <v>48</v>
      </c>
      <c r="AC123" s="34">
        <v>22.3</v>
      </c>
      <c r="AD123" s="34">
        <v>25.2</v>
      </c>
      <c r="AE123" s="34">
        <v>18.600000000000001</v>
      </c>
      <c r="AF123" s="34">
        <v>0.6</v>
      </c>
      <c r="AG123" s="34">
        <v>3.75</v>
      </c>
      <c r="AH123" s="34">
        <f>100-(AG123+AF123+AE123+AD123)</f>
        <v>51.849999999999994</v>
      </c>
      <c r="AI123" s="34">
        <f>AD123/AE123</f>
        <v>1.3548387096774193</v>
      </c>
      <c r="AJ123" s="34">
        <f>AE123/(AD123+AE123)*100</f>
        <v>42.465753424657542</v>
      </c>
      <c r="AK123" s="34">
        <f>AD123*3050/100+AG123*3050/100</f>
        <v>882.97500000000002</v>
      </c>
      <c r="AL123" s="36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</row>
    <row r="124" spans="1:48" ht="15.75" customHeight="1">
      <c r="A124" s="535" t="s">
        <v>5190</v>
      </c>
      <c r="B124" s="51">
        <v>45970</v>
      </c>
      <c r="C124" s="33" t="s">
        <v>5189</v>
      </c>
      <c r="D124" s="37">
        <v>1482</v>
      </c>
      <c r="E124" s="34">
        <v>3.23</v>
      </c>
      <c r="F124" s="34">
        <v>3.33</v>
      </c>
      <c r="G124" s="34">
        <v>4.41</v>
      </c>
      <c r="H124" s="34">
        <v>0.12</v>
      </c>
      <c r="I124" s="34">
        <v>0.62</v>
      </c>
      <c r="J124" s="31">
        <v>1.9E-2</v>
      </c>
      <c r="K124" s="31">
        <v>7.4999999999999997E-2</v>
      </c>
      <c r="L124" s="31">
        <v>5.8999999999999997E-2</v>
      </c>
      <c r="M124" s="31">
        <v>1.4E-2</v>
      </c>
      <c r="N124" s="420">
        <f t="shared" si="21"/>
        <v>94.682999999999993</v>
      </c>
      <c r="O124" s="34">
        <v>35.979999999999997</v>
      </c>
      <c r="P124" s="34">
        <v>37.79</v>
      </c>
      <c r="Q124" s="34">
        <v>8.26</v>
      </c>
      <c r="R124" s="34">
        <v>15.6</v>
      </c>
      <c r="S124" s="34">
        <v>0.23</v>
      </c>
      <c r="T124" s="34">
        <v>0.14000000000000001</v>
      </c>
      <c r="U124" s="34">
        <v>0.34300000000000003</v>
      </c>
      <c r="V124" s="34">
        <v>0.17</v>
      </c>
      <c r="W124" s="34">
        <v>0.41</v>
      </c>
      <c r="X124" s="34">
        <v>0.82</v>
      </c>
      <c r="Y124" s="433">
        <f>P124/O124</f>
        <v>1.0503057254030017</v>
      </c>
      <c r="Z124" s="433">
        <f>(Q124+P124)/O124</f>
        <v>1.2798777098387994</v>
      </c>
      <c r="AA124" s="34"/>
      <c r="AB124" s="34" t="s">
        <v>50</v>
      </c>
      <c r="AC124" s="34">
        <v>6.3</v>
      </c>
      <c r="AD124" s="34" t="s">
        <v>51</v>
      </c>
      <c r="AE124" s="34"/>
      <c r="AF124" s="34"/>
      <c r="AG124" s="34"/>
      <c r="AH124" s="34"/>
      <c r="AI124" s="34"/>
      <c r="AJ124" s="34"/>
      <c r="AK124" s="34"/>
      <c r="AL124" s="36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</row>
    <row r="125" spans="1:48" ht="15.75" customHeight="1">
      <c r="A125" s="535" t="s">
        <v>5192</v>
      </c>
      <c r="B125" s="51">
        <v>45970</v>
      </c>
      <c r="C125" s="33" t="s">
        <v>5191</v>
      </c>
      <c r="D125" s="37">
        <v>1494</v>
      </c>
      <c r="E125" s="34">
        <v>5.33</v>
      </c>
      <c r="F125" s="34">
        <v>5.43</v>
      </c>
      <c r="G125" s="34">
        <v>4.38</v>
      </c>
      <c r="H125" s="34">
        <v>0.123</v>
      </c>
      <c r="I125" s="34">
        <v>0.73</v>
      </c>
      <c r="J125" s="31">
        <v>1.7999999999999999E-2</v>
      </c>
      <c r="K125" s="31">
        <v>7.8E-2</v>
      </c>
      <c r="L125" s="31">
        <v>6.7199999999999996E-2</v>
      </c>
      <c r="M125" s="31">
        <v>1.2999999999999999E-2</v>
      </c>
      <c r="N125" s="420">
        <f t="shared" si="21"/>
        <v>94.590800000000002</v>
      </c>
      <c r="O125" s="34">
        <v>35.299999999999997</v>
      </c>
      <c r="P125" s="34">
        <v>38.47</v>
      </c>
      <c r="Q125" s="34">
        <v>8.35</v>
      </c>
      <c r="R125" s="34">
        <v>15.72</v>
      </c>
      <c r="S125" s="34">
        <v>0.2</v>
      </c>
      <c r="T125" s="34">
        <v>0.12</v>
      </c>
      <c r="U125" s="34">
        <v>0.33700000000000002</v>
      </c>
      <c r="V125" s="34">
        <v>0.16</v>
      </c>
      <c r="W125" s="34">
        <v>0.35</v>
      </c>
      <c r="X125" s="34">
        <v>0.73</v>
      </c>
      <c r="Y125" s="433">
        <f>P125/O125</f>
        <v>1.0898016997167139</v>
      </c>
      <c r="Z125" s="433">
        <f>(Q125+P125)/O125</f>
        <v>1.326345609065156</v>
      </c>
      <c r="AA125" s="34"/>
      <c r="AB125" s="34" t="s">
        <v>53</v>
      </c>
      <c r="AC125" s="34">
        <v>14.5</v>
      </c>
      <c r="AD125" s="34">
        <v>24.8</v>
      </c>
      <c r="AE125" s="34">
        <v>17.8</v>
      </c>
      <c r="AF125" s="34">
        <v>0.6</v>
      </c>
      <c r="AG125" s="34">
        <v>3.35</v>
      </c>
      <c r="AH125" s="34">
        <v>53.45</v>
      </c>
      <c r="AI125" s="34">
        <v>1.3932584269662922</v>
      </c>
      <c r="AJ125" s="34">
        <v>41.784037558685441</v>
      </c>
      <c r="AK125" s="34">
        <v>858.57499999999993</v>
      </c>
      <c r="AL125" s="36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</row>
    <row r="126" spans="1:48" ht="15.75" customHeight="1">
      <c r="A126" s="535" t="s">
        <v>5194</v>
      </c>
      <c r="B126" s="51">
        <v>45970</v>
      </c>
      <c r="C126" s="33" t="s">
        <v>5193</v>
      </c>
      <c r="D126" s="37">
        <v>1488</v>
      </c>
      <c r="E126" s="34">
        <v>6.45</v>
      </c>
      <c r="F126" s="34">
        <v>6.55</v>
      </c>
      <c r="G126" s="34">
        <v>4.4400000000000004</v>
      </c>
      <c r="H126" s="34">
        <v>0.11</v>
      </c>
      <c r="I126" s="34">
        <v>0.52</v>
      </c>
      <c r="J126" s="31">
        <v>3.3000000000000002E-2</v>
      </c>
      <c r="K126" s="31">
        <v>7.1999999999999995E-2</v>
      </c>
      <c r="L126" s="31">
        <v>4.4999999999999998E-2</v>
      </c>
      <c r="M126" s="31">
        <v>1.2E-2</v>
      </c>
      <c r="N126" s="420">
        <f t="shared" si="21"/>
        <v>94.768000000000001</v>
      </c>
      <c r="O126" s="34">
        <v>35.81</v>
      </c>
      <c r="P126" s="34">
        <v>37.909999999999997</v>
      </c>
      <c r="Q126" s="34">
        <v>8.34</v>
      </c>
      <c r="R126" s="34">
        <v>15.51</v>
      </c>
      <c r="S126" s="34">
        <v>0.28999999999999998</v>
      </c>
      <c r="T126" s="34">
        <v>0.14000000000000001</v>
      </c>
      <c r="U126" s="34">
        <v>0.36</v>
      </c>
      <c r="V126" s="34">
        <v>0.17</v>
      </c>
      <c r="W126" s="34">
        <v>0.4</v>
      </c>
      <c r="X126" s="34">
        <v>0.8</v>
      </c>
      <c r="Y126" s="433">
        <v>1.0586428371963137</v>
      </c>
      <c r="Z126" s="433">
        <v>1.2915386763473888</v>
      </c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6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</row>
    <row r="127" spans="1:48" ht="15.75" customHeight="1">
      <c r="A127" s="535" t="s">
        <v>5196</v>
      </c>
      <c r="B127" s="51">
        <v>45970</v>
      </c>
      <c r="C127" s="33" t="s">
        <v>5195</v>
      </c>
      <c r="D127" s="37">
        <v>1476</v>
      </c>
      <c r="E127" s="34">
        <v>8.4499999999999993</v>
      </c>
      <c r="F127" s="34">
        <v>8.5500000000000007</v>
      </c>
      <c r="G127" s="34">
        <v>4.45</v>
      </c>
      <c r="H127" s="34">
        <v>0.11</v>
      </c>
      <c r="I127" s="34">
        <v>0.45</v>
      </c>
      <c r="J127" s="31">
        <v>3.6999999999999998E-2</v>
      </c>
      <c r="K127" s="31">
        <v>7.0999999999999994E-2</v>
      </c>
      <c r="L127" s="31">
        <v>4.2999999999999997E-2</v>
      </c>
      <c r="M127" s="31">
        <v>1.2E-2</v>
      </c>
      <c r="N127" s="420">
        <f t="shared" si="21"/>
        <v>94.826999999999998</v>
      </c>
      <c r="O127" s="34">
        <v>36.520000000000003</v>
      </c>
      <c r="P127" s="34">
        <v>37.28</v>
      </c>
      <c r="Q127" s="34">
        <v>8.19</v>
      </c>
      <c r="R127" s="34">
        <v>15.43</v>
      </c>
      <c r="S127" s="34">
        <v>0.34</v>
      </c>
      <c r="T127" s="34">
        <v>0.16</v>
      </c>
      <c r="U127" s="34">
        <v>0.35</v>
      </c>
      <c r="V127" s="34">
        <v>0.18</v>
      </c>
      <c r="W127" s="34">
        <v>0.43</v>
      </c>
      <c r="X127" s="34">
        <v>0.85</v>
      </c>
      <c r="Y127" s="433">
        <v>1.0208105147864184</v>
      </c>
      <c r="Z127" s="433">
        <v>1.2450711938663745</v>
      </c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6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spans="1:48" ht="15.75" customHeight="1">
      <c r="A128" s="535" t="s">
        <v>5198</v>
      </c>
      <c r="B128" s="51">
        <v>45970</v>
      </c>
      <c r="C128" s="33" t="s">
        <v>5197</v>
      </c>
      <c r="D128" s="37">
        <v>1487</v>
      </c>
      <c r="E128" s="34">
        <v>10.4</v>
      </c>
      <c r="F128" s="34">
        <v>10.5</v>
      </c>
      <c r="G128" s="34">
        <v>4.38</v>
      </c>
      <c r="H128" s="34">
        <v>0.12</v>
      </c>
      <c r="I128" s="34">
        <v>0.71</v>
      </c>
      <c r="J128" s="31">
        <v>2.4E-2</v>
      </c>
      <c r="K128" s="31">
        <v>7.3999999999999996E-2</v>
      </c>
      <c r="L128" s="31">
        <v>5.8999999999999997E-2</v>
      </c>
      <c r="M128" s="31">
        <v>1.2E-2</v>
      </c>
      <c r="N128" s="420">
        <f t="shared" si="21"/>
        <v>94.620999999999995</v>
      </c>
      <c r="O128" s="34">
        <v>36.479999999999997</v>
      </c>
      <c r="P128" s="34">
        <v>37.869999999999997</v>
      </c>
      <c r="Q128" s="34">
        <v>8.36</v>
      </c>
      <c r="R128" s="34">
        <v>14.91</v>
      </c>
      <c r="S128" s="34">
        <v>0.28999999999999998</v>
      </c>
      <c r="T128" s="34">
        <v>0.14000000000000001</v>
      </c>
      <c r="U128" s="34">
        <v>0.34</v>
      </c>
      <c r="V128" s="34">
        <v>0.17</v>
      </c>
      <c r="W128" s="34">
        <v>0.4</v>
      </c>
      <c r="X128" s="34">
        <v>0.77</v>
      </c>
      <c r="Y128" s="433">
        <v>1.0381030701754386</v>
      </c>
      <c r="Z128" s="433">
        <v>1.2672697368421053</v>
      </c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6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</row>
    <row r="129" spans="1:48" ht="15.75" customHeight="1">
      <c r="A129" s="535" t="s">
        <v>5200</v>
      </c>
      <c r="B129" s="51">
        <v>45970</v>
      </c>
      <c r="C129" s="33" t="s">
        <v>5199</v>
      </c>
      <c r="D129" s="37">
        <v>1495</v>
      </c>
      <c r="E129" s="34">
        <v>12</v>
      </c>
      <c r="F129" s="34">
        <v>12.1</v>
      </c>
      <c r="G129" s="34">
        <v>4.41</v>
      </c>
      <c r="H129" s="34">
        <v>0.11</v>
      </c>
      <c r="I129" s="34">
        <v>0.62</v>
      </c>
      <c r="J129" s="31">
        <v>0.03</v>
      </c>
      <c r="K129" s="31">
        <v>7.2999999999999995E-2</v>
      </c>
      <c r="L129" s="31">
        <v>5.0999999999999997E-2</v>
      </c>
      <c r="M129" s="31">
        <v>1.2E-2</v>
      </c>
      <c r="N129" s="420">
        <f t="shared" si="21"/>
        <v>94.694000000000003</v>
      </c>
      <c r="O129" s="34">
        <v>36.11</v>
      </c>
      <c r="P129" s="34">
        <v>38.14</v>
      </c>
      <c r="Q129" s="34">
        <v>8.42</v>
      </c>
      <c r="R129" s="34">
        <v>15.02</v>
      </c>
      <c r="S129" s="34">
        <v>0.25</v>
      </c>
      <c r="T129" s="34">
        <v>0.14000000000000001</v>
      </c>
      <c r="U129" s="34">
        <v>0.35</v>
      </c>
      <c r="V129" s="34">
        <v>0.17</v>
      </c>
      <c r="W129" s="34">
        <v>0.39</v>
      </c>
      <c r="X129" s="34">
        <v>0.76</v>
      </c>
      <c r="Y129" s="433">
        <v>1.0562171143727499</v>
      </c>
      <c r="Z129" s="433">
        <v>1.2893935198006092</v>
      </c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6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spans="1:48" ht="15.75" customHeight="1">
      <c r="A130" s="535" t="s">
        <v>5202</v>
      </c>
      <c r="B130" s="51">
        <v>45970</v>
      </c>
      <c r="C130" s="33" t="s">
        <v>5201</v>
      </c>
      <c r="D130" s="37">
        <v>1484</v>
      </c>
      <c r="E130" s="34">
        <v>13.35</v>
      </c>
      <c r="F130" s="34">
        <v>13.45</v>
      </c>
      <c r="G130" s="34">
        <v>4.41</v>
      </c>
      <c r="H130" s="34">
        <v>0.11</v>
      </c>
      <c r="I130" s="34">
        <v>0.62</v>
      </c>
      <c r="J130" s="31">
        <v>2.7E-2</v>
      </c>
      <c r="K130" s="31">
        <v>7.3999999999999996E-2</v>
      </c>
      <c r="L130" s="31">
        <v>5.1999999999999998E-2</v>
      </c>
      <c r="M130" s="31">
        <v>1.2999999999999999E-2</v>
      </c>
      <c r="N130" s="420">
        <f t="shared" si="21"/>
        <v>94.694000000000003</v>
      </c>
      <c r="O130" s="34">
        <v>36.04</v>
      </c>
      <c r="P130" s="34">
        <v>38.130000000000003</v>
      </c>
      <c r="Q130" s="34">
        <v>8.52</v>
      </c>
      <c r="R130" s="34">
        <v>14.88</v>
      </c>
      <c r="S130" s="34">
        <v>0.31</v>
      </c>
      <c r="T130" s="34">
        <v>0.14000000000000001</v>
      </c>
      <c r="U130" s="34">
        <v>0.36</v>
      </c>
      <c r="V130" s="34">
        <v>0.17</v>
      </c>
      <c r="W130" s="34">
        <v>0.41</v>
      </c>
      <c r="X130" s="34">
        <v>0.77</v>
      </c>
      <c r="Y130" s="433">
        <v>1.0579911209766926</v>
      </c>
      <c r="Z130" s="433">
        <v>1.2943951165371812</v>
      </c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6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spans="1:48" ht="15.75" customHeight="1">
      <c r="A131" s="535" t="s">
        <v>5204</v>
      </c>
      <c r="B131" s="51">
        <v>45970</v>
      </c>
      <c r="C131" s="33" t="s">
        <v>5203</v>
      </c>
      <c r="D131" s="37">
        <v>1504</v>
      </c>
      <c r="E131" s="34">
        <v>15</v>
      </c>
      <c r="F131" s="34">
        <v>15.1</v>
      </c>
      <c r="G131" s="34">
        <v>4.34</v>
      </c>
      <c r="H131" s="34">
        <v>0.12</v>
      </c>
      <c r="I131" s="34">
        <v>0.88</v>
      </c>
      <c r="J131" s="31">
        <v>0.02</v>
      </c>
      <c r="K131" s="31">
        <v>0.08</v>
      </c>
      <c r="L131" s="31">
        <v>6.6000000000000003E-2</v>
      </c>
      <c r="M131" s="31">
        <v>1.0999999999999999E-2</v>
      </c>
      <c r="N131" s="420">
        <f t="shared" si="21"/>
        <v>94.483000000000004</v>
      </c>
      <c r="O131" s="34">
        <v>35.909999999999997</v>
      </c>
      <c r="P131" s="34">
        <v>38.26</v>
      </c>
      <c r="Q131" s="34">
        <v>8.65</v>
      </c>
      <c r="R131" s="34">
        <v>15.01</v>
      </c>
      <c r="S131" s="34">
        <v>0.24</v>
      </c>
      <c r="T131" s="34">
        <v>0.12</v>
      </c>
      <c r="U131" s="34">
        <v>0.34</v>
      </c>
      <c r="V131" s="34">
        <v>0.17</v>
      </c>
      <c r="W131" s="34">
        <v>0.37</v>
      </c>
      <c r="X131" s="34">
        <v>0.71</v>
      </c>
      <c r="Y131" s="433">
        <f t="shared" ref="Y131:Y134" si="24">P131/O131</f>
        <v>1.065441381230855</v>
      </c>
      <c r="Z131" s="433">
        <f t="shared" ref="Z131:Z134" si="25">(Q131+P131)/O131</f>
        <v>1.3063213589529379</v>
      </c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6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spans="1:48" ht="15.75" customHeight="1">
      <c r="A132" s="535" t="s">
        <v>5206</v>
      </c>
      <c r="B132" s="51">
        <v>45970</v>
      </c>
      <c r="C132" s="33" t="s">
        <v>5205</v>
      </c>
      <c r="D132" s="37">
        <v>1472</v>
      </c>
      <c r="E132" s="34">
        <v>17.100000000000001</v>
      </c>
      <c r="F132" s="34">
        <v>17.2</v>
      </c>
      <c r="G132" s="34">
        <v>4.38</v>
      </c>
      <c r="H132" s="34">
        <v>0.1</v>
      </c>
      <c r="I132" s="34">
        <v>0.26</v>
      </c>
      <c r="J132" s="31">
        <v>5.7000000000000002E-2</v>
      </c>
      <c r="K132" s="31">
        <v>7.4999999999999997E-2</v>
      </c>
      <c r="L132" s="31">
        <v>2.1999999999999999E-2</v>
      </c>
      <c r="M132" s="31">
        <v>2.1000000000000001E-2</v>
      </c>
      <c r="N132" s="420">
        <f t="shared" si="21"/>
        <v>95.084999999999994</v>
      </c>
      <c r="O132" s="34">
        <v>36.39</v>
      </c>
      <c r="P132" s="34">
        <v>37.39</v>
      </c>
      <c r="Q132" s="34">
        <v>8.52</v>
      </c>
      <c r="R132" s="34">
        <v>14.99</v>
      </c>
      <c r="S132" s="34">
        <v>0.38</v>
      </c>
      <c r="T132" s="34">
        <v>0.18</v>
      </c>
      <c r="U132" s="34">
        <v>0.34899999999999998</v>
      </c>
      <c r="V132" s="34">
        <v>0.19</v>
      </c>
      <c r="W132" s="34">
        <v>0.48</v>
      </c>
      <c r="X132" s="34">
        <v>0.86</v>
      </c>
      <c r="Y132" s="433">
        <f t="shared" si="24"/>
        <v>1.0274800769442154</v>
      </c>
      <c r="Z132" s="433">
        <f t="shared" si="25"/>
        <v>1.261610332508931</v>
      </c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6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spans="1:48" ht="15.75" customHeight="1">
      <c r="A133" s="535" t="s">
        <v>5208</v>
      </c>
      <c r="B133" s="51">
        <v>45970</v>
      </c>
      <c r="C133" s="33" t="s">
        <v>5207</v>
      </c>
      <c r="D133" s="37">
        <v>1482</v>
      </c>
      <c r="E133" s="34">
        <v>18.100000000000001</v>
      </c>
      <c r="F133" s="34">
        <v>18.2</v>
      </c>
      <c r="G133" s="34">
        <v>4.3899999999999997</v>
      </c>
      <c r="H133" s="34">
        <v>0.12</v>
      </c>
      <c r="I133" s="34">
        <v>0.7</v>
      </c>
      <c r="J133" s="31">
        <v>2.1000000000000001E-2</v>
      </c>
      <c r="K133" s="31">
        <v>8.4000000000000005E-2</v>
      </c>
      <c r="L133" s="31">
        <v>5.7000000000000002E-2</v>
      </c>
      <c r="M133" s="31">
        <v>1.2E-2</v>
      </c>
      <c r="N133" s="420">
        <f t="shared" si="21"/>
        <v>94.616</v>
      </c>
      <c r="O133" s="34">
        <v>36.57</v>
      </c>
      <c r="P133" s="34">
        <v>37.9</v>
      </c>
      <c r="Q133" s="34">
        <v>8.35</v>
      </c>
      <c r="R133" s="34">
        <v>14.71</v>
      </c>
      <c r="S133" s="34">
        <v>0.3</v>
      </c>
      <c r="T133" s="34">
        <v>0.14000000000000001</v>
      </c>
      <c r="U133" s="34">
        <v>0.33100000000000002</v>
      </c>
      <c r="V133" s="34">
        <v>0.17</v>
      </c>
      <c r="W133" s="34">
        <v>0.46</v>
      </c>
      <c r="X133" s="34">
        <v>0.79</v>
      </c>
      <c r="Y133" s="433">
        <f t="shared" si="24"/>
        <v>1.0363686081487558</v>
      </c>
      <c r="Z133" s="433">
        <f t="shared" si="25"/>
        <v>1.2646978397593656</v>
      </c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6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spans="1:48" ht="15.75" customHeight="1">
      <c r="A134" s="535" t="s">
        <v>5210</v>
      </c>
      <c r="B134" s="51">
        <v>45970</v>
      </c>
      <c r="C134" s="33" t="s">
        <v>5209</v>
      </c>
      <c r="D134" s="37">
        <v>1485</v>
      </c>
      <c r="E134" s="34">
        <v>21.2</v>
      </c>
      <c r="F134" s="34">
        <v>21.3</v>
      </c>
      <c r="G134" s="34">
        <v>4.21</v>
      </c>
      <c r="H134" s="34">
        <v>0.14000000000000001</v>
      </c>
      <c r="I134" s="34">
        <v>1.34</v>
      </c>
      <c r="J134" s="31">
        <v>1.0999999999999999E-2</v>
      </c>
      <c r="K134" s="31">
        <v>0.09</v>
      </c>
      <c r="L134" s="31">
        <v>9.5000000000000001E-2</v>
      </c>
      <c r="M134" s="31">
        <v>1.2E-2</v>
      </c>
      <c r="N134" s="420">
        <f t="shared" si="21"/>
        <v>94.102000000000004</v>
      </c>
      <c r="O134" s="34">
        <v>35.590000000000003</v>
      </c>
      <c r="P134" s="34">
        <v>38.68</v>
      </c>
      <c r="Q134" s="34">
        <v>8.58</v>
      </c>
      <c r="R134" s="34">
        <v>15.3</v>
      </c>
      <c r="S134" s="34">
        <v>0.15</v>
      </c>
      <c r="T134" s="34">
        <v>0.08</v>
      </c>
      <c r="U134" s="34">
        <v>0.28100000000000003</v>
      </c>
      <c r="V134" s="34">
        <v>0.14000000000000001</v>
      </c>
      <c r="W134" s="34">
        <v>0.33</v>
      </c>
      <c r="X134" s="34">
        <v>0.6</v>
      </c>
      <c r="Y134" s="433">
        <f t="shared" si="24"/>
        <v>1.0868221410508569</v>
      </c>
      <c r="Z134" s="433">
        <f t="shared" si="25"/>
        <v>1.3279010958134305</v>
      </c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6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spans="1:48" ht="15.75" customHeight="1">
      <c r="A135" s="535" t="s">
        <v>5212</v>
      </c>
      <c r="B135" s="51">
        <v>45970</v>
      </c>
      <c r="C135" s="33" t="s">
        <v>5211</v>
      </c>
      <c r="D135" s="37">
        <v>1492</v>
      </c>
      <c r="E135" s="34">
        <v>23.54</v>
      </c>
      <c r="F135" s="34">
        <v>0.04</v>
      </c>
      <c r="G135" s="34">
        <v>4.47</v>
      </c>
      <c r="H135" s="34">
        <v>0.106</v>
      </c>
      <c r="I135" s="34">
        <v>0.39</v>
      </c>
      <c r="J135" s="31">
        <v>3.5999999999999997E-2</v>
      </c>
      <c r="K135" s="31">
        <v>7.9000000000000001E-2</v>
      </c>
      <c r="L135" s="31">
        <v>3.8399999999999997E-2</v>
      </c>
      <c r="M135" s="31">
        <v>1.0999999999999999E-2</v>
      </c>
      <c r="N135" s="420">
        <f t="shared" si="21"/>
        <v>94.869600000000005</v>
      </c>
      <c r="O135" s="34">
        <v>35.36</v>
      </c>
      <c r="P135" s="34">
        <v>38.200000000000003</v>
      </c>
      <c r="Q135" s="34">
        <v>8.44</v>
      </c>
      <c r="R135" s="34">
        <v>15.56</v>
      </c>
      <c r="S135" s="34">
        <v>0.39</v>
      </c>
      <c r="T135" s="34">
        <v>0.13</v>
      </c>
      <c r="U135" s="34">
        <v>0.33200000000000002</v>
      </c>
      <c r="V135" s="34">
        <v>0.18</v>
      </c>
      <c r="W135" s="34">
        <v>0.44</v>
      </c>
      <c r="X135" s="34">
        <v>0.7</v>
      </c>
      <c r="Y135" s="433">
        <f>P135/O135</f>
        <v>1.0803167420814481</v>
      </c>
      <c r="Z135" s="433">
        <f>(Q135+P135)/O135</f>
        <v>1.3190045248868778</v>
      </c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6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  <row r="136" spans="1:48" ht="15.75" customHeight="1">
      <c r="A136" s="535"/>
      <c r="B136" s="51"/>
      <c r="C136" s="33"/>
      <c r="D136" s="37"/>
      <c r="E136" s="34"/>
      <c r="F136" s="34"/>
      <c r="G136" s="34"/>
      <c r="H136" s="34"/>
      <c r="I136" s="34"/>
      <c r="J136" s="31"/>
      <c r="K136" s="31"/>
      <c r="L136" s="31"/>
      <c r="M136" s="31"/>
      <c r="N136" s="420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433"/>
      <c r="Z136" s="433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6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</row>
    <row r="137" spans="1:48" ht="15.75" customHeight="1">
      <c r="A137" s="535" t="s">
        <v>5214</v>
      </c>
      <c r="B137" s="51">
        <v>45971</v>
      </c>
      <c r="C137" s="33" t="s">
        <v>5213</v>
      </c>
      <c r="D137" s="37">
        <v>1477</v>
      </c>
      <c r="E137" s="34">
        <v>1.25</v>
      </c>
      <c r="F137" s="34">
        <v>1.35</v>
      </c>
      <c r="G137" s="34">
        <v>4.41</v>
      </c>
      <c r="H137" s="34">
        <v>0.12</v>
      </c>
      <c r="I137" s="34">
        <v>0.63</v>
      </c>
      <c r="J137" s="31">
        <v>2.5999999999999999E-2</v>
      </c>
      <c r="K137" s="31">
        <v>7.4999999999999997E-2</v>
      </c>
      <c r="L137" s="31">
        <v>5.5300000000000002E-2</v>
      </c>
      <c r="M137" s="31">
        <v>1.0999999999999999E-2</v>
      </c>
      <c r="N137" s="420">
        <f t="shared" si="21"/>
        <v>94.672700000000006</v>
      </c>
      <c r="O137" s="34">
        <v>36.15</v>
      </c>
      <c r="P137" s="34">
        <v>38.03</v>
      </c>
      <c r="Q137" s="34">
        <v>8.3800000000000008</v>
      </c>
      <c r="R137" s="34">
        <v>15.02</v>
      </c>
      <c r="S137" s="34">
        <v>0.24</v>
      </c>
      <c r="T137" s="34">
        <v>0.13</v>
      </c>
      <c r="U137" s="34">
        <v>0.35099999999999998</v>
      </c>
      <c r="V137" s="34">
        <v>0.19</v>
      </c>
      <c r="W137" s="34">
        <v>0.48</v>
      </c>
      <c r="X137" s="34">
        <v>0.76</v>
      </c>
      <c r="Y137" s="433">
        <f>P137/O137</f>
        <v>1.0520055325034579</v>
      </c>
      <c r="Z137" s="433">
        <f>(Q137+P137)/O137</f>
        <v>1.2838174273858922</v>
      </c>
      <c r="AA137" s="34"/>
      <c r="AB137" s="34" t="s">
        <v>48</v>
      </c>
      <c r="AC137" s="34">
        <v>22.3</v>
      </c>
      <c r="AD137" s="34" t="s">
        <v>51</v>
      </c>
      <c r="AE137" s="34"/>
      <c r="AF137" s="34"/>
      <c r="AG137" s="34"/>
      <c r="AH137" s="34"/>
      <c r="AI137" s="34"/>
      <c r="AJ137" s="34"/>
      <c r="AK137" s="34"/>
      <c r="AL137" s="36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</row>
    <row r="138" spans="1:48" ht="15.75" customHeight="1">
      <c r="A138" s="535" t="s">
        <v>5216</v>
      </c>
      <c r="B138" s="51">
        <v>45971</v>
      </c>
      <c r="C138" s="33" t="s">
        <v>5215</v>
      </c>
      <c r="D138" s="37">
        <v>1495</v>
      </c>
      <c r="E138" s="34">
        <v>2.38</v>
      </c>
      <c r="F138" s="34">
        <v>2.48</v>
      </c>
      <c r="G138" s="34">
        <v>4.22</v>
      </c>
      <c r="H138" s="34">
        <v>0.121</v>
      </c>
      <c r="I138" s="34">
        <v>1.29</v>
      </c>
      <c r="J138" s="31">
        <v>1.0999999999999999E-2</v>
      </c>
      <c r="K138" s="31">
        <v>8.7999999999999995E-2</v>
      </c>
      <c r="L138" s="31">
        <v>8.6999999999999994E-2</v>
      </c>
      <c r="M138" s="31">
        <v>0.01</v>
      </c>
      <c r="N138" s="420">
        <f t="shared" si="21"/>
        <v>94.173000000000002</v>
      </c>
      <c r="O138" s="34">
        <v>35.58</v>
      </c>
      <c r="P138" s="34">
        <v>38.619999999999997</v>
      </c>
      <c r="Q138" s="34">
        <v>8.48</v>
      </c>
      <c r="R138" s="34">
        <v>15.16</v>
      </c>
      <c r="S138" s="34">
        <v>0.2</v>
      </c>
      <c r="T138" s="34">
        <v>0.1</v>
      </c>
      <c r="U138" s="34">
        <v>0.33</v>
      </c>
      <c r="V138" s="34">
        <v>0.17</v>
      </c>
      <c r="W138" s="34">
        <v>0.44</v>
      </c>
      <c r="X138" s="34">
        <v>0.65</v>
      </c>
      <c r="Y138" s="433">
        <f>P138/O138</f>
        <v>1.0854412591343452</v>
      </c>
      <c r="Z138" s="433">
        <f>(Q138+P138)/O138</f>
        <v>1.323777403035413</v>
      </c>
      <c r="AA138" s="34"/>
      <c r="AB138" s="34" t="s">
        <v>50</v>
      </c>
      <c r="AC138" s="34">
        <v>6.3</v>
      </c>
      <c r="AD138" s="34">
        <v>25.4</v>
      </c>
      <c r="AE138" s="34">
        <v>18.2</v>
      </c>
      <c r="AF138" s="34">
        <v>0.6</v>
      </c>
      <c r="AG138" s="34">
        <v>3.48</v>
      </c>
      <c r="AH138" s="34">
        <v>52.32</v>
      </c>
      <c r="AI138" s="34">
        <v>1.3956043956043955</v>
      </c>
      <c r="AJ138" s="34">
        <v>41.743119266055054</v>
      </c>
      <c r="AK138" s="34">
        <v>880.84</v>
      </c>
      <c r="AL138" s="36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</row>
    <row r="139" spans="1:48" ht="15.75" customHeight="1">
      <c r="A139" s="535" t="s">
        <v>5218</v>
      </c>
      <c r="B139" s="51">
        <v>45971</v>
      </c>
      <c r="C139" s="33" t="s">
        <v>5217</v>
      </c>
      <c r="D139" s="37">
        <v>1510</v>
      </c>
      <c r="E139" s="34">
        <v>4.55</v>
      </c>
      <c r="F139" s="34">
        <v>5.09</v>
      </c>
      <c r="G139" s="34">
        <v>4.37</v>
      </c>
      <c r="H139" s="34">
        <v>0.121</v>
      </c>
      <c r="I139" s="34">
        <v>0.74</v>
      </c>
      <c r="J139" s="31">
        <v>2.1999999999999999E-2</v>
      </c>
      <c r="K139" s="31">
        <v>8.6999999999999994E-2</v>
      </c>
      <c r="L139" s="31">
        <v>6.3700000000000007E-2</v>
      </c>
      <c r="M139" s="31">
        <v>1.0999999999999999E-2</v>
      </c>
      <c r="N139" s="420">
        <f t="shared" si="21"/>
        <v>94.585300000000004</v>
      </c>
      <c r="O139" s="34">
        <v>34.950000000000003</v>
      </c>
      <c r="P139" s="34">
        <v>38.5</v>
      </c>
      <c r="Q139" s="34">
        <v>8.3800000000000008</v>
      </c>
      <c r="R139" s="34">
        <v>16.02</v>
      </c>
      <c r="S139" s="34">
        <v>0.22</v>
      </c>
      <c r="T139" s="34">
        <v>0.11</v>
      </c>
      <c r="U139" s="34">
        <v>0.32400000000000001</v>
      </c>
      <c r="V139" s="34">
        <v>0.16</v>
      </c>
      <c r="W139" s="34">
        <v>0.38</v>
      </c>
      <c r="X139" s="34">
        <v>0.68</v>
      </c>
      <c r="Y139" s="433">
        <f>P139/O139</f>
        <v>1.1015736766809727</v>
      </c>
      <c r="Z139" s="433">
        <f>(Q139+P139)/O139</f>
        <v>1.3413447782546495</v>
      </c>
      <c r="AA139" s="34"/>
      <c r="AB139" s="34" t="s">
        <v>53</v>
      </c>
      <c r="AC139" s="34">
        <v>14.5</v>
      </c>
      <c r="AD139" s="34" t="s">
        <v>51</v>
      </c>
      <c r="AE139" s="34"/>
      <c r="AF139" s="34"/>
      <c r="AG139" s="34"/>
      <c r="AH139" s="34"/>
      <c r="AI139" s="34"/>
      <c r="AJ139" s="34"/>
      <c r="AK139" s="34"/>
      <c r="AL139" s="36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</row>
    <row r="140" spans="1:48" ht="15.75" customHeight="1">
      <c r="A140" s="535" t="s">
        <v>5219</v>
      </c>
      <c r="B140" s="51">
        <v>45971</v>
      </c>
      <c r="C140" s="33" t="s">
        <v>5220</v>
      </c>
      <c r="D140" s="37">
        <v>1475</v>
      </c>
      <c r="E140" s="34">
        <v>6.4</v>
      </c>
      <c r="F140" s="34">
        <v>6.5</v>
      </c>
      <c r="G140" s="34">
        <v>4.49</v>
      </c>
      <c r="H140" s="34">
        <v>0.104</v>
      </c>
      <c r="I140" s="34">
        <v>0.33</v>
      </c>
      <c r="J140" s="31">
        <v>4.2000000000000003E-2</v>
      </c>
      <c r="K140" s="31">
        <v>7.8E-2</v>
      </c>
      <c r="L140" s="31">
        <v>3.1E-2</v>
      </c>
      <c r="M140" s="31">
        <v>0.01</v>
      </c>
      <c r="N140" s="420">
        <f t="shared" si="21"/>
        <v>94.915000000000006</v>
      </c>
      <c r="O140" s="34">
        <v>35.58</v>
      </c>
      <c r="P140" s="34">
        <v>38.049999999999997</v>
      </c>
      <c r="Q140" s="34">
        <v>8.2100000000000009</v>
      </c>
      <c r="R140" s="34">
        <v>15.4</v>
      </c>
      <c r="S140" s="34">
        <v>0.45</v>
      </c>
      <c r="T140" s="34">
        <v>0.16</v>
      </c>
      <c r="U140" s="34">
        <v>0.36499999999999999</v>
      </c>
      <c r="V140" s="34">
        <v>0.19</v>
      </c>
      <c r="W140" s="34">
        <v>0.49</v>
      </c>
      <c r="X140" s="433">
        <v>0.8</v>
      </c>
      <c r="Y140" s="433">
        <f t="shared" ref="Y140" si="26">P140/O140</f>
        <v>1.0694210230466554</v>
      </c>
      <c r="Z140" s="433">
        <f t="shared" ref="Z140" si="27">(Q140+P140)/O140</f>
        <v>1.300168634064081</v>
      </c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6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spans="1:48" ht="15.75" customHeight="1">
      <c r="A141" s="535" t="s">
        <v>5222</v>
      </c>
      <c r="B141" s="94">
        <v>45971</v>
      </c>
      <c r="C141" s="33" t="s">
        <v>5221</v>
      </c>
      <c r="D141" s="85">
        <v>1478</v>
      </c>
      <c r="E141" s="86">
        <v>7.55</v>
      </c>
      <c r="F141" s="77">
        <v>8.0500000000000007</v>
      </c>
      <c r="G141" s="34">
        <v>4.34</v>
      </c>
      <c r="H141" s="77">
        <v>0.127</v>
      </c>
      <c r="I141" s="34">
        <v>0.87</v>
      </c>
      <c r="J141" s="31">
        <v>1.7000000000000001E-2</v>
      </c>
      <c r="K141" s="31">
        <v>8.6999999999999994E-2</v>
      </c>
      <c r="L141" s="31">
        <v>6.8099999999999994E-2</v>
      </c>
      <c r="M141" s="31">
        <v>1.0999999999999999E-2</v>
      </c>
      <c r="N141" s="420">
        <f t="shared" ref="N141:N148" si="28">100-SUM(G141:M141)</f>
        <v>94.479900000000001</v>
      </c>
      <c r="O141" s="34">
        <v>35.36</v>
      </c>
      <c r="P141" s="34">
        <v>38.92</v>
      </c>
      <c r="Q141" s="34">
        <v>8.26</v>
      </c>
      <c r="R141" s="34">
        <v>15.16</v>
      </c>
      <c r="S141" s="34">
        <v>0.26</v>
      </c>
      <c r="T141" s="34">
        <v>0.12</v>
      </c>
      <c r="U141" s="34">
        <v>0.34</v>
      </c>
      <c r="V141" s="34">
        <v>0.17</v>
      </c>
      <c r="W141" s="34">
        <v>0.43</v>
      </c>
      <c r="X141" s="433">
        <v>0.71</v>
      </c>
      <c r="Y141" s="433">
        <v>1.1006787330316743</v>
      </c>
      <c r="Z141" s="433">
        <v>1.3342760180995474</v>
      </c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6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spans="1:48" ht="15.75" customHeight="1">
      <c r="A142" s="535" t="s">
        <v>5224</v>
      </c>
      <c r="B142" s="51">
        <v>45971</v>
      </c>
      <c r="C142" s="69" t="s">
        <v>5223</v>
      </c>
      <c r="D142" s="70">
        <v>1510</v>
      </c>
      <c r="E142" s="71">
        <v>9.35</v>
      </c>
      <c r="F142" s="71">
        <v>9.4499999999999993</v>
      </c>
      <c r="G142" s="71">
        <v>4.38</v>
      </c>
      <c r="H142" s="71">
        <v>0.12</v>
      </c>
      <c r="I142" s="71">
        <v>0.7</v>
      </c>
      <c r="J142" s="72">
        <v>0.02</v>
      </c>
      <c r="K142" s="72">
        <v>7.4999999999999997E-2</v>
      </c>
      <c r="L142" s="72">
        <v>0.06</v>
      </c>
      <c r="M142" s="72">
        <v>8.9999999999999993E-3</v>
      </c>
      <c r="N142" s="420">
        <f t="shared" si="28"/>
        <v>94.635999999999996</v>
      </c>
      <c r="O142" s="34">
        <v>35.46</v>
      </c>
      <c r="P142" s="34">
        <v>39.21</v>
      </c>
      <c r="Q142" s="34">
        <v>8.2200000000000006</v>
      </c>
      <c r="R142" s="34">
        <v>14.76</v>
      </c>
      <c r="S142" s="34">
        <v>0.35</v>
      </c>
      <c r="T142" s="34">
        <v>0.11</v>
      </c>
      <c r="U142" s="34">
        <v>0.35</v>
      </c>
      <c r="V142" s="34">
        <v>0.17</v>
      </c>
      <c r="W142" s="34">
        <v>0.41</v>
      </c>
      <c r="X142" s="433">
        <v>0.7</v>
      </c>
      <c r="Y142" s="433">
        <v>1.1057529610829102</v>
      </c>
      <c r="Z142" s="433">
        <v>1.3375634517766497</v>
      </c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6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spans="1:48" ht="15.75" customHeight="1">
      <c r="A143" s="535" t="s">
        <v>5226</v>
      </c>
      <c r="B143" s="51">
        <v>45971</v>
      </c>
      <c r="C143" s="33" t="s">
        <v>5225</v>
      </c>
      <c r="D143" s="37">
        <v>1503</v>
      </c>
      <c r="E143" s="34">
        <v>11.1</v>
      </c>
      <c r="F143" s="34">
        <v>11.2</v>
      </c>
      <c r="G143" s="34">
        <v>4.41</v>
      </c>
      <c r="H143" s="34">
        <v>0.11</v>
      </c>
      <c r="I143" s="34">
        <v>0.62</v>
      </c>
      <c r="J143" s="31">
        <v>2.5999999999999999E-2</v>
      </c>
      <c r="K143" s="31">
        <v>7.3999999999999996E-2</v>
      </c>
      <c r="L143" s="31">
        <v>4.9000000000000002E-2</v>
      </c>
      <c r="M143" s="31">
        <v>8.9999999999999993E-3</v>
      </c>
      <c r="N143" s="420">
        <f t="shared" si="28"/>
        <v>94.701999999999998</v>
      </c>
      <c r="O143" s="34">
        <v>35.979999999999997</v>
      </c>
      <c r="P143" s="34">
        <v>38.840000000000003</v>
      </c>
      <c r="Q143" s="34">
        <v>8.17</v>
      </c>
      <c r="R143" s="34">
        <v>14.79</v>
      </c>
      <c r="S143" s="34">
        <v>0.24</v>
      </c>
      <c r="T143" s="34">
        <v>0.11</v>
      </c>
      <c r="U143" s="34">
        <v>0.35</v>
      </c>
      <c r="V143" s="34">
        <v>0.17</v>
      </c>
      <c r="W143" s="34">
        <v>0.41</v>
      </c>
      <c r="X143" s="433">
        <v>0.68</v>
      </c>
      <c r="Y143" s="433">
        <v>1.0794886047804337</v>
      </c>
      <c r="Z143" s="433">
        <v>1.3065591995553087</v>
      </c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6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spans="1:48" ht="15.75" customHeight="1">
      <c r="A144" s="535" t="s">
        <v>5228</v>
      </c>
      <c r="B144" s="51">
        <v>45971</v>
      </c>
      <c r="C144" s="33" t="s">
        <v>5227</v>
      </c>
      <c r="D144" s="37">
        <v>1474</v>
      </c>
      <c r="E144" s="34">
        <v>13.05</v>
      </c>
      <c r="F144" s="34">
        <v>13.15</v>
      </c>
      <c r="G144" s="34">
        <v>4.47</v>
      </c>
      <c r="H144" s="34">
        <v>0.1</v>
      </c>
      <c r="I144" s="34">
        <v>0.41</v>
      </c>
      <c r="J144" s="31">
        <v>3.6999999999999998E-2</v>
      </c>
      <c r="K144" s="31">
        <v>7.0999999999999994E-2</v>
      </c>
      <c r="L144" s="31">
        <v>3.3000000000000002E-2</v>
      </c>
      <c r="M144" s="31">
        <v>0.01</v>
      </c>
      <c r="N144" s="420">
        <f t="shared" si="28"/>
        <v>94.869</v>
      </c>
      <c r="O144" s="34">
        <v>35.58</v>
      </c>
      <c r="P144" s="34">
        <v>38.270000000000003</v>
      </c>
      <c r="Q144" s="34">
        <v>8.1</v>
      </c>
      <c r="R144" s="34">
        <v>14.91</v>
      </c>
      <c r="S144" s="34">
        <v>0.46</v>
      </c>
      <c r="T144" s="34">
        <v>0.16</v>
      </c>
      <c r="U144" s="34">
        <v>0.38</v>
      </c>
      <c r="V144" s="34">
        <v>0.19</v>
      </c>
      <c r="W144" s="34">
        <v>0.51</v>
      </c>
      <c r="X144" s="433">
        <v>0.68</v>
      </c>
      <c r="Y144" s="433">
        <v>1.0756042720629568</v>
      </c>
      <c r="Z144" s="433">
        <v>1.3032602585722317</v>
      </c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6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spans="1:48" ht="15.75" customHeight="1">
      <c r="A145" s="535" t="s">
        <v>5230</v>
      </c>
      <c r="B145" s="51">
        <v>45971</v>
      </c>
      <c r="C145" s="33" t="s">
        <v>5229</v>
      </c>
      <c r="D145" s="37">
        <v>1477</v>
      </c>
      <c r="E145" s="34">
        <v>14.5</v>
      </c>
      <c r="F145" s="34">
        <v>15</v>
      </c>
      <c r="G145" s="34">
        <v>4.32</v>
      </c>
      <c r="H145" s="34">
        <v>0.11</v>
      </c>
      <c r="I145" s="34">
        <v>0.63</v>
      </c>
      <c r="J145" s="31">
        <v>2.8000000000000001E-2</v>
      </c>
      <c r="K145" s="31">
        <v>7.8E-2</v>
      </c>
      <c r="L145" s="31">
        <v>4.9000000000000002E-2</v>
      </c>
      <c r="M145" s="31">
        <v>0.01</v>
      </c>
      <c r="N145" s="420">
        <f t="shared" si="28"/>
        <v>94.775000000000006</v>
      </c>
      <c r="O145" s="34">
        <v>36.51</v>
      </c>
      <c r="P145" s="34">
        <v>38.54</v>
      </c>
      <c r="Q145" s="34">
        <v>8.33</v>
      </c>
      <c r="R145" s="34">
        <v>14.19</v>
      </c>
      <c r="S145" s="34">
        <v>0.3</v>
      </c>
      <c r="T145" s="34">
        <v>0.13</v>
      </c>
      <c r="U145" s="34">
        <v>0.36</v>
      </c>
      <c r="V145" s="34">
        <v>0.19</v>
      </c>
      <c r="W145" s="34">
        <v>0.47</v>
      </c>
      <c r="X145" s="433">
        <v>0.72</v>
      </c>
      <c r="Y145" s="433">
        <f t="shared" ref="Y145:Y148" si="29">P145/O145</f>
        <v>1.0556012051492742</v>
      </c>
      <c r="Z145" s="433">
        <f t="shared" ref="Z145:Z148" si="30">(Q145+P145)/O145</f>
        <v>1.2837578745549165</v>
      </c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6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spans="1:48" ht="15.75" customHeight="1">
      <c r="A146" s="535" t="s">
        <v>5232</v>
      </c>
      <c r="B146" s="51">
        <v>45971</v>
      </c>
      <c r="C146" s="33" t="s">
        <v>5231</v>
      </c>
      <c r="D146" s="37">
        <v>1465</v>
      </c>
      <c r="E146" s="34">
        <v>15.55</v>
      </c>
      <c r="F146" s="34">
        <v>16.05</v>
      </c>
      <c r="G146" s="34">
        <v>4.34</v>
      </c>
      <c r="H146" s="34">
        <v>8.2000000000000003E-2</v>
      </c>
      <c r="I146" s="34">
        <v>0.24</v>
      </c>
      <c r="J146" s="31">
        <v>6.4000000000000001E-2</v>
      </c>
      <c r="K146" s="31">
        <v>7.3999999999999996E-2</v>
      </c>
      <c r="L146" s="31">
        <v>1.4999999999999999E-2</v>
      </c>
      <c r="M146" s="31">
        <v>0.01</v>
      </c>
      <c r="N146" s="420">
        <f t="shared" si="28"/>
        <v>95.174999999999997</v>
      </c>
      <c r="O146" s="34">
        <v>37.130000000000003</v>
      </c>
      <c r="P146" s="34">
        <v>37.33</v>
      </c>
      <c r="Q146" s="34">
        <v>7.96</v>
      </c>
      <c r="R146" s="34">
        <v>14.65</v>
      </c>
      <c r="S146" s="34">
        <v>0.56999999999999995</v>
      </c>
      <c r="T146" s="34">
        <v>0.2</v>
      </c>
      <c r="U146" s="34">
        <v>0.35</v>
      </c>
      <c r="V146" s="34">
        <v>0.18</v>
      </c>
      <c r="W146" s="34">
        <v>0.51</v>
      </c>
      <c r="X146" s="34">
        <v>0.85</v>
      </c>
      <c r="Y146" s="433">
        <f t="shared" si="29"/>
        <v>1.0053864799353622</v>
      </c>
      <c r="Z146" s="433">
        <f t="shared" si="30"/>
        <v>1.2197683813627793</v>
      </c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6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spans="1:48" ht="15.75" customHeight="1">
      <c r="A147" s="535" t="s">
        <v>5234</v>
      </c>
      <c r="B147" s="51">
        <v>45971</v>
      </c>
      <c r="C147" s="33" t="s">
        <v>5233</v>
      </c>
      <c r="D147" s="37">
        <v>1485</v>
      </c>
      <c r="E147" s="34">
        <v>17.5</v>
      </c>
      <c r="F147" s="34">
        <v>18</v>
      </c>
      <c r="G147" s="34">
        <v>4.42</v>
      </c>
      <c r="H147" s="34">
        <v>0.114</v>
      </c>
      <c r="I147" s="34">
        <v>0.48</v>
      </c>
      <c r="J147" s="31">
        <v>3.5999999999999997E-2</v>
      </c>
      <c r="K147" s="31">
        <v>0.08</v>
      </c>
      <c r="L147" s="31">
        <v>3.7999999999999999E-2</v>
      </c>
      <c r="M147" s="31">
        <v>1.2999999999999999E-2</v>
      </c>
      <c r="N147" s="420">
        <f t="shared" si="28"/>
        <v>94.819000000000003</v>
      </c>
      <c r="O147" s="34">
        <v>37.729999999999997</v>
      </c>
      <c r="P147" s="34">
        <v>37.04</v>
      </c>
      <c r="Q147" s="34">
        <v>7.89</v>
      </c>
      <c r="R147" s="34">
        <v>14.67</v>
      </c>
      <c r="S147" s="34">
        <v>0.42</v>
      </c>
      <c r="T147" s="34">
        <v>0.19</v>
      </c>
      <c r="U147" s="34">
        <v>0.33100000000000002</v>
      </c>
      <c r="V147" s="34">
        <v>0.17</v>
      </c>
      <c r="W147" s="34">
        <v>0.47</v>
      </c>
      <c r="X147" s="433">
        <v>0.83</v>
      </c>
      <c r="Y147" s="433">
        <f t="shared" si="29"/>
        <v>0.98171216538563488</v>
      </c>
      <c r="Z147" s="433">
        <f t="shared" si="30"/>
        <v>1.1908295785846807</v>
      </c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6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spans="1:48" ht="15.75" customHeight="1">
      <c r="A148" s="535" t="s">
        <v>5236</v>
      </c>
      <c r="B148" s="51">
        <v>45971</v>
      </c>
      <c r="C148" s="33" t="s">
        <v>5235</v>
      </c>
      <c r="D148" s="37">
        <v>1472</v>
      </c>
      <c r="E148" s="34">
        <v>19.5</v>
      </c>
      <c r="F148" s="34">
        <v>20</v>
      </c>
      <c r="G148" s="34">
        <v>4.42</v>
      </c>
      <c r="H148" s="34">
        <v>0.1</v>
      </c>
      <c r="I148" s="34">
        <v>0.41</v>
      </c>
      <c r="J148" s="31">
        <v>4.9000000000000002E-2</v>
      </c>
      <c r="K148" s="31">
        <v>0.08</v>
      </c>
      <c r="L148" s="31">
        <v>3.2000000000000001E-2</v>
      </c>
      <c r="M148" s="31">
        <v>1.0999999999999999E-2</v>
      </c>
      <c r="N148" s="420">
        <f t="shared" si="28"/>
        <v>94.897999999999996</v>
      </c>
      <c r="O148" s="34">
        <v>37.72</v>
      </c>
      <c r="P148" s="34">
        <v>37.159999999999997</v>
      </c>
      <c r="Q148" s="34">
        <v>7.7</v>
      </c>
      <c r="R148" s="34">
        <v>14.66</v>
      </c>
      <c r="S148" s="34">
        <v>0.56999999999999995</v>
      </c>
      <c r="T148" s="34">
        <v>0.17</v>
      </c>
      <c r="U148" s="34">
        <v>0.35</v>
      </c>
      <c r="V148" s="34">
        <v>0.17</v>
      </c>
      <c r="W148" s="34">
        <v>0.47</v>
      </c>
      <c r="X148" s="433">
        <v>0.76</v>
      </c>
      <c r="Y148" s="433">
        <f t="shared" si="29"/>
        <v>0.98515376458112403</v>
      </c>
      <c r="Z148" s="433">
        <f t="shared" si="30"/>
        <v>1.1892895015906682</v>
      </c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6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spans="1:48" ht="15.75" customHeight="1">
      <c r="A149" s="535" t="s">
        <v>5238</v>
      </c>
      <c r="B149" s="51">
        <v>45971</v>
      </c>
      <c r="C149" s="33" t="s">
        <v>5237</v>
      </c>
      <c r="D149" s="37">
        <v>1475</v>
      </c>
      <c r="E149" s="34">
        <v>21.4</v>
      </c>
      <c r="F149" s="34">
        <v>21.5</v>
      </c>
      <c r="G149" s="34">
        <v>4.4400000000000004</v>
      </c>
      <c r="H149" s="34">
        <v>9.5000000000000001E-2</v>
      </c>
      <c r="I149" s="34">
        <v>0.36</v>
      </c>
      <c r="J149" s="31">
        <v>6.0999999999999999E-2</v>
      </c>
      <c r="K149" s="31">
        <v>8.1000000000000003E-2</v>
      </c>
      <c r="L149" s="31">
        <v>2.8000000000000001E-2</v>
      </c>
      <c r="M149" s="31">
        <v>1.2E-2</v>
      </c>
      <c r="N149" s="420">
        <f t="shared" ref="N149:N196" si="31">100-SUM(G149:M149)</f>
        <v>94.923000000000002</v>
      </c>
      <c r="O149" s="34">
        <v>38.82</v>
      </c>
      <c r="P149" s="34">
        <v>36.520000000000003</v>
      </c>
      <c r="Q149" s="34">
        <v>7.76</v>
      </c>
      <c r="R149" s="34">
        <v>14.13</v>
      </c>
      <c r="S149" s="34">
        <v>0.47</v>
      </c>
      <c r="T149" s="34">
        <v>0.2</v>
      </c>
      <c r="U149" s="34">
        <v>0.33</v>
      </c>
      <c r="V149" s="34">
        <v>0.18</v>
      </c>
      <c r="W149" s="34">
        <v>0.52</v>
      </c>
      <c r="X149" s="433">
        <v>0.81</v>
      </c>
      <c r="Y149" s="433">
        <f>P149/O149</f>
        <v>0.94075218959299334</v>
      </c>
      <c r="Z149" s="433">
        <f>(Q149+P149)/O149</f>
        <v>1.1406491499227203</v>
      </c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6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spans="1:48" ht="15.75" customHeight="1">
      <c r="A150" s="535" t="s">
        <v>5240</v>
      </c>
      <c r="B150" s="51">
        <v>45971</v>
      </c>
      <c r="C150" s="33" t="s">
        <v>5239</v>
      </c>
      <c r="D150" s="37">
        <v>1486</v>
      </c>
      <c r="E150" s="34">
        <v>23.32</v>
      </c>
      <c r="F150" s="34">
        <v>23.42</v>
      </c>
      <c r="G150" s="34">
        <v>4.4000000000000004</v>
      </c>
      <c r="H150" s="34">
        <v>0.105</v>
      </c>
      <c r="I150" s="34">
        <v>0.64</v>
      </c>
      <c r="J150" s="31">
        <v>3.4000000000000002E-2</v>
      </c>
      <c r="K150" s="31">
        <v>7.4999999999999997E-2</v>
      </c>
      <c r="L150" s="31">
        <v>4.8800000000000003E-2</v>
      </c>
      <c r="M150" s="31">
        <v>1.2E-2</v>
      </c>
      <c r="N150" s="420">
        <f t="shared" si="31"/>
        <v>94.685199999999995</v>
      </c>
      <c r="O150" s="34">
        <v>37.200000000000003</v>
      </c>
      <c r="P150" s="34">
        <v>38.22</v>
      </c>
      <c r="Q150" s="34">
        <v>8.48</v>
      </c>
      <c r="R150" s="34">
        <v>13.82</v>
      </c>
      <c r="S150" s="34">
        <v>0.26</v>
      </c>
      <c r="T150" s="34">
        <v>0.14000000000000001</v>
      </c>
      <c r="U150" s="34">
        <v>0.36199999999999999</v>
      </c>
      <c r="V150" s="34">
        <v>0.15</v>
      </c>
      <c r="W150" s="34">
        <v>0.42</v>
      </c>
      <c r="X150" s="433">
        <v>0.69</v>
      </c>
      <c r="Y150" s="433">
        <f>P150/O150</f>
        <v>1.0274193548387096</v>
      </c>
      <c r="Z150" s="433">
        <f>(Q150+P150)/O150</f>
        <v>1.2553763440860215</v>
      </c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6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spans="1:48" ht="15.75" customHeight="1">
      <c r="A151" s="535"/>
      <c r="B151" s="51"/>
      <c r="C151" s="33"/>
      <c r="D151" s="37"/>
      <c r="E151" s="34"/>
      <c r="F151" s="34"/>
      <c r="G151" s="34"/>
      <c r="H151" s="34"/>
      <c r="I151" s="34"/>
      <c r="J151" s="31"/>
      <c r="K151" s="31"/>
      <c r="L151" s="31"/>
      <c r="M151" s="31"/>
      <c r="N151" s="420"/>
      <c r="O151" s="34"/>
      <c r="P151" s="34"/>
      <c r="Q151" s="34"/>
      <c r="R151" s="34"/>
      <c r="S151" s="34"/>
      <c r="T151" s="34"/>
      <c r="U151" s="34"/>
      <c r="V151" s="34"/>
      <c r="W151" s="34"/>
      <c r="X151" s="433"/>
      <c r="Y151" s="433"/>
      <c r="Z151" s="433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6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spans="1:48" ht="15.75" customHeight="1">
      <c r="A152" s="535" t="s">
        <v>5242</v>
      </c>
      <c r="B152" s="51">
        <v>45972</v>
      </c>
      <c r="C152" s="33" t="s">
        <v>5241</v>
      </c>
      <c r="D152" s="37">
        <v>1463</v>
      </c>
      <c r="E152" s="34">
        <v>1.28</v>
      </c>
      <c r="F152" s="34">
        <v>1.38</v>
      </c>
      <c r="G152" s="34">
        <v>4.5</v>
      </c>
      <c r="H152" s="34">
        <v>8.2000000000000003E-2</v>
      </c>
      <c r="I152" s="34">
        <v>0.23</v>
      </c>
      <c r="J152" s="31">
        <v>7.3999999999999996E-2</v>
      </c>
      <c r="K152" s="31">
        <v>7.9000000000000001E-2</v>
      </c>
      <c r="L152" s="31">
        <v>1.9099999999999999E-2</v>
      </c>
      <c r="M152" s="31">
        <v>0.01</v>
      </c>
      <c r="N152" s="420">
        <f t="shared" si="31"/>
        <v>95.005899999999997</v>
      </c>
      <c r="O152" s="34">
        <v>38.78</v>
      </c>
      <c r="P152" s="34">
        <v>36.299999999999997</v>
      </c>
      <c r="Q152" s="34">
        <v>7.83</v>
      </c>
      <c r="R152" s="34">
        <v>14.31</v>
      </c>
      <c r="S152" s="34">
        <v>0.49</v>
      </c>
      <c r="T152" s="34">
        <v>0.19</v>
      </c>
      <c r="U152" s="34">
        <v>0.34599999999999997</v>
      </c>
      <c r="V152" s="34">
        <v>0.18</v>
      </c>
      <c r="W152" s="34">
        <v>0.48</v>
      </c>
      <c r="X152" s="433">
        <v>0.83</v>
      </c>
      <c r="Y152" s="433">
        <f>P152/O152</f>
        <v>0.93604951005673021</v>
      </c>
      <c r="Z152" s="433">
        <f>(Q152+P152)/O152</f>
        <v>1.1379577101598761</v>
      </c>
      <c r="AA152" s="34"/>
      <c r="AB152" s="34" t="s">
        <v>48</v>
      </c>
      <c r="AC152" s="34">
        <v>22.3</v>
      </c>
      <c r="AD152" s="34">
        <v>25.8</v>
      </c>
      <c r="AE152" s="34">
        <v>18.600000000000001</v>
      </c>
      <c r="AF152" s="34">
        <v>0.6</v>
      </c>
      <c r="AG152" s="34">
        <v>3.75</v>
      </c>
      <c r="AH152" s="34">
        <f>100-(AG152+AF152+AE152+AD152)</f>
        <v>51.25</v>
      </c>
      <c r="AI152" s="34">
        <f>AD152/AE152</f>
        <v>1.3870967741935483</v>
      </c>
      <c r="AJ152" s="34">
        <f>AE152/(AD152+AE152)*100</f>
        <v>41.891891891891895</v>
      </c>
      <c r="AK152" s="34">
        <f>AD152*3050/100+AG152*3050/100</f>
        <v>901.27499999999998</v>
      </c>
      <c r="AL152" s="36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spans="1:48" ht="15.75" customHeight="1">
      <c r="A153" s="535" t="s">
        <v>5246</v>
      </c>
      <c r="B153" s="51">
        <v>45972</v>
      </c>
      <c r="C153" s="33" t="s">
        <v>5243</v>
      </c>
      <c r="D153" s="37">
        <v>1487</v>
      </c>
      <c r="E153" s="34">
        <v>3.2</v>
      </c>
      <c r="F153" s="34">
        <v>3.3</v>
      </c>
      <c r="G153" s="34">
        <v>4.38</v>
      </c>
      <c r="H153" s="34">
        <v>0.10100000000000001</v>
      </c>
      <c r="I153" s="34">
        <v>0.74</v>
      </c>
      <c r="J153" s="31">
        <v>3.7999999999999999E-2</v>
      </c>
      <c r="K153" s="31">
        <v>7.4999999999999997E-2</v>
      </c>
      <c r="L153" s="31">
        <v>5.2699999999999997E-2</v>
      </c>
      <c r="M153" s="31">
        <v>1.4E-2</v>
      </c>
      <c r="N153" s="420">
        <f t="shared" si="31"/>
        <v>94.599299999999999</v>
      </c>
      <c r="O153" s="34">
        <v>38.19</v>
      </c>
      <c r="P153" s="34">
        <v>37.090000000000003</v>
      </c>
      <c r="Q153" s="34">
        <v>7.92</v>
      </c>
      <c r="R153" s="34">
        <v>14.38</v>
      </c>
      <c r="S153" s="34">
        <v>0.28999999999999998</v>
      </c>
      <c r="T153" s="34">
        <v>0.14000000000000001</v>
      </c>
      <c r="U153" s="34">
        <v>0.375</v>
      </c>
      <c r="V153" s="34">
        <v>0.17</v>
      </c>
      <c r="W153" s="34">
        <v>0.45</v>
      </c>
      <c r="X153" s="433">
        <v>0.73</v>
      </c>
      <c r="Y153" s="433">
        <f>P153/O153</f>
        <v>0.97119664833726116</v>
      </c>
      <c r="Z153" s="433">
        <f>(Q153+P153)/O153</f>
        <v>1.1785807803089816</v>
      </c>
      <c r="AA153" s="34"/>
      <c r="AB153" s="34" t="s">
        <v>50</v>
      </c>
      <c r="AC153" s="34">
        <v>6.3</v>
      </c>
      <c r="AD153" s="34" t="s">
        <v>51</v>
      </c>
      <c r="AE153" s="34"/>
      <c r="AF153" s="34"/>
      <c r="AG153" s="34"/>
      <c r="AH153" s="34"/>
      <c r="AI153" s="34"/>
      <c r="AJ153" s="34"/>
      <c r="AK153" s="34"/>
      <c r="AL153" s="36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spans="1:48" ht="15.75" customHeight="1">
      <c r="A154" s="535" t="s">
        <v>5245</v>
      </c>
      <c r="B154" s="51">
        <v>45972</v>
      </c>
      <c r="C154" s="33" t="s">
        <v>5244</v>
      </c>
      <c r="D154" s="37">
        <v>1480</v>
      </c>
      <c r="E154" s="34">
        <v>6.25</v>
      </c>
      <c r="F154" s="34">
        <v>6.35</v>
      </c>
      <c r="G154" s="34">
        <v>4.47</v>
      </c>
      <c r="H154" s="34">
        <v>0.1</v>
      </c>
      <c r="I154" s="34">
        <v>0.39</v>
      </c>
      <c r="J154" s="31">
        <v>0.06</v>
      </c>
      <c r="K154" s="31">
        <v>7.8E-2</v>
      </c>
      <c r="L154" s="31">
        <v>2.5999999999999999E-2</v>
      </c>
      <c r="M154" s="31">
        <v>1.6E-2</v>
      </c>
      <c r="N154" s="420">
        <f t="shared" si="31"/>
        <v>94.86</v>
      </c>
      <c r="O154" s="34">
        <v>37.380000000000003</v>
      </c>
      <c r="P154" s="34">
        <v>37.39</v>
      </c>
      <c r="Q154" s="34">
        <v>8.1</v>
      </c>
      <c r="R154" s="34">
        <v>14.75</v>
      </c>
      <c r="S154" s="34">
        <v>0.27</v>
      </c>
      <c r="T154" s="34">
        <v>0.15</v>
      </c>
      <c r="U154" s="34">
        <v>0.37</v>
      </c>
      <c r="V154" s="34">
        <v>0.16</v>
      </c>
      <c r="W154" s="34">
        <v>0.4</v>
      </c>
      <c r="X154" s="433">
        <v>0.76</v>
      </c>
      <c r="Y154" s="433">
        <v>1.0002675227394329</v>
      </c>
      <c r="Z154" s="433">
        <v>1.2169609416800429</v>
      </c>
      <c r="AA154" s="34"/>
      <c r="AB154" s="34" t="s">
        <v>53</v>
      </c>
      <c r="AC154" s="34">
        <v>14.3</v>
      </c>
      <c r="AD154" s="34">
        <v>25.2</v>
      </c>
      <c r="AE154" s="34">
        <v>18</v>
      </c>
      <c r="AF154" s="34">
        <v>0.6</v>
      </c>
      <c r="AG154" s="34">
        <v>3.48</v>
      </c>
      <c r="AH154" s="34">
        <v>52.72</v>
      </c>
      <c r="AI154" s="34">
        <v>1.4</v>
      </c>
      <c r="AJ154" s="34">
        <v>41.666666666666664</v>
      </c>
      <c r="AK154" s="34">
        <v>874.74</v>
      </c>
      <c r="AL154" s="36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spans="1:48" ht="15.75" customHeight="1">
      <c r="A155" s="535" t="s">
        <v>5248</v>
      </c>
      <c r="B155" s="51">
        <v>45972</v>
      </c>
      <c r="C155" s="33" t="s">
        <v>5247</v>
      </c>
      <c r="D155" s="37">
        <v>1479</v>
      </c>
      <c r="E155" s="34">
        <v>8.3000000000000007</v>
      </c>
      <c r="F155" s="34">
        <v>8.4</v>
      </c>
      <c r="G155" s="34">
        <v>4.32</v>
      </c>
      <c r="H155" s="34">
        <v>0.13</v>
      </c>
      <c r="I155" s="34">
        <v>0.94</v>
      </c>
      <c r="J155" s="31">
        <v>2.1999999999999999E-2</v>
      </c>
      <c r="K155" s="31">
        <v>8.8999999999999996E-2</v>
      </c>
      <c r="L155" s="31">
        <v>6.8000000000000005E-2</v>
      </c>
      <c r="M155" s="31">
        <v>1.6E-2</v>
      </c>
      <c r="N155" s="420">
        <f t="shared" si="31"/>
        <v>94.414999999999992</v>
      </c>
      <c r="O155" s="34">
        <v>36.5</v>
      </c>
      <c r="P155" s="34">
        <v>38.5</v>
      </c>
      <c r="Q155" s="34">
        <v>8.07</v>
      </c>
      <c r="R155" s="34">
        <v>14.75</v>
      </c>
      <c r="S155" s="34">
        <v>0.2</v>
      </c>
      <c r="T155" s="34">
        <v>0.13</v>
      </c>
      <c r="U155" s="34">
        <v>0.36</v>
      </c>
      <c r="V155" s="34">
        <v>0.16</v>
      </c>
      <c r="W155" s="34">
        <v>0.36</v>
      </c>
      <c r="X155" s="433">
        <v>0.72</v>
      </c>
      <c r="Y155" s="433">
        <v>1.0547945205479452</v>
      </c>
      <c r="Z155" s="433">
        <v>1.2758904109589042</v>
      </c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6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</row>
    <row r="156" spans="1:48" ht="15.75" customHeight="1">
      <c r="A156" s="535" t="s">
        <v>5250</v>
      </c>
      <c r="B156" s="51">
        <v>45972</v>
      </c>
      <c r="C156" s="33" t="s">
        <v>5249</v>
      </c>
      <c r="D156" s="37">
        <v>1504</v>
      </c>
      <c r="E156" s="34">
        <v>10.4</v>
      </c>
      <c r="F156" s="34">
        <v>10.5</v>
      </c>
      <c r="G156" s="34">
        <v>4.3099999999999996</v>
      </c>
      <c r="H156" s="34">
        <v>0.114</v>
      </c>
      <c r="I156" s="34">
        <v>0.97</v>
      </c>
      <c r="J156" s="31">
        <v>2.7E-2</v>
      </c>
      <c r="K156" s="31">
        <v>8.7999999999999995E-2</v>
      </c>
      <c r="L156" s="31">
        <v>6.83E-2</v>
      </c>
      <c r="M156" s="31">
        <v>1.4E-2</v>
      </c>
      <c r="N156" s="420">
        <f t="shared" si="31"/>
        <v>94.408699999999996</v>
      </c>
      <c r="O156" s="34">
        <v>35.31</v>
      </c>
      <c r="P156" s="34">
        <v>39.270000000000003</v>
      </c>
      <c r="Q156" s="34">
        <v>7.98</v>
      </c>
      <c r="R156" s="34">
        <v>15.33</v>
      </c>
      <c r="S156" s="34">
        <v>0.2</v>
      </c>
      <c r="T156" s="34">
        <v>0.11</v>
      </c>
      <c r="U156" s="34">
        <v>0.37</v>
      </c>
      <c r="V156" s="34">
        <v>0.15</v>
      </c>
      <c r="W156" s="34">
        <v>0.34</v>
      </c>
      <c r="X156" s="433">
        <v>0.67</v>
      </c>
      <c r="Y156" s="433">
        <f t="shared" ref="Y156:Y157" si="32">P156/O156</f>
        <v>1.1121495327102804</v>
      </c>
      <c r="Z156" s="433">
        <f t="shared" ref="Z156:Z157" si="33">(Q156+P156)/O156</f>
        <v>1.3381478334749362</v>
      </c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6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</row>
    <row r="157" spans="1:48" ht="15.75" customHeight="1">
      <c r="A157" s="535" t="s">
        <v>5252</v>
      </c>
      <c r="B157" s="51">
        <v>45972</v>
      </c>
      <c r="C157" s="33" t="s">
        <v>5251</v>
      </c>
      <c r="D157" s="37">
        <v>1501</v>
      </c>
      <c r="E157" s="34">
        <v>12.5</v>
      </c>
      <c r="F157" s="34">
        <v>13</v>
      </c>
      <c r="G157" s="34">
        <v>4.37</v>
      </c>
      <c r="H157" s="34">
        <v>0.12</v>
      </c>
      <c r="I157" s="34">
        <v>0.75</v>
      </c>
      <c r="J157" s="31">
        <v>2.7E-2</v>
      </c>
      <c r="K157" s="31">
        <v>8.4000000000000005E-2</v>
      </c>
      <c r="L157" s="31">
        <v>6.0999999999999999E-2</v>
      </c>
      <c r="M157" s="31">
        <v>1.4E-2</v>
      </c>
      <c r="N157" s="420">
        <f t="shared" si="31"/>
        <v>94.573999999999998</v>
      </c>
      <c r="O157" s="34">
        <v>35.96</v>
      </c>
      <c r="P157" s="34">
        <v>38.68</v>
      </c>
      <c r="Q157" s="34">
        <v>7.83</v>
      </c>
      <c r="R157" s="34">
        <v>15.36</v>
      </c>
      <c r="S157" s="34">
        <v>0.22</v>
      </c>
      <c r="T157" s="34">
        <v>0.11</v>
      </c>
      <c r="U157" s="34">
        <v>0.36</v>
      </c>
      <c r="V157" s="34">
        <v>0.16</v>
      </c>
      <c r="W157" s="34">
        <v>0.38</v>
      </c>
      <c r="X157" s="433">
        <v>0.68</v>
      </c>
      <c r="Y157" s="433">
        <f t="shared" si="32"/>
        <v>1.0756395995550612</v>
      </c>
      <c r="Z157" s="433">
        <f t="shared" si="33"/>
        <v>1.2933815350389322</v>
      </c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6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</row>
    <row r="158" spans="1:48" ht="15.75" customHeight="1">
      <c r="A158" s="535" t="s">
        <v>5254</v>
      </c>
      <c r="B158" s="51">
        <v>45972</v>
      </c>
      <c r="C158" s="33" t="s">
        <v>5253</v>
      </c>
      <c r="D158" s="37">
        <v>1512</v>
      </c>
      <c r="E158" s="34">
        <v>14.5</v>
      </c>
      <c r="F158" s="34">
        <v>15</v>
      </c>
      <c r="G158" s="34">
        <v>4.43</v>
      </c>
      <c r="H158" s="34">
        <v>0.12</v>
      </c>
      <c r="I158" s="34">
        <v>0.54</v>
      </c>
      <c r="J158" s="31">
        <v>3.4000000000000002E-2</v>
      </c>
      <c r="K158" s="31">
        <v>7.5999999999999998E-2</v>
      </c>
      <c r="L158" s="31">
        <v>4.8000000000000001E-2</v>
      </c>
      <c r="M158" s="31">
        <v>1.4999999999999999E-2</v>
      </c>
      <c r="N158" s="420">
        <f t="shared" si="31"/>
        <v>94.736999999999995</v>
      </c>
      <c r="O158" s="34">
        <v>36.090000000000003</v>
      </c>
      <c r="P158" s="34">
        <v>38.409999999999997</v>
      </c>
      <c r="Q158" s="34">
        <v>7.76</v>
      </c>
      <c r="R158" s="34">
        <v>15.34</v>
      </c>
      <c r="S158" s="34">
        <v>0.28999999999999998</v>
      </c>
      <c r="T158" s="34">
        <v>0.15</v>
      </c>
      <c r="U158" s="34">
        <v>0.36</v>
      </c>
      <c r="V158" s="34">
        <v>0.18</v>
      </c>
      <c r="W158" s="34">
        <v>0.41</v>
      </c>
      <c r="X158" s="433">
        <v>0.75</v>
      </c>
      <c r="Y158" s="433">
        <v>1.0642837351066776</v>
      </c>
      <c r="Z158" s="433">
        <v>1.2793017456359099</v>
      </c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6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</row>
    <row r="159" spans="1:48" ht="15.75" customHeight="1">
      <c r="A159" s="535" t="s">
        <v>5256</v>
      </c>
      <c r="B159" s="51">
        <v>45972</v>
      </c>
      <c r="C159" s="33" t="s">
        <v>5255</v>
      </c>
      <c r="D159" s="37">
        <v>1487</v>
      </c>
      <c r="E159" s="34">
        <v>16.399999999999999</v>
      </c>
      <c r="F159" s="34">
        <v>16.5</v>
      </c>
      <c r="G159" s="34">
        <v>4.4000000000000004</v>
      </c>
      <c r="H159" s="34">
        <v>0.12</v>
      </c>
      <c r="I159" s="34">
        <v>0.65</v>
      </c>
      <c r="J159" s="31">
        <v>3.2000000000000001E-2</v>
      </c>
      <c r="K159" s="31">
        <v>8.1000000000000003E-2</v>
      </c>
      <c r="L159" s="31">
        <v>5.3999999999999999E-2</v>
      </c>
      <c r="M159" s="31">
        <v>1.4999999999999999E-2</v>
      </c>
      <c r="N159" s="420">
        <f t="shared" si="31"/>
        <v>94.647999999999996</v>
      </c>
      <c r="O159" s="34">
        <v>36.15</v>
      </c>
      <c r="P159" s="34">
        <v>38.64</v>
      </c>
      <c r="Q159" s="34">
        <v>7.9</v>
      </c>
      <c r="R159" s="34">
        <v>14.9</v>
      </c>
      <c r="S159" s="34">
        <v>0.3</v>
      </c>
      <c r="T159" s="34">
        <v>0.14000000000000001</v>
      </c>
      <c r="U159" s="34">
        <v>0.37</v>
      </c>
      <c r="V159" s="34">
        <v>0.18</v>
      </c>
      <c r="W159" s="34">
        <v>0.44</v>
      </c>
      <c r="X159" s="433">
        <v>0.73</v>
      </c>
      <c r="Y159" s="433">
        <v>1.0688796680497925</v>
      </c>
      <c r="Z159" s="433">
        <v>1.2874135546334717</v>
      </c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6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</row>
    <row r="160" spans="1:48" ht="15.75" customHeight="1">
      <c r="A160" s="535" t="s">
        <v>5258</v>
      </c>
      <c r="B160" s="51">
        <v>45972</v>
      </c>
      <c r="C160" s="33" t="s">
        <v>5257</v>
      </c>
      <c r="D160" s="37">
        <v>1493</v>
      </c>
      <c r="E160" s="34">
        <v>17.399999999999999</v>
      </c>
      <c r="F160" s="34">
        <v>17.5</v>
      </c>
      <c r="G160" s="34">
        <v>4.45</v>
      </c>
      <c r="H160" s="34">
        <v>0.11</v>
      </c>
      <c r="I160" s="34">
        <v>0.46</v>
      </c>
      <c r="J160" s="31">
        <v>3.4000000000000002E-2</v>
      </c>
      <c r="K160" s="31">
        <v>6.8000000000000005E-2</v>
      </c>
      <c r="L160" s="31">
        <v>3.7999999999999999E-2</v>
      </c>
      <c r="M160" s="31">
        <v>1.2999999999999999E-2</v>
      </c>
      <c r="N160" s="420">
        <f t="shared" si="31"/>
        <v>94.826999999999998</v>
      </c>
      <c r="O160" s="34">
        <v>36.29</v>
      </c>
      <c r="P160" s="34">
        <v>38.380000000000003</v>
      </c>
      <c r="Q160" s="34">
        <v>8.01</v>
      </c>
      <c r="R160" s="34">
        <v>15.02</v>
      </c>
      <c r="S160" s="34">
        <v>0.26</v>
      </c>
      <c r="T160" s="34">
        <v>0.14000000000000001</v>
      </c>
      <c r="U160" s="34">
        <v>0.36</v>
      </c>
      <c r="V160" s="34">
        <v>0.16</v>
      </c>
      <c r="W160" s="34">
        <v>0.37</v>
      </c>
      <c r="X160" s="433">
        <v>0.75</v>
      </c>
      <c r="Y160" s="433">
        <v>1.0575916230366493</v>
      </c>
      <c r="Z160" s="433">
        <v>1.2783135850096445</v>
      </c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6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spans="1:48" ht="15.75" customHeight="1">
      <c r="A161" s="535" t="s">
        <v>5260</v>
      </c>
      <c r="B161" s="51">
        <v>45972</v>
      </c>
      <c r="C161" s="33" t="s">
        <v>5259</v>
      </c>
      <c r="D161" s="37">
        <v>1473</v>
      </c>
      <c r="E161" s="34">
        <v>19.399999999999999</v>
      </c>
      <c r="F161" s="34">
        <v>19.5</v>
      </c>
      <c r="G161" s="34">
        <v>4.4800000000000004</v>
      </c>
      <c r="H161" s="34">
        <v>0.11</v>
      </c>
      <c r="I161" s="34">
        <v>0.35</v>
      </c>
      <c r="J161" s="31">
        <v>3.5999999999999997E-2</v>
      </c>
      <c r="K161" s="31">
        <v>7.3999999999999996E-2</v>
      </c>
      <c r="L161" s="31">
        <v>3.6999999999999998E-2</v>
      </c>
      <c r="M161" s="31">
        <v>1.2999999999999999E-2</v>
      </c>
      <c r="N161" s="420">
        <f t="shared" si="31"/>
        <v>94.9</v>
      </c>
      <c r="O161" s="34">
        <v>36.33</v>
      </c>
      <c r="P161" s="34">
        <v>38.5</v>
      </c>
      <c r="Q161" s="34">
        <v>8.11</v>
      </c>
      <c r="R161" s="34">
        <v>14.69</v>
      </c>
      <c r="S161" s="34">
        <v>0.23</v>
      </c>
      <c r="T161" s="34">
        <v>0.15</v>
      </c>
      <c r="U161" s="34">
        <v>0.38</v>
      </c>
      <c r="V161" s="34">
        <v>0.16</v>
      </c>
      <c r="W161" s="34">
        <v>0.39</v>
      </c>
      <c r="X161" s="433">
        <v>0.8</v>
      </c>
      <c r="Y161" s="433">
        <v>1.0597302504816957</v>
      </c>
      <c r="Z161" s="433">
        <v>1.2829617396091384</v>
      </c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6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spans="1:48" ht="15.75" customHeight="1">
      <c r="A162" s="535" t="s">
        <v>5262</v>
      </c>
      <c r="B162" s="51">
        <v>45972</v>
      </c>
      <c r="C162" s="33" t="s">
        <v>5261</v>
      </c>
      <c r="D162" s="37">
        <v>1492</v>
      </c>
      <c r="E162" s="34">
        <v>21.3</v>
      </c>
      <c r="F162" s="34">
        <v>21.4</v>
      </c>
      <c r="G162" s="34">
        <v>4.38</v>
      </c>
      <c r="H162" s="34">
        <v>0.13</v>
      </c>
      <c r="I162" s="34">
        <v>0.73</v>
      </c>
      <c r="J162" s="31">
        <v>1.9E-2</v>
      </c>
      <c r="K162" s="31">
        <v>8.5000000000000006E-2</v>
      </c>
      <c r="L162" s="31">
        <v>6.7000000000000004E-2</v>
      </c>
      <c r="M162" s="31">
        <v>1.2999999999999999E-2</v>
      </c>
      <c r="N162" s="420">
        <f t="shared" si="31"/>
        <v>94.575999999999993</v>
      </c>
      <c r="O162" s="34">
        <v>35.729999999999997</v>
      </c>
      <c r="P162" s="34">
        <v>39</v>
      </c>
      <c r="Q162" s="34">
        <v>8.1300000000000008</v>
      </c>
      <c r="R162" s="34">
        <v>15.05</v>
      </c>
      <c r="S162" s="34">
        <v>0.19</v>
      </c>
      <c r="T162" s="34">
        <v>0.11</v>
      </c>
      <c r="U162" s="34">
        <v>0.35199999999999998</v>
      </c>
      <c r="V162" s="34">
        <v>0.14000000000000001</v>
      </c>
      <c r="W162" s="34">
        <v>0.34</v>
      </c>
      <c r="X162" s="433">
        <v>0.69</v>
      </c>
      <c r="Y162" s="433">
        <f>P162/O162</f>
        <v>1.0915197313182201</v>
      </c>
      <c r="Z162" s="433">
        <f>(Q162+P162)/O162</f>
        <v>1.3190596137699415</v>
      </c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6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spans="1:48" ht="15.75" customHeight="1">
      <c r="A163" s="535" t="s">
        <v>5264</v>
      </c>
      <c r="B163" s="51">
        <v>45972</v>
      </c>
      <c r="C163" s="33" t="s">
        <v>5263</v>
      </c>
      <c r="D163" s="37">
        <v>1501</v>
      </c>
      <c r="E163" s="34">
        <v>23.46</v>
      </c>
      <c r="F163" s="34">
        <v>23.56</v>
      </c>
      <c r="G163" s="34">
        <v>4.42</v>
      </c>
      <c r="H163" s="34">
        <v>0.123</v>
      </c>
      <c r="I163" s="34">
        <v>0.56999999999999995</v>
      </c>
      <c r="J163" s="31">
        <v>2.4E-2</v>
      </c>
      <c r="K163" s="31">
        <v>7.8E-2</v>
      </c>
      <c r="L163" s="31">
        <v>5.3199999999999997E-2</v>
      </c>
      <c r="M163" s="31">
        <v>1.2999999999999999E-2</v>
      </c>
      <c r="N163" s="420">
        <f t="shared" si="31"/>
        <v>94.718800000000002</v>
      </c>
      <c r="O163" s="34">
        <v>35.979999999999997</v>
      </c>
      <c r="P163" s="34">
        <v>38.72</v>
      </c>
      <c r="Q163" s="34">
        <v>8</v>
      </c>
      <c r="R163" s="34">
        <v>15.11</v>
      </c>
      <c r="S163" s="34">
        <v>0.18</v>
      </c>
      <c r="T163" s="34">
        <v>0.13</v>
      </c>
      <c r="U163" s="34">
        <v>0.35699999999999998</v>
      </c>
      <c r="V163" s="34">
        <v>0.15</v>
      </c>
      <c r="W163" s="34">
        <v>0.37</v>
      </c>
      <c r="X163" s="433">
        <v>0.73</v>
      </c>
      <c r="Y163" s="433">
        <f>P163/O163</f>
        <v>1.0761534185658699</v>
      </c>
      <c r="Z163" s="433">
        <f>(Q163+P163)/O163</f>
        <v>1.2984991662034464</v>
      </c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6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</row>
    <row r="164" spans="1:48" ht="15.75" customHeight="1">
      <c r="A164" s="535"/>
      <c r="B164" s="51"/>
      <c r="C164" s="33"/>
      <c r="D164" s="37"/>
      <c r="E164" s="34"/>
      <c r="F164" s="34"/>
      <c r="G164" s="34"/>
      <c r="H164" s="34"/>
      <c r="I164" s="34"/>
      <c r="J164" s="31"/>
      <c r="K164" s="31"/>
      <c r="L164" s="31"/>
      <c r="M164" s="31"/>
      <c r="N164" s="420"/>
      <c r="O164" s="34"/>
      <c r="P164" s="34"/>
      <c r="Q164" s="34"/>
      <c r="R164" s="34"/>
      <c r="S164" s="34"/>
      <c r="T164" s="34"/>
      <c r="U164" s="34"/>
      <c r="V164" s="34"/>
      <c r="W164" s="34"/>
      <c r="X164" s="433"/>
      <c r="Y164" s="433"/>
      <c r="Z164" s="433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6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</row>
    <row r="165" spans="1:48" ht="15.75" customHeight="1">
      <c r="A165" s="535" t="s">
        <v>5266</v>
      </c>
      <c r="B165" s="51">
        <v>45973</v>
      </c>
      <c r="C165" s="33" t="s">
        <v>5265</v>
      </c>
      <c r="D165" s="37">
        <v>1484</v>
      </c>
      <c r="E165" s="34">
        <v>1.44</v>
      </c>
      <c r="F165" s="34">
        <v>1.54</v>
      </c>
      <c r="G165" s="34">
        <v>4.47</v>
      </c>
      <c r="H165" s="34">
        <v>0.11</v>
      </c>
      <c r="I165" s="34">
        <v>0.38</v>
      </c>
      <c r="J165" s="31">
        <v>3.9E-2</v>
      </c>
      <c r="K165" s="31">
        <v>7.2999999999999995E-2</v>
      </c>
      <c r="L165" s="31">
        <v>3.6600000000000001E-2</v>
      </c>
      <c r="M165" s="31">
        <v>1.4E-2</v>
      </c>
      <c r="N165" s="420">
        <f t="shared" si="31"/>
        <v>94.877399999999994</v>
      </c>
      <c r="O165" s="34">
        <v>36.979999999999997</v>
      </c>
      <c r="P165" s="34">
        <v>37.9</v>
      </c>
      <c r="Q165" s="34">
        <v>7.86</v>
      </c>
      <c r="R165" s="34">
        <v>14.71</v>
      </c>
      <c r="S165" s="34">
        <v>0.25</v>
      </c>
      <c r="T165" s="34">
        <v>0.15</v>
      </c>
      <c r="U165" s="34">
        <v>0.38500000000000001</v>
      </c>
      <c r="V165" s="34">
        <v>0.19</v>
      </c>
      <c r="W165" s="34">
        <v>0.5</v>
      </c>
      <c r="X165" s="433">
        <v>0.81</v>
      </c>
      <c r="Y165" s="433">
        <f>P165/O165</f>
        <v>1.0248783126014063</v>
      </c>
      <c r="Z165" s="433">
        <f>(Q165+P165)/O165</f>
        <v>1.237425635478637</v>
      </c>
      <c r="AA165" s="34"/>
      <c r="AB165" s="34" t="s">
        <v>48</v>
      </c>
      <c r="AC165" s="34">
        <v>22.3</v>
      </c>
      <c r="AD165" s="34" t="s">
        <v>51</v>
      </c>
      <c r="AE165" s="34"/>
      <c r="AF165" s="34"/>
      <c r="AG165" s="34"/>
      <c r="AH165" s="34"/>
      <c r="AI165" s="34"/>
      <c r="AJ165" s="34"/>
      <c r="AK165" s="34"/>
      <c r="AL165" s="36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</row>
    <row r="166" spans="1:48" ht="15.75" customHeight="1">
      <c r="A166" s="535" t="s">
        <v>5268</v>
      </c>
      <c r="B166" s="51">
        <v>45973</v>
      </c>
      <c r="C166" s="33" t="s">
        <v>5267</v>
      </c>
      <c r="D166" s="37">
        <v>1507</v>
      </c>
      <c r="E166" s="34">
        <v>2.54</v>
      </c>
      <c r="F166" s="34">
        <v>3.04</v>
      </c>
      <c r="G166" s="34">
        <v>4.33</v>
      </c>
      <c r="H166" s="34">
        <v>0.125</v>
      </c>
      <c r="I166" s="34">
        <v>0.91</v>
      </c>
      <c r="J166" s="31">
        <v>1.4E-2</v>
      </c>
      <c r="K166" s="31">
        <v>8.7999999999999995E-2</v>
      </c>
      <c r="L166" s="31">
        <v>7.4099999999999999E-2</v>
      </c>
      <c r="M166" s="31">
        <v>1.2999999999999999E-2</v>
      </c>
      <c r="N166" s="420">
        <f t="shared" si="31"/>
        <v>94.445899999999995</v>
      </c>
      <c r="O166" s="34">
        <v>35.119999999999997</v>
      </c>
      <c r="P166" s="34">
        <v>39.44</v>
      </c>
      <c r="Q166" s="34">
        <v>8.1300000000000008</v>
      </c>
      <c r="R166" s="34">
        <v>15.31</v>
      </c>
      <c r="S166" s="34">
        <v>0.15</v>
      </c>
      <c r="T166" s="34">
        <v>0.1</v>
      </c>
      <c r="U166" s="34">
        <v>0.32900000000000001</v>
      </c>
      <c r="V166" s="34">
        <v>0.15</v>
      </c>
      <c r="W166" s="34">
        <v>0.36</v>
      </c>
      <c r="X166" s="433">
        <v>0.65</v>
      </c>
      <c r="Y166" s="433">
        <f>P166/O166</f>
        <v>1.1230068337129842</v>
      </c>
      <c r="Z166" s="433">
        <f>(Q166+P166)/O166</f>
        <v>1.3544988610478361</v>
      </c>
      <c r="AA166" s="34"/>
      <c r="AB166" s="34" t="s">
        <v>50</v>
      </c>
      <c r="AC166" s="34">
        <v>6.5</v>
      </c>
      <c r="AD166" s="34">
        <v>24.8</v>
      </c>
      <c r="AE166" s="34">
        <v>18.2</v>
      </c>
      <c r="AF166" s="34">
        <v>0.4</v>
      </c>
      <c r="AG166" s="34">
        <v>3.62</v>
      </c>
      <c r="AH166" s="34">
        <v>52.980000000000004</v>
      </c>
      <c r="AI166" s="34">
        <v>1.3626373626373627</v>
      </c>
      <c r="AJ166" s="34">
        <v>42.325581395348841</v>
      </c>
      <c r="AK166" s="34">
        <v>866.81</v>
      </c>
      <c r="AL166" s="36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</row>
    <row r="167" spans="1:48" ht="15.75" customHeight="1">
      <c r="A167" s="535" t="s">
        <v>5274</v>
      </c>
      <c r="B167" s="51">
        <v>45973</v>
      </c>
      <c r="C167" s="33" t="s">
        <v>5269</v>
      </c>
      <c r="D167" s="37">
        <v>1520</v>
      </c>
      <c r="E167" s="34">
        <v>5.17</v>
      </c>
      <c r="F167" s="34">
        <v>5.27</v>
      </c>
      <c r="G167" s="34">
        <v>4.37</v>
      </c>
      <c r="H167" s="34">
        <v>0.11700000000000001</v>
      </c>
      <c r="I167" s="34">
        <v>0.77</v>
      </c>
      <c r="J167" s="31">
        <v>2.1000000000000001E-2</v>
      </c>
      <c r="K167" s="31">
        <v>8.3000000000000004E-2</v>
      </c>
      <c r="L167" s="31">
        <v>6.1499999999999999E-2</v>
      </c>
      <c r="M167" s="31">
        <v>1.2E-2</v>
      </c>
      <c r="N167" s="420">
        <f t="shared" si="31"/>
        <v>94.5655</v>
      </c>
      <c r="O167" s="34">
        <v>35.97</v>
      </c>
      <c r="P167" s="34">
        <v>38.869999999999997</v>
      </c>
      <c r="Q167" s="34">
        <v>7.94</v>
      </c>
      <c r="R167" s="34">
        <v>15.04</v>
      </c>
      <c r="S167" s="34">
        <v>0.21</v>
      </c>
      <c r="T167" s="34">
        <v>0.11</v>
      </c>
      <c r="U167" s="34">
        <v>0.34</v>
      </c>
      <c r="V167" s="34">
        <v>0.17</v>
      </c>
      <c r="W167" s="34">
        <v>0.42</v>
      </c>
      <c r="X167" s="433">
        <v>0.66</v>
      </c>
      <c r="Y167" s="433">
        <f>P167/O167</f>
        <v>1.0806227411731999</v>
      </c>
      <c r="Z167" s="433">
        <f>(Q167+P167)/O167</f>
        <v>1.3013622463163748</v>
      </c>
      <c r="AA167" s="34"/>
      <c r="AB167" s="34" t="s">
        <v>53</v>
      </c>
      <c r="AC167" s="34">
        <v>14.3</v>
      </c>
      <c r="AD167" s="34" t="s">
        <v>51</v>
      </c>
      <c r="AE167" s="34"/>
      <c r="AF167" s="34"/>
      <c r="AG167" s="34"/>
      <c r="AH167" s="34"/>
      <c r="AI167" s="34"/>
      <c r="AJ167" s="34"/>
      <c r="AK167" s="34"/>
      <c r="AL167" s="36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</row>
    <row r="168" spans="1:48" ht="15.75" customHeight="1">
      <c r="A168" s="535" t="s">
        <v>5275</v>
      </c>
      <c r="B168" s="51">
        <v>45973</v>
      </c>
      <c r="C168" s="33" t="s">
        <v>5270</v>
      </c>
      <c r="D168" s="37">
        <v>1464</v>
      </c>
      <c r="E168" s="34">
        <v>6.5</v>
      </c>
      <c r="F168" s="34">
        <v>7</v>
      </c>
      <c r="G168" s="34">
        <v>4.47</v>
      </c>
      <c r="H168" s="34">
        <v>0.1</v>
      </c>
      <c r="I168" s="34">
        <v>0.4</v>
      </c>
      <c r="J168" s="31">
        <v>5.0999999999999997E-2</v>
      </c>
      <c r="K168" s="31">
        <v>6.7000000000000004E-2</v>
      </c>
      <c r="L168" s="31">
        <v>3.3000000000000002E-2</v>
      </c>
      <c r="M168" s="31">
        <v>8.9999999999999993E-3</v>
      </c>
      <c r="N168" s="420">
        <f t="shared" si="31"/>
        <v>94.87</v>
      </c>
      <c r="O168" s="34">
        <v>36.479999999999997</v>
      </c>
      <c r="P168" s="34">
        <v>37.659999999999997</v>
      </c>
      <c r="Q168" s="34">
        <v>7.72</v>
      </c>
      <c r="R168" s="34">
        <v>15.03</v>
      </c>
      <c r="S168" s="34">
        <v>0.68</v>
      </c>
      <c r="T168" s="34">
        <v>0.22</v>
      </c>
      <c r="U168" s="34">
        <v>0.34</v>
      </c>
      <c r="V168" s="34">
        <v>0.2</v>
      </c>
      <c r="W168" s="34">
        <v>0.52</v>
      </c>
      <c r="X168" s="433">
        <v>0.91</v>
      </c>
      <c r="Y168" s="433">
        <v>1.0323464912280702</v>
      </c>
      <c r="Z168" s="433">
        <v>1.2439692982456141</v>
      </c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6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spans="1:48" ht="15.75" customHeight="1">
      <c r="A169" s="535" t="s">
        <v>5276</v>
      </c>
      <c r="B169" s="51">
        <v>45973</v>
      </c>
      <c r="C169" s="33" t="s">
        <v>5271</v>
      </c>
      <c r="D169" s="37">
        <v>1459</v>
      </c>
      <c r="E169" s="34">
        <v>8.25</v>
      </c>
      <c r="F169" s="34">
        <v>8.35</v>
      </c>
      <c r="G169" s="34">
        <v>4.41</v>
      </c>
      <c r="H169" s="34">
        <v>0.12</v>
      </c>
      <c r="I169" s="34">
        <v>0.6</v>
      </c>
      <c r="J169" s="31">
        <v>0.04</v>
      </c>
      <c r="K169" s="31">
        <v>7.3999999999999996E-2</v>
      </c>
      <c r="L169" s="31">
        <v>4.8000000000000001E-2</v>
      </c>
      <c r="M169" s="31">
        <v>1.4E-2</v>
      </c>
      <c r="N169" s="420">
        <f t="shared" si="31"/>
        <v>94.694000000000003</v>
      </c>
      <c r="O169" s="34">
        <v>37</v>
      </c>
      <c r="P169" s="34">
        <v>37.450000000000003</v>
      </c>
      <c r="Q169" s="34">
        <v>7.74</v>
      </c>
      <c r="R169" s="34">
        <v>14.97</v>
      </c>
      <c r="S169" s="34">
        <v>0.56999999999999995</v>
      </c>
      <c r="T169" s="34">
        <v>0.17</v>
      </c>
      <c r="U169" s="34">
        <v>0.36</v>
      </c>
      <c r="V169" s="34">
        <v>0.17</v>
      </c>
      <c r="W169" s="34">
        <v>0.49</v>
      </c>
      <c r="X169" s="433">
        <v>0.82</v>
      </c>
      <c r="Y169" s="433">
        <v>1.0121621621621621</v>
      </c>
      <c r="Z169" s="433">
        <v>1.2213513513513514</v>
      </c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6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spans="1:48" ht="15.75" customHeight="1">
      <c r="A170" s="535" t="s">
        <v>5273</v>
      </c>
      <c r="B170" s="51">
        <v>45973</v>
      </c>
      <c r="C170" s="33" t="s">
        <v>5272</v>
      </c>
      <c r="D170" s="37">
        <v>1474</v>
      </c>
      <c r="E170" s="34">
        <v>10</v>
      </c>
      <c r="F170" s="34">
        <v>10.1</v>
      </c>
      <c r="G170" s="34">
        <v>4.3099999999999996</v>
      </c>
      <c r="H170" s="34">
        <v>0.121</v>
      </c>
      <c r="I170" s="34">
        <v>0.97</v>
      </c>
      <c r="J170" s="31">
        <v>2.1999999999999999E-2</v>
      </c>
      <c r="K170" s="31">
        <v>8.3000000000000004E-2</v>
      </c>
      <c r="L170" s="31">
        <v>6.9000000000000006E-2</v>
      </c>
      <c r="M170" s="31">
        <v>1.2E-2</v>
      </c>
      <c r="N170" s="420">
        <f t="shared" si="31"/>
        <v>94.412999999999997</v>
      </c>
      <c r="O170" s="34">
        <v>36.299999999999997</v>
      </c>
      <c r="P170" s="34">
        <v>38.799999999999997</v>
      </c>
      <c r="Q170" s="34">
        <v>7.86</v>
      </c>
      <c r="R170" s="34">
        <v>14.85</v>
      </c>
      <c r="S170" s="34">
        <v>0.22</v>
      </c>
      <c r="T170" s="34">
        <v>0.13</v>
      </c>
      <c r="U170" s="34">
        <v>0.33</v>
      </c>
      <c r="V170" s="34">
        <v>0.15</v>
      </c>
      <c r="W170" s="34">
        <v>0.39</v>
      </c>
      <c r="X170" s="433">
        <v>0.7</v>
      </c>
      <c r="Y170" s="433">
        <f t="shared" ref="Y170:Y171" si="34">P170/O170</f>
        <v>1.0688705234159779</v>
      </c>
      <c r="Z170" s="433">
        <f t="shared" ref="Z170:Z171" si="35">(Q170+P170)/O170</f>
        <v>1.2853994490358127</v>
      </c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6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spans="1:48" ht="15.75" customHeight="1">
      <c r="A171" s="535" t="s">
        <v>5278</v>
      </c>
      <c r="B171" s="51">
        <v>45973</v>
      </c>
      <c r="C171" s="33" t="s">
        <v>5277</v>
      </c>
      <c r="D171" s="37">
        <v>1506</v>
      </c>
      <c r="E171" s="34">
        <v>12</v>
      </c>
      <c r="F171" s="34">
        <v>12.1</v>
      </c>
      <c r="G171" s="34">
        <v>4.4400000000000004</v>
      </c>
      <c r="H171" s="34">
        <v>0.113</v>
      </c>
      <c r="I171" s="34">
        <v>0.49</v>
      </c>
      <c r="J171" s="31">
        <v>4.7E-2</v>
      </c>
      <c r="K171" s="31">
        <v>7.2999999999999995E-2</v>
      </c>
      <c r="L171" s="31">
        <v>4.3999999999999997E-2</v>
      </c>
      <c r="M171" s="31">
        <v>1.2999999999999999E-2</v>
      </c>
      <c r="N171" s="420">
        <f t="shared" si="31"/>
        <v>94.78</v>
      </c>
      <c r="O171" s="34">
        <v>36.96</v>
      </c>
      <c r="P171" s="34">
        <v>37.5</v>
      </c>
      <c r="Q171" s="34">
        <v>7.66</v>
      </c>
      <c r="R171" s="34">
        <v>15.25</v>
      </c>
      <c r="S171" s="34">
        <v>0.37</v>
      </c>
      <c r="T171" s="34">
        <v>0.19</v>
      </c>
      <c r="U171" s="34">
        <v>0.34100000000000003</v>
      </c>
      <c r="V171" s="34">
        <v>0.18</v>
      </c>
      <c r="W171" s="34">
        <v>0.46</v>
      </c>
      <c r="X171" s="433">
        <v>0.83</v>
      </c>
      <c r="Y171" s="433">
        <f t="shared" si="34"/>
        <v>1.0146103896103895</v>
      </c>
      <c r="Z171" s="433">
        <f t="shared" si="35"/>
        <v>1.2218614718614718</v>
      </c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6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spans="1:48" ht="15.75" customHeight="1">
      <c r="A172" s="535" t="s">
        <v>5280</v>
      </c>
      <c r="B172" s="51">
        <v>45973</v>
      </c>
      <c r="C172" s="33" t="s">
        <v>5279</v>
      </c>
      <c r="D172" s="37">
        <v>1474</v>
      </c>
      <c r="E172" s="34">
        <v>13.35</v>
      </c>
      <c r="F172" s="34">
        <v>13.45</v>
      </c>
      <c r="G172" s="34">
        <v>4.46</v>
      </c>
      <c r="H172" s="34">
        <v>0.11</v>
      </c>
      <c r="I172" s="34">
        <v>0.45</v>
      </c>
      <c r="J172" s="31">
        <v>4.7E-2</v>
      </c>
      <c r="K172" s="31">
        <v>7.0000000000000007E-2</v>
      </c>
      <c r="L172" s="31">
        <v>3.9E-2</v>
      </c>
      <c r="M172" s="31">
        <v>1.2999999999999999E-2</v>
      </c>
      <c r="N172" s="420">
        <f t="shared" si="31"/>
        <v>94.811000000000007</v>
      </c>
      <c r="O172" s="34">
        <v>37.340000000000003</v>
      </c>
      <c r="P172" s="34">
        <v>37.020000000000003</v>
      </c>
      <c r="Q172" s="34">
        <v>7.6</v>
      </c>
      <c r="R172" s="34">
        <v>15.21</v>
      </c>
      <c r="S172" s="34">
        <v>0.43</v>
      </c>
      <c r="T172" s="34">
        <v>0.2</v>
      </c>
      <c r="U172" s="34">
        <v>0.35</v>
      </c>
      <c r="V172" s="34">
        <v>0.18</v>
      </c>
      <c r="W172" s="34">
        <v>0.5</v>
      </c>
      <c r="X172" s="433">
        <v>0.89</v>
      </c>
      <c r="Y172" s="433">
        <v>0.99143010176754154</v>
      </c>
      <c r="Z172" s="433">
        <v>1.1949651847884306</v>
      </c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6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spans="1:48" ht="15.75" customHeight="1">
      <c r="A173" s="535" t="s">
        <v>5282</v>
      </c>
      <c r="B173" s="51">
        <v>45973</v>
      </c>
      <c r="C173" s="33" t="s">
        <v>5281</v>
      </c>
      <c r="D173" s="37">
        <v>1489</v>
      </c>
      <c r="E173" s="34">
        <v>14.5</v>
      </c>
      <c r="F173" s="34">
        <v>15</v>
      </c>
      <c r="G173" s="34">
        <v>4.33</v>
      </c>
      <c r="H173" s="34">
        <v>0.12</v>
      </c>
      <c r="I173" s="34">
        <v>0.9</v>
      </c>
      <c r="J173" s="31">
        <v>2.3E-2</v>
      </c>
      <c r="K173" s="31">
        <v>8.1000000000000003E-2</v>
      </c>
      <c r="L173" s="31">
        <v>6.5000000000000002E-2</v>
      </c>
      <c r="M173" s="31">
        <v>1.2E-2</v>
      </c>
      <c r="N173" s="420">
        <f t="shared" si="31"/>
        <v>94.468999999999994</v>
      </c>
      <c r="O173" s="34">
        <v>37.200000000000003</v>
      </c>
      <c r="P173" s="34">
        <v>37.79</v>
      </c>
      <c r="Q173" s="34">
        <v>7.75</v>
      </c>
      <c r="R173" s="34">
        <v>14.82</v>
      </c>
      <c r="S173" s="34">
        <v>0.27</v>
      </c>
      <c r="T173" s="34">
        <v>0.17</v>
      </c>
      <c r="U173" s="34">
        <v>0.35</v>
      </c>
      <c r="V173" s="34">
        <v>0.17</v>
      </c>
      <c r="W173" s="34">
        <v>0.42</v>
      </c>
      <c r="X173" s="433">
        <v>0.8</v>
      </c>
      <c r="Y173" s="433">
        <v>1.0158602150537634</v>
      </c>
      <c r="Z173" s="433">
        <v>1.2241935483870967</v>
      </c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6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spans="1:48" ht="15.75" customHeight="1">
      <c r="A174" s="535" t="s">
        <v>5284</v>
      </c>
      <c r="B174" s="51">
        <v>45973</v>
      </c>
      <c r="C174" s="33" t="s">
        <v>5283</v>
      </c>
      <c r="D174" s="37">
        <v>1513</v>
      </c>
      <c r="E174" s="34">
        <v>17.2</v>
      </c>
      <c r="F174" s="34">
        <v>17.3</v>
      </c>
      <c r="G174" s="34">
        <v>4.3099999999999996</v>
      </c>
      <c r="H174" s="34">
        <v>0.12</v>
      </c>
      <c r="I174" s="34">
        <v>1</v>
      </c>
      <c r="J174" s="31">
        <v>1.4E-2</v>
      </c>
      <c r="K174" s="31">
        <v>8.6999999999999994E-2</v>
      </c>
      <c r="L174" s="31">
        <v>7.1999999999999995E-2</v>
      </c>
      <c r="M174" s="31">
        <v>0.01</v>
      </c>
      <c r="N174" s="420">
        <f t="shared" si="31"/>
        <v>94.387</v>
      </c>
      <c r="O174" s="34">
        <v>36.130000000000003</v>
      </c>
      <c r="P174" s="34">
        <v>38.450000000000003</v>
      </c>
      <c r="Q174" s="34">
        <v>7.89</v>
      </c>
      <c r="R174" s="34">
        <v>15.35</v>
      </c>
      <c r="S174" s="34">
        <v>0.25</v>
      </c>
      <c r="T174" s="34">
        <v>0.13</v>
      </c>
      <c r="U174" s="34">
        <v>0.32</v>
      </c>
      <c r="V174" s="34">
        <v>0.16</v>
      </c>
      <c r="W174" s="34">
        <v>0.35</v>
      </c>
      <c r="X174" s="433">
        <v>0.71</v>
      </c>
      <c r="Y174" s="433">
        <v>1.0642125657348465</v>
      </c>
      <c r="Z174" s="433">
        <v>1.2825906448934403</v>
      </c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6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spans="1:48" ht="15.75" customHeight="1">
      <c r="A175" s="535" t="s">
        <v>5286</v>
      </c>
      <c r="B175" s="51">
        <v>45973</v>
      </c>
      <c r="C175" s="33" t="s">
        <v>5285</v>
      </c>
      <c r="D175" s="37">
        <v>1490</v>
      </c>
      <c r="E175" s="34">
        <v>19.2</v>
      </c>
      <c r="F175" s="34">
        <v>19.3</v>
      </c>
      <c r="G175" s="34">
        <v>4.4800000000000004</v>
      </c>
      <c r="H175" s="34">
        <v>0.12</v>
      </c>
      <c r="I175" s="34">
        <v>0.38</v>
      </c>
      <c r="J175" s="31">
        <v>4.2999999999999997E-2</v>
      </c>
      <c r="K175" s="31">
        <v>7.9000000000000001E-2</v>
      </c>
      <c r="L175" s="31">
        <v>3.5000000000000003E-2</v>
      </c>
      <c r="M175" s="31">
        <v>1.4999999999999999E-2</v>
      </c>
      <c r="N175" s="420">
        <f t="shared" si="31"/>
        <v>94.847999999999999</v>
      </c>
      <c r="O175" s="34">
        <v>36.86</v>
      </c>
      <c r="P175" s="34">
        <v>37.89</v>
      </c>
      <c r="Q175" s="34">
        <v>7.74</v>
      </c>
      <c r="R175" s="34">
        <v>14.92</v>
      </c>
      <c r="S175" s="34">
        <v>0.32</v>
      </c>
      <c r="T175" s="34">
        <v>0.17</v>
      </c>
      <c r="U175" s="34">
        <v>0.36</v>
      </c>
      <c r="V175" s="34">
        <v>0.18</v>
      </c>
      <c r="W175" s="34">
        <v>0.48</v>
      </c>
      <c r="X175" s="433">
        <v>0.83</v>
      </c>
      <c r="Y175" s="433">
        <v>1.0279435702658708</v>
      </c>
      <c r="Z175" s="433">
        <v>1.2379272924579492</v>
      </c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6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spans="1:48" ht="15.75" customHeight="1">
      <c r="A176" s="535" t="s">
        <v>5288</v>
      </c>
      <c r="B176" s="51">
        <v>45973</v>
      </c>
      <c r="C176" s="33" t="s">
        <v>5287</v>
      </c>
      <c r="D176" s="37">
        <v>1466</v>
      </c>
      <c r="E176" s="34">
        <v>21.4</v>
      </c>
      <c r="F176" s="34">
        <v>21.5</v>
      </c>
      <c r="G176" s="34">
        <v>4.4000000000000004</v>
      </c>
      <c r="H176" s="34">
        <v>0.1</v>
      </c>
      <c r="I176" s="34">
        <v>0.28000000000000003</v>
      </c>
      <c r="J176" s="31">
        <v>6.4000000000000001E-2</v>
      </c>
      <c r="K176" s="31">
        <v>7.8E-2</v>
      </c>
      <c r="L176" s="31">
        <v>2.1000000000000001E-2</v>
      </c>
      <c r="M176" s="31">
        <v>1.7999999999999999E-2</v>
      </c>
      <c r="N176" s="420">
        <f t="shared" si="31"/>
        <v>95.039000000000001</v>
      </c>
      <c r="O176" s="34">
        <v>37.08</v>
      </c>
      <c r="P176" s="34">
        <v>37.6</v>
      </c>
      <c r="Q176" s="34">
        <v>7.72</v>
      </c>
      <c r="R176" s="34">
        <v>14.35</v>
      </c>
      <c r="S176" s="34">
        <v>0.66</v>
      </c>
      <c r="T176" s="34">
        <v>0.24</v>
      </c>
      <c r="U176" s="34">
        <v>0.36599999999999999</v>
      </c>
      <c r="V176" s="34">
        <v>0.19</v>
      </c>
      <c r="W176" s="34">
        <v>0.55000000000000004</v>
      </c>
      <c r="X176" s="433">
        <v>0.96</v>
      </c>
      <c r="Y176" s="433">
        <f>P176/O176</f>
        <v>1.0140237324703345</v>
      </c>
      <c r="Z176" s="433">
        <f>(Q176+P176)/O176</f>
        <v>1.2222222222222223</v>
      </c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6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spans="1:48" ht="15.75" customHeight="1">
      <c r="A177" s="535" t="s">
        <v>5290</v>
      </c>
      <c r="B177" s="51">
        <v>45973</v>
      </c>
      <c r="C177" s="33" t="s">
        <v>5289</v>
      </c>
      <c r="D177" s="37">
        <v>1483</v>
      </c>
      <c r="E177" s="34">
        <v>23</v>
      </c>
      <c r="F177" s="34">
        <v>23.1</v>
      </c>
      <c r="G177" s="34">
        <v>4.45</v>
      </c>
      <c r="H177" s="34">
        <v>0.12</v>
      </c>
      <c r="I177" s="34">
        <v>0.46</v>
      </c>
      <c r="J177" s="31">
        <v>4.1000000000000002E-2</v>
      </c>
      <c r="K177" s="31">
        <v>7.0000000000000007E-2</v>
      </c>
      <c r="L177" s="31">
        <v>4.2299999999999997E-2</v>
      </c>
      <c r="M177" s="31">
        <v>1.7000000000000001E-2</v>
      </c>
      <c r="N177" s="420">
        <f t="shared" si="31"/>
        <v>94.799700000000001</v>
      </c>
      <c r="O177" s="34">
        <v>37.65</v>
      </c>
      <c r="P177" s="34">
        <v>37.44</v>
      </c>
      <c r="Q177" s="34">
        <v>7.63</v>
      </c>
      <c r="R177" s="34">
        <v>14.55</v>
      </c>
      <c r="S177" s="34">
        <v>0.36</v>
      </c>
      <c r="T177" s="34">
        <v>0.21</v>
      </c>
      <c r="U177" s="34">
        <v>0.36199999999999999</v>
      </c>
      <c r="V177" s="34">
        <v>0.17</v>
      </c>
      <c r="W177" s="34">
        <v>0.48</v>
      </c>
      <c r="X177" s="433">
        <v>0.89</v>
      </c>
      <c r="Y177" s="433">
        <f>P177/O177</f>
        <v>0.99442231075697207</v>
      </c>
      <c r="Z177" s="433">
        <f>(Q177+P177)/O177</f>
        <v>1.1970783532536522</v>
      </c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6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spans="1:48" ht="15.75" customHeight="1">
      <c r="A178" s="535"/>
      <c r="B178" s="51"/>
      <c r="C178" s="33"/>
      <c r="D178" s="37"/>
      <c r="E178" s="34"/>
      <c r="F178" s="34"/>
      <c r="G178" s="34"/>
      <c r="H178" s="34"/>
      <c r="I178" s="34"/>
      <c r="J178" s="31"/>
      <c r="K178" s="31"/>
      <c r="L178" s="31"/>
      <c r="M178" s="31"/>
      <c r="N178" s="420"/>
      <c r="O178" s="34"/>
      <c r="P178" s="34"/>
      <c r="Q178" s="34"/>
      <c r="R178" s="34"/>
      <c r="S178" s="34"/>
      <c r="T178" s="34"/>
      <c r="U178" s="34"/>
      <c r="V178" s="34"/>
      <c r="W178" s="34"/>
      <c r="X178" s="433"/>
      <c r="Y178" s="433"/>
      <c r="Z178" s="433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6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spans="1:48" ht="15.75" customHeight="1">
      <c r="A179" s="535" t="s">
        <v>5292</v>
      </c>
      <c r="B179" s="51">
        <v>45974</v>
      </c>
      <c r="C179" s="33" t="s">
        <v>5291</v>
      </c>
      <c r="D179" s="37">
        <v>1492</v>
      </c>
      <c r="E179" s="34">
        <v>1.18</v>
      </c>
      <c r="F179" s="34">
        <v>1.28</v>
      </c>
      <c r="G179" s="34">
        <v>4.4400000000000004</v>
      </c>
      <c r="H179" s="34">
        <v>0.129</v>
      </c>
      <c r="I179" s="34">
        <v>0.52</v>
      </c>
      <c r="J179" s="31">
        <v>0.02</v>
      </c>
      <c r="K179" s="31">
        <v>7.0000000000000007E-2</v>
      </c>
      <c r="L179" s="31">
        <v>5.3199999999999997E-2</v>
      </c>
      <c r="M179" s="31">
        <v>1.7000000000000001E-2</v>
      </c>
      <c r="N179" s="420">
        <f t="shared" si="31"/>
        <v>94.750799999999998</v>
      </c>
      <c r="O179" s="34">
        <v>36.020000000000003</v>
      </c>
      <c r="P179" s="34">
        <v>38.67</v>
      </c>
      <c r="Q179" s="34">
        <v>7.83</v>
      </c>
      <c r="R179" s="34">
        <v>15.22</v>
      </c>
      <c r="S179" s="34">
        <v>0.26</v>
      </c>
      <c r="T179" s="34">
        <v>0.15</v>
      </c>
      <c r="U179" s="34">
        <v>0.36099999999999999</v>
      </c>
      <c r="V179" s="34">
        <v>0.14000000000000001</v>
      </c>
      <c r="W179" s="34">
        <v>0.32</v>
      </c>
      <c r="X179" s="433">
        <v>0.78</v>
      </c>
      <c r="Y179" s="433">
        <f>P179/O179</f>
        <v>1.0735702387562465</v>
      </c>
      <c r="Z179" s="433">
        <f>(Q179+P179)/O179</f>
        <v>1.2909494725152693</v>
      </c>
      <c r="AA179" s="34"/>
      <c r="AB179" s="34" t="s">
        <v>48</v>
      </c>
      <c r="AC179" s="34">
        <v>22.3</v>
      </c>
      <c r="AD179" s="34">
        <v>25.4</v>
      </c>
      <c r="AE179" s="34">
        <v>18.600000000000001</v>
      </c>
      <c r="AF179" s="34">
        <v>0.4</v>
      </c>
      <c r="AG179" s="34">
        <v>3.6</v>
      </c>
      <c r="AH179" s="34">
        <f>100-(AG179+AF179+AE179+AD179)</f>
        <v>52</v>
      </c>
      <c r="AI179" s="34">
        <f>AD179/AE179</f>
        <v>1.3655913978494623</v>
      </c>
      <c r="AJ179" s="34">
        <f>AE179/(AD179+AE179)*100</f>
        <v>42.27272727272728</v>
      </c>
      <c r="AK179" s="34">
        <f>AD179*3050/100+AG179*3050/100</f>
        <v>884.5</v>
      </c>
      <c r="AL179" s="36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spans="1:48" ht="15.75" customHeight="1">
      <c r="A180" s="535" t="s">
        <v>5294</v>
      </c>
      <c r="B180" s="51">
        <v>45974</v>
      </c>
      <c r="C180" s="33" t="s">
        <v>5293</v>
      </c>
      <c r="D180" s="37">
        <v>1499</v>
      </c>
      <c r="E180" s="34">
        <v>3.15</v>
      </c>
      <c r="F180" s="34">
        <v>3.25</v>
      </c>
      <c r="G180" s="34">
        <v>4.3899999999999997</v>
      </c>
      <c r="H180" s="34">
        <v>0.125</v>
      </c>
      <c r="I180" s="34">
        <v>0.69</v>
      </c>
      <c r="J180" s="31">
        <v>1.6E-2</v>
      </c>
      <c r="K180" s="31">
        <v>7.5999999999999998E-2</v>
      </c>
      <c r="L180" s="31">
        <v>6.4199999999999993E-2</v>
      </c>
      <c r="M180" s="31">
        <v>1.7000000000000001E-2</v>
      </c>
      <c r="N180" s="420">
        <f t="shared" si="31"/>
        <v>94.621800000000007</v>
      </c>
      <c r="O180" s="34">
        <v>35.56</v>
      </c>
      <c r="P180" s="34">
        <v>39.24</v>
      </c>
      <c r="Q180" s="34">
        <v>7.93</v>
      </c>
      <c r="R180" s="34">
        <v>15.34</v>
      </c>
      <c r="S180" s="34">
        <v>0.18</v>
      </c>
      <c r="T180" s="34">
        <v>0.1</v>
      </c>
      <c r="U180" s="34">
        <v>0.33700000000000002</v>
      </c>
      <c r="V180" s="34">
        <v>0.13</v>
      </c>
      <c r="W180" s="34">
        <v>0.28000000000000003</v>
      </c>
      <c r="X180" s="433">
        <v>0.65</v>
      </c>
      <c r="Y180" s="433">
        <f>P180/O180</f>
        <v>1.1034870641169854</v>
      </c>
      <c r="Z180" s="433">
        <f>(Q180+P180)/O180</f>
        <v>1.326490438695163</v>
      </c>
      <c r="AA180" s="34"/>
      <c r="AB180" s="34" t="s">
        <v>50</v>
      </c>
      <c r="AC180" s="34">
        <v>6.5</v>
      </c>
      <c r="AD180" s="34" t="s">
        <v>51</v>
      </c>
      <c r="AE180" s="34"/>
      <c r="AF180" s="34"/>
      <c r="AG180" s="34"/>
      <c r="AH180" s="34"/>
      <c r="AI180" s="34"/>
      <c r="AJ180" s="34"/>
      <c r="AK180" s="34"/>
      <c r="AL180" s="36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spans="1:48" ht="15.75" customHeight="1">
      <c r="A181" s="535" t="s">
        <v>5296</v>
      </c>
      <c r="B181" s="51">
        <v>45974</v>
      </c>
      <c r="C181" s="33" t="s">
        <v>5295</v>
      </c>
      <c r="D181" s="37">
        <v>1496</v>
      </c>
      <c r="E181" s="34">
        <v>5.22</v>
      </c>
      <c r="F181" s="34">
        <v>5.32</v>
      </c>
      <c r="G181" s="34">
        <v>4.42</v>
      </c>
      <c r="H181" s="34">
        <v>0.13600000000000001</v>
      </c>
      <c r="I181" s="34">
        <v>0.57999999999999996</v>
      </c>
      <c r="J181" s="31">
        <v>1.4E-2</v>
      </c>
      <c r="K181" s="31">
        <v>7.1999999999999995E-2</v>
      </c>
      <c r="L181" s="31">
        <v>5.8700000000000002E-2</v>
      </c>
      <c r="M181" s="31">
        <v>1.7999999999999999E-2</v>
      </c>
      <c r="N181" s="420">
        <f t="shared" si="31"/>
        <v>94.701300000000003</v>
      </c>
      <c r="O181" s="34">
        <v>35.380000000000003</v>
      </c>
      <c r="P181" s="34">
        <v>39.67</v>
      </c>
      <c r="Q181" s="34">
        <v>7.87</v>
      </c>
      <c r="R181" s="34">
        <v>14.92</v>
      </c>
      <c r="S181" s="34">
        <v>0.22</v>
      </c>
      <c r="T181" s="34">
        <v>0.14000000000000001</v>
      </c>
      <c r="U181" s="34">
        <v>0.35699999999999998</v>
      </c>
      <c r="V181" s="34">
        <v>0.14000000000000001</v>
      </c>
      <c r="W181" s="34">
        <v>0.31</v>
      </c>
      <c r="X181" s="433">
        <v>0.74</v>
      </c>
      <c r="Y181" s="433">
        <f>P181/O181</f>
        <v>1.1212549462973431</v>
      </c>
      <c r="Z181" s="433">
        <f>(Q181+P181)/O181</f>
        <v>1.3436970039570377</v>
      </c>
      <c r="AA181" s="34"/>
      <c r="AB181" s="34" t="s">
        <v>53</v>
      </c>
      <c r="AC181" s="34">
        <v>14.3</v>
      </c>
      <c r="AD181" s="34">
        <v>25.2</v>
      </c>
      <c r="AE181" s="34">
        <v>18.2</v>
      </c>
      <c r="AF181" s="34">
        <v>0.6</v>
      </c>
      <c r="AG181" s="34">
        <v>3.48</v>
      </c>
      <c r="AH181" s="34">
        <v>52.519999999999996</v>
      </c>
      <c r="AI181" s="34">
        <v>1.3846153846153846</v>
      </c>
      <c r="AJ181" s="34">
        <v>41.935483870967744</v>
      </c>
      <c r="AK181" s="34">
        <v>874.74</v>
      </c>
      <c r="AL181" s="36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spans="1:48" ht="15.75" customHeight="1">
      <c r="A182" s="535" t="s">
        <v>5298</v>
      </c>
      <c r="B182" s="51">
        <v>45974</v>
      </c>
      <c r="C182" s="33" t="s">
        <v>5297</v>
      </c>
      <c r="D182" s="37">
        <v>1502</v>
      </c>
      <c r="E182" s="34">
        <v>7.15</v>
      </c>
      <c r="F182" s="34">
        <v>7.25</v>
      </c>
      <c r="G182" s="34">
        <v>4.3</v>
      </c>
      <c r="H182" s="34">
        <v>0.14000000000000001</v>
      </c>
      <c r="I182" s="34">
        <v>1.01</v>
      </c>
      <c r="J182" s="31">
        <v>0.01</v>
      </c>
      <c r="K182" s="31">
        <v>7.5999999999999998E-2</v>
      </c>
      <c r="L182" s="31">
        <v>8.6999999999999994E-2</v>
      </c>
      <c r="M182" s="31">
        <v>1.9E-2</v>
      </c>
      <c r="N182" s="420">
        <f t="shared" si="31"/>
        <v>94.358000000000004</v>
      </c>
      <c r="O182" s="34">
        <v>35.64</v>
      </c>
      <c r="P182" s="34">
        <v>39.74</v>
      </c>
      <c r="Q182" s="34">
        <v>7.78</v>
      </c>
      <c r="R182" s="34">
        <v>14.79</v>
      </c>
      <c r="S182" s="34">
        <v>0.2</v>
      </c>
      <c r="T182" s="34">
        <v>0.11</v>
      </c>
      <c r="U182" s="34">
        <v>0.34</v>
      </c>
      <c r="V182" s="34">
        <v>0.14000000000000001</v>
      </c>
      <c r="W182" s="34">
        <v>0.31</v>
      </c>
      <c r="X182" s="433">
        <v>0.68</v>
      </c>
      <c r="Y182" s="433">
        <v>1.1150392817059485</v>
      </c>
      <c r="Z182" s="433">
        <v>1.3333333333333335</v>
      </c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6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spans="1:48" ht="15.75" customHeight="1">
      <c r="A183" s="535" t="s">
        <v>5300</v>
      </c>
      <c r="B183" s="51">
        <v>45974</v>
      </c>
      <c r="C183" s="33" t="s">
        <v>5299</v>
      </c>
      <c r="D183" s="37">
        <v>1502</v>
      </c>
      <c r="E183" s="34">
        <v>8.3000000000000007</v>
      </c>
      <c r="F183" s="34">
        <v>8.4</v>
      </c>
      <c r="G183" s="34">
        <v>4.4800000000000004</v>
      </c>
      <c r="H183" s="34">
        <v>0.11</v>
      </c>
      <c r="I183" s="34">
        <v>0.37</v>
      </c>
      <c r="J183" s="31">
        <v>4.1000000000000002E-2</v>
      </c>
      <c r="K183" s="31">
        <v>6.5000000000000002E-2</v>
      </c>
      <c r="L183" s="31">
        <v>3.4000000000000002E-2</v>
      </c>
      <c r="M183" s="31">
        <v>1.7999999999999999E-2</v>
      </c>
      <c r="N183" s="420">
        <f t="shared" si="31"/>
        <v>94.882000000000005</v>
      </c>
      <c r="O183" s="60" t="s">
        <v>52</v>
      </c>
      <c r="P183" s="60" t="s">
        <v>52</v>
      </c>
      <c r="Q183" s="60" t="s">
        <v>52</v>
      </c>
      <c r="R183" s="60" t="s">
        <v>52</v>
      </c>
      <c r="S183" s="60" t="s">
        <v>52</v>
      </c>
      <c r="T183" s="60" t="s">
        <v>52</v>
      </c>
      <c r="U183" s="60" t="s">
        <v>52</v>
      </c>
      <c r="V183" s="60" t="s">
        <v>52</v>
      </c>
      <c r="W183" s="60" t="s">
        <v>52</v>
      </c>
      <c r="X183" s="60" t="s">
        <v>52</v>
      </c>
      <c r="Y183" s="60" t="s">
        <v>52</v>
      </c>
      <c r="Z183" s="60" t="s">
        <v>52</v>
      </c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6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spans="1:48" ht="15.75" customHeight="1">
      <c r="A184" s="535" t="s">
        <v>5302</v>
      </c>
      <c r="B184" s="51">
        <v>45974</v>
      </c>
      <c r="C184" s="33" t="s">
        <v>5301</v>
      </c>
      <c r="D184" s="37">
        <v>1473</v>
      </c>
      <c r="E184" s="34">
        <v>10.050000000000001</v>
      </c>
      <c r="F184" s="34">
        <v>10.15</v>
      </c>
      <c r="G184" s="34">
        <v>4.26</v>
      </c>
      <c r="H184" s="34">
        <v>0.14000000000000001</v>
      </c>
      <c r="I184" s="34">
        <v>0.39</v>
      </c>
      <c r="J184" s="31">
        <v>0.05</v>
      </c>
      <c r="K184" s="31">
        <v>7.0000000000000007E-2</v>
      </c>
      <c r="L184" s="31">
        <v>2.7E-2</v>
      </c>
      <c r="M184" s="31">
        <v>2.4E-2</v>
      </c>
      <c r="N184" s="420">
        <f t="shared" si="31"/>
        <v>95.039000000000001</v>
      </c>
      <c r="O184" s="34">
        <v>36.06</v>
      </c>
      <c r="P184" s="34">
        <v>39.1</v>
      </c>
      <c r="Q184" s="34">
        <v>7.58</v>
      </c>
      <c r="R184" s="34">
        <v>14.65</v>
      </c>
      <c r="S184" s="34">
        <v>0.32</v>
      </c>
      <c r="T184" s="34">
        <v>0.2</v>
      </c>
      <c r="U184" s="34">
        <v>0.38</v>
      </c>
      <c r="V184" s="34">
        <v>0.17</v>
      </c>
      <c r="W184" s="34">
        <v>0.43</v>
      </c>
      <c r="X184" s="433">
        <v>0.85</v>
      </c>
      <c r="Y184" s="433">
        <v>1.0843039378813089</v>
      </c>
      <c r="Z184" s="433">
        <v>1.2945091514143094</v>
      </c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6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spans="1:48" ht="15.75" customHeight="1">
      <c r="A185" s="535" t="s">
        <v>5303</v>
      </c>
      <c r="B185" s="51">
        <v>45974</v>
      </c>
      <c r="C185" s="33" t="s">
        <v>5304</v>
      </c>
      <c r="D185" s="37">
        <v>1473</v>
      </c>
      <c r="E185" s="34">
        <v>10.3</v>
      </c>
      <c r="F185" s="34">
        <v>10.4</v>
      </c>
      <c r="G185" s="34">
        <v>4.47</v>
      </c>
      <c r="H185" s="34">
        <v>0.14000000000000001</v>
      </c>
      <c r="I185" s="34">
        <v>0.55000000000000004</v>
      </c>
      <c r="J185" s="31">
        <v>2.5000000000000001E-2</v>
      </c>
      <c r="K185" s="31">
        <v>7.9000000000000001E-2</v>
      </c>
      <c r="L185" s="31">
        <v>0.05</v>
      </c>
      <c r="M185" s="31">
        <v>2.1999999999999999E-2</v>
      </c>
      <c r="N185" s="420">
        <f t="shared" si="31"/>
        <v>94.664000000000001</v>
      </c>
      <c r="O185" s="60" t="s">
        <v>52</v>
      </c>
      <c r="P185" s="60" t="s">
        <v>52</v>
      </c>
      <c r="Q185" s="60" t="s">
        <v>52</v>
      </c>
      <c r="R185" s="60" t="s">
        <v>52</v>
      </c>
      <c r="S185" s="60" t="s">
        <v>52</v>
      </c>
      <c r="T185" s="60" t="s">
        <v>52</v>
      </c>
      <c r="U185" s="60" t="s">
        <v>52</v>
      </c>
      <c r="V185" s="60" t="s">
        <v>52</v>
      </c>
      <c r="W185" s="60" t="s">
        <v>52</v>
      </c>
      <c r="X185" s="60" t="s">
        <v>52</v>
      </c>
      <c r="Y185" s="60" t="s">
        <v>52</v>
      </c>
      <c r="Z185" s="60" t="s">
        <v>52</v>
      </c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6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spans="1:48" ht="15.75" customHeight="1">
      <c r="A186" s="535" t="s">
        <v>5306</v>
      </c>
      <c r="B186" s="51">
        <v>45974</v>
      </c>
      <c r="C186" s="33" t="s">
        <v>5305</v>
      </c>
      <c r="D186" s="37">
        <v>1485</v>
      </c>
      <c r="E186" s="34">
        <v>12.2</v>
      </c>
      <c r="F186" s="34">
        <v>12.3</v>
      </c>
      <c r="G186" s="34">
        <v>4.3499999999999996</v>
      </c>
      <c r="H186" s="34">
        <v>0.15</v>
      </c>
      <c r="I186" s="34">
        <v>0.83</v>
      </c>
      <c r="J186" s="31">
        <v>1.0999999999999999E-2</v>
      </c>
      <c r="K186" s="31">
        <v>6.8000000000000005E-2</v>
      </c>
      <c r="L186" s="31">
        <v>7.2999999999999995E-2</v>
      </c>
      <c r="M186" s="31">
        <v>1.9E-2</v>
      </c>
      <c r="N186" s="420">
        <f t="shared" si="31"/>
        <v>94.498999999999995</v>
      </c>
      <c r="O186" s="34">
        <v>35.520000000000003</v>
      </c>
      <c r="P186" s="34">
        <v>40.57</v>
      </c>
      <c r="Q186" s="34">
        <v>7.53</v>
      </c>
      <c r="R186" s="34">
        <v>14.19</v>
      </c>
      <c r="S186" s="34">
        <v>0.25</v>
      </c>
      <c r="T186" s="34">
        <v>0.14000000000000001</v>
      </c>
      <c r="U186" s="34">
        <v>0.35</v>
      </c>
      <c r="V186" s="34">
        <v>0.15</v>
      </c>
      <c r="W186" s="34">
        <v>0.36</v>
      </c>
      <c r="X186" s="433">
        <v>0.67</v>
      </c>
      <c r="Y186" s="433">
        <v>1.1421734234234233</v>
      </c>
      <c r="Z186" s="433">
        <v>1.3541666666666665</v>
      </c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6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spans="1:48" ht="15.75" customHeight="1">
      <c r="A187" s="535" t="s">
        <v>5308</v>
      </c>
      <c r="B187" s="51">
        <v>45974</v>
      </c>
      <c r="C187" s="33" t="s">
        <v>5307</v>
      </c>
      <c r="D187" s="37">
        <v>1467</v>
      </c>
      <c r="E187" s="34">
        <v>15</v>
      </c>
      <c r="F187" s="34">
        <v>15.1</v>
      </c>
      <c r="G187" s="34">
        <v>4.43</v>
      </c>
      <c r="H187" s="34">
        <v>0.1</v>
      </c>
      <c r="I187" s="34">
        <v>0.18</v>
      </c>
      <c r="J187" s="31">
        <v>7.0000000000000007E-2</v>
      </c>
      <c r="K187" s="31">
        <v>6.6000000000000003E-2</v>
      </c>
      <c r="L187" s="31">
        <v>1.4E-2</v>
      </c>
      <c r="M187" s="31">
        <v>1.4999999999999999E-2</v>
      </c>
      <c r="N187" s="420">
        <f t="shared" si="31"/>
        <v>95.125</v>
      </c>
      <c r="O187" s="34">
        <v>36.340000000000003</v>
      </c>
      <c r="P187" s="34">
        <v>38.340000000000003</v>
      </c>
      <c r="Q187" s="34">
        <v>7.5</v>
      </c>
      <c r="R187" s="34">
        <v>14.32</v>
      </c>
      <c r="S187" s="34">
        <v>0.61</v>
      </c>
      <c r="T187" s="34">
        <v>0.24</v>
      </c>
      <c r="U187" s="34">
        <v>0.35</v>
      </c>
      <c r="V187" s="34">
        <v>0.18</v>
      </c>
      <c r="W187" s="34">
        <v>0.48</v>
      </c>
      <c r="X187" s="433">
        <v>0.84</v>
      </c>
      <c r="Y187" s="433">
        <f>P187/O187</f>
        <v>1.0550357732526141</v>
      </c>
      <c r="Z187" s="433">
        <f>(Q187+P187)/O187</f>
        <v>1.2614199229499174</v>
      </c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6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spans="1:48" ht="15.75" customHeight="1">
      <c r="A188" s="535" t="s">
        <v>5310</v>
      </c>
      <c r="B188" s="51">
        <v>45974</v>
      </c>
      <c r="C188" s="33" t="s">
        <v>5309</v>
      </c>
      <c r="D188" s="37">
        <v>1462</v>
      </c>
      <c r="E188" s="34">
        <v>17</v>
      </c>
      <c r="F188" s="34">
        <v>17.100000000000001</v>
      </c>
      <c r="G188" s="34">
        <v>4.3600000000000003</v>
      </c>
      <c r="H188" s="34">
        <v>0.14000000000000001</v>
      </c>
      <c r="I188" s="34">
        <v>0.39</v>
      </c>
      <c r="J188" s="31">
        <v>0.03</v>
      </c>
      <c r="K188" s="31">
        <v>7.4999999999999997E-2</v>
      </c>
      <c r="L188" s="31">
        <v>3.5000000000000003E-2</v>
      </c>
      <c r="M188" s="31">
        <v>2.1000000000000001E-2</v>
      </c>
      <c r="N188" s="420">
        <f t="shared" si="31"/>
        <v>94.948999999999998</v>
      </c>
      <c r="O188" s="34">
        <v>36.76</v>
      </c>
      <c r="P188" s="34">
        <v>39.06</v>
      </c>
      <c r="Q188" s="34">
        <v>7.72</v>
      </c>
      <c r="R188" s="34">
        <v>13.97</v>
      </c>
      <c r="S188" s="34">
        <v>0.26</v>
      </c>
      <c r="T188" s="34">
        <v>0.2</v>
      </c>
      <c r="U188" s="34">
        <v>0.35</v>
      </c>
      <c r="V188" s="34">
        <v>0.18</v>
      </c>
      <c r="W188" s="34">
        <v>0.46</v>
      </c>
      <c r="X188" s="433">
        <v>0.79</v>
      </c>
      <c r="Y188" s="433">
        <v>1.0625680087051144</v>
      </c>
      <c r="Z188" s="433">
        <v>1.2725788900979327</v>
      </c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6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spans="1:48" ht="15.75" customHeight="1">
      <c r="A189" s="535" t="s">
        <v>5312</v>
      </c>
      <c r="B189" s="51">
        <v>45974</v>
      </c>
      <c r="C189" s="33" t="s">
        <v>5311</v>
      </c>
      <c r="D189" s="37">
        <v>1489</v>
      </c>
      <c r="E189" s="34">
        <v>19</v>
      </c>
      <c r="F189" s="34">
        <v>19.100000000000001</v>
      </c>
      <c r="G189" s="34">
        <v>4.29</v>
      </c>
      <c r="H189" s="34">
        <v>0.14000000000000001</v>
      </c>
      <c r="I189" s="34">
        <v>0.68</v>
      </c>
      <c r="J189" s="31">
        <v>1.4999999999999999E-2</v>
      </c>
      <c r="K189" s="31">
        <v>7.6999999999999999E-2</v>
      </c>
      <c r="L189" s="31">
        <v>5.8999999999999997E-2</v>
      </c>
      <c r="M189" s="31">
        <v>1.7999999999999999E-2</v>
      </c>
      <c r="N189" s="420">
        <f t="shared" si="31"/>
        <v>94.721000000000004</v>
      </c>
      <c r="O189" s="34">
        <v>36.659999999999997</v>
      </c>
      <c r="P189" s="34">
        <v>39.49</v>
      </c>
      <c r="Q189" s="34">
        <v>7.57</v>
      </c>
      <c r="R189" s="34">
        <v>14.13</v>
      </c>
      <c r="S189" s="34">
        <v>0.26</v>
      </c>
      <c r="T189" s="34">
        <v>0.13</v>
      </c>
      <c r="U189" s="34">
        <v>0.33</v>
      </c>
      <c r="V189" s="34">
        <v>0.16</v>
      </c>
      <c r="W189" s="34">
        <v>0.36</v>
      </c>
      <c r="X189" s="433">
        <v>0.66</v>
      </c>
      <c r="Y189" s="433">
        <v>1.0771958537915987</v>
      </c>
      <c r="Z189" s="433">
        <v>1.2836879432624115</v>
      </c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6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spans="1:48" ht="15.75" customHeight="1">
      <c r="A190" s="535" t="s">
        <v>5314</v>
      </c>
      <c r="B190" s="51">
        <v>45974</v>
      </c>
      <c r="C190" s="33" t="s">
        <v>5313</v>
      </c>
      <c r="D190" s="37">
        <v>1455</v>
      </c>
      <c r="E190" s="34">
        <v>22.25</v>
      </c>
      <c r="F190" s="34">
        <v>22.35</v>
      </c>
      <c r="G190" s="34">
        <v>4.37</v>
      </c>
      <c r="H190" s="34">
        <v>0.1</v>
      </c>
      <c r="I190" s="34">
        <v>0.35</v>
      </c>
      <c r="J190" s="31">
        <v>7.0000000000000007E-2</v>
      </c>
      <c r="K190" s="31">
        <v>6.9000000000000006E-2</v>
      </c>
      <c r="L190" s="31">
        <v>1.0999999999999999E-2</v>
      </c>
      <c r="M190" s="31">
        <v>1.4999999999999999E-2</v>
      </c>
      <c r="N190" s="420">
        <f t="shared" si="31"/>
        <v>95.015000000000001</v>
      </c>
      <c r="O190" s="34">
        <v>35.69</v>
      </c>
      <c r="P190" s="34">
        <v>39.450000000000003</v>
      </c>
      <c r="Q190" s="34">
        <v>8.36</v>
      </c>
      <c r="R190" s="34">
        <v>13.68</v>
      </c>
      <c r="S190" s="34">
        <v>0.48</v>
      </c>
      <c r="T190" s="34">
        <v>0.25</v>
      </c>
      <c r="U190" s="34">
        <v>0.34399999999999997</v>
      </c>
      <c r="V190" s="34">
        <v>0.16</v>
      </c>
      <c r="W190" s="34">
        <v>0.47</v>
      </c>
      <c r="X190" s="34">
        <v>0.83</v>
      </c>
      <c r="Y190" s="34">
        <f>P190/O190</f>
        <v>1.1053516391145981</v>
      </c>
      <c r="Z190" s="34">
        <f>(Q190+P190)/O190</f>
        <v>1.3395909218268425</v>
      </c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6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spans="1:48" ht="15.75" customHeight="1">
      <c r="A191" s="535" t="s">
        <v>5316</v>
      </c>
      <c r="B191" s="51">
        <v>45974</v>
      </c>
      <c r="C191" s="33" t="s">
        <v>5315</v>
      </c>
      <c r="D191" s="37">
        <v>1476</v>
      </c>
      <c r="E191" s="34">
        <v>23.07</v>
      </c>
      <c r="F191" s="34">
        <v>23.17</v>
      </c>
      <c r="G191" s="34">
        <v>4.3</v>
      </c>
      <c r="H191" s="34">
        <v>0.14000000000000001</v>
      </c>
      <c r="I191" s="34">
        <v>0.65</v>
      </c>
      <c r="J191" s="31">
        <v>2.1999999999999999E-2</v>
      </c>
      <c r="K191" s="31">
        <v>8.4000000000000005E-2</v>
      </c>
      <c r="L191" s="31">
        <v>5.8000000000000003E-2</v>
      </c>
      <c r="M191" s="31">
        <v>1.7600000000000001E-2</v>
      </c>
      <c r="N191" s="420">
        <f t="shared" si="31"/>
        <v>94.728399999999993</v>
      </c>
      <c r="O191" s="34">
        <v>36.270000000000003</v>
      </c>
      <c r="P191" s="34">
        <v>39.51</v>
      </c>
      <c r="Q191" s="34">
        <v>7.22</v>
      </c>
      <c r="R191" s="34">
        <v>14.73</v>
      </c>
      <c r="S191" s="34">
        <v>0.27</v>
      </c>
      <c r="T191" s="34">
        <v>0.17</v>
      </c>
      <c r="U191" s="34">
        <v>0.32300000000000001</v>
      </c>
      <c r="V191" s="34">
        <v>0.15</v>
      </c>
      <c r="W191" s="34">
        <v>0.39</v>
      </c>
      <c r="X191" s="34">
        <v>0.71</v>
      </c>
      <c r="Y191" s="34">
        <f>P191/O191</f>
        <v>1.0893300248138957</v>
      </c>
      <c r="Z191" s="34">
        <f>(Q191+P191)/O191</f>
        <v>1.288392610973256</v>
      </c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6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spans="1:48" ht="15.75" customHeight="1">
      <c r="A192" s="535"/>
      <c r="B192" s="51"/>
      <c r="C192" s="33"/>
      <c r="D192" s="37"/>
      <c r="E192" s="34"/>
      <c r="F192" s="34"/>
      <c r="G192" s="34"/>
      <c r="H192" s="34"/>
      <c r="I192" s="34"/>
      <c r="J192" s="31"/>
      <c r="K192" s="31"/>
      <c r="L192" s="31"/>
      <c r="M192" s="31"/>
      <c r="N192" s="420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6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spans="1:48" ht="15.75" customHeight="1">
      <c r="A193" s="535" t="s">
        <v>5318</v>
      </c>
      <c r="B193" s="51">
        <v>45975</v>
      </c>
      <c r="C193" s="33" t="s">
        <v>5317</v>
      </c>
      <c r="D193" s="37">
        <v>1443</v>
      </c>
      <c r="E193" s="34">
        <v>3.2</v>
      </c>
      <c r="F193" s="34">
        <v>3.3</v>
      </c>
      <c r="G193" s="34">
        <v>4.38</v>
      </c>
      <c r="H193" s="34">
        <v>0.12</v>
      </c>
      <c r="I193" s="34">
        <v>0.33</v>
      </c>
      <c r="J193" s="31">
        <v>5.0999999999999997E-2</v>
      </c>
      <c r="K193" s="31">
        <v>7.3999999999999996E-2</v>
      </c>
      <c r="L193" s="31">
        <v>2.5000000000000001E-2</v>
      </c>
      <c r="M193" s="31">
        <v>1.66E-2</v>
      </c>
      <c r="N193" s="420">
        <f t="shared" si="31"/>
        <v>95.003399999999999</v>
      </c>
      <c r="O193" s="34">
        <v>36.68</v>
      </c>
      <c r="P193" s="34">
        <v>38.47</v>
      </c>
      <c r="Q193" s="34">
        <v>7.13</v>
      </c>
      <c r="R193" s="34">
        <v>15.03</v>
      </c>
      <c r="S193" s="34">
        <v>0.38</v>
      </c>
      <c r="T193" s="34">
        <v>0.25</v>
      </c>
      <c r="U193" s="34">
        <v>0.317</v>
      </c>
      <c r="V193" s="34">
        <v>0.16</v>
      </c>
      <c r="W193" s="34">
        <v>0.44</v>
      </c>
      <c r="X193" s="34">
        <v>0.88</v>
      </c>
      <c r="Y193" s="34">
        <f>P193/O193</f>
        <v>1.0488004362050163</v>
      </c>
      <c r="Z193" s="34">
        <f>(Q193+P193)/O193</f>
        <v>1.2431842966194111</v>
      </c>
      <c r="AA193" s="34"/>
      <c r="AB193" s="34" t="s">
        <v>48</v>
      </c>
      <c r="AC193" s="34">
        <v>22.3</v>
      </c>
      <c r="AD193" s="34" t="s">
        <v>51</v>
      </c>
      <c r="AE193" s="34"/>
      <c r="AF193" s="34"/>
      <c r="AG193" s="34"/>
      <c r="AH193" s="34"/>
      <c r="AI193" s="34"/>
      <c r="AJ193" s="34"/>
      <c r="AK193" s="34"/>
      <c r="AL193" s="36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spans="1:48" ht="15.75" customHeight="1">
      <c r="A194" s="535" t="s">
        <v>5320</v>
      </c>
      <c r="B194" s="51">
        <v>45975</v>
      </c>
      <c r="C194" s="33" t="s">
        <v>5319</v>
      </c>
      <c r="D194" s="37">
        <v>1459</v>
      </c>
      <c r="E194" s="34">
        <v>4</v>
      </c>
      <c r="F194" s="34">
        <v>4.09</v>
      </c>
      <c r="G194" s="34">
        <v>4.3499999999999996</v>
      </c>
      <c r="H194" s="34">
        <v>0.12</v>
      </c>
      <c r="I194" s="34">
        <v>0.44</v>
      </c>
      <c r="J194" s="31">
        <v>3.2000000000000001E-2</v>
      </c>
      <c r="K194" s="31">
        <v>7.1999999999999995E-2</v>
      </c>
      <c r="L194" s="31">
        <v>3.9E-2</v>
      </c>
      <c r="M194" s="31">
        <v>1.54E-2</v>
      </c>
      <c r="N194" s="420">
        <f t="shared" si="31"/>
        <v>94.931600000000003</v>
      </c>
      <c r="O194" s="34">
        <v>36.159999999999997</v>
      </c>
      <c r="P194" s="34">
        <v>38.950000000000003</v>
      </c>
      <c r="Q194" s="34">
        <v>7.14</v>
      </c>
      <c r="R194" s="34">
        <v>15.23</v>
      </c>
      <c r="S194" s="34">
        <v>0.38</v>
      </c>
      <c r="T194" s="34">
        <v>0.21</v>
      </c>
      <c r="U194" s="34">
        <v>0.34100000000000003</v>
      </c>
      <c r="V194" s="34">
        <v>0.15</v>
      </c>
      <c r="W194" s="34">
        <v>0.39</v>
      </c>
      <c r="X194" s="34">
        <v>0.79</v>
      </c>
      <c r="Y194" s="34">
        <f>P194/O194</f>
        <v>1.0771570796460179</v>
      </c>
      <c r="Z194" s="34">
        <f>(Q194+P194)/O194</f>
        <v>1.2746128318584073</v>
      </c>
      <c r="AA194" s="34"/>
      <c r="AB194" s="34" t="s">
        <v>50</v>
      </c>
      <c r="AC194" s="34">
        <v>6.5</v>
      </c>
      <c r="AD194" s="34">
        <v>25</v>
      </c>
      <c r="AE194" s="34">
        <v>18.2</v>
      </c>
      <c r="AF194" s="34">
        <v>0.4</v>
      </c>
      <c r="AG194" s="34">
        <v>3.48</v>
      </c>
      <c r="AH194" s="34">
        <v>52.92</v>
      </c>
      <c r="AI194" s="34">
        <v>1.3736263736263736</v>
      </c>
      <c r="AJ194" s="34">
        <v>42.129629629629626</v>
      </c>
      <c r="AK194" s="34">
        <v>868.64</v>
      </c>
      <c r="AL194" s="36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spans="1:48" ht="15.75" customHeight="1">
      <c r="A195" s="535" t="s">
        <v>5322</v>
      </c>
      <c r="B195" s="51">
        <v>45975</v>
      </c>
      <c r="C195" s="33" t="s">
        <v>5321</v>
      </c>
      <c r="D195" s="37">
        <v>1476</v>
      </c>
      <c r="E195" s="34">
        <v>5.17</v>
      </c>
      <c r="F195" s="34">
        <v>5.27</v>
      </c>
      <c r="G195" s="34">
        <v>4.3099999999999996</v>
      </c>
      <c r="H195" s="34">
        <v>0.15</v>
      </c>
      <c r="I195" s="34">
        <v>0.61</v>
      </c>
      <c r="J195" s="31">
        <v>0.02</v>
      </c>
      <c r="K195" s="31">
        <v>7.9000000000000001E-2</v>
      </c>
      <c r="L195" s="31">
        <v>5.7000000000000002E-2</v>
      </c>
      <c r="M195" s="31">
        <v>1.7399999999999999E-2</v>
      </c>
      <c r="N195" s="420">
        <f t="shared" si="31"/>
        <v>94.756600000000006</v>
      </c>
      <c r="O195" s="34">
        <v>36.49</v>
      </c>
      <c r="P195" s="34">
        <v>38.74</v>
      </c>
      <c r="Q195" s="34">
        <v>7.12</v>
      </c>
      <c r="R195" s="34">
        <v>15.3</v>
      </c>
      <c r="S195" s="34">
        <v>0.37</v>
      </c>
      <c r="T195" s="34">
        <v>0.18</v>
      </c>
      <c r="U195" s="34">
        <v>0.32100000000000001</v>
      </c>
      <c r="V195" s="34">
        <v>0.15</v>
      </c>
      <c r="W195" s="34">
        <v>0.35</v>
      </c>
      <c r="X195" s="34">
        <v>0.73</v>
      </c>
      <c r="Y195" s="34">
        <f>P195/O195</f>
        <v>1.0616607289668403</v>
      </c>
      <c r="Z195" s="34">
        <f>(Q195+P195)/O195</f>
        <v>1.2567826801863524</v>
      </c>
      <c r="AA195" s="34"/>
      <c r="AB195" s="34" t="s">
        <v>53</v>
      </c>
      <c r="AC195" s="34">
        <v>14.3</v>
      </c>
      <c r="AD195" s="34"/>
      <c r="AE195" s="34"/>
      <c r="AF195" s="34"/>
      <c r="AG195" s="34"/>
      <c r="AH195" s="34"/>
      <c r="AI195" s="34"/>
      <c r="AJ195" s="34"/>
      <c r="AK195" s="34"/>
      <c r="AL195" s="36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spans="1:48" ht="15.75" customHeight="1">
      <c r="A196" s="535" t="s">
        <v>5324</v>
      </c>
      <c r="B196" s="51">
        <v>45975</v>
      </c>
      <c r="C196" s="33" t="s">
        <v>5323</v>
      </c>
      <c r="D196" s="37">
        <v>1473</v>
      </c>
      <c r="E196" s="34">
        <v>7</v>
      </c>
      <c r="F196" s="34">
        <v>7.1</v>
      </c>
      <c r="G196" s="34">
        <v>4.3899999999999997</v>
      </c>
      <c r="H196" s="34">
        <v>0.11</v>
      </c>
      <c r="I196" s="34">
        <v>0.3</v>
      </c>
      <c r="J196" s="31">
        <v>5.5E-2</v>
      </c>
      <c r="K196" s="31">
        <v>7.0000000000000007E-2</v>
      </c>
      <c r="L196" s="31">
        <v>2.7E-2</v>
      </c>
      <c r="M196" s="31">
        <v>1.4E-2</v>
      </c>
      <c r="N196" s="420">
        <f t="shared" si="31"/>
        <v>95.034000000000006</v>
      </c>
      <c r="O196" s="34">
        <v>37.72</v>
      </c>
      <c r="P196" s="34">
        <v>38.020000000000003</v>
      </c>
      <c r="Q196" s="34">
        <v>7.13</v>
      </c>
      <c r="R196" s="34">
        <v>14.75</v>
      </c>
      <c r="S196" s="34">
        <v>0.3</v>
      </c>
      <c r="T196" s="34">
        <v>0.19</v>
      </c>
      <c r="U196" s="34">
        <v>0.33</v>
      </c>
      <c r="V196" s="34">
        <v>0.16</v>
      </c>
      <c r="W196" s="34">
        <v>0.41</v>
      </c>
      <c r="X196" s="34">
        <v>0.76</v>
      </c>
      <c r="Y196" s="433">
        <f>P196/O196</f>
        <v>1.0079533404029695</v>
      </c>
      <c r="Z196" s="433">
        <f>(Q196+P196)/O196</f>
        <v>1.1969777306468719</v>
      </c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6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spans="1:48" ht="15.75" customHeight="1">
      <c r="A197" s="535" t="s">
        <v>5325</v>
      </c>
      <c r="B197" s="51">
        <v>45975</v>
      </c>
      <c r="C197" s="33" t="s">
        <v>5326</v>
      </c>
      <c r="D197" s="37">
        <v>1460</v>
      </c>
      <c r="E197" s="34">
        <v>9.4700000000000006</v>
      </c>
      <c r="F197" s="34">
        <v>9.57</v>
      </c>
      <c r="G197" s="34">
        <v>4.4000000000000004</v>
      </c>
      <c r="H197" s="34">
        <v>0.11</v>
      </c>
      <c r="I197" s="34">
        <v>0.24</v>
      </c>
      <c r="J197" s="31">
        <v>0.06</v>
      </c>
      <c r="K197" s="31">
        <v>7.1999999999999995E-2</v>
      </c>
      <c r="L197" s="31">
        <v>2.1000000000000001E-2</v>
      </c>
      <c r="M197" s="31">
        <v>1.4800000000000001E-2</v>
      </c>
      <c r="N197" s="420">
        <f t="shared" ref="N197:N203" si="36">100-SUM(G197:M197)</f>
        <v>95.0822</v>
      </c>
      <c r="O197" s="34">
        <v>37.56</v>
      </c>
      <c r="P197" s="34">
        <v>38.03</v>
      </c>
      <c r="Q197" s="34">
        <v>7.26</v>
      </c>
      <c r="R197" s="34">
        <v>14.6</v>
      </c>
      <c r="S197" s="34">
        <v>0.33</v>
      </c>
      <c r="T197" s="34">
        <v>0.23</v>
      </c>
      <c r="U197" s="34">
        <v>0.34100000000000003</v>
      </c>
      <c r="V197" s="34">
        <v>0.15</v>
      </c>
      <c r="W197" s="34">
        <v>0.39</v>
      </c>
      <c r="X197" s="34">
        <v>0.84</v>
      </c>
      <c r="Y197" s="433">
        <f t="shared" ref="Y197:Y198" si="37">P197/O197</f>
        <v>1.0125133120340788</v>
      </c>
      <c r="Z197" s="433">
        <f t="shared" ref="Z197:Z198" si="38">(Q197+P197)/O197</f>
        <v>1.20580404685836</v>
      </c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6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spans="1:48" ht="15.75" customHeight="1">
      <c r="A198" s="535" t="s">
        <v>5327</v>
      </c>
      <c r="B198" s="51">
        <v>45975</v>
      </c>
      <c r="C198" s="33" t="s">
        <v>5328</v>
      </c>
      <c r="D198" s="37">
        <v>1495</v>
      </c>
      <c r="E198" s="34">
        <v>12</v>
      </c>
      <c r="F198" s="34">
        <v>12.1</v>
      </c>
      <c r="G198" s="34">
        <v>4.24</v>
      </c>
      <c r="H198" s="34">
        <v>0.14000000000000001</v>
      </c>
      <c r="I198" s="34">
        <v>0.86</v>
      </c>
      <c r="J198" s="31">
        <v>1.2999999999999999E-2</v>
      </c>
      <c r="K198" s="31">
        <v>7.9000000000000001E-2</v>
      </c>
      <c r="L198" s="31">
        <v>7.1999999999999995E-2</v>
      </c>
      <c r="M198" s="31">
        <v>1.3899999999999999E-2</v>
      </c>
      <c r="N198" s="420">
        <f t="shared" si="36"/>
        <v>94.582099999999997</v>
      </c>
      <c r="O198" s="34">
        <v>36.270000000000003</v>
      </c>
      <c r="P198" s="34">
        <v>39.31</v>
      </c>
      <c r="Q198" s="34">
        <v>7.4</v>
      </c>
      <c r="R198" s="34">
        <v>15.1</v>
      </c>
      <c r="S198" s="34">
        <v>0.2</v>
      </c>
      <c r="T198" s="34">
        <v>0.13</v>
      </c>
      <c r="U198" s="34">
        <v>0.30199999999999999</v>
      </c>
      <c r="V198" s="34">
        <v>0.13</v>
      </c>
      <c r="W198" s="34">
        <v>0.28000000000000003</v>
      </c>
      <c r="X198" s="34">
        <v>0.62</v>
      </c>
      <c r="Y198" s="433">
        <f t="shared" si="37"/>
        <v>1.0838158257513095</v>
      </c>
      <c r="Z198" s="433">
        <f t="shared" si="38"/>
        <v>1.2878411910669973</v>
      </c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6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spans="1:48" ht="15.75" customHeight="1">
      <c r="A199" s="535" t="s">
        <v>5329</v>
      </c>
      <c r="B199" s="51">
        <v>45975</v>
      </c>
      <c r="C199" s="33" t="s">
        <v>5330</v>
      </c>
      <c r="D199" s="37">
        <v>1500</v>
      </c>
      <c r="E199" s="34">
        <v>13.4</v>
      </c>
      <c r="F199" s="34">
        <v>13.5</v>
      </c>
      <c r="G199" s="34">
        <v>4.2699999999999996</v>
      </c>
      <c r="H199" s="34">
        <v>0.15</v>
      </c>
      <c r="I199" s="34">
        <v>0.76</v>
      </c>
      <c r="J199" s="31">
        <v>1.2999999999999999E-2</v>
      </c>
      <c r="K199" s="31">
        <v>0.08</v>
      </c>
      <c r="L199" s="31">
        <v>6.8000000000000005E-2</v>
      </c>
      <c r="M199" s="31">
        <v>1.35E-2</v>
      </c>
      <c r="N199" s="420">
        <f t="shared" si="36"/>
        <v>94.645499999999998</v>
      </c>
      <c r="O199" s="34">
        <v>35.69</v>
      </c>
      <c r="P199" s="34">
        <v>39.79</v>
      </c>
      <c r="Q199" s="34">
        <v>7.33</v>
      </c>
      <c r="R199" s="34">
        <v>15.2</v>
      </c>
      <c r="S199" s="34">
        <v>0.21</v>
      </c>
      <c r="T199" s="34">
        <v>0.13</v>
      </c>
      <c r="U199" s="34">
        <v>0.31</v>
      </c>
      <c r="V199" s="34">
        <v>0.14000000000000001</v>
      </c>
      <c r="W199" s="34">
        <v>0.32</v>
      </c>
      <c r="X199" s="34">
        <v>0.62</v>
      </c>
      <c r="Y199" s="433">
        <v>1.1148781171196414</v>
      </c>
      <c r="Z199" s="433">
        <v>1.3202577752871953</v>
      </c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6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spans="1:48" ht="15.75" customHeight="1">
      <c r="A200" s="535" t="s">
        <v>5332</v>
      </c>
      <c r="B200" s="51">
        <v>45975</v>
      </c>
      <c r="C200" s="33" t="s">
        <v>5331</v>
      </c>
      <c r="D200" s="37">
        <v>1501</v>
      </c>
      <c r="E200" s="34">
        <v>16</v>
      </c>
      <c r="F200" s="34">
        <v>16.100000000000001</v>
      </c>
      <c r="G200" s="34">
        <v>4.28</v>
      </c>
      <c r="H200" s="34">
        <v>0.14000000000000001</v>
      </c>
      <c r="I200" s="34">
        <v>0.7</v>
      </c>
      <c r="J200" s="31">
        <v>2.1000000000000001E-2</v>
      </c>
      <c r="K200" s="31">
        <v>8.6999999999999994E-2</v>
      </c>
      <c r="L200" s="31">
        <v>0.06</v>
      </c>
      <c r="M200" s="31">
        <v>1.2999999999999999E-2</v>
      </c>
      <c r="N200" s="420">
        <f t="shared" si="36"/>
        <v>94.698999999999998</v>
      </c>
      <c r="O200" s="34">
        <v>36.26</v>
      </c>
      <c r="P200" s="34">
        <v>39.22</v>
      </c>
      <c r="Q200" s="34">
        <v>7.29</v>
      </c>
      <c r="R200" s="34">
        <v>15.21</v>
      </c>
      <c r="S200" s="34">
        <v>0.21</v>
      </c>
      <c r="T200" s="34">
        <v>0.12</v>
      </c>
      <c r="U200" s="34">
        <v>0.3</v>
      </c>
      <c r="V200" s="34">
        <v>0.15</v>
      </c>
      <c r="W200" s="34">
        <v>0.35</v>
      </c>
      <c r="X200" s="34">
        <v>0.63</v>
      </c>
      <c r="Y200" s="433">
        <v>1.0816326530612246</v>
      </c>
      <c r="Z200" s="433">
        <v>1.2826806398234969</v>
      </c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6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spans="1:48" ht="15.75" customHeight="1">
      <c r="A201" s="535" t="s">
        <v>5334</v>
      </c>
      <c r="B201" s="51">
        <v>45975</v>
      </c>
      <c r="C201" s="33" t="s">
        <v>5333</v>
      </c>
      <c r="D201" s="37">
        <v>1494</v>
      </c>
      <c r="E201" s="34">
        <v>13.4</v>
      </c>
      <c r="F201" s="34">
        <v>13.5</v>
      </c>
      <c r="G201" s="34">
        <v>4.3499999999999996</v>
      </c>
      <c r="H201" s="34">
        <v>0.13</v>
      </c>
      <c r="I201" s="34">
        <v>0.44</v>
      </c>
      <c r="J201" s="31">
        <v>2.8000000000000001E-2</v>
      </c>
      <c r="K201" s="31">
        <v>7.9000000000000001E-2</v>
      </c>
      <c r="L201" s="31">
        <v>4.1000000000000002E-2</v>
      </c>
      <c r="M201" s="31">
        <v>1.35E-2</v>
      </c>
      <c r="N201" s="420">
        <f t="shared" si="36"/>
        <v>94.918499999999995</v>
      </c>
      <c r="O201" s="34">
        <v>36.22</v>
      </c>
      <c r="P201" s="34">
        <v>39.31</v>
      </c>
      <c r="Q201" s="34">
        <v>7.41</v>
      </c>
      <c r="R201" s="34">
        <v>14.84</v>
      </c>
      <c r="S201" s="34">
        <v>0.22</v>
      </c>
      <c r="T201" s="34">
        <v>0.15</v>
      </c>
      <c r="U201" s="34">
        <v>0.34</v>
      </c>
      <c r="V201" s="34">
        <v>0.15</v>
      </c>
      <c r="W201" s="34">
        <v>0.39</v>
      </c>
      <c r="X201" s="34">
        <v>0.71</v>
      </c>
      <c r="Y201" s="433">
        <v>1.0853119823302044</v>
      </c>
      <c r="Z201" s="433">
        <v>1.2898950855880729</v>
      </c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6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spans="1:48" ht="15.75" customHeight="1">
      <c r="A202" s="535" t="s">
        <v>5336</v>
      </c>
      <c r="B202" s="51">
        <v>45975</v>
      </c>
      <c r="C202" s="33" t="s">
        <v>5335</v>
      </c>
      <c r="D202" s="37">
        <v>1481</v>
      </c>
      <c r="E202" s="34">
        <v>19.149999999999999</v>
      </c>
      <c r="F202" s="34">
        <v>19.25</v>
      </c>
      <c r="G202" s="34">
        <v>4.3600000000000003</v>
      </c>
      <c r="H202" s="34">
        <v>0.13</v>
      </c>
      <c r="I202" s="34">
        <v>0.4</v>
      </c>
      <c r="J202" s="31">
        <v>4.8000000000000001E-2</v>
      </c>
      <c r="K202" s="31">
        <v>7.3999999999999996E-2</v>
      </c>
      <c r="L202" s="31">
        <v>2.8000000000000001E-2</v>
      </c>
      <c r="M202" s="31">
        <v>2.1000000000000001E-2</v>
      </c>
      <c r="N202" s="420">
        <f t="shared" si="36"/>
        <v>94.938999999999993</v>
      </c>
      <c r="O202" s="34">
        <v>36.909999999999997</v>
      </c>
      <c r="P202" s="34">
        <v>38.380000000000003</v>
      </c>
      <c r="Q202" s="34">
        <v>7.43</v>
      </c>
      <c r="R202" s="34">
        <v>14.68</v>
      </c>
      <c r="S202" s="34">
        <v>0.38</v>
      </c>
      <c r="T202" s="34">
        <v>0.2</v>
      </c>
      <c r="U202" s="34">
        <v>0.33</v>
      </c>
      <c r="V202" s="34">
        <v>0.18</v>
      </c>
      <c r="W202" s="34">
        <v>0.45</v>
      </c>
      <c r="X202" s="34">
        <v>0.8</v>
      </c>
      <c r="Y202" s="433">
        <v>1.0398266052560283</v>
      </c>
      <c r="Z202" s="433">
        <v>1.2411270658358171</v>
      </c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6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spans="1:48" ht="15.75" customHeight="1">
      <c r="A203" s="535" t="s">
        <v>5338</v>
      </c>
      <c r="B203" s="51">
        <v>45975</v>
      </c>
      <c r="C203" s="33" t="s">
        <v>5337</v>
      </c>
      <c r="D203" s="37">
        <v>1460</v>
      </c>
      <c r="E203" s="34">
        <v>21.2</v>
      </c>
      <c r="F203" s="34">
        <v>21</v>
      </c>
      <c r="G203" s="34">
        <v>4.42</v>
      </c>
      <c r="H203" s="34">
        <v>0.13</v>
      </c>
      <c r="I203" s="34">
        <v>0.19</v>
      </c>
      <c r="J203" s="31">
        <v>4.9000000000000002E-2</v>
      </c>
      <c r="K203" s="31">
        <v>8.1000000000000003E-2</v>
      </c>
      <c r="L203" s="31">
        <v>2.1000000000000001E-2</v>
      </c>
      <c r="M203" s="31">
        <v>1.4E-2</v>
      </c>
      <c r="N203" s="420">
        <f t="shared" si="36"/>
        <v>95.094999999999999</v>
      </c>
      <c r="O203" s="34">
        <v>36.770000000000003</v>
      </c>
      <c r="P203" s="34">
        <v>38.33</v>
      </c>
      <c r="Q203" s="34">
        <v>7.47</v>
      </c>
      <c r="R203" s="34">
        <v>14.73</v>
      </c>
      <c r="S203" s="34">
        <v>0.38</v>
      </c>
      <c r="T203" s="34">
        <v>0.23</v>
      </c>
      <c r="U203" s="34">
        <v>0.32</v>
      </c>
      <c r="V203" s="34">
        <v>0.17</v>
      </c>
      <c r="W203" s="34">
        <v>0.45</v>
      </c>
      <c r="X203" s="34">
        <v>0.88</v>
      </c>
      <c r="Y203" s="433">
        <v>1.0424258906717432</v>
      </c>
      <c r="Z203" s="433">
        <v>1.2455806363883599</v>
      </c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6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spans="1:48" ht="15.75" customHeight="1">
      <c r="A204" s="535" t="s">
        <v>5340</v>
      </c>
      <c r="B204" s="51">
        <v>45975</v>
      </c>
      <c r="C204" s="33" t="s">
        <v>5339</v>
      </c>
      <c r="D204" s="37">
        <v>1482</v>
      </c>
      <c r="E204" s="34">
        <v>23.1</v>
      </c>
      <c r="F204" s="34">
        <v>23.2</v>
      </c>
      <c r="G204" s="34">
        <v>4.3600000000000003</v>
      </c>
      <c r="H204" s="34">
        <v>0.13</v>
      </c>
      <c r="I204" s="34">
        <v>0.4</v>
      </c>
      <c r="J204" s="31">
        <v>0.03</v>
      </c>
      <c r="K204" s="31">
        <v>7.8E-2</v>
      </c>
      <c r="L204" s="31">
        <v>4.1000000000000002E-2</v>
      </c>
      <c r="M204" s="31">
        <v>1.2999999999999999E-2</v>
      </c>
      <c r="N204" s="420">
        <f t="shared" ref="N204:N268" si="39">100-SUM(G204:M204)</f>
        <v>94.947999999999993</v>
      </c>
      <c r="O204" s="34">
        <v>36.49</v>
      </c>
      <c r="P204" s="34">
        <v>38.840000000000003</v>
      </c>
      <c r="Q204" s="34">
        <v>7.23</v>
      </c>
      <c r="R204" s="34">
        <v>15.08</v>
      </c>
      <c r="S204" s="34">
        <v>0.26</v>
      </c>
      <c r="T204" s="34">
        <v>0.19</v>
      </c>
      <c r="U204" s="34">
        <v>0.34</v>
      </c>
      <c r="V204" s="34">
        <v>0.16</v>
      </c>
      <c r="W204" s="34">
        <v>0.38</v>
      </c>
      <c r="X204" s="34">
        <v>0.79</v>
      </c>
      <c r="Y204" s="433">
        <v>1.0644012058098109</v>
      </c>
      <c r="Z204" s="433">
        <v>1.262537681556591</v>
      </c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6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</row>
    <row r="205" spans="1:48" ht="15.75" customHeight="1">
      <c r="A205" s="535" t="s">
        <v>5344</v>
      </c>
      <c r="B205" s="51">
        <v>45975</v>
      </c>
      <c r="C205" s="33" t="s">
        <v>5341</v>
      </c>
      <c r="D205" s="37">
        <v>1475</v>
      </c>
      <c r="E205" s="34">
        <v>1</v>
      </c>
      <c r="F205" s="34">
        <v>1.1000000000000001</v>
      </c>
      <c r="G205" s="34">
        <v>4.41</v>
      </c>
      <c r="H205" s="34">
        <v>0.12</v>
      </c>
      <c r="I205" s="34">
        <v>0.23</v>
      </c>
      <c r="J205" s="31">
        <v>4.4999999999999998E-2</v>
      </c>
      <c r="K205" s="31">
        <v>7.6999999999999999E-2</v>
      </c>
      <c r="L205" s="31">
        <v>2.3E-2</v>
      </c>
      <c r="M205" s="31">
        <v>1.2E-2</v>
      </c>
      <c r="N205" s="420">
        <f t="shared" si="39"/>
        <v>95.082999999999998</v>
      </c>
      <c r="O205" s="34">
        <v>36.64</v>
      </c>
      <c r="P205" s="34">
        <v>38.67</v>
      </c>
      <c r="Q205" s="34">
        <v>7.12</v>
      </c>
      <c r="R205" s="34">
        <v>15.03</v>
      </c>
      <c r="S205" s="34">
        <v>0.34</v>
      </c>
      <c r="T205" s="34">
        <v>0.21</v>
      </c>
      <c r="U205" s="34">
        <v>0.34</v>
      </c>
      <c r="V205" s="34">
        <v>0.16</v>
      </c>
      <c r="W205" s="34">
        <v>0.39</v>
      </c>
      <c r="X205" s="34">
        <v>0.84</v>
      </c>
      <c r="Y205" s="433">
        <v>1.0554039301310043</v>
      </c>
      <c r="Z205" s="433">
        <v>1.2497270742358078</v>
      </c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6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</row>
    <row r="206" spans="1:48" ht="15.75" customHeight="1">
      <c r="A206" s="535"/>
      <c r="B206" s="51"/>
      <c r="C206" s="33"/>
      <c r="D206" s="37"/>
      <c r="E206" s="34"/>
      <c r="F206" s="34"/>
      <c r="G206" s="34"/>
      <c r="H206" s="34"/>
      <c r="I206" s="34"/>
      <c r="J206" s="31"/>
      <c r="K206" s="31"/>
      <c r="L206" s="31"/>
      <c r="M206" s="31"/>
      <c r="N206" s="420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433"/>
      <c r="Z206" s="433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6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</row>
    <row r="207" spans="1:48" ht="15.75" customHeight="1">
      <c r="A207" s="535" t="s">
        <v>5343</v>
      </c>
      <c r="B207" s="51">
        <v>45976</v>
      </c>
      <c r="C207" s="33" t="s">
        <v>5342</v>
      </c>
      <c r="D207" s="37">
        <v>1473</v>
      </c>
      <c r="E207" s="34">
        <v>2.2999999999999998</v>
      </c>
      <c r="F207" s="34">
        <v>2.4</v>
      </c>
      <c r="G207" s="34">
        <v>4.37</v>
      </c>
      <c r="H207" s="34">
        <v>0.13</v>
      </c>
      <c r="I207" s="34">
        <v>0.38</v>
      </c>
      <c r="J207" s="31">
        <v>3.2000000000000001E-2</v>
      </c>
      <c r="K207" s="31">
        <v>7.9000000000000001E-2</v>
      </c>
      <c r="L207" s="31">
        <v>3.6999999999999998E-2</v>
      </c>
      <c r="M207" s="31">
        <v>1.2E-2</v>
      </c>
      <c r="N207" s="420">
        <f t="shared" si="39"/>
        <v>94.960000000000008</v>
      </c>
      <c r="O207" s="34">
        <v>36.49</v>
      </c>
      <c r="P207" s="34">
        <v>39.06</v>
      </c>
      <c r="Q207" s="34">
        <v>7.19</v>
      </c>
      <c r="R207" s="34">
        <v>14.92</v>
      </c>
      <c r="S207" s="34">
        <v>0.28000000000000003</v>
      </c>
      <c r="T207" s="34">
        <v>0.18</v>
      </c>
      <c r="U207" s="34">
        <v>0.34</v>
      </c>
      <c r="V207" s="34">
        <v>0.16</v>
      </c>
      <c r="W207" s="34">
        <v>0.37</v>
      </c>
      <c r="X207" s="34">
        <v>0.76</v>
      </c>
      <c r="Y207" s="433">
        <v>1.0704302548643465</v>
      </c>
      <c r="Z207" s="433">
        <v>1.2674705398739381</v>
      </c>
      <c r="AA207" s="34"/>
      <c r="AB207" s="34" t="s">
        <v>48</v>
      </c>
      <c r="AC207" s="34">
        <v>6.5</v>
      </c>
      <c r="AD207" s="34">
        <v>24.8</v>
      </c>
      <c r="AE207" s="34">
        <v>18.399999999999999</v>
      </c>
      <c r="AF207" s="34">
        <v>0.6</v>
      </c>
      <c r="AG207" s="34">
        <v>3.35</v>
      </c>
      <c r="AH207" s="34">
        <v>52.85</v>
      </c>
      <c r="AI207" s="34">
        <v>1.347826086956522</v>
      </c>
      <c r="AJ207" s="34">
        <v>42.592592592592588</v>
      </c>
      <c r="AK207" s="34">
        <v>858.57499999999993</v>
      </c>
      <c r="AL207" s="36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</row>
    <row r="208" spans="1:48" ht="15.75" customHeight="1">
      <c r="A208" s="535" t="s">
        <v>5345</v>
      </c>
      <c r="B208" s="51">
        <v>45976</v>
      </c>
      <c r="C208" s="33" t="s">
        <v>5346</v>
      </c>
      <c r="D208" s="37">
        <v>1485</v>
      </c>
      <c r="E208" s="34">
        <v>3.3</v>
      </c>
      <c r="F208" s="34">
        <v>3.4</v>
      </c>
      <c r="G208" s="34">
        <v>4.4000000000000004</v>
      </c>
      <c r="H208" s="34">
        <v>0.12</v>
      </c>
      <c r="I208" s="34">
        <v>0.26</v>
      </c>
      <c r="J208" s="31">
        <v>4.7E-2</v>
      </c>
      <c r="K208" s="31">
        <v>7.6999999999999999E-2</v>
      </c>
      <c r="L208" s="31">
        <v>2.7E-2</v>
      </c>
      <c r="M208" s="31">
        <v>1.2E-2</v>
      </c>
      <c r="N208" s="420">
        <f t="shared" si="39"/>
        <v>95.057000000000002</v>
      </c>
      <c r="O208" s="34">
        <v>36.590000000000003</v>
      </c>
      <c r="P208" s="34">
        <v>38.75</v>
      </c>
      <c r="Q208" s="34">
        <v>7.12</v>
      </c>
      <c r="R208" s="34">
        <v>15.16</v>
      </c>
      <c r="S208" s="34">
        <v>0.32</v>
      </c>
      <c r="T208" s="34">
        <v>0.2</v>
      </c>
      <c r="U208" s="34">
        <v>0.34</v>
      </c>
      <c r="V208" s="34">
        <v>0.16</v>
      </c>
      <c r="W208" s="34">
        <v>0.35</v>
      </c>
      <c r="X208" s="34">
        <v>0.77</v>
      </c>
      <c r="Y208" s="433">
        <v>1.059032522547144</v>
      </c>
      <c r="Z208" s="433">
        <v>1.2536212079803224</v>
      </c>
      <c r="AA208" s="34"/>
      <c r="AB208" s="34" t="s">
        <v>50</v>
      </c>
      <c r="AC208" s="34">
        <v>6.5</v>
      </c>
      <c r="AD208" s="34" t="s">
        <v>51</v>
      </c>
      <c r="AE208" s="34"/>
      <c r="AF208" s="34"/>
      <c r="AG208" s="34"/>
      <c r="AH208" s="34"/>
      <c r="AI208" s="34"/>
      <c r="AJ208" s="34"/>
      <c r="AK208" s="34"/>
      <c r="AL208" s="36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</row>
    <row r="209" spans="1:48" ht="15.75" customHeight="1">
      <c r="A209" s="535" t="s">
        <v>5348</v>
      </c>
      <c r="B209" s="51">
        <v>45976</v>
      </c>
      <c r="C209" s="33" t="s">
        <v>5347</v>
      </c>
      <c r="D209" s="37">
        <v>1482</v>
      </c>
      <c r="E209" s="34">
        <v>5.15</v>
      </c>
      <c r="F209" s="34">
        <v>5.25</v>
      </c>
      <c r="G209" s="34">
        <v>4.33</v>
      </c>
      <c r="H209" s="34">
        <v>0.13</v>
      </c>
      <c r="I209" s="34">
        <v>0.52</v>
      </c>
      <c r="J209" s="31">
        <v>3.5999999999999997E-2</v>
      </c>
      <c r="K209" s="31">
        <v>8.3000000000000004E-2</v>
      </c>
      <c r="L209" s="31">
        <v>4.4999999999999998E-2</v>
      </c>
      <c r="M209" s="31">
        <v>1.2E-2</v>
      </c>
      <c r="N209" s="420">
        <f t="shared" si="39"/>
        <v>94.843999999999994</v>
      </c>
      <c r="O209" s="34">
        <v>36.81</v>
      </c>
      <c r="P209" s="34">
        <v>38.479999999999997</v>
      </c>
      <c r="Q209" s="34">
        <v>7.01</v>
      </c>
      <c r="R209" s="34">
        <v>15.27</v>
      </c>
      <c r="S209" s="34">
        <v>0.28999999999999998</v>
      </c>
      <c r="T209" s="34">
        <v>0.21</v>
      </c>
      <c r="U209" s="34">
        <v>0.34</v>
      </c>
      <c r="V209" s="34">
        <v>0.16</v>
      </c>
      <c r="W209" s="34">
        <v>0.38</v>
      </c>
      <c r="X209" s="34">
        <v>0.8</v>
      </c>
      <c r="Y209" s="433">
        <v>1.0453681064928007</v>
      </c>
      <c r="Z209" s="433">
        <v>1.2358054876392282</v>
      </c>
      <c r="AA209" s="34"/>
      <c r="AB209" s="34" t="s">
        <v>53</v>
      </c>
      <c r="AC209" s="34">
        <v>14.3</v>
      </c>
      <c r="AD209" s="34">
        <v>24.6</v>
      </c>
      <c r="AE209" s="34">
        <v>18.2</v>
      </c>
      <c r="AF209" s="34">
        <v>0.6</v>
      </c>
      <c r="AG209" s="34">
        <v>3.22</v>
      </c>
      <c r="AH209" s="34">
        <v>53.379999999999995</v>
      </c>
      <c r="AI209" s="34">
        <v>1.3516483516483517</v>
      </c>
      <c r="AJ209" s="34">
        <v>42.523364485981304</v>
      </c>
      <c r="AK209" s="34">
        <v>848.51</v>
      </c>
      <c r="AL209" s="36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</row>
    <row r="210" spans="1:48" ht="15.75" customHeight="1">
      <c r="A210" s="535" t="s">
        <v>5349</v>
      </c>
      <c r="B210" s="51">
        <v>45976</v>
      </c>
      <c r="C210" s="33" t="s">
        <v>5350</v>
      </c>
      <c r="D210" s="37">
        <v>1484</v>
      </c>
      <c r="E210" s="34">
        <v>7.2</v>
      </c>
      <c r="F210" s="34">
        <v>7.3</v>
      </c>
      <c r="G210" s="34">
        <v>4.3</v>
      </c>
      <c r="H210" s="34">
        <v>0.14000000000000001</v>
      </c>
      <c r="I210" s="34">
        <v>0.66</v>
      </c>
      <c r="J210" s="31">
        <v>2.5000000000000001E-2</v>
      </c>
      <c r="K210" s="31">
        <v>8.8999999999999996E-2</v>
      </c>
      <c r="L210" s="31">
        <v>5.7000000000000002E-2</v>
      </c>
      <c r="M210" s="31">
        <v>1.2E-2</v>
      </c>
      <c r="N210" s="420">
        <f t="shared" si="39"/>
        <v>94.716999999999999</v>
      </c>
      <c r="O210" s="34">
        <v>36.57</v>
      </c>
      <c r="P210" s="34">
        <v>38.76</v>
      </c>
      <c r="Q210" s="34">
        <v>7.2</v>
      </c>
      <c r="R210" s="34">
        <v>15.26</v>
      </c>
      <c r="S210" s="34">
        <v>0.28000000000000003</v>
      </c>
      <c r="T210" s="34">
        <v>0.17</v>
      </c>
      <c r="U210" s="34">
        <v>0.32</v>
      </c>
      <c r="V210" s="34">
        <v>0.16</v>
      </c>
      <c r="W210" s="34">
        <v>0.34</v>
      </c>
      <c r="X210" s="34">
        <v>0.7</v>
      </c>
      <c r="Y210" s="433">
        <v>1.0598851517637407</v>
      </c>
      <c r="Z210" s="433">
        <v>1.2567678424938473</v>
      </c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6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</row>
    <row r="211" spans="1:48" ht="15.75" customHeight="1">
      <c r="A211" s="535" t="s">
        <v>5351</v>
      </c>
      <c r="B211" s="51">
        <v>45976</v>
      </c>
      <c r="C211" s="33" t="s">
        <v>5352</v>
      </c>
      <c r="D211" s="37">
        <v>1490</v>
      </c>
      <c r="E211" s="34">
        <v>8.5</v>
      </c>
      <c r="F211" s="34">
        <v>9</v>
      </c>
      <c r="G211" s="34">
        <v>4.32</v>
      </c>
      <c r="H211" s="34">
        <v>0.14000000000000001</v>
      </c>
      <c r="I211" s="34">
        <v>0.57999999999999996</v>
      </c>
      <c r="J211" s="31">
        <v>2.1999999999999999E-2</v>
      </c>
      <c r="K211" s="31">
        <v>8.4000000000000005E-2</v>
      </c>
      <c r="L211" s="31">
        <v>5.3999999999999999E-2</v>
      </c>
      <c r="M211" s="31">
        <v>1.4E-2</v>
      </c>
      <c r="N211" s="420">
        <f t="shared" si="39"/>
        <v>94.786000000000001</v>
      </c>
      <c r="O211" s="34">
        <v>37.07</v>
      </c>
      <c r="P211" s="34">
        <v>38.299999999999997</v>
      </c>
      <c r="Q211" s="34">
        <v>7.22</v>
      </c>
      <c r="R211" s="34">
        <v>15.21</v>
      </c>
      <c r="S211" s="34">
        <v>0.31</v>
      </c>
      <c r="T211" s="34">
        <v>0.16</v>
      </c>
      <c r="U211" s="34">
        <v>0.33</v>
      </c>
      <c r="V211" s="34">
        <v>0.15</v>
      </c>
      <c r="W211" s="34">
        <v>0.33</v>
      </c>
      <c r="X211" s="34">
        <v>0.71</v>
      </c>
      <c r="Y211" s="433">
        <v>1.0331804693822497</v>
      </c>
      <c r="Z211" s="433">
        <v>1.2279471270569193</v>
      </c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6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</row>
    <row r="212" spans="1:48" ht="15.75" customHeight="1">
      <c r="A212" s="535" t="s">
        <v>5354</v>
      </c>
      <c r="B212" s="51">
        <v>45976</v>
      </c>
      <c r="C212" s="33" t="s">
        <v>5353</v>
      </c>
      <c r="D212" s="37">
        <v>1473</v>
      </c>
      <c r="E212" s="34">
        <v>10.55</v>
      </c>
      <c r="F212" s="34">
        <v>11.05</v>
      </c>
      <c r="G212" s="34">
        <v>4.4000000000000004</v>
      </c>
      <c r="H212" s="34">
        <v>0.12</v>
      </c>
      <c r="I212" s="34">
        <v>0.28000000000000003</v>
      </c>
      <c r="J212" s="31">
        <v>4.8000000000000001E-2</v>
      </c>
      <c r="K212" s="31">
        <v>8.2000000000000003E-2</v>
      </c>
      <c r="L212" s="31">
        <v>2.8000000000000001E-2</v>
      </c>
      <c r="M212" s="31">
        <v>1.4E-2</v>
      </c>
      <c r="N212" s="420">
        <f t="shared" si="39"/>
        <v>95.028000000000006</v>
      </c>
      <c r="O212" s="34">
        <v>36.1</v>
      </c>
      <c r="P212" s="34">
        <v>38.729999999999997</v>
      </c>
      <c r="Q212" s="34">
        <v>7.5</v>
      </c>
      <c r="R212" s="34">
        <v>15.13</v>
      </c>
      <c r="S212" s="34">
        <v>0.34</v>
      </c>
      <c r="T212" s="34">
        <v>0.2</v>
      </c>
      <c r="U212" s="34">
        <v>0.35</v>
      </c>
      <c r="V212" s="34">
        <v>0.17</v>
      </c>
      <c r="W212" s="34">
        <v>0.41</v>
      </c>
      <c r="X212" s="34">
        <v>0.8</v>
      </c>
      <c r="Y212" s="433">
        <v>1.0728531855955676</v>
      </c>
      <c r="Z212" s="433">
        <v>1.2806094182825483</v>
      </c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6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</row>
    <row r="213" spans="1:48" ht="15.75" customHeight="1">
      <c r="A213" s="535" t="s">
        <v>5356</v>
      </c>
      <c r="B213" s="51">
        <v>45976</v>
      </c>
      <c r="C213" s="33" t="s">
        <v>5355</v>
      </c>
      <c r="D213" s="37">
        <v>1494</v>
      </c>
      <c r="E213" s="34">
        <v>12.1</v>
      </c>
      <c r="F213" s="34">
        <v>12.2</v>
      </c>
      <c r="G213" s="34">
        <v>4.3899999999999997</v>
      </c>
      <c r="H213" s="34">
        <v>0.15</v>
      </c>
      <c r="I213" s="34">
        <v>0.69</v>
      </c>
      <c r="J213" s="31">
        <v>1.7000000000000001E-2</v>
      </c>
      <c r="K213" s="31">
        <v>0.09</v>
      </c>
      <c r="L213" s="31">
        <v>6.2E-2</v>
      </c>
      <c r="M213" s="31">
        <v>1.4E-2</v>
      </c>
      <c r="N213" s="420">
        <f t="shared" si="39"/>
        <v>94.587000000000003</v>
      </c>
      <c r="O213" s="34">
        <v>35.909999999999997</v>
      </c>
      <c r="P213" s="34">
        <v>39.200000000000003</v>
      </c>
      <c r="Q213" s="34">
        <v>7.43</v>
      </c>
      <c r="R213" s="34">
        <v>15.27</v>
      </c>
      <c r="S213" s="34">
        <v>0.26</v>
      </c>
      <c r="T213" s="34">
        <v>0.17</v>
      </c>
      <c r="U213" s="34">
        <v>0.32</v>
      </c>
      <c r="V213" s="34">
        <v>0.16</v>
      </c>
      <c r="W213" s="34">
        <v>0.34</v>
      </c>
      <c r="X213" s="34">
        <v>0.69</v>
      </c>
      <c r="Y213" s="433">
        <v>1.091617933723197</v>
      </c>
      <c r="Z213" s="433">
        <v>1.2985240879977724</v>
      </c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6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</row>
    <row r="214" spans="1:48" ht="15.75" customHeight="1">
      <c r="A214" s="535" t="s">
        <v>5358</v>
      </c>
      <c r="B214" s="51">
        <v>45976</v>
      </c>
      <c r="C214" s="33" t="s">
        <v>5357</v>
      </c>
      <c r="D214" s="37">
        <v>1505</v>
      </c>
      <c r="E214" s="34">
        <v>13.45</v>
      </c>
      <c r="F214" s="34">
        <v>13.55</v>
      </c>
      <c r="G214" s="34">
        <v>4.38</v>
      </c>
      <c r="H214" s="34">
        <v>0.15</v>
      </c>
      <c r="I214" s="34">
        <v>0.79</v>
      </c>
      <c r="J214" s="31">
        <v>1.2E-2</v>
      </c>
      <c r="K214" s="31">
        <v>8.6999999999999994E-2</v>
      </c>
      <c r="L214" s="31">
        <v>6.9000000000000006E-2</v>
      </c>
      <c r="M214" s="31">
        <v>1.4E-2</v>
      </c>
      <c r="N214" s="420">
        <f t="shared" si="39"/>
        <v>94.498000000000005</v>
      </c>
      <c r="O214" s="34">
        <v>35.32</v>
      </c>
      <c r="P214" s="34">
        <v>40.31</v>
      </c>
      <c r="Q214" s="34">
        <v>7.4</v>
      </c>
      <c r="R214" s="34">
        <v>15.09</v>
      </c>
      <c r="S214" s="34">
        <v>0.19</v>
      </c>
      <c r="T214" s="34">
        <v>0.12</v>
      </c>
      <c r="U214" s="34">
        <v>0.31</v>
      </c>
      <c r="V214" s="34">
        <v>0.14000000000000001</v>
      </c>
      <c r="W214" s="34">
        <v>0.28000000000000003</v>
      </c>
      <c r="X214" s="34">
        <v>0.59</v>
      </c>
      <c r="Y214" s="433">
        <v>1.1412797281993206</v>
      </c>
      <c r="Z214" s="433">
        <v>1.3507927519818799</v>
      </c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6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</row>
    <row r="215" spans="1:48" ht="15.75" customHeight="1">
      <c r="A215" s="535" t="s">
        <v>5360</v>
      </c>
      <c r="B215" s="51">
        <v>45976</v>
      </c>
      <c r="C215" s="33" t="s">
        <v>5359</v>
      </c>
      <c r="D215" s="37">
        <v>1484</v>
      </c>
      <c r="E215" s="34">
        <v>16.05</v>
      </c>
      <c r="F215" s="34">
        <v>16.149999999999999</v>
      </c>
      <c r="G215" s="34">
        <v>4.38</v>
      </c>
      <c r="H215" s="34">
        <v>0.14000000000000001</v>
      </c>
      <c r="I215" s="34">
        <v>0.33</v>
      </c>
      <c r="J215" s="31">
        <v>3.6999999999999998E-2</v>
      </c>
      <c r="K215" s="31">
        <v>8.5999999999999993E-2</v>
      </c>
      <c r="L215" s="31">
        <v>3.3000000000000002E-2</v>
      </c>
      <c r="M215" s="31">
        <v>1.4999999999999999E-2</v>
      </c>
      <c r="N215" s="420">
        <f t="shared" si="39"/>
        <v>94.978999999999999</v>
      </c>
      <c r="O215" s="34">
        <v>36.61</v>
      </c>
      <c r="P215" s="34">
        <v>38.71</v>
      </c>
      <c r="Q215" s="34">
        <v>7.25</v>
      </c>
      <c r="R215" s="34">
        <v>14.92</v>
      </c>
      <c r="S215" s="34">
        <v>0.33</v>
      </c>
      <c r="T215" s="34">
        <v>0.2</v>
      </c>
      <c r="U215" s="34">
        <v>0.33</v>
      </c>
      <c r="V215" s="34">
        <v>0.18</v>
      </c>
      <c r="W215" s="34">
        <v>0.42</v>
      </c>
      <c r="X215" s="34">
        <v>0.78</v>
      </c>
      <c r="Y215" s="433">
        <v>1.0573613766730401</v>
      </c>
      <c r="Z215" s="433">
        <v>1.255394700901393</v>
      </c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6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</row>
    <row r="216" spans="1:48" ht="15.75" customHeight="1">
      <c r="A216" s="535" t="s">
        <v>5362</v>
      </c>
      <c r="B216" s="51">
        <v>45976</v>
      </c>
      <c r="C216" s="33" t="s">
        <v>5361</v>
      </c>
      <c r="D216" s="37">
        <v>1481</v>
      </c>
      <c r="E216" s="34">
        <v>17.2</v>
      </c>
      <c r="F216" s="34">
        <v>17.3</v>
      </c>
      <c r="G216" s="34">
        <v>4.2300000000000004</v>
      </c>
      <c r="H216" s="34">
        <v>0.15</v>
      </c>
      <c r="I216" s="34">
        <v>0.89</v>
      </c>
      <c r="J216" s="31">
        <v>1.0999999999999999E-2</v>
      </c>
      <c r="K216" s="31">
        <v>9.2999999999999999E-2</v>
      </c>
      <c r="L216" s="31">
        <v>7.3999999999999996E-2</v>
      </c>
      <c r="M216" s="31">
        <v>1.4999999999999999E-2</v>
      </c>
      <c r="N216" s="420">
        <f t="shared" si="39"/>
        <v>94.537000000000006</v>
      </c>
      <c r="O216" s="34">
        <v>36.29</v>
      </c>
      <c r="P216" s="34">
        <v>39.229999999999997</v>
      </c>
      <c r="Q216" s="34">
        <v>7.46</v>
      </c>
      <c r="R216" s="34">
        <v>14.88</v>
      </c>
      <c r="S216" s="34">
        <v>0.24</v>
      </c>
      <c r="T216" s="34">
        <v>0.15</v>
      </c>
      <c r="U216" s="34">
        <v>0.31</v>
      </c>
      <c r="V216" s="34">
        <v>0.16</v>
      </c>
      <c r="W216" s="34">
        <v>0.36</v>
      </c>
      <c r="X216" s="34">
        <v>0.69</v>
      </c>
      <c r="Y216" s="433">
        <v>1.0810140534582529</v>
      </c>
      <c r="Z216" s="433">
        <v>1.2865803251584458</v>
      </c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6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</row>
    <row r="217" spans="1:48" ht="15.75" customHeight="1">
      <c r="A217" s="535" t="s">
        <v>5364</v>
      </c>
      <c r="B217" s="51">
        <v>45976</v>
      </c>
      <c r="C217" s="33" t="s">
        <v>5363</v>
      </c>
      <c r="D217" s="37">
        <v>1484</v>
      </c>
      <c r="E217" s="34">
        <v>20.100000000000001</v>
      </c>
      <c r="F217" s="34">
        <v>20.2</v>
      </c>
      <c r="G217" s="34">
        <v>4.41</v>
      </c>
      <c r="H217" s="34">
        <v>0.13</v>
      </c>
      <c r="I217" s="34">
        <v>0.32</v>
      </c>
      <c r="J217" s="31">
        <v>4.2000000000000003E-2</v>
      </c>
      <c r="K217" s="31">
        <v>7.9000000000000001E-2</v>
      </c>
      <c r="L217" s="31">
        <v>2.4E-2</v>
      </c>
      <c r="M217" s="31">
        <v>1.4E-2</v>
      </c>
      <c r="N217" s="420">
        <f t="shared" si="39"/>
        <v>94.980999999999995</v>
      </c>
      <c r="O217" s="34">
        <v>36.61</v>
      </c>
      <c r="P217" s="34">
        <v>38.74</v>
      </c>
      <c r="Q217" s="34">
        <v>7.44</v>
      </c>
      <c r="R217" s="34">
        <v>14.67</v>
      </c>
      <c r="S217" s="34">
        <v>0.34</v>
      </c>
      <c r="T217" s="34">
        <v>0.19</v>
      </c>
      <c r="U217" s="34">
        <v>0.34</v>
      </c>
      <c r="V217" s="34">
        <v>0.19</v>
      </c>
      <c r="W217" s="34">
        <v>0.45</v>
      </c>
      <c r="X217" s="34">
        <v>0.77</v>
      </c>
      <c r="Y217" s="433">
        <v>1.0581808249112266</v>
      </c>
      <c r="Z217" s="433">
        <v>1.2614039879814258</v>
      </c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6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</row>
    <row r="218" spans="1:48" ht="15.75" customHeight="1">
      <c r="A218" s="535" t="s">
        <v>5366</v>
      </c>
      <c r="B218" s="51">
        <v>45976</v>
      </c>
      <c r="C218" s="33" t="s">
        <v>5365</v>
      </c>
      <c r="D218" s="37">
        <v>1484</v>
      </c>
      <c r="E218" s="34">
        <v>22.1</v>
      </c>
      <c r="F218" s="34">
        <v>22.2</v>
      </c>
      <c r="G218" s="34">
        <v>4.29</v>
      </c>
      <c r="H218" s="34">
        <v>0.15</v>
      </c>
      <c r="I218" s="34">
        <v>0.66</v>
      </c>
      <c r="J218" s="31">
        <v>1.7999999999999999E-2</v>
      </c>
      <c r="K218" s="31">
        <v>8.5999999999999993E-2</v>
      </c>
      <c r="L218" s="31">
        <v>5.8999999999999997E-2</v>
      </c>
      <c r="M218" s="31">
        <v>1.4E-2</v>
      </c>
      <c r="N218" s="420">
        <f t="shared" si="39"/>
        <v>94.722999999999999</v>
      </c>
      <c r="O218" s="34">
        <v>36.549999999999997</v>
      </c>
      <c r="P218" s="34">
        <v>39.1</v>
      </c>
      <c r="Q218" s="34">
        <v>7.59</v>
      </c>
      <c r="R218" s="34">
        <v>14.57</v>
      </c>
      <c r="S218" s="34">
        <v>0.27</v>
      </c>
      <c r="T218" s="34">
        <v>0.14000000000000001</v>
      </c>
      <c r="U218" s="34">
        <v>0.32</v>
      </c>
      <c r="V218" s="34">
        <v>0.17</v>
      </c>
      <c r="W218" s="34">
        <v>0.39</v>
      </c>
      <c r="X218" s="34">
        <v>0.65</v>
      </c>
      <c r="Y218" s="433">
        <v>1.0697674418604652</v>
      </c>
      <c r="Z218" s="433">
        <v>1.2774281805745555</v>
      </c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6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</row>
    <row r="219" spans="1:48" ht="15.75" customHeight="1">
      <c r="A219" s="535" t="s">
        <v>3052</v>
      </c>
      <c r="B219" s="51">
        <v>45976</v>
      </c>
      <c r="C219" s="33" t="s">
        <v>5367</v>
      </c>
      <c r="D219" s="37">
        <v>1498</v>
      </c>
      <c r="E219" s="34">
        <v>0</v>
      </c>
      <c r="F219" s="34">
        <v>0.1</v>
      </c>
      <c r="G219" s="34">
        <v>4.29</v>
      </c>
      <c r="H219" s="34">
        <v>0.14000000000000001</v>
      </c>
      <c r="I219" s="34">
        <v>0.67</v>
      </c>
      <c r="J219" s="31">
        <v>2.3E-2</v>
      </c>
      <c r="K219" s="31">
        <v>8.7999999999999995E-2</v>
      </c>
      <c r="L219" s="31">
        <v>5.5E-2</v>
      </c>
      <c r="M219" s="31">
        <v>1.2999999999999999E-2</v>
      </c>
      <c r="N219" s="420">
        <f t="shared" si="39"/>
        <v>94.721000000000004</v>
      </c>
      <c r="O219" s="34">
        <v>36.619999999999997</v>
      </c>
      <c r="P219" s="34">
        <v>39.06</v>
      </c>
      <c r="Q219" s="34">
        <v>7.23</v>
      </c>
      <c r="R219" s="34">
        <v>14.91</v>
      </c>
      <c r="S219" s="34">
        <v>0.23</v>
      </c>
      <c r="T219" s="34">
        <v>0.15</v>
      </c>
      <c r="U219" s="34">
        <v>0.32</v>
      </c>
      <c r="V219" s="34">
        <v>0.17</v>
      </c>
      <c r="W219" s="34">
        <v>0.41</v>
      </c>
      <c r="X219" s="34">
        <v>0.65</v>
      </c>
      <c r="Y219" s="433">
        <v>1.0666302566903332</v>
      </c>
      <c r="Z219" s="433">
        <v>1.2640633533588206</v>
      </c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6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</row>
    <row r="220" spans="1:48" ht="15.75" customHeight="1">
      <c r="A220" s="535"/>
      <c r="B220" s="51"/>
      <c r="C220" s="33"/>
      <c r="D220" s="37"/>
      <c r="E220" s="34"/>
      <c r="F220" s="34"/>
      <c r="G220" s="34"/>
      <c r="H220" s="34"/>
      <c r="I220" s="34"/>
      <c r="J220" s="31"/>
      <c r="K220" s="31"/>
      <c r="L220" s="31"/>
      <c r="M220" s="31"/>
      <c r="N220" s="420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433"/>
      <c r="Z220" s="433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6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</row>
    <row r="221" spans="1:48" ht="15.75" customHeight="1">
      <c r="A221" s="535" t="s">
        <v>5369</v>
      </c>
      <c r="B221" s="51">
        <v>45977</v>
      </c>
      <c r="C221" s="33" t="s">
        <v>5368</v>
      </c>
      <c r="D221" s="37">
        <v>1494</v>
      </c>
      <c r="E221" s="34">
        <v>1.3</v>
      </c>
      <c r="F221" s="34">
        <v>1.4</v>
      </c>
      <c r="G221" s="34">
        <v>4.26</v>
      </c>
      <c r="H221" s="34">
        <v>0.14000000000000001</v>
      </c>
      <c r="I221" s="34">
        <v>0.77</v>
      </c>
      <c r="J221" s="31">
        <v>1.6E-2</v>
      </c>
      <c r="K221" s="31">
        <v>8.4000000000000005E-2</v>
      </c>
      <c r="L221" s="31">
        <v>6.4000000000000001E-2</v>
      </c>
      <c r="M221" s="31">
        <v>1.2999999999999999E-2</v>
      </c>
      <c r="N221" s="420">
        <f t="shared" si="39"/>
        <v>94.653000000000006</v>
      </c>
      <c r="O221" s="34">
        <v>36.29</v>
      </c>
      <c r="P221" s="34">
        <v>39.25</v>
      </c>
      <c r="Q221" s="34">
        <v>7.29</v>
      </c>
      <c r="R221" s="34">
        <v>15.11</v>
      </c>
      <c r="S221" s="34">
        <v>0.19</v>
      </c>
      <c r="T221" s="34">
        <v>0.13</v>
      </c>
      <c r="U221" s="34">
        <v>0.31</v>
      </c>
      <c r="V221" s="34">
        <v>0.17</v>
      </c>
      <c r="W221" s="34">
        <v>0.39</v>
      </c>
      <c r="X221" s="34">
        <v>0.62</v>
      </c>
      <c r="Y221" s="433">
        <v>1.0815651694681732</v>
      </c>
      <c r="Z221" s="433">
        <v>1.2824469550840452</v>
      </c>
      <c r="AA221" s="34"/>
      <c r="AB221" s="34" t="s">
        <v>48</v>
      </c>
      <c r="AC221" s="34">
        <v>6.5</v>
      </c>
      <c r="AD221" s="34" t="s">
        <v>51</v>
      </c>
      <c r="AE221" s="34"/>
      <c r="AF221" s="34"/>
      <c r="AG221" s="34"/>
      <c r="AH221" s="34"/>
      <c r="AI221" s="34"/>
      <c r="AJ221" s="34"/>
      <c r="AK221" s="34"/>
      <c r="AL221" s="36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</row>
    <row r="222" spans="1:48" ht="15.75" customHeight="1">
      <c r="A222" s="535" t="s">
        <v>5371</v>
      </c>
      <c r="B222" s="51">
        <v>45977</v>
      </c>
      <c r="C222" s="33" t="s">
        <v>5370</v>
      </c>
      <c r="D222" s="37">
        <v>1494</v>
      </c>
      <c r="E222" s="34">
        <v>3.2</v>
      </c>
      <c r="F222" s="34">
        <v>3.4</v>
      </c>
      <c r="G222" s="34">
        <v>4.2</v>
      </c>
      <c r="H222" s="34">
        <v>0.14000000000000001</v>
      </c>
      <c r="I222" s="34">
        <v>1.01</v>
      </c>
      <c r="J222" s="31">
        <v>1.2999999999999999E-2</v>
      </c>
      <c r="K222" s="31">
        <v>9.5000000000000001E-2</v>
      </c>
      <c r="L222" s="31">
        <v>7.9000000000000001E-2</v>
      </c>
      <c r="M222" s="31">
        <v>1.2999999999999999E-2</v>
      </c>
      <c r="N222" s="420">
        <f t="shared" si="39"/>
        <v>94.45</v>
      </c>
      <c r="O222" s="34">
        <v>35.67</v>
      </c>
      <c r="P222" s="34">
        <v>39.68</v>
      </c>
      <c r="Q222" s="34">
        <v>7.44</v>
      </c>
      <c r="R222" s="34">
        <v>15.2</v>
      </c>
      <c r="S222" s="34">
        <v>0.26</v>
      </c>
      <c r="T222" s="34">
        <v>0.11</v>
      </c>
      <c r="U222" s="34">
        <v>0.3</v>
      </c>
      <c r="V222" s="34">
        <v>0.16</v>
      </c>
      <c r="W222" s="34">
        <v>0.35</v>
      </c>
      <c r="X222" s="34">
        <v>0.56999999999999995</v>
      </c>
      <c r="Y222" s="433">
        <v>1.1124194000560694</v>
      </c>
      <c r="Z222" s="433">
        <v>1.3209980375665824</v>
      </c>
      <c r="AA222" s="34"/>
      <c r="AB222" s="34" t="s">
        <v>50</v>
      </c>
      <c r="AC222" s="34">
        <v>6.3</v>
      </c>
      <c r="AD222" s="34">
        <v>24.4</v>
      </c>
      <c r="AE222" s="34">
        <v>18</v>
      </c>
      <c r="AF222" s="34">
        <v>0.6</v>
      </c>
      <c r="AG222" s="34">
        <v>3.35</v>
      </c>
      <c r="AH222" s="34">
        <v>53.650000000000006</v>
      </c>
      <c r="AI222" s="34">
        <v>1.3555555555555554</v>
      </c>
      <c r="AJ222" s="34">
        <v>42.452830188679243</v>
      </c>
      <c r="AK222" s="34">
        <v>846.375</v>
      </c>
      <c r="AL222" s="36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</row>
    <row r="223" spans="1:48" ht="15.75" customHeight="1">
      <c r="A223" s="535" t="s">
        <v>5372</v>
      </c>
      <c r="B223" s="51">
        <v>45977</v>
      </c>
      <c r="C223" s="33" t="s">
        <v>5385</v>
      </c>
      <c r="D223" s="37">
        <v>1514</v>
      </c>
      <c r="E223" s="34">
        <v>4.2</v>
      </c>
      <c r="F223" s="34">
        <v>4.3</v>
      </c>
      <c r="G223" s="34">
        <v>4.33</v>
      </c>
      <c r="H223" s="34">
        <v>0.14000000000000001</v>
      </c>
      <c r="I223" s="34">
        <v>0.54</v>
      </c>
      <c r="J223" s="31">
        <v>2.1999999999999999E-2</v>
      </c>
      <c r="K223" s="31">
        <v>8.6999999999999994E-2</v>
      </c>
      <c r="L223" s="31">
        <v>4.9000000000000002E-2</v>
      </c>
      <c r="M223" s="31">
        <v>1.4E-2</v>
      </c>
      <c r="N223" s="420">
        <f t="shared" si="39"/>
        <v>94.817999999999998</v>
      </c>
      <c r="O223" s="60" t="s">
        <v>52</v>
      </c>
      <c r="P223" s="60" t="s">
        <v>52</v>
      </c>
      <c r="Q223" s="60" t="s">
        <v>52</v>
      </c>
      <c r="R223" s="60" t="s">
        <v>52</v>
      </c>
      <c r="S223" s="60" t="s">
        <v>52</v>
      </c>
      <c r="T223" s="60" t="s">
        <v>52</v>
      </c>
      <c r="U223" s="60" t="s">
        <v>52</v>
      </c>
      <c r="V223" s="60" t="s">
        <v>52</v>
      </c>
      <c r="W223" s="60" t="s">
        <v>52</v>
      </c>
      <c r="X223" s="60" t="s">
        <v>52</v>
      </c>
      <c r="Y223" s="60" t="s">
        <v>52</v>
      </c>
      <c r="Z223" s="60" t="s">
        <v>52</v>
      </c>
      <c r="AA223" s="34"/>
      <c r="AB223" s="34" t="s">
        <v>53</v>
      </c>
      <c r="AC223" s="34">
        <v>14.3</v>
      </c>
      <c r="AD223" s="34" t="s">
        <v>51</v>
      </c>
      <c r="AE223" s="34"/>
      <c r="AF223" s="34"/>
      <c r="AG223" s="34"/>
      <c r="AH223" s="34"/>
      <c r="AI223" s="34"/>
      <c r="AJ223" s="34"/>
      <c r="AK223" s="34"/>
      <c r="AL223" s="36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</row>
    <row r="224" spans="1:48" ht="15.75" customHeight="1">
      <c r="A224" s="535" t="s">
        <v>5374</v>
      </c>
      <c r="B224" s="51">
        <v>45977</v>
      </c>
      <c r="C224" s="33" t="s">
        <v>5373</v>
      </c>
      <c r="D224" s="37">
        <v>1502</v>
      </c>
      <c r="E224" s="34">
        <v>5.4</v>
      </c>
      <c r="F224" s="34">
        <v>5.5</v>
      </c>
      <c r="G224" s="34">
        <v>4.3099999999999996</v>
      </c>
      <c r="H224" s="34">
        <v>0.14000000000000001</v>
      </c>
      <c r="I224" s="34">
        <v>0.61</v>
      </c>
      <c r="J224" s="31">
        <v>1.7999999999999999E-2</v>
      </c>
      <c r="K224" s="31">
        <v>8.6999999999999994E-2</v>
      </c>
      <c r="L224" s="31">
        <v>5.2999999999999999E-2</v>
      </c>
      <c r="M224" s="31">
        <v>1.4E-2</v>
      </c>
      <c r="N224" s="420">
        <f t="shared" si="39"/>
        <v>94.768000000000001</v>
      </c>
      <c r="O224" s="34">
        <v>35.659999999999997</v>
      </c>
      <c r="P224" s="34">
        <v>39.99</v>
      </c>
      <c r="Q224" s="34">
        <v>7.42</v>
      </c>
      <c r="R224" s="34">
        <v>14.88</v>
      </c>
      <c r="S224" s="34">
        <v>0.22</v>
      </c>
      <c r="T224" s="34">
        <v>0.12</v>
      </c>
      <c r="U224" s="34">
        <v>0.32</v>
      </c>
      <c r="V224" s="34">
        <v>0.17</v>
      </c>
      <c r="W224" s="34">
        <v>0.38</v>
      </c>
      <c r="X224" s="34">
        <v>0.59</v>
      </c>
      <c r="Y224" s="433">
        <v>1.121424565339316</v>
      </c>
      <c r="Z224" s="433">
        <v>1.3295008412787439</v>
      </c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6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</row>
    <row r="225" spans="1:48" ht="15.75" customHeight="1">
      <c r="A225" s="535" t="s">
        <v>5376</v>
      </c>
      <c r="B225" s="51">
        <v>45977</v>
      </c>
      <c r="C225" s="33" t="s">
        <v>5375</v>
      </c>
      <c r="D225" s="37">
        <v>1488</v>
      </c>
      <c r="E225" s="34">
        <v>7.3</v>
      </c>
      <c r="F225" s="34">
        <v>7.4</v>
      </c>
      <c r="G225" s="34">
        <v>4.32</v>
      </c>
      <c r="H225" s="34">
        <v>0.14000000000000001</v>
      </c>
      <c r="I225" s="34">
        <v>0.48</v>
      </c>
      <c r="J225" s="31">
        <v>2.1000000000000001E-2</v>
      </c>
      <c r="K225" s="31">
        <v>0.08</v>
      </c>
      <c r="L225" s="31">
        <v>4.4999999999999998E-2</v>
      </c>
      <c r="M225" s="31">
        <v>1.4E-2</v>
      </c>
      <c r="N225" s="420">
        <f t="shared" si="39"/>
        <v>94.9</v>
      </c>
      <c r="O225" s="34">
        <v>35.82</v>
      </c>
      <c r="P225" s="34">
        <v>39.61</v>
      </c>
      <c r="Q225" s="34">
        <v>7.47</v>
      </c>
      <c r="R225" s="34">
        <v>14.83</v>
      </c>
      <c r="S225" s="34">
        <v>0.27</v>
      </c>
      <c r="T225" s="34">
        <v>0.15</v>
      </c>
      <c r="U225" s="34">
        <v>0.32</v>
      </c>
      <c r="V225" s="34">
        <v>0.19</v>
      </c>
      <c r="W225" s="34">
        <v>0.44</v>
      </c>
      <c r="X225" s="34">
        <v>0.65</v>
      </c>
      <c r="Y225" s="433">
        <v>1.1058068118369626</v>
      </c>
      <c r="Z225" s="433">
        <v>1.3143495254048017</v>
      </c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6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</row>
    <row r="226" spans="1:48" ht="15.75" customHeight="1">
      <c r="A226" s="535" t="s">
        <v>5378</v>
      </c>
      <c r="B226" s="51">
        <v>45977</v>
      </c>
      <c r="C226" s="33" t="s">
        <v>5377</v>
      </c>
      <c r="D226" s="37">
        <v>1490</v>
      </c>
      <c r="E226" s="34">
        <v>9.0500000000000007</v>
      </c>
      <c r="F226" s="34">
        <v>9.15</v>
      </c>
      <c r="G226" s="34">
        <v>4.32</v>
      </c>
      <c r="H226" s="34">
        <v>0.15</v>
      </c>
      <c r="I226" s="34">
        <v>0.72</v>
      </c>
      <c r="J226" s="31">
        <v>1.2E-2</v>
      </c>
      <c r="K226" s="31">
        <v>8.7999999999999995E-2</v>
      </c>
      <c r="L226" s="31">
        <v>6.4000000000000001E-2</v>
      </c>
      <c r="M226" s="31">
        <v>1.4E-2</v>
      </c>
      <c r="N226" s="420">
        <f t="shared" si="39"/>
        <v>94.632000000000005</v>
      </c>
      <c r="O226" s="34">
        <v>35.43</v>
      </c>
      <c r="P226" s="34">
        <v>40.25</v>
      </c>
      <c r="Q226" s="34">
        <v>7.61</v>
      </c>
      <c r="R226" s="34">
        <v>14.58</v>
      </c>
      <c r="S226" s="34">
        <v>0.23</v>
      </c>
      <c r="T226" s="34">
        <v>0.13</v>
      </c>
      <c r="U226" s="34">
        <v>0.32</v>
      </c>
      <c r="V226" s="34">
        <v>0.17</v>
      </c>
      <c r="W226" s="34">
        <v>0.39</v>
      </c>
      <c r="X226" s="34">
        <v>0.62</v>
      </c>
      <c r="Y226" s="433">
        <v>1.1360429014959075</v>
      </c>
      <c r="Z226" s="433">
        <v>1.3508326277166243</v>
      </c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6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</row>
    <row r="227" spans="1:48" ht="15.75" customHeight="1">
      <c r="A227" s="535" t="s">
        <v>5380</v>
      </c>
      <c r="B227" s="51">
        <v>45977</v>
      </c>
      <c r="C227" s="33" t="s">
        <v>5379</v>
      </c>
      <c r="D227" s="37">
        <v>1505</v>
      </c>
      <c r="E227" s="34">
        <v>11.1</v>
      </c>
      <c r="F227" s="34">
        <v>11.2</v>
      </c>
      <c r="G227" s="34">
        <v>4.29</v>
      </c>
      <c r="H227" s="34">
        <v>0.14000000000000001</v>
      </c>
      <c r="I227" s="34">
        <v>0.79</v>
      </c>
      <c r="J227" s="31">
        <v>1.0999999999999999E-2</v>
      </c>
      <c r="K227" s="31">
        <v>0.09</v>
      </c>
      <c r="L227" s="31">
        <v>7.0000000000000007E-2</v>
      </c>
      <c r="M227" s="31">
        <v>1.4E-2</v>
      </c>
      <c r="N227" s="420">
        <f t="shared" si="39"/>
        <v>94.594999999999999</v>
      </c>
      <c r="O227" s="34">
        <v>34.92</v>
      </c>
      <c r="P227" s="34">
        <v>40.68</v>
      </c>
      <c r="Q227" s="34">
        <v>7.74</v>
      </c>
      <c r="R227" s="34">
        <v>14.82</v>
      </c>
      <c r="S227" s="34">
        <v>0.14000000000000001</v>
      </c>
      <c r="T227" s="34">
        <v>0.11</v>
      </c>
      <c r="U227" s="34">
        <v>0.32</v>
      </c>
      <c r="V227" s="34">
        <v>0.15</v>
      </c>
      <c r="W227" s="34">
        <v>0.31</v>
      </c>
      <c r="X227" s="34">
        <v>0.56000000000000005</v>
      </c>
      <c r="Y227" s="433">
        <v>1.1649484536082473</v>
      </c>
      <c r="Z227" s="433">
        <v>1.3865979381443299</v>
      </c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6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</row>
    <row r="228" spans="1:48" ht="15.75" customHeight="1">
      <c r="A228" s="535" t="s">
        <v>5382</v>
      </c>
      <c r="B228" s="51">
        <v>45977</v>
      </c>
      <c r="C228" s="33" t="s">
        <v>5381</v>
      </c>
      <c r="D228" s="37">
        <v>1495</v>
      </c>
      <c r="E228" s="34">
        <v>12.5</v>
      </c>
      <c r="F228" s="34">
        <v>13</v>
      </c>
      <c r="G228" s="34">
        <v>4.28</v>
      </c>
      <c r="H228" s="34">
        <v>0.15</v>
      </c>
      <c r="I228" s="34">
        <v>0.73</v>
      </c>
      <c r="J228" s="31">
        <v>1.2E-2</v>
      </c>
      <c r="K228" s="31">
        <v>8.7999999999999995E-2</v>
      </c>
      <c r="L228" s="31">
        <v>6.7000000000000004E-2</v>
      </c>
      <c r="M228" s="31">
        <v>1.4E-2</v>
      </c>
      <c r="N228" s="420">
        <f t="shared" si="39"/>
        <v>94.659000000000006</v>
      </c>
      <c r="O228" s="34">
        <v>35.22</v>
      </c>
      <c r="P228" s="34">
        <v>40.04</v>
      </c>
      <c r="Q228" s="34">
        <v>7.61</v>
      </c>
      <c r="R228" s="34">
        <v>15.09</v>
      </c>
      <c r="S228" s="34">
        <v>0.21</v>
      </c>
      <c r="T228" s="34">
        <v>0.13</v>
      </c>
      <c r="U228" s="34">
        <v>0.31</v>
      </c>
      <c r="V228" s="34">
        <v>0.17</v>
      </c>
      <c r="W228" s="34">
        <v>0.38</v>
      </c>
      <c r="X228" s="34">
        <v>0.6</v>
      </c>
      <c r="Y228" s="433">
        <v>1.1368540601930721</v>
      </c>
      <c r="Z228" s="433">
        <v>1.3529244747302669</v>
      </c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6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</row>
    <row r="229" spans="1:48" ht="15.75" customHeight="1">
      <c r="A229" s="535" t="s">
        <v>5384</v>
      </c>
      <c r="B229" s="51">
        <v>45977</v>
      </c>
      <c r="C229" s="33" t="s">
        <v>5383</v>
      </c>
      <c r="D229" s="37">
        <v>1495</v>
      </c>
      <c r="E229" s="34">
        <v>14.5</v>
      </c>
      <c r="F229" s="34">
        <v>15</v>
      </c>
      <c r="G229" s="34">
        <v>4.3</v>
      </c>
      <c r="H229" s="34">
        <v>0.14000000000000001</v>
      </c>
      <c r="I229" s="34">
        <v>0.64</v>
      </c>
      <c r="J229" s="31">
        <v>2.1000000000000001E-2</v>
      </c>
      <c r="K229" s="31">
        <v>8.4000000000000005E-2</v>
      </c>
      <c r="L229" s="31">
        <v>5.5E-2</v>
      </c>
      <c r="M229" s="31">
        <v>1.2999999999999999E-2</v>
      </c>
      <c r="N229" s="420">
        <f t="shared" si="39"/>
        <v>94.747</v>
      </c>
      <c r="O229" s="34">
        <v>35.619999999999997</v>
      </c>
      <c r="P229" s="34">
        <v>39.65</v>
      </c>
      <c r="Q229" s="34">
        <v>7.58</v>
      </c>
      <c r="R229" s="34">
        <v>15.04</v>
      </c>
      <c r="S229" s="34">
        <v>0.22</v>
      </c>
      <c r="T229" s="34">
        <v>0.12</v>
      </c>
      <c r="U229" s="34">
        <v>0.32</v>
      </c>
      <c r="V229" s="34">
        <v>0.19</v>
      </c>
      <c r="W229" s="34">
        <v>0.42</v>
      </c>
      <c r="X229" s="34">
        <v>0.6</v>
      </c>
      <c r="Y229" s="433">
        <v>1.113138686131387</v>
      </c>
      <c r="Z229" s="433">
        <v>1.3259404828747894</v>
      </c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6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</row>
    <row r="230" spans="1:48" ht="15.75" customHeight="1">
      <c r="A230" s="535" t="s">
        <v>5387</v>
      </c>
      <c r="B230" s="51">
        <v>45977</v>
      </c>
      <c r="C230" s="33" t="s">
        <v>5386</v>
      </c>
      <c r="D230" s="37">
        <v>1462</v>
      </c>
      <c r="E230" s="34">
        <v>16.3</v>
      </c>
      <c r="F230" s="34">
        <v>16.399999999999999</v>
      </c>
      <c r="G230" s="34">
        <v>4.3899999999999997</v>
      </c>
      <c r="H230" s="34">
        <v>0.13</v>
      </c>
      <c r="I230" s="34">
        <v>0.31</v>
      </c>
      <c r="J230" s="31">
        <v>5.7000000000000002E-2</v>
      </c>
      <c r="K230" s="31">
        <v>7.9000000000000001E-2</v>
      </c>
      <c r="L230" s="31">
        <v>2.1000000000000001E-2</v>
      </c>
      <c r="M230" s="31">
        <v>1.7000000000000001E-2</v>
      </c>
      <c r="N230" s="420">
        <f t="shared" si="39"/>
        <v>94.995999999999995</v>
      </c>
      <c r="O230" s="34">
        <v>36.39</v>
      </c>
      <c r="P230" s="34">
        <v>38.32</v>
      </c>
      <c r="Q230" s="34">
        <v>7.62</v>
      </c>
      <c r="R230" s="34">
        <v>14.81</v>
      </c>
      <c r="S230" s="34">
        <v>0.46</v>
      </c>
      <c r="T230" s="34">
        <v>0.22</v>
      </c>
      <c r="U230" s="34">
        <v>0.32</v>
      </c>
      <c r="V230" s="34">
        <v>0.22</v>
      </c>
      <c r="W230" s="34">
        <v>0.54</v>
      </c>
      <c r="X230" s="34">
        <v>0.83</v>
      </c>
      <c r="Y230" s="433">
        <v>1.0530365485023359</v>
      </c>
      <c r="Z230" s="433">
        <v>1.2624347348172573</v>
      </c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6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</row>
    <row r="231" spans="1:48" ht="15.75" customHeight="1">
      <c r="A231" s="535" t="s">
        <v>5389</v>
      </c>
      <c r="B231" s="51">
        <v>45977</v>
      </c>
      <c r="C231" s="33" t="s">
        <v>5388</v>
      </c>
      <c r="D231" s="37">
        <v>1473</v>
      </c>
      <c r="E231" s="34">
        <v>18.3</v>
      </c>
      <c r="F231" s="34">
        <v>18.399999999999999</v>
      </c>
      <c r="G231" s="34">
        <v>4.16</v>
      </c>
      <c r="H231" s="34">
        <v>0.13</v>
      </c>
      <c r="I231" s="34">
        <v>0.52</v>
      </c>
      <c r="J231" s="31">
        <v>3.4000000000000002E-2</v>
      </c>
      <c r="K231" s="31">
        <v>7.9000000000000001E-2</v>
      </c>
      <c r="L231" s="31">
        <v>4.3999999999999997E-2</v>
      </c>
      <c r="M231" s="31">
        <v>1.2999999999999999E-2</v>
      </c>
      <c r="N231" s="420">
        <f t="shared" si="39"/>
        <v>95.02</v>
      </c>
      <c r="O231" s="34">
        <v>36.49</v>
      </c>
      <c r="P231" s="34">
        <v>38.96</v>
      </c>
      <c r="Q231" s="34">
        <v>7.37</v>
      </c>
      <c r="R231" s="34">
        <v>14.62</v>
      </c>
      <c r="S231" s="34">
        <v>0.33</v>
      </c>
      <c r="T231" s="34">
        <v>0.19</v>
      </c>
      <c r="U231" s="34">
        <v>0.34</v>
      </c>
      <c r="V231" s="34">
        <v>0.19</v>
      </c>
      <c r="W231" s="34">
        <v>0.51</v>
      </c>
      <c r="X231" s="34">
        <v>0.77</v>
      </c>
      <c r="Y231" s="433">
        <v>1.0676897780213757</v>
      </c>
      <c r="Z231" s="433">
        <v>1.2696629213483146</v>
      </c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6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</row>
    <row r="232" spans="1:48" ht="15.75" customHeight="1">
      <c r="A232" s="535" t="s">
        <v>5391</v>
      </c>
      <c r="B232" s="51">
        <v>45977</v>
      </c>
      <c r="C232" s="33" t="s">
        <v>5390</v>
      </c>
      <c r="D232" s="37">
        <v>1480</v>
      </c>
      <c r="E232" s="34">
        <v>19.399999999999999</v>
      </c>
      <c r="F232" s="34">
        <v>19.5</v>
      </c>
      <c r="G232" s="34">
        <v>4.3</v>
      </c>
      <c r="H232" s="34">
        <v>0.15</v>
      </c>
      <c r="I232" s="34">
        <v>0.63</v>
      </c>
      <c r="J232" s="31">
        <v>2.1999999999999999E-2</v>
      </c>
      <c r="K232" s="31">
        <v>8.8999999999999996E-2</v>
      </c>
      <c r="L232" s="31">
        <v>5.8000000000000003E-2</v>
      </c>
      <c r="M232" s="31">
        <v>1.2E-2</v>
      </c>
      <c r="N232" s="420">
        <f t="shared" si="39"/>
        <v>94.739000000000004</v>
      </c>
      <c r="O232" s="34">
        <v>35.880000000000003</v>
      </c>
      <c r="P232" s="34">
        <v>39.26</v>
      </c>
      <c r="Q232" s="34">
        <v>7.48</v>
      </c>
      <c r="R232" s="34">
        <v>15.15</v>
      </c>
      <c r="S232" s="34">
        <v>0.2</v>
      </c>
      <c r="T232" s="34">
        <v>0.15</v>
      </c>
      <c r="U232" s="34">
        <v>0.32</v>
      </c>
      <c r="V232" s="34">
        <v>0.19</v>
      </c>
      <c r="W232" s="34">
        <v>0.42</v>
      </c>
      <c r="X232" s="34">
        <v>0.7</v>
      </c>
      <c r="Y232" s="433">
        <v>1.0942028985507246</v>
      </c>
      <c r="Z232" s="433">
        <v>1.3026755852842806</v>
      </c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6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</row>
    <row r="233" spans="1:48" ht="15.75" customHeight="1">
      <c r="A233" s="535" t="s">
        <v>5393</v>
      </c>
      <c r="B233" s="51">
        <v>45977</v>
      </c>
      <c r="C233" s="33" t="s">
        <v>5392</v>
      </c>
      <c r="D233" s="37">
        <v>1485</v>
      </c>
      <c r="E233" s="34">
        <v>21.4</v>
      </c>
      <c r="F233" s="34">
        <v>21.5</v>
      </c>
      <c r="G233" s="34">
        <v>4.37</v>
      </c>
      <c r="H233" s="34">
        <v>0.13</v>
      </c>
      <c r="I233" s="34">
        <v>0.39</v>
      </c>
      <c r="J233" s="31">
        <v>3.6999999999999998E-2</v>
      </c>
      <c r="K233" s="31">
        <v>8.3000000000000004E-2</v>
      </c>
      <c r="L233" s="31">
        <v>3.5999999999999997E-2</v>
      </c>
      <c r="M233" s="31">
        <v>1.4E-2</v>
      </c>
      <c r="N233" s="420">
        <f t="shared" si="39"/>
        <v>94.94</v>
      </c>
      <c r="O233" s="34">
        <v>37.42</v>
      </c>
      <c r="P233" s="34">
        <v>37.869999999999997</v>
      </c>
      <c r="Q233" s="34">
        <v>7.2</v>
      </c>
      <c r="R233" s="34">
        <v>15.04</v>
      </c>
      <c r="S233" s="34">
        <v>0.28999999999999998</v>
      </c>
      <c r="T233" s="34">
        <v>0.19</v>
      </c>
      <c r="U233" s="34">
        <v>0.31</v>
      </c>
      <c r="V233" s="34">
        <v>0.19</v>
      </c>
      <c r="W233" s="34">
        <v>0.49</v>
      </c>
      <c r="X233" s="34">
        <v>0.75</v>
      </c>
      <c r="Y233" s="433">
        <v>1.0120256547300908</v>
      </c>
      <c r="Z233" s="433">
        <v>1.2044361304115445</v>
      </c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6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</row>
    <row r="234" spans="1:48" ht="15.75" customHeight="1">
      <c r="A234" s="535" t="s">
        <v>5395</v>
      </c>
      <c r="B234" s="51">
        <v>45977</v>
      </c>
      <c r="C234" s="33" t="s">
        <v>5394</v>
      </c>
      <c r="D234" s="37">
        <v>1444</v>
      </c>
      <c r="E234" s="34">
        <v>23.25</v>
      </c>
      <c r="F234" s="34">
        <v>23.35</v>
      </c>
      <c r="G234" s="34">
        <v>4.42</v>
      </c>
      <c r="H234" s="34">
        <v>0.09</v>
      </c>
      <c r="I234" s="34">
        <v>0.13</v>
      </c>
      <c r="J234" s="31">
        <v>8.2000000000000003E-2</v>
      </c>
      <c r="K234" s="31">
        <v>7.9000000000000001E-2</v>
      </c>
      <c r="L234" s="31">
        <v>0.01</v>
      </c>
      <c r="M234" s="31">
        <v>1.0999999999999999E-2</v>
      </c>
      <c r="N234" s="420">
        <f t="shared" si="39"/>
        <v>95.177999999999997</v>
      </c>
      <c r="O234" s="34">
        <v>37.29</v>
      </c>
      <c r="P234" s="34">
        <v>37.49</v>
      </c>
      <c r="Q234" s="34">
        <v>7.13</v>
      </c>
      <c r="R234" s="34">
        <v>15.01</v>
      </c>
      <c r="S234" s="34">
        <v>0.68</v>
      </c>
      <c r="T234" s="34">
        <v>0.28000000000000003</v>
      </c>
      <c r="U234" s="34">
        <v>0.31</v>
      </c>
      <c r="V234" s="34">
        <v>0.21</v>
      </c>
      <c r="W234" s="34">
        <v>0.49</v>
      </c>
      <c r="X234" s="34">
        <v>0.89</v>
      </c>
      <c r="Y234" s="433">
        <f>P234/O234</f>
        <v>1.0053633681952268</v>
      </c>
      <c r="Z234" s="433">
        <f>(Q234+P234)/O234</f>
        <v>1.1965674443550551</v>
      </c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6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</row>
    <row r="235" spans="1:48" ht="15.75" customHeight="1">
      <c r="A235" s="535"/>
      <c r="B235" s="51"/>
      <c r="C235" s="33"/>
      <c r="D235" s="37"/>
      <c r="E235" s="34"/>
      <c r="F235" s="34"/>
      <c r="G235" s="34"/>
      <c r="H235" s="34"/>
      <c r="I235" s="34"/>
      <c r="J235" s="31"/>
      <c r="K235" s="31"/>
      <c r="L235" s="31"/>
      <c r="M235" s="31"/>
      <c r="N235" s="420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433"/>
      <c r="Z235" s="433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6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</row>
    <row r="236" spans="1:48" ht="15.75" customHeight="1">
      <c r="A236" s="535" t="s">
        <v>5397</v>
      </c>
      <c r="B236" s="51">
        <v>45978</v>
      </c>
      <c r="C236" s="33" t="s">
        <v>5396</v>
      </c>
      <c r="D236" s="37">
        <v>1464</v>
      </c>
      <c r="E236" s="34">
        <v>0.5</v>
      </c>
      <c r="F236" s="34">
        <v>1</v>
      </c>
      <c r="G236" s="34">
        <v>4.26</v>
      </c>
      <c r="H236" s="34">
        <v>0.14000000000000001</v>
      </c>
      <c r="I236" s="34">
        <v>0.8</v>
      </c>
      <c r="J236" s="31">
        <v>2.3E-2</v>
      </c>
      <c r="K236" s="31">
        <v>8.3000000000000004E-2</v>
      </c>
      <c r="L236" s="31">
        <v>6.0999999999999999E-2</v>
      </c>
      <c r="M236" s="31">
        <v>1.4999999999999999E-2</v>
      </c>
      <c r="N236" s="420">
        <f t="shared" si="39"/>
        <v>94.617999999999995</v>
      </c>
      <c r="O236" s="34">
        <v>36.82</v>
      </c>
      <c r="P236" s="34">
        <v>38.25</v>
      </c>
      <c r="Q236" s="34">
        <v>7.22</v>
      </c>
      <c r="R236" s="34">
        <v>15.1</v>
      </c>
      <c r="S236" s="34">
        <v>0.38</v>
      </c>
      <c r="T236" s="34">
        <v>0.2</v>
      </c>
      <c r="U236" s="34">
        <v>0.33</v>
      </c>
      <c r="V236" s="34">
        <v>0.18</v>
      </c>
      <c r="W236" s="34">
        <v>0.5</v>
      </c>
      <c r="X236" s="34">
        <v>0.78</v>
      </c>
      <c r="Y236" s="433">
        <v>1.038837588267246</v>
      </c>
      <c r="Z236" s="433">
        <v>1.2349266702878869</v>
      </c>
      <c r="AA236" s="34"/>
      <c r="AB236" s="34" t="s">
        <v>48</v>
      </c>
      <c r="AC236" s="34">
        <v>22.5</v>
      </c>
      <c r="AD236" s="34">
        <v>24.8</v>
      </c>
      <c r="AE236" s="34">
        <v>18.2</v>
      </c>
      <c r="AF236" s="34">
        <v>0.6</v>
      </c>
      <c r="AG236" s="34">
        <v>3.48</v>
      </c>
      <c r="AH236" s="34">
        <v>52.92</v>
      </c>
      <c r="AI236" s="34">
        <v>1.3626373626373627</v>
      </c>
      <c r="AJ236" s="34">
        <v>42.325581395348841</v>
      </c>
      <c r="AK236" s="34">
        <v>862.54</v>
      </c>
      <c r="AL236" s="36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</row>
    <row r="237" spans="1:48" ht="15.75" customHeight="1">
      <c r="A237" s="535" t="s">
        <v>5399</v>
      </c>
      <c r="B237" s="51">
        <v>45978</v>
      </c>
      <c r="C237" s="33" t="s">
        <v>5398</v>
      </c>
      <c r="D237" s="37">
        <v>1490</v>
      </c>
      <c r="E237" s="34">
        <v>3.3</v>
      </c>
      <c r="F237" s="34">
        <v>3.4</v>
      </c>
      <c r="G237" s="34">
        <v>4.22</v>
      </c>
      <c r="H237" s="34">
        <v>0.14000000000000001</v>
      </c>
      <c r="I237" s="34">
        <v>0.94</v>
      </c>
      <c r="J237" s="31">
        <v>1.7999999999999999E-2</v>
      </c>
      <c r="K237" s="31">
        <v>8.8999999999999996E-2</v>
      </c>
      <c r="L237" s="31">
        <v>7.5999999999999998E-2</v>
      </c>
      <c r="M237" s="31">
        <v>1.2E-2</v>
      </c>
      <c r="N237" s="420">
        <f t="shared" si="39"/>
        <v>94.504999999999995</v>
      </c>
      <c r="O237" s="34">
        <v>35.29</v>
      </c>
      <c r="P237" s="34">
        <v>39.549999999999997</v>
      </c>
      <c r="Q237" s="34">
        <v>7.5</v>
      </c>
      <c r="R237" s="34">
        <v>15.58</v>
      </c>
      <c r="S237" s="34">
        <v>0.21</v>
      </c>
      <c r="T237" s="34">
        <v>0.13</v>
      </c>
      <c r="U237" s="34">
        <v>0.31</v>
      </c>
      <c r="V237" s="34">
        <v>0.16</v>
      </c>
      <c r="W237" s="34">
        <v>0.38</v>
      </c>
      <c r="X237" s="34">
        <v>0.65</v>
      </c>
      <c r="Y237" s="433">
        <f t="shared" ref="Y237" si="40">P237/O237</f>
        <v>1.1207140833097193</v>
      </c>
      <c r="Z237" s="433">
        <f t="shared" ref="Z237" si="41">(Q237+P237)/O237</f>
        <v>1.3332388778690847</v>
      </c>
      <c r="AA237" s="34"/>
      <c r="AB237" s="34" t="s">
        <v>50</v>
      </c>
      <c r="AC237" s="34">
        <v>6.3</v>
      </c>
      <c r="AD237" s="34" t="s">
        <v>51</v>
      </c>
      <c r="AE237" s="34"/>
      <c r="AF237" s="34"/>
      <c r="AG237" s="34"/>
      <c r="AH237" s="34"/>
      <c r="AI237" s="34"/>
      <c r="AJ237" s="34"/>
      <c r="AK237" s="34"/>
      <c r="AL237" s="36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</row>
    <row r="238" spans="1:48" ht="15.75" customHeight="1">
      <c r="A238" s="535" t="s">
        <v>5401</v>
      </c>
      <c r="B238" s="51">
        <v>45978</v>
      </c>
      <c r="C238" s="33" t="s">
        <v>5400</v>
      </c>
      <c r="D238" s="37">
        <v>1469</v>
      </c>
      <c r="E238" s="34">
        <v>4.38</v>
      </c>
      <c r="F238" s="34">
        <v>4.4800000000000004</v>
      </c>
      <c r="G238" s="34">
        <v>4.3600000000000003</v>
      </c>
      <c r="H238" s="34">
        <v>0.12</v>
      </c>
      <c r="I238" s="34">
        <v>0.4</v>
      </c>
      <c r="J238" s="31">
        <v>4.1000000000000002E-2</v>
      </c>
      <c r="K238" s="31">
        <v>7.8E-2</v>
      </c>
      <c r="L238" s="31">
        <v>3.5000000000000003E-2</v>
      </c>
      <c r="M238" s="31">
        <v>1.2E-2</v>
      </c>
      <c r="N238" s="420">
        <f t="shared" si="39"/>
        <v>94.953999999999994</v>
      </c>
      <c r="O238" s="34">
        <v>36.340000000000003</v>
      </c>
      <c r="P238" s="34">
        <v>38.299999999999997</v>
      </c>
      <c r="Q238" s="34">
        <v>7.35</v>
      </c>
      <c r="R238" s="34">
        <v>15.26</v>
      </c>
      <c r="S238" s="34">
        <v>0.31</v>
      </c>
      <c r="T238" s="34">
        <v>0.16</v>
      </c>
      <c r="U238" s="34">
        <v>0.31</v>
      </c>
      <c r="V238" s="34">
        <v>0.16</v>
      </c>
      <c r="W238" s="34">
        <v>0.49</v>
      </c>
      <c r="X238" s="34">
        <v>0.72</v>
      </c>
      <c r="Y238" s="433">
        <v>1.0539350577875617</v>
      </c>
      <c r="Z238" s="433">
        <v>1.256191524490919</v>
      </c>
      <c r="AA238" s="34"/>
      <c r="AB238" s="34" t="s">
        <v>53</v>
      </c>
      <c r="AC238" s="34">
        <v>14.3</v>
      </c>
      <c r="AD238" s="34">
        <v>24.4</v>
      </c>
      <c r="AE238" s="34">
        <v>17.600000000000001</v>
      </c>
      <c r="AF238" s="34">
        <v>0.6</v>
      </c>
      <c r="AG238" s="34">
        <v>3.35</v>
      </c>
      <c r="AH238" s="34">
        <v>54.05</v>
      </c>
      <c r="AI238" s="34">
        <v>1.3863636363636362</v>
      </c>
      <c r="AJ238" s="34">
        <v>41.904761904761905</v>
      </c>
      <c r="AK238" s="34">
        <v>846.375</v>
      </c>
      <c r="AL238" s="36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</row>
    <row r="239" spans="1:48" ht="15.75" customHeight="1">
      <c r="A239" s="535" t="s">
        <v>5403</v>
      </c>
      <c r="B239" s="51">
        <v>45978</v>
      </c>
      <c r="C239" s="33" t="s">
        <v>5402</v>
      </c>
      <c r="D239" s="37">
        <v>1461</v>
      </c>
      <c r="E239" s="34">
        <v>6.4</v>
      </c>
      <c r="F239" s="34">
        <v>6.5</v>
      </c>
      <c r="G239" s="34">
        <v>4.28</v>
      </c>
      <c r="H239" s="34">
        <v>0.13</v>
      </c>
      <c r="I239" s="34">
        <v>0.71</v>
      </c>
      <c r="J239" s="31">
        <v>3.2000000000000001E-2</v>
      </c>
      <c r="K239" s="31">
        <v>8.5999999999999993E-2</v>
      </c>
      <c r="L239" s="31">
        <v>5.1999999999999998E-2</v>
      </c>
      <c r="M239" s="31">
        <v>1.6E-2</v>
      </c>
      <c r="N239" s="420">
        <f t="shared" si="39"/>
        <v>94.694000000000003</v>
      </c>
      <c r="O239" s="34">
        <v>37.130000000000003</v>
      </c>
      <c r="P239" s="34">
        <v>37.79</v>
      </c>
      <c r="Q239" s="34">
        <v>7.27</v>
      </c>
      <c r="R239" s="34">
        <v>15.01</v>
      </c>
      <c r="S239" s="34">
        <v>0.4</v>
      </c>
      <c r="T239" s="34">
        <v>0.22</v>
      </c>
      <c r="U239" s="34">
        <v>0.31</v>
      </c>
      <c r="V239" s="34">
        <v>0.21</v>
      </c>
      <c r="W239" s="34">
        <v>0.52</v>
      </c>
      <c r="X239" s="34">
        <v>0.83</v>
      </c>
      <c r="Y239" s="433">
        <v>1.0177753837866954</v>
      </c>
      <c r="Z239" s="433">
        <v>1.2135739294371128</v>
      </c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6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</row>
    <row r="240" spans="1:48" ht="15.75" customHeight="1">
      <c r="A240" s="535" t="s">
        <v>5405</v>
      </c>
      <c r="B240" s="51">
        <v>45978</v>
      </c>
      <c r="C240" s="33" t="s">
        <v>5404</v>
      </c>
      <c r="D240" s="37">
        <v>1480</v>
      </c>
      <c r="E240" s="34">
        <v>8.15</v>
      </c>
      <c r="F240" s="34">
        <v>8.25</v>
      </c>
      <c r="G240" s="34">
        <v>4.2300000000000004</v>
      </c>
      <c r="H240" s="34">
        <v>0.14000000000000001</v>
      </c>
      <c r="I240" s="34">
        <v>0.9</v>
      </c>
      <c r="J240" s="31">
        <v>0.02</v>
      </c>
      <c r="K240" s="31">
        <v>9.6000000000000002E-2</v>
      </c>
      <c r="L240" s="31">
        <v>7.3999999999999996E-2</v>
      </c>
      <c r="M240" s="31">
        <v>1.2E-2</v>
      </c>
      <c r="N240" s="420">
        <f t="shared" si="39"/>
        <v>94.528000000000006</v>
      </c>
      <c r="O240" s="34">
        <v>35.68</v>
      </c>
      <c r="P240" s="34">
        <v>39.24</v>
      </c>
      <c r="Q240" s="34">
        <v>7.23</v>
      </c>
      <c r="R240" s="34">
        <v>15.55</v>
      </c>
      <c r="S240" s="34">
        <v>0.33</v>
      </c>
      <c r="T240" s="34">
        <v>0.14000000000000001</v>
      </c>
      <c r="U240" s="34">
        <v>0.32</v>
      </c>
      <c r="V240" s="34">
        <v>0.16</v>
      </c>
      <c r="W240" s="34">
        <v>0.41</v>
      </c>
      <c r="X240" s="34">
        <v>0.69</v>
      </c>
      <c r="Y240" s="433">
        <v>1.0997757847533634</v>
      </c>
      <c r="Z240" s="433">
        <v>1.3024103139013452</v>
      </c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6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</row>
    <row r="241" spans="1:48" ht="15.75" customHeight="1">
      <c r="A241" s="535" t="s">
        <v>5407</v>
      </c>
      <c r="B241" s="51">
        <v>45978</v>
      </c>
      <c r="C241" s="33" t="s">
        <v>5406</v>
      </c>
      <c r="D241" s="37">
        <v>1446</v>
      </c>
      <c r="E241" s="34">
        <v>11.25</v>
      </c>
      <c r="F241" s="34">
        <v>11.35</v>
      </c>
      <c r="G241" s="34">
        <v>4.22</v>
      </c>
      <c r="H241" s="34">
        <v>0.13</v>
      </c>
      <c r="I241" s="34">
        <v>0.92</v>
      </c>
      <c r="J241" s="31">
        <v>1.7999999999999999E-2</v>
      </c>
      <c r="K241" s="31">
        <v>8.5000000000000006E-2</v>
      </c>
      <c r="L241" s="31">
        <v>7.4999999999999997E-2</v>
      </c>
      <c r="M241" s="31">
        <v>1.2E-2</v>
      </c>
      <c r="N241" s="420">
        <f t="shared" si="39"/>
        <v>94.54</v>
      </c>
      <c r="O241" s="34">
        <v>35.86</v>
      </c>
      <c r="P241" s="34">
        <v>37.69</v>
      </c>
      <c r="Q241" s="34">
        <v>7.1</v>
      </c>
      <c r="R241" s="34">
        <v>15.3</v>
      </c>
      <c r="S241" s="34">
        <v>0.56000000000000005</v>
      </c>
      <c r="T241" s="34">
        <v>0.26</v>
      </c>
      <c r="U241" s="34">
        <v>0.34</v>
      </c>
      <c r="V241" s="34">
        <v>0.2</v>
      </c>
      <c r="W241" s="34">
        <v>0.52</v>
      </c>
      <c r="X241" s="34">
        <v>0.92</v>
      </c>
      <c r="Y241" s="433">
        <v>1.0510317902955939</v>
      </c>
      <c r="Z241" s="433">
        <v>1.2490239821528164</v>
      </c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6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</row>
    <row r="242" spans="1:48" ht="15.75" customHeight="1">
      <c r="A242" s="535" t="s">
        <v>5409</v>
      </c>
      <c r="B242" s="51">
        <v>45978</v>
      </c>
      <c r="C242" s="33" t="s">
        <v>5408</v>
      </c>
      <c r="D242" s="37">
        <v>1480</v>
      </c>
      <c r="E242" s="34">
        <v>12.55</v>
      </c>
      <c r="F242" s="34">
        <v>13.05</v>
      </c>
      <c r="G242" s="34">
        <v>4.3499999999999996</v>
      </c>
      <c r="H242" s="34">
        <v>0.14000000000000001</v>
      </c>
      <c r="I242" s="34">
        <v>0.83</v>
      </c>
      <c r="J242" s="31">
        <v>0.02</v>
      </c>
      <c r="K242" s="31">
        <v>9.2999999999999999E-2</v>
      </c>
      <c r="L242" s="31">
        <v>7.0000000000000007E-2</v>
      </c>
      <c r="M242" s="31">
        <v>1.2E-2</v>
      </c>
      <c r="N242" s="420">
        <f t="shared" si="39"/>
        <v>94.484999999999999</v>
      </c>
      <c r="O242" s="34">
        <v>35.67</v>
      </c>
      <c r="P242" s="34">
        <v>39.36</v>
      </c>
      <c r="Q242" s="34">
        <v>7.32</v>
      </c>
      <c r="R242" s="34">
        <v>15.39</v>
      </c>
      <c r="S242" s="34">
        <v>0.28000000000000003</v>
      </c>
      <c r="T242" s="34">
        <v>0.15</v>
      </c>
      <c r="U242" s="34">
        <v>0.33</v>
      </c>
      <c r="V242" s="34">
        <v>0.15</v>
      </c>
      <c r="W242" s="34">
        <v>0.36</v>
      </c>
      <c r="X242" s="34">
        <v>0.73</v>
      </c>
      <c r="Y242" s="433">
        <v>1.103448275862069</v>
      </c>
      <c r="Z242" s="433">
        <v>1.3086627417998318</v>
      </c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6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</row>
    <row r="243" spans="1:48" ht="15.75" customHeight="1">
      <c r="A243" s="535" t="s">
        <v>5411</v>
      </c>
      <c r="B243" s="51">
        <v>45978</v>
      </c>
      <c r="C243" s="33" t="s">
        <v>5410</v>
      </c>
      <c r="D243" s="37">
        <v>1483</v>
      </c>
      <c r="E243" s="34">
        <v>15.3</v>
      </c>
      <c r="F243" s="34">
        <v>15.4</v>
      </c>
      <c r="G243" s="34">
        <v>4.3499999999999996</v>
      </c>
      <c r="H243" s="34">
        <v>0.12</v>
      </c>
      <c r="I243" s="34">
        <v>0.45</v>
      </c>
      <c r="J243" s="31">
        <v>0.05</v>
      </c>
      <c r="K243" s="31">
        <v>8.3000000000000004E-2</v>
      </c>
      <c r="L243" s="31">
        <v>3.9E-2</v>
      </c>
      <c r="M243" s="31">
        <v>1.0999999999999999E-2</v>
      </c>
      <c r="N243" s="420">
        <f t="shared" si="39"/>
        <v>94.897000000000006</v>
      </c>
      <c r="O243" s="34">
        <v>37.270000000000003</v>
      </c>
      <c r="P243" s="34">
        <v>38.369999999999997</v>
      </c>
      <c r="Q243" s="34">
        <v>7.02</v>
      </c>
      <c r="R243" s="34">
        <v>15.13</v>
      </c>
      <c r="S243" s="34">
        <v>0.33</v>
      </c>
      <c r="T243" s="34">
        <v>0.15</v>
      </c>
      <c r="U243" s="34">
        <v>0.26</v>
      </c>
      <c r="V243" s="34">
        <v>0.17</v>
      </c>
      <c r="W243" s="34">
        <v>0.45</v>
      </c>
      <c r="X243" s="34">
        <v>0.73</v>
      </c>
      <c r="Y243" s="433">
        <f>P243/O243</f>
        <v>1.029514354708881</v>
      </c>
      <c r="Z243" s="433">
        <f>(Q243+P243)/O243</f>
        <v>1.2178696002146499</v>
      </c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6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</row>
    <row r="244" spans="1:48" ht="15.75" customHeight="1">
      <c r="A244" s="535" t="s">
        <v>5413</v>
      </c>
      <c r="B244" s="51">
        <v>45978</v>
      </c>
      <c r="C244" s="33" t="s">
        <v>5412</v>
      </c>
      <c r="D244" s="37">
        <v>1472</v>
      </c>
      <c r="E244" s="34">
        <v>17.5</v>
      </c>
      <c r="F244" s="34">
        <v>18</v>
      </c>
      <c r="G244" s="34">
        <v>4.26</v>
      </c>
      <c r="H244" s="34">
        <v>0.13</v>
      </c>
      <c r="I244" s="34">
        <v>0.23</v>
      </c>
      <c r="J244" s="31">
        <v>4.1000000000000002E-2</v>
      </c>
      <c r="K244" s="31">
        <v>8.5000000000000006E-2</v>
      </c>
      <c r="L244" s="31">
        <v>2.7E-2</v>
      </c>
      <c r="M244" s="31">
        <v>1.2999999999999999E-2</v>
      </c>
      <c r="N244" s="420">
        <f t="shared" si="39"/>
        <v>95.213999999999999</v>
      </c>
      <c r="O244" s="34">
        <v>36.65</v>
      </c>
      <c r="P244" s="34">
        <v>38.869999999999997</v>
      </c>
      <c r="Q244" s="34">
        <v>7.23</v>
      </c>
      <c r="R244" s="34">
        <v>14.75</v>
      </c>
      <c r="S244" s="34">
        <v>0.37</v>
      </c>
      <c r="T244" s="34">
        <v>0.21</v>
      </c>
      <c r="U244" s="34">
        <v>0.27</v>
      </c>
      <c r="V244" s="34">
        <v>0.15</v>
      </c>
      <c r="W244" s="34">
        <v>0.41</v>
      </c>
      <c r="X244" s="34">
        <v>0.99</v>
      </c>
      <c r="Y244" s="433">
        <f>P244/O244</f>
        <v>1.0605729877216916</v>
      </c>
      <c r="Z244" s="433">
        <f>(Q244+P244)/O244</f>
        <v>1.2578444747612549</v>
      </c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6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</row>
    <row r="245" spans="1:48" ht="15.75" customHeight="1">
      <c r="A245" s="535" t="s">
        <v>5415</v>
      </c>
      <c r="B245" s="51">
        <v>45978</v>
      </c>
      <c r="C245" s="33" t="s">
        <v>5414</v>
      </c>
      <c r="D245" s="37">
        <v>1477</v>
      </c>
      <c r="E245" s="34">
        <v>19.399999999999999</v>
      </c>
      <c r="F245" s="34">
        <v>19.5</v>
      </c>
      <c r="G245" s="34">
        <v>4.32</v>
      </c>
      <c r="H245" s="34">
        <v>0.13</v>
      </c>
      <c r="I245" s="34">
        <v>0.4</v>
      </c>
      <c r="J245" s="31">
        <v>2.7E-2</v>
      </c>
      <c r="K245" s="31">
        <v>8.7999999999999995E-2</v>
      </c>
      <c r="L245" s="31">
        <v>4.4999999999999998E-2</v>
      </c>
      <c r="M245" s="31">
        <v>1.2E-2</v>
      </c>
      <c r="N245" s="420">
        <f t="shared" si="39"/>
        <v>94.977999999999994</v>
      </c>
      <c r="O245" s="34">
        <v>36.011000000000003</v>
      </c>
      <c r="P245" s="34">
        <v>39.65</v>
      </c>
      <c r="Q245" s="34">
        <v>7.23</v>
      </c>
      <c r="R245" s="34">
        <v>14.91</v>
      </c>
      <c r="S245" s="34">
        <v>0.27</v>
      </c>
      <c r="T245" s="34">
        <v>0.14000000000000001</v>
      </c>
      <c r="U245" s="34">
        <v>0.31</v>
      </c>
      <c r="V245" s="34">
        <v>0.14000000000000001</v>
      </c>
      <c r="W245" s="34">
        <v>0.34</v>
      </c>
      <c r="X245" s="34">
        <v>0.8</v>
      </c>
      <c r="Y245" s="433">
        <v>1.1010524561939405</v>
      </c>
      <c r="Z245" s="433">
        <v>1.3018244425314485</v>
      </c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6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</row>
    <row r="246" spans="1:48" ht="15.75" customHeight="1">
      <c r="A246" s="535" t="s">
        <v>5417</v>
      </c>
      <c r="B246" s="51">
        <v>45978</v>
      </c>
      <c r="C246" s="33" t="s">
        <v>5416</v>
      </c>
      <c r="D246" s="37">
        <v>1472</v>
      </c>
      <c r="E246" s="34">
        <v>21.5</v>
      </c>
      <c r="F246" s="34">
        <v>22</v>
      </c>
      <c r="G246" s="34">
        <v>4.26</v>
      </c>
      <c r="H246" s="34">
        <v>0.12</v>
      </c>
      <c r="I246" s="34">
        <v>0.31</v>
      </c>
      <c r="J246" s="31">
        <v>4.4999999999999998E-2</v>
      </c>
      <c r="K246" s="31">
        <v>8.4000000000000005E-2</v>
      </c>
      <c r="L246" s="31">
        <v>3.2000000000000001E-2</v>
      </c>
      <c r="M246" s="31">
        <v>1.2999999999999999E-2</v>
      </c>
      <c r="N246" s="420">
        <f t="shared" si="39"/>
        <v>95.135999999999996</v>
      </c>
      <c r="O246" s="34">
        <v>36.4</v>
      </c>
      <c r="P246" s="34">
        <v>39.11</v>
      </c>
      <c r="Q246" s="34">
        <v>7.15</v>
      </c>
      <c r="R246" s="34">
        <v>15</v>
      </c>
      <c r="S246" s="34">
        <v>0.3</v>
      </c>
      <c r="T246" s="34">
        <v>0.18</v>
      </c>
      <c r="U246" s="34">
        <v>0.28999999999999998</v>
      </c>
      <c r="V246" s="34">
        <v>0.16</v>
      </c>
      <c r="W246" s="34">
        <v>0.41</v>
      </c>
      <c r="X246" s="34">
        <v>0.88</v>
      </c>
      <c r="Y246" s="433">
        <v>1.0744505494505494</v>
      </c>
      <c r="Z246" s="433">
        <v>1.2708791208791208</v>
      </c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6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</row>
    <row r="247" spans="1:48" ht="15.75" customHeight="1">
      <c r="A247" s="535" t="s">
        <v>5419</v>
      </c>
      <c r="B247" s="51">
        <v>45978</v>
      </c>
      <c r="C247" s="33" t="s">
        <v>5418</v>
      </c>
      <c r="D247" s="37">
        <v>1473</v>
      </c>
      <c r="E247" s="34">
        <v>23.4</v>
      </c>
      <c r="F247" s="34">
        <v>23.5</v>
      </c>
      <c r="G247" s="34">
        <v>4.3499999999999996</v>
      </c>
      <c r="H247" s="34">
        <v>0.13</v>
      </c>
      <c r="I247" s="34">
        <v>0.46</v>
      </c>
      <c r="J247" s="31">
        <v>5.2999999999999999E-2</v>
      </c>
      <c r="K247" s="31">
        <v>8.8999999999999996E-2</v>
      </c>
      <c r="L247" s="31">
        <v>0.04</v>
      </c>
      <c r="M247" s="31">
        <v>1.2999999999999999E-2</v>
      </c>
      <c r="N247" s="420">
        <f t="shared" si="39"/>
        <v>94.864999999999995</v>
      </c>
      <c r="O247" s="34">
        <v>36.880000000000003</v>
      </c>
      <c r="P247" s="34">
        <v>38.36</v>
      </c>
      <c r="Q247" s="34">
        <v>6.97</v>
      </c>
      <c r="R247" s="34">
        <v>15.21</v>
      </c>
      <c r="S247" s="34">
        <v>0.38</v>
      </c>
      <c r="T247" s="34">
        <v>0.22</v>
      </c>
      <c r="U247" s="34">
        <v>0.24</v>
      </c>
      <c r="V247" s="34">
        <v>0.17</v>
      </c>
      <c r="W247" s="34">
        <v>0.47</v>
      </c>
      <c r="X247" s="34">
        <v>0.99</v>
      </c>
      <c r="Y247" s="433">
        <v>1.0401301518438177</v>
      </c>
      <c r="Z247" s="433">
        <v>1.2291214750542299</v>
      </c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6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</row>
    <row r="248" spans="1:48" ht="15.75" customHeight="1">
      <c r="A248" s="535"/>
      <c r="B248" s="51"/>
      <c r="C248" s="33"/>
      <c r="D248" s="37"/>
      <c r="E248" s="34"/>
      <c r="F248" s="34"/>
      <c r="G248" s="34"/>
      <c r="H248" s="34"/>
      <c r="I248" s="34"/>
      <c r="J248" s="31"/>
      <c r="K248" s="31"/>
      <c r="L248" s="31"/>
      <c r="M248" s="31"/>
      <c r="N248" s="420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433"/>
      <c r="Z248" s="433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6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</row>
    <row r="249" spans="1:48" ht="15.75" customHeight="1">
      <c r="A249" s="535" t="s">
        <v>5421</v>
      </c>
      <c r="B249" s="51">
        <v>45979</v>
      </c>
      <c r="C249" s="33" t="s">
        <v>5420</v>
      </c>
      <c r="D249" s="37">
        <v>1483</v>
      </c>
      <c r="E249" s="34">
        <v>1.5</v>
      </c>
      <c r="F249" s="34">
        <v>2</v>
      </c>
      <c r="G249" s="34">
        <v>4.29</v>
      </c>
      <c r="H249" s="34">
        <v>0.14000000000000001</v>
      </c>
      <c r="I249" s="34">
        <v>0.92</v>
      </c>
      <c r="J249" s="31">
        <v>2.1000000000000001E-2</v>
      </c>
      <c r="K249" s="31">
        <v>9.1999999999999998E-2</v>
      </c>
      <c r="L249" s="31">
        <v>7.3999999999999996E-2</v>
      </c>
      <c r="M249" s="31">
        <v>1.2999999999999999E-2</v>
      </c>
      <c r="N249" s="420">
        <f t="shared" si="39"/>
        <v>94.45</v>
      </c>
      <c r="O249" s="34">
        <v>37.06</v>
      </c>
      <c r="P249" s="34">
        <v>38.380000000000003</v>
      </c>
      <c r="Q249" s="34">
        <v>7.06</v>
      </c>
      <c r="R249" s="34">
        <v>15.2</v>
      </c>
      <c r="S249" s="34">
        <v>0.35</v>
      </c>
      <c r="T249" s="34">
        <v>0.26</v>
      </c>
      <c r="U249" s="34">
        <v>0.26</v>
      </c>
      <c r="V249" s="34">
        <v>0.16</v>
      </c>
      <c r="W249" s="34">
        <v>0.41</v>
      </c>
      <c r="X249" s="34">
        <v>0.84</v>
      </c>
      <c r="Y249" s="433">
        <v>1.0356179168915272</v>
      </c>
      <c r="Z249" s="433">
        <v>1.2261198057204534</v>
      </c>
      <c r="AA249" s="34"/>
      <c r="AB249" s="34" t="s">
        <v>48</v>
      </c>
      <c r="AC249" s="34">
        <v>22.5</v>
      </c>
      <c r="AD249" s="34" t="s">
        <v>51</v>
      </c>
      <c r="AE249" s="34"/>
      <c r="AF249" s="34"/>
      <c r="AG249" s="34"/>
      <c r="AH249" s="34"/>
      <c r="AI249" s="34"/>
      <c r="AJ249" s="34"/>
      <c r="AK249" s="34"/>
      <c r="AL249" s="36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</row>
    <row r="250" spans="1:48" ht="15.75" customHeight="1">
      <c r="A250" s="535" t="s">
        <v>5423</v>
      </c>
      <c r="B250" s="51">
        <v>45979</v>
      </c>
      <c r="C250" s="33" t="s">
        <v>5422</v>
      </c>
      <c r="D250" s="37">
        <v>1488</v>
      </c>
      <c r="E250" s="34">
        <v>4.0999999999999996</v>
      </c>
      <c r="F250" s="34">
        <v>4.2</v>
      </c>
      <c r="G250" s="34">
        <v>4.2699999999999996</v>
      </c>
      <c r="H250" s="34">
        <v>0.14000000000000001</v>
      </c>
      <c r="I250" s="34">
        <v>0.74</v>
      </c>
      <c r="J250" s="31">
        <v>2.5000000000000001E-2</v>
      </c>
      <c r="K250" s="31">
        <v>8.5999999999999993E-2</v>
      </c>
      <c r="L250" s="31">
        <v>6.4000000000000001E-2</v>
      </c>
      <c r="M250" s="31">
        <v>1.2999999999999999E-2</v>
      </c>
      <c r="N250" s="420">
        <f t="shared" si="39"/>
        <v>94.662000000000006</v>
      </c>
      <c r="O250" s="34">
        <v>35.770000000000003</v>
      </c>
      <c r="P250" s="34">
        <v>38.880000000000003</v>
      </c>
      <c r="Q250" s="34">
        <v>7.02</v>
      </c>
      <c r="R250" s="34">
        <v>16.190000000000001</v>
      </c>
      <c r="S250" s="34">
        <v>0.26</v>
      </c>
      <c r="T250" s="34">
        <v>0.15</v>
      </c>
      <c r="U250" s="34">
        <v>0.31</v>
      </c>
      <c r="V250" s="34">
        <v>0.16</v>
      </c>
      <c r="W250" s="34">
        <v>0.4</v>
      </c>
      <c r="X250" s="34">
        <v>0.76</v>
      </c>
      <c r="Y250" s="433">
        <v>1.0869443667878109</v>
      </c>
      <c r="Z250" s="433">
        <v>1.2831982107911659</v>
      </c>
      <c r="AA250" s="34"/>
      <c r="AB250" s="34" t="s">
        <v>50</v>
      </c>
      <c r="AC250" s="34">
        <v>6.3</v>
      </c>
      <c r="AD250" s="34">
        <v>24.6</v>
      </c>
      <c r="AE250" s="34">
        <v>18</v>
      </c>
      <c r="AF250" s="34">
        <v>0.4</v>
      </c>
      <c r="AG250" s="34">
        <v>3.22</v>
      </c>
      <c r="AH250" s="34">
        <v>53.78</v>
      </c>
      <c r="AI250" s="34">
        <v>1.3666666666666667</v>
      </c>
      <c r="AJ250" s="34">
        <v>42.25352112676056</v>
      </c>
      <c r="AK250" s="34">
        <v>848.51</v>
      </c>
      <c r="AL250" s="36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</row>
    <row r="251" spans="1:48" ht="15.75" customHeight="1">
      <c r="A251" s="535" t="s">
        <v>5425</v>
      </c>
      <c r="B251" s="51">
        <v>45979</v>
      </c>
      <c r="C251" s="33" t="s">
        <v>5424</v>
      </c>
      <c r="D251" s="37">
        <v>1485</v>
      </c>
      <c r="E251" s="34">
        <v>5.4</v>
      </c>
      <c r="F251" s="34">
        <v>5.5</v>
      </c>
      <c r="G251" s="34">
        <v>4.33</v>
      </c>
      <c r="H251" s="34">
        <v>0.13</v>
      </c>
      <c r="I251" s="34">
        <v>0.53</v>
      </c>
      <c r="J251" s="31">
        <v>3.3000000000000002E-2</v>
      </c>
      <c r="K251" s="31">
        <v>8.4000000000000005E-2</v>
      </c>
      <c r="L251" s="31">
        <v>4.8000000000000001E-2</v>
      </c>
      <c r="M251" s="31">
        <v>1.2999999999999999E-2</v>
      </c>
      <c r="N251" s="420">
        <f t="shared" si="39"/>
        <v>94.831999999999994</v>
      </c>
      <c r="O251" s="34">
        <v>35.950000000000003</v>
      </c>
      <c r="P251" s="34">
        <v>38.49</v>
      </c>
      <c r="Q251" s="34">
        <v>7.05</v>
      </c>
      <c r="R251" s="34">
        <v>16.170000000000002</v>
      </c>
      <c r="S251" s="34">
        <v>0.32</v>
      </c>
      <c r="T251" s="34">
        <v>0.18</v>
      </c>
      <c r="U251" s="34">
        <v>0.32</v>
      </c>
      <c r="V251" s="34">
        <v>0.17</v>
      </c>
      <c r="W251" s="34">
        <v>0.43</v>
      </c>
      <c r="X251" s="34">
        <v>0.82</v>
      </c>
      <c r="Y251" s="433">
        <v>1.0706536856745479</v>
      </c>
      <c r="Z251" s="433">
        <v>1.2667593880389429</v>
      </c>
      <c r="AA251" s="34"/>
      <c r="AB251" s="34" t="s">
        <v>53</v>
      </c>
      <c r="AC251" s="34">
        <v>14.3</v>
      </c>
      <c r="AD251" s="34" t="s">
        <v>51</v>
      </c>
      <c r="AE251" s="34"/>
      <c r="AF251" s="34"/>
      <c r="AG251" s="34"/>
      <c r="AH251" s="34"/>
      <c r="AI251" s="34"/>
      <c r="AJ251" s="34"/>
      <c r="AK251" s="34"/>
      <c r="AL251" s="36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</row>
    <row r="252" spans="1:48" ht="15.75" customHeight="1">
      <c r="A252" s="535" t="s">
        <v>5427</v>
      </c>
      <c r="B252" s="51">
        <v>45979</v>
      </c>
      <c r="C252" s="33" t="s">
        <v>5426</v>
      </c>
      <c r="D252" s="37">
        <v>1431</v>
      </c>
      <c r="E252" s="34">
        <v>8.4499999999999993</v>
      </c>
      <c r="F252" s="34">
        <v>8.5500000000000007</v>
      </c>
      <c r="G252" s="34">
        <v>4.4000000000000004</v>
      </c>
      <c r="H252" s="34">
        <v>0.11</v>
      </c>
      <c r="I252" s="34">
        <v>0.28000000000000003</v>
      </c>
      <c r="J252" s="31">
        <v>6.4000000000000001E-2</v>
      </c>
      <c r="K252" s="31">
        <v>8.5999999999999993E-2</v>
      </c>
      <c r="L252" s="31">
        <v>2.5000000000000001E-2</v>
      </c>
      <c r="M252" s="31">
        <v>1.2999999999999999E-2</v>
      </c>
      <c r="N252" s="420">
        <f t="shared" si="39"/>
        <v>95.021999999999991</v>
      </c>
      <c r="O252" s="34">
        <v>37.42</v>
      </c>
      <c r="P252" s="34">
        <v>36.97</v>
      </c>
      <c r="Q252" s="34">
        <v>7.12</v>
      </c>
      <c r="R252" s="34">
        <v>14.97</v>
      </c>
      <c r="S252" s="34">
        <v>0.82</v>
      </c>
      <c r="T252" s="34">
        <v>0.31</v>
      </c>
      <c r="U252" s="34">
        <v>0.26</v>
      </c>
      <c r="V252" s="34">
        <v>0.22</v>
      </c>
      <c r="W252" s="34">
        <v>0.57999999999999996</v>
      </c>
      <c r="X252" s="34">
        <v>1.18</v>
      </c>
      <c r="Y252" s="433">
        <f>P252/O252</f>
        <v>0.98797434526990902</v>
      </c>
      <c r="Z252" s="433">
        <f>(Q252+P252)/O252</f>
        <v>1.1782469267771243</v>
      </c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6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</row>
    <row r="253" spans="1:48" ht="15.75" customHeight="1">
      <c r="A253" s="535" t="s">
        <v>5429</v>
      </c>
      <c r="B253" s="51">
        <v>45979</v>
      </c>
      <c r="C253" s="33" t="s">
        <v>5428</v>
      </c>
      <c r="D253" s="37">
        <v>1464</v>
      </c>
      <c r="E253" s="34">
        <v>10.25</v>
      </c>
      <c r="F253" s="34">
        <v>10.35</v>
      </c>
      <c r="G253" s="34">
        <v>4.43</v>
      </c>
      <c r="H253" s="34">
        <v>0.12</v>
      </c>
      <c r="I253" s="34">
        <v>0.54</v>
      </c>
      <c r="J253" s="31">
        <v>3.3000000000000002E-2</v>
      </c>
      <c r="K253" s="31">
        <v>8.7999999999999995E-2</v>
      </c>
      <c r="L253" s="31">
        <v>5.0999999999999997E-2</v>
      </c>
      <c r="M253" s="31">
        <v>1.2E-2</v>
      </c>
      <c r="N253" s="420">
        <f t="shared" si="39"/>
        <v>94.725999999999999</v>
      </c>
      <c r="O253" s="34">
        <v>36.54</v>
      </c>
      <c r="P253" s="34">
        <v>37.99</v>
      </c>
      <c r="Q253" s="34">
        <v>7.13</v>
      </c>
      <c r="R253" s="34">
        <v>15.83</v>
      </c>
      <c r="S253" s="34">
        <v>0.28999999999999998</v>
      </c>
      <c r="T253" s="34">
        <v>0.18</v>
      </c>
      <c r="U253" s="34">
        <v>0.34</v>
      </c>
      <c r="V253" s="34">
        <v>0.17</v>
      </c>
      <c r="W253" s="34">
        <v>0.42</v>
      </c>
      <c r="X253" s="34">
        <v>0.84</v>
      </c>
      <c r="Y253" s="433">
        <f>P253/O253</f>
        <v>1.0396825396825398</v>
      </c>
      <c r="Z253" s="433">
        <f>(Q253+P253)/O253</f>
        <v>1.2348111658456487</v>
      </c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6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</row>
    <row r="254" spans="1:48" ht="15.75" customHeight="1">
      <c r="A254" s="535" t="s">
        <v>5431</v>
      </c>
      <c r="B254" s="51">
        <v>45979</v>
      </c>
      <c r="C254" s="33" t="s">
        <v>5430</v>
      </c>
      <c r="D254" s="37">
        <v>1469</v>
      </c>
      <c r="E254" s="34">
        <v>12.1</v>
      </c>
      <c r="F254" s="34">
        <v>12.2</v>
      </c>
      <c r="G254" s="34">
        <v>4.4400000000000004</v>
      </c>
      <c r="H254" s="34">
        <v>0.12</v>
      </c>
      <c r="I254" s="34">
        <v>0.49</v>
      </c>
      <c r="J254" s="31">
        <v>4.1000000000000002E-2</v>
      </c>
      <c r="K254" s="31">
        <v>7.6999999999999999E-2</v>
      </c>
      <c r="L254" s="31">
        <v>4.2999999999999997E-2</v>
      </c>
      <c r="M254" s="31">
        <v>1.2999999999999999E-2</v>
      </c>
      <c r="N254" s="420">
        <f t="shared" si="39"/>
        <v>94.775999999999996</v>
      </c>
      <c r="O254" s="34">
        <v>36.31</v>
      </c>
      <c r="P254" s="34">
        <v>37.65</v>
      </c>
      <c r="Q254" s="34">
        <v>7.12</v>
      </c>
      <c r="R254" s="34">
        <v>16.18</v>
      </c>
      <c r="S254" s="34">
        <v>0.41</v>
      </c>
      <c r="T254" s="34">
        <v>0.19</v>
      </c>
      <c r="U254" s="34">
        <v>0.35</v>
      </c>
      <c r="V254" s="34">
        <v>0.18</v>
      </c>
      <c r="W254" s="34">
        <v>0.44</v>
      </c>
      <c r="X254" s="34">
        <v>0.9</v>
      </c>
      <c r="Y254" s="433">
        <v>1.0369044340402092</v>
      </c>
      <c r="Z254" s="433">
        <v>1.2329936656568437</v>
      </c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6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</row>
    <row r="255" spans="1:48" ht="15.75" customHeight="1">
      <c r="A255" s="535" t="s">
        <v>5433</v>
      </c>
      <c r="B255" s="51">
        <v>45979</v>
      </c>
      <c r="C255" s="33" t="s">
        <v>5432</v>
      </c>
      <c r="D255" s="37">
        <v>1459</v>
      </c>
      <c r="E255" s="34">
        <v>14.3</v>
      </c>
      <c r="F255" s="34">
        <v>14.4</v>
      </c>
      <c r="G255" s="34">
        <v>4.37</v>
      </c>
      <c r="H255" s="34">
        <v>0.11</v>
      </c>
      <c r="I255" s="34">
        <v>0.37</v>
      </c>
      <c r="J255" s="31">
        <v>8.3000000000000004E-2</v>
      </c>
      <c r="K255" s="31">
        <v>7.5999999999999998E-2</v>
      </c>
      <c r="L255" s="31">
        <v>0.02</v>
      </c>
      <c r="M255" s="31">
        <v>1.2999999999999999E-2</v>
      </c>
      <c r="N255" s="420">
        <f t="shared" si="39"/>
        <v>94.957999999999998</v>
      </c>
      <c r="O255" s="34">
        <v>37.380000000000003</v>
      </c>
      <c r="P255" s="34">
        <v>36.39</v>
      </c>
      <c r="Q255" s="34">
        <v>6.98</v>
      </c>
      <c r="R255" s="34">
        <v>16.04</v>
      </c>
      <c r="S255" s="34">
        <v>0.52</v>
      </c>
      <c r="T255" s="34">
        <v>0.26</v>
      </c>
      <c r="U255" s="34">
        <v>0.32</v>
      </c>
      <c r="V255" s="34">
        <v>0.21</v>
      </c>
      <c r="W255" s="34">
        <v>0.54</v>
      </c>
      <c r="X255" s="34">
        <v>1</v>
      </c>
      <c r="Y255" s="433">
        <v>0.97351524879614759</v>
      </c>
      <c r="Z255" s="433">
        <v>1.1602461209202783</v>
      </c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6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</row>
    <row r="256" spans="1:48" ht="15.75" customHeight="1">
      <c r="A256" s="535" t="s">
        <v>5436</v>
      </c>
      <c r="B256" s="51">
        <v>45979</v>
      </c>
      <c r="C256" s="33" t="s">
        <v>5434</v>
      </c>
      <c r="D256" s="37">
        <v>1454</v>
      </c>
      <c r="E256" s="34">
        <v>15.5</v>
      </c>
      <c r="F256" s="34">
        <v>16</v>
      </c>
      <c r="G256" s="34">
        <v>4.5</v>
      </c>
      <c r="H256" s="34">
        <v>0.1</v>
      </c>
      <c r="I256" s="34">
        <v>0.27</v>
      </c>
      <c r="J256" s="31">
        <v>7.2999999999999995E-2</v>
      </c>
      <c r="K256" s="31">
        <v>7.4999999999999997E-2</v>
      </c>
      <c r="L256" s="31">
        <v>2.5000000000000001E-2</v>
      </c>
      <c r="M256" s="31">
        <v>1.0999999999999999E-2</v>
      </c>
      <c r="N256" s="420">
        <f t="shared" si="39"/>
        <v>94.945999999999998</v>
      </c>
      <c r="O256" s="34">
        <v>37.67</v>
      </c>
      <c r="P256" s="34">
        <v>36.65</v>
      </c>
      <c r="Q256" s="34">
        <v>7.13</v>
      </c>
      <c r="R256" s="34">
        <v>15.62</v>
      </c>
      <c r="S256" s="34">
        <v>0.42</v>
      </c>
      <c r="T256" s="34">
        <v>0.23</v>
      </c>
      <c r="U256" s="34">
        <v>0.36</v>
      </c>
      <c r="V256" s="34">
        <v>0.18</v>
      </c>
      <c r="W256" s="34">
        <v>0.48</v>
      </c>
      <c r="X256" s="34">
        <v>1.01</v>
      </c>
      <c r="Y256" s="433">
        <v>0.97292275019909735</v>
      </c>
      <c r="Z256" s="433">
        <v>1.1621980355720734</v>
      </c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6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</row>
    <row r="257" spans="1:48" ht="15.75" customHeight="1">
      <c r="A257" s="535" t="s">
        <v>5437</v>
      </c>
      <c r="B257" s="51">
        <v>45979</v>
      </c>
      <c r="C257" s="33" t="s">
        <v>5435</v>
      </c>
      <c r="D257" s="37">
        <v>1462</v>
      </c>
      <c r="E257" s="34">
        <v>18.45</v>
      </c>
      <c r="F257" s="34">
        <v>18.55</v>
      </c>
      <c r="G257" s="34">
        <v>4.32</v>
      </c>
      <c r="H257" s="34">
        <v>0.13</v>
      </c>
      <c r="I257" s="34">
        <v>0.34</v>
      </c>
      <c r="J257" s="31">
        <v>0.05</v>
      </c>
      <c r="K257" s="31">
        <v>9.5000000000000001E-2</v>
      </c>
      <c r="L257" s="31">
        <v>3.3000000000000002E-2</v>
      </c>
      <c r="M257" s="31">
        <v>1.4999999999999999E-2</v>
      </c>
      <c r="N257" s="420">
        <f t="shared" si="39"/>
        <v>95.016999999999996</v>
      </c>
      <c r="O257" s="34">
        <v>36.67</v>
      </c>
      <c r="P257" s="34">
        <v>37.74</v>
      </c>
      <c r="Q257" s="34">
        <v>7.28</v>
      </c>
      <c r="R257" s="34">
        <v>15.62</v>
      </c>
      <c r="S257" s="34">
        <v>0.39</v>
      </c>
      <c r="T257" s="34">
        <v>0.22</v>
      </c>
      <c r="U257" s="34">
        <v>0.28000000000000003</v>
      </c>
      <c r="V257" s="34">
        <v>0.18</v>
      </c>
      <c r="W257" s="34">
        <v>0.45</v>
      </c>
      <c r="X257" s="34">
        <v>1.07</v>
      </c>
      <c r="Y257" s="433">
        <v>1.0291791655304063</v>
      </c>
      <c r="Z257" s="433">
        <v>1.2277065721298064</v>
      </c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6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</row>
    <row r="258" spans="1:48" ht="15.75" customHeight="1">
      <c r="A258" s="535" t="s">
        <v>5438</v>
      </c>
      <c r="B258" s="51">
        <v>45979</v>
      </c>
      <c r="C258" s="33" t="s">
        <v>5447</v>
      </c>
      <c r="D258" s="37" t="s">
        <v>51</v>
      </c>
      <c r="E258" s="34">
        <v>19.25</v>
      </c>
      <c r="F258" s="34">
        <v>19.350000000000001</v>
      </c>
      <c r="G258" s="34">
        <v>4.26</v>
      </c>
      <c r="H258" s="34">
        <v>0.13</v>
      </c>
      <c r="I258" s="34">
        <v>0.66</v>
      </c>
      <c r="J258" s="31">
        <v>0.03</v>
      </c>
      <c r="K258" s="31">
        <v>8.7999999999999995E-2</v>
      </c>
      <c r="L258" s="31">
        <v>5.6000000000000001E-2</v>
      </c>
      <c r="M258" s="31">
        <v>1.4999999999999999E-2</v>
      </c>
      <c r="N258" s="420">
        <f t="shared" si="39"/>
        <v>94.760999999999996</v>
      </c>
      <c r="O258" s="34" t="s">
        <v>52</v>
      </c>
      <c r="P258" s="34" t="s">
        <v>52</v>
      </c>
      <c r="Q258" s="34" t="s">
        <v>52</v>
      </c>
      <c r="R258" s="34" t="s">
        <v>52</v>
      </c>
      <c r="S258" s="34" t="s">
        <v>52</v>
      </c>
      <c r="T258" s="34" t="s">
        <v>52</v>
      </c>
      <c r="U258" s="34" t="s">
        <v>52</v>
      </c>
      <c r="V258" s="34" t="s">
        <v>52</v>
      </c>
      <c r="W258" s="34" t="s">
        <v>52</v>
      </c>
      <c r="X258" s="34" t="s">
        <v>52</v>
      </c>
      <c r="Y258" s="34" t="s">
        <v>52</v>
      </c>
      <c r="Z258" s="34" t="s">
        <v>52</v>
      </c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6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</row>
    <row r="259" spans="1:48" ht="15.75" customHeight="1">
      <c r="A259" s="535" t="s">
        <v>5440</v>
      </c>
      <c r="B259" s="51">
        <v>45979</v>
      </c>
      <c r="C259" s="33" t="s">
        <v>5439</v>
      </c>
      <c r="D259" s="37">
        <v>1495</v>
      </c>
      <c r="E259" s="34">
        <v>21.3</v>
      </c>
      <c r="F259" s="34">
        <v>21.4</v>
      </c>
      <c r="G259" s="34">
        <v>4.22</v>
      </c>
      <c r="H259" s="34">
        <v>0.14000000000000001</v>
      </c>
      <c r="I259" s="34">
        <v>1.02</v>
      </c>
      <c r="J259" s="31">
        <v>1.9E-2</v>
      </c>
      <c r="K259" s="31">
        <v>9.6000000000000002E-2</v>
      </c>
      <c r="L259" s="31">
        <v>8.2000000000000003E-2</v>
      </c>
      <c r="M259" s="31">
        <v>1.6E-2</v>
      </c>
      <c r="N259" s="420">
        <f t="shared" si="39"/>
        <v>94.406999999999996</v>
      </c>
      <c r="O259" s="34">
        <v>35.65</v>
      </c>
      <c r="P259" s="34">
        <v>38.96</v>
      </c>
      <c r="Q259" s="34">
        <v>7.71</v>
      </c>
      <c r="R259" s="34">
        <v>15.62</v>
      </c>
      <c r="S259" s="34">
        <v>0.24</v>
      </c>
      <c r="T259" s="34">
        <v>0.13</v>
      </c>
      <c r="U259" s="34">
        <v>0.3</v>
      </c>
      <c r="V259" s="34">
        <v>0.15</v>
      </c>
      <c r="W259" s="34">
        <v>0.36</v>
      </c>
      <c r="X259" s="34">
        <v>0.76</v>
      </c>
      <c r="Y259" s="433">
        <v>1.0928471248246845</v>
      </c>
      <c r="Z259" s="433">
        <v>1.309116409537167</v>
      </c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6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</row>
    <row r="260" spans="1:48" ht="15.75" customHeight="1">
      <c r="A260" s="535" t="s">
        <v>5442</v>
      </c>
      <c r="B260" s="51">
        <v>45979</v>
      </c>
      <c r="C260" s="33" t="s">
        <v>5441</v>
      </c>
      <c r="D260" s="37">
        <v>1491</v>
      </c>
      <c r="E260" s="34">
        <v>22.4</v>
      </c>
      <c r="F260" s="34">
        <v>22.5</v>
      </c>
      <c r="G260" s="34">
        <v>4.29</v>
      </c>
      <c r="H260" s="34">
        <v>0.13</v>
      </c>
      <c r="I260" s="34">
        <v>0.66</v>
      </c>
      <c r="J260" s="31">
        <v>3.2000000000000001E-2</v>
      </c>
      <c r="K260" s="31">
        <v>0.08</v>
      </c>
      <c r="L260" s="31">
        <v>5.7000000000000002E-2</v>
      </c>
      <c r="M260" s="31">
        <v>1.4999999999999999E-2</v>
      </c>
      <c r="N260" s="420">
        <f t="shared" si="39"/>
        <v>94.736000000000004</v>
      </c>
      <c r="O260" s="34">
        <v>35.86</v>
      </c>
      <c r="P260" s="34">
        <v>38.01</v>
      </c>
      <c r="Q260" s="34">
        <v>8.3000000000000007</v>
      </c>
      <c r="R260" s="34">
        <v>15.07</v>
      </c>
      <c r="S260" s="34">
        <v>0.72</v>
      </c>
      <c r="T260" s="34">
        <v>0.16</v>
      </c>
      <c r="U260" s="34">
        <v>0.3</v>
      </c>
      <c r="V260" s="34">
        <v>0.18</v>
      </c>
      <c r="W260" s="34">
        <v>0.48</v>
      </c>
      <c r="X260" s="34">
        <v>0.82</v>
      </c>
      <c r="Y260" s="433">
        <v>1.0599553820412715</v>
      </c>
      <c r="Z260" s="433">
        <v>1.2914110429447854</v>
      </c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6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</row>
    <row r="261" spans="1:48" ht="15.75" customHeight="1">
      <c r="A261" s="535"/>
      <c r="B261" s="51"/>
      <c r="C261" s="33"/>
      <c r="D261" s="37"/>
      <c r="E261" s="34"/>
      <c r="F261" s="34"/>
      <c r="G261" s="34"/>
      <c r="H261" s="34"/>
      <c r="I261" s="34"/>
      <c r="J261" s="31"/>
      <c r="K261" s="31"/>
      <c r="L261" s="31"/>
      <c r="M261" s="31"/>
      <c r="N261" s="420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433"/>
      <c r="Z261" s="433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6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</row>
    <row r="262" spans="1:48" ht="15.75" customHeight="1">
      <c r="A262" s="535" t="s">
        <v>5444</v>
      </c>
      <c r="B262" s="51">
        <v>45980</v>
      </c>
      <c r="C262" s="33" t="s">
        <v>5443</v>
      </c>
      <c r="D262" s="37">
        <v>1502</v>
      </c>
      <c r="E262" s="34">
        <v>0.5</v>
      </c>
      <c r="F262" s="34">
        <v>1</v>
      </c>
      <c r="G262" s="34">
        <v>4.29</v>
      </c>
      <c r="H262" s="34">
        <v>0.14000000000000001</v>
      </c>
      <c r="I262" s="34">
        <v>0.66</v>
      </c>
      <c r="J262" s="31">
        <v>2.5000000000000001E-2</v>
      </c>
      <c r="K262" s="31">
        <v>8.2000000000000003E-2</v>
      </c>
      <c r="L262" s="31">
        <v>5.8000000000000003E-2</v>
      </c>
      <c r="M262" s="31">
        <v>1.7000000000000001E-2</v>
      </c>
      <c r="N262" s="420">
        <f t="shared" si="39"/>
        <v>94.727999999999994</v>
      </c>
      <c r="O262" s="34">
        <v>36.1</v>
      </c>
      <c r="P262" s="34">
        <v>38.5</v>
      </c>
      <c r="Q262" s="34">
        <v>7.77</v>
      </c>
      <c r="R262" s="34">
        <v>15.36</v>
      </c>
      <c r="S262" s="34">
        <v>0.31</v>
      </c>
      <c r="T262" s="34">
        <v>0.16</v>
      </c>
      <c r="U262" s="34">
        <v>0.3</v>
      </c>
      <c r="V262" s="34">
        <v>0.17</v>
      </c>
      <c r="W262" s="34">
        <v>0.4</v>
      </c>
      <c r="X262" s="34">
        <v>0.82</v>
      </c>
      <c r="Y262" s="433">
        <v>1.0664819944598338</v>
      </c>
      <c r="Z262" s="433">
        <v>1.2817174515235454</v>
      </c>
      <c r="AA262" s="34"/>
      <c r="AB262" s="34" t="s">
        <v>48</v>
      </c>
      <c r="AC262" s="34">
        <v>22.5</v>
      </c>
      <c r="AD262" s="34">
        <v>24.8</v>
      </c>
      <c r="AE262" s="34">
        <v>18</v>
      </c>
      <c r="AF262" s="34">
        <v>0.4</v>
      </c>
      <c r="AG262" s="34">
        <v>3.35</v>
      </c>
      <c r="AH262" s="34">
        <v>53.45</v>
      </c>
      <c r="AI262" s="34">
        <v>1.3777777777777778</v>
      </c>
      <c r="AJ262" s="34">
        <v>42.056074766355145</v>
      </c>
      <c r="AK262" s="34">
        <v>858.57499999999993</v>
      </c>
      <c r="AL262" s="36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</row>
    <row r="263" spans="1:48" ht="15.75" customHeight="1">
      <c r="A263" s="535" t="s">
        <v>5446</v>
      </c>
      <c r="B263" s="51">
        <v>45980</v>
      </c>
      <c r="C263" s="33" t="s">
        <v>5445</v>
      </c>
      <c r="D263" s="37">
        <v>1485</v>
      </c>
      <c r="E263" s="34">
        <v>2.33</v>
      </c>
      <c r="F263" s="34">
        <v>2.4300000000000002</v>
      </c>
      <c r="G263" s="34">
        <v>4.37</v>
      </c>
      <c r="H263" s="34">
        <v>0.13</v>
      </c>
      <c r="I263" s="34">
        <v>0.39</v>
      </c>
      <c r="J263" s="31">
        <v>0.03</v>
      </c>
      <c r="K263" s="31">
        <v>7.6999999999999999E-2</v>
      </c>
      <c r="L263" s="31">
        <v>4.1000000000000002E-2</v>
      </c>
      <c r="M263" s="31">
        <v>1.7000000000000001E-2</v>
      </c>
      <c r="N263" s="420">
        <f t="shared" si="39"/>
        <v>94.944999999999993</v>
      </c>
      <c r="O263" s="34">
        <v>36.130000000000003</v>
      </c>
      <c r="P263" s="34">
        <v>38.369999999999997</v>
      </c>
      <c r="Q263" s="34">
        <v>7.76</v>
      </c>
      <c r="R263" s="34">
        <v>15.46</v>
      </c>
      <c r="S263" s="34">
        <v>0.33</v>
      </c>
      <c r="T263" s="34">
        <v>0.16</v>
      </c>
      <c r="U263" s="34">
        <v>0.32</v>
      </c>
      <c r="V263" s="34">
        <v>0.16</v>
      </c>
      <c r="W263" s="34">
        <v>0.39</v>
      </c>
      <c r="X263" s="34">
        <v>0.82</v>
      </c>
      <c r="Y263" s="433">
        <v>1.0619983393301964</v>
      </c>
      <c r="Z263" s="433">
        <v>1.2767783005812343</v>
      </c>
      <c r="AA263" s="34"/>
      <c r="AB263" s="34" t="s">
        <v>50</v>
      </c>
      <c r="AC263" s="34">
        <v>6.3</v>
      </c>
      <c r="AD263" s="34"/>
      <c r="AE263" s="34"/>
      <c r="AF263" s="34"/>
      <c r="AG263" s="34"/>
      <c r="AH263" s="34"/>
      <c r="AI263" s="34"/>
      <c r="AJ263" s="34"/>
      <c r="AK263" s="34"/>
      <c r="AL263" s="36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</row>
    <row r="264" spans="1:48" ht="15.75" customHeight="1">
      <c r="A264" s="535" t="s">
        <v>5449</v>
      </c>
      <c r="B264" s="51">
        <v>45980</v>
      </c>
      <c r="C264" s="33" t="s">
        <v>5448</v>
      </c>
      <c r="D264" s="37">
        <v>1462</v>
      </c>
      <c r="E264" s="34">
        <v>4.2</v>
      </c>
      <c r="F264" s="34">
        <v>4.3</v>
      </c>
      <c r="G264" s="34">
        <v>4.41</v>
      </c>
      <c r="H264" s="34">
        <v>0.12</v>
      </c>
      <c r="I264" s="34">
        <v>0.23</v>
      </c>
      <c r="J264" s="31">
        <v>5.2999999999999999E-2</v>
      </c>
      <c r="K264" s="31">
        <v>8.6999999999999994E-2</v>
      </c>
      <c r="L264" s="31">
        <v>2.4E-2</v>
      </c>
      <c r="M264" s="31">
        <v>1.7000000000000001E-2</v>
      </c>
      <c r="N264" s="420">
        <f t="shared" si="39"/>
        <v>95.058999999999997</v>
      </c>
      <c r="O264" s="34">
        <v>36.72</v>
      </c>
      <c r="P264" s="34">
        <v>37.58</v>
      </c>
      <c r="Q264" s="34">
        <v>7.8</v>
      </c>
      <c r="R264" s="34">
        <v>14.83</v>
      </c>
      <c r="S264" s="34">
        <v>0.56000000000000005</v>
      </c>
      <c r="T264" s="34">
        <v>0.26</v>
      </c>
      <c r="U264" s="34">
        <v>0.28000000000000003</v>
      </c>
      <c r="V264" s="34">
        <v>0.22</v>
      </c>
      <c r="W264" s="34">
        <v>0.55000000000000004</v>
      </c>
      <c r="X264" s="34">
        <v>1.08</v>
      </c>
      <c r="Y264" s="433">
        <f t="shared" ref="Y264" si="42">P264/O264</f>
        <v>1.0234204793028323</v>
      </c>
      <c r="Z264" s="433">
        <f t="shared" ref="Z264" si="43">(Q264+P264)/O264</f>
        <v>1.235838779956427</v>
      </c>
      <c r="AA264" s="34"/>
      <c r="AB264" s="34" t="s">
        <v>53</v>
      </c>
      <c r="AC264" s="34">
        <v>14.3</v>
      </c>
      <c r="AD264" s="34">
        <v>24.4</v>
      </c>
      <c r="AE264" s="34">
        <v>18</v>
      </c>
      <c r="AF264" s="34">
        <v>0.6</v>
      </c>
      <c r="AG264" s="34">
        <v>3.48</v>
      </c>
      <c r="AH264" s="34">
        <v>53.52</v>
      </c>
      <c r="AI264" s="34">
        <v>1.3555555555555554</v>
      </c>
      <c r="AJ264" s="34">
        <v>42.452830188679243</v>
      </c>
      <c r="AK264" s="34">
        <v>850.34</v>
      </c>
      <c r="AL264" s="36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</row>
    <row r="265" spans="1:48" ht="15.75" customHeight="1">
      <c r="A265" s="535" t="s">
        <v>5450</v>
      </c>
      <c r="B265" s="51">
        <v>45980</v>
      </c>
      <c r="C265" s="33" t="s">
        <v>5451</v>
      </c>
      <c r="D265" s="37">
        <v>1462</v>
      </c>
      <c r="E265" s="34">
        <v>5.2</v>
      </c>
      <c r="F265" s="34">
        <v>5.3</v>
      </c>
      <c r="G265" s="34">
        <v>4.28</v>
      </c>
      <c r="H265" s="34">
        <v>0.12</v>
      </c>
      <c r="I265" s="34">
        <v>0.41</v>
      </c>
      <c r="J265" s="31">
        <v>4.5999999999999999E-2</v>
      </c>
      <c r="K265" s="31">
        <v>9.6000000000000002E-2</v>
      </c>
      <c r="L265" s="31">
        <v>3.5000000000000003E-2</v>
      </c>
      <c r="M265" s="31">
        <v>1.9E-2</v>
      </c>
      <c r="N265" s="420">
        <f t="shared" si="39"/>
        <v>94.994</v>
      </c>
      <c r="O265" s="34" t="s">
        <v>52</v>
      </c>
      <c r="P265" s="34" t="s">
        <v>52</v>
      </c>
      <c r="Q265" s="34" t="s">
        <v>52</v>
      </c>
      <c r="R265" s="34" t="s">
        <v>52</v>
      </c>
      <c r="S265" s="34" t="s">
        <v>52</v>
      </c>
      <c r="T265" s="34" t="s">
        <v>52</v>
      </c>
      <c r="U265" s="34" t="s">
        <v>52</v>
      </c>
      <c r="V265" s="34" t="s">
        <v>52</v>
      </c>
      <c r="W265" s="34" t="s">
        <v>52</v>
      </c>
      <c r="X265" s="34" t="s">
        <v>52</v>
      </c>
      <c r="Y265" s="34" t="s">
        <v>52</v>
      </c>
      <c r="Z265" s="34" t="s">
        <v>52</v>
      </c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6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</row>
    <row r="266" spans="1:48" ht="15.75" customHeight="1">
      <c r="A266" s="535" t="s">
        <v>5453</v>
      </c>
      <c r="B266" s="51">
        <v>45980</v>
      </c>
      <c r="C266" s="33" t="s">
        <v>5452</v>
      </c>
      <c r="D266" s="37">
        <v>1480</v>
      </c>
      <c r="E266" s="34">
        <v>6.45</v>
      </c>
      <c r="F266" s="34">
        <v>6.55</v>
      </c>
      <c r="G266" s="34">
        <v>4.33</v>
      </c>
      <c r="H266" s="34">
        <v>0.15</v>
      </c>
      <c r="I266" s="34">
        <v>1</v>
      </c>
      <c r="J266" s="31">
        <v>1.4E-2</v>
      </c>
      <c r="K266" s="31">
        <v>8.5000000000000006E-2</v>
      </c>
      <c r="L266" s="31">
        <v>8.4000000000000005E-2</v>
      </c>
      <c r="M266" s="31">
        <v>1.6E-2</v>
      </c>
      <c r="N266" s="420">
        <f t="shared" si="39"/>
        <v>94.320999999999998</v>
      </c>
      <c r="O266" s="34">
        <v>35.520000000000003</v>
      </c>
      <c r="P266" s="34">
        <v>39.08</v>
      </c>
      <c r="Q266" s="34">
        <v>7.55</v>
      </c>
      <c r="R266" s="34">
        <v>15.73</v>
      </c>
      <c r="S266" s="34">
        <v>0.28000000000000003</v>
      </c>
      <c r="T266" s="34">
        <v>0.14000000000000001</v>
      </c>
      <c r="U266" s="34">
        <v>0.3</v>
      </c>
      <c r="V266" s="34">
        <v>0.15</v>
      </c>
      <c r="W266" s="34">
        <v>0.36</v>
      </c>
      <c r="X266" s="34">
        <v>0.78</v>
      </c>
      <c r="Y266" s="433">
        <v>1.1002252252252251</v>
      </c>
      <c r="Z266" s="433">
        <v>1.3127815315315312</v>
      </c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6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</row>
    <row r="267" spans="1:48" ht="15.75" customHeight="1">
      <c r="A267" s="535" t="s">
        <v>5454</v>
      </c>
      <c r="B267" s="51">
        <v>45980</v>
      </c>
      <c r="C267" s="33" t="s">
        <v>5455</v>
      </c>
      <c r="D267" s="37">
        <v>1480</v>
      </c>
      <c r="E267" s="34">
        <v>7.1</v>
      </c>
      <c r="F267" s="34">
        <v>7.2</v>
      </c>
      <c r="G267" s="34">
        <v>4.43</v>
      </c>
      <c r="H267" s="34">
        <v>0.12</v>
      </c>
      <c r="I267" s="34">
        <v>0.53</v>
      </c>
      <c r="J267" s="31">
        <v>3.7999999999999999E-2</v>
      </c>
      <c r="K267" s="31">
        <v>8.3000000000000004E-2</v>
      </c>
      <c r="L267" s="31">
        <v>4.8000000000000001E-2</v>
      </c>
      <c r="M267" s="31">
        <v>1.4999999999999999E-2</v>
      </c>
      <c r="N267" s="420">
        <f t="shared" si="39"/>
        <v>94.736000000000004</v>
      </c>
      <c r="O267" s="34">
        <v>35.520000000000003</v>
      </c>
      <c r="P267" s="34">
        <v>39.08</v>
      </c>
      <c r="Q267" s="34">
        <v>7.55</v>
      </c>
      <c r="R267" s="34">
        <v>15.73</v>
      </c>
      <c r="S267" s="34">
        <v>0.28000000000000003</v>
      </c>
      <c r="T267" s="34">
        <v>0.14000000000000001</v>
      </c>
      <c r="U267" s="34">
        <v>0.3</v>
      </c>
      <c r="V267" s="34">
        <v>0.15</v>
      </c>
      <c r="W267" s="34">
        <v>0.36</v>
      </c>
      <c r="X267" s="34">
        <v>0.78</v>
      </c>
      <c r="Y267" s="433">
        <v>1.1002252252252251</v>
      </c>
      <c r="Z267" s="433">
        <v>1.3127815315315312</v>
      </c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6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</row>
    <row r="268" spans="1:48" ht="15.75" customHeight="1">
      <c r="A268" s="535" t="s">
        <v>5457</v>
      </c>
      <c r="B268" s="51">
        <v>45980</v>
      </c>
      <c r="C268" s="33" t="s">
        <v>5456</v>
      </c>
      <c r="D268" s="37">
        <v>1476</v>
      </c>
      <c r="E268" s="34">
        <v>8.5</v>
      </c>
      <c r="F268" s="34">
        <v>9</v>
      </c>
      <c r="G268" s="34">
        <v>4.41</v>
      </c>
      <c r="H268" s="34">
        <v>0.12</v>
      </c>
      <c r="I268" s="34">
        <v>0.23</v>
      </c>
      <c r="J268" s="31">
        <v>0.05</v>
      </c>
      <c r="K268" s="31">
        <v>0.09</v>
      </c>
      <c r="L268" s="31">
        <v>2.5999999999999999E-2</v>
      </c>
      <c r="M268" s="31">
        <v>1.4999999999999999E-2</v>
      </c>
      <c r="N268" s="420">
        <f t="shared" si="39"/>
        <v>95.058999999999997</v>
      </c>
      <c r="O268" s="34">
        <v>36.61</v>
      </c>
      <c r="P268" s="34">
        <v>37.83</v>
      </c>
      <c r="Q268" s="34">
        <v>7.7</v>
      </c>
      <c r="R268" s="34">
        <v>15.16</v>
      </c>
      <c r="S268" s="34">
        <v>0.42</v>
      </c>
      <c r="T268" s="34">
        <v>0.22</v>
      </c>
      <c r="U268" s="34">
        <v>0.27</v>
      </c>
      <c r="V268" s="34">
        <v>0.18</v>
      </c>
      <c r="W268" s="34">
        <v>0.47</v>
      </c>
      <c r="X268" s="34">
        <v>1.02</v>
      </c>
      <c r="Y268" s="433">
        <v>1.0333242283529089</v>
      </c>
      <c r="Z268" s="433">
        <v>1.2436492761540563</v>
      </c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6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</row>
    <row r="269" spans="1:48" ht="15.75" customHeight="1">
      <c r="A269" s="535" t="s">
        <v>5459</v>
      </c>
      <c r="B269" s="51">
        <v>45980</v>
      </c>
      <c r="C269" s="33" t="s">
        <v>5458</v>
      </c>
      <c r="D269" s="37">
        <v>1469</v>
      </c>
      <c r="E269" s="34">
        <v>10.5</v>
      </c>
      <c r="F269" s="34">
        <v>11</v>
      </c>
      <c r="G269" s="34">
        <v>4.28</v>
      </c>
      <c r="H269" s="34">
        <v>0.15</v>
      </c>
      <c r="I269" s="34">
        <v>0.73</v>
      </c>
      <c r="J269" s="31">
        <v>2.5000000000000001E-2</v>
      </c>
      <c r="K269" s="31">
        <v>8.7999999999999995E-2</v>
      </c>
      <c r="L269" s="31">
        <v>6.0999999999999999E-2</v>
      </c>
      <c r="M269" s="31">
        <v>1.7999999999999999E-2</v>
      </c>
      <c r="N269" s="420">
        <f t="shared" ref="N269:N333" si="44">100-SUM(G269:M269)</f>
        <v>94.647999999999996</v>
      </c>
      <c r="O269" s="34">
        <v>36.14</v>
      </c>
      <c r="P269" s="34">
        <v>38.869999999999997</v>
      </c>
      <c r="Q269" s="34">
        <v>7.64</v>
      </c>
      <c r="R269" s="34">
        <v>14.93</v>
      </c>
      <c r="S269" s="34">
        <v>0.35</v>
      </c>
      <c r="T269" s="34">
        <v>0.19</v>
      </c>
      <c r="U269" s="34">
        <v>0.28000000000000003</v>
      </c>
      <c r="V269" s="34">
        <v>0.16</v>
      </c>
      <c r="W269" s="34">
        <v>0.41</v>
      </c>
      <c r="X269" s="34">
        <v>0.91</v>
      </c>
      <c r="Y269" s="433">
        <v>1.0755395683453237</v>
      </c>
      <c r="Z269" s="433">
        <v>1.2869396790260099</v>
      </c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6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spans="1:48" ht="15.75" customHeight="1">
      <c r="A270" s="535" t="s">
        <v>5460</v>
      </c>
      <c r="B270" s="51">
        <v>45980</v>
      </c>
      <c r="C270" s="33" t="s">
        <v>5463</v>
      </c>
      <c r="D270" s="37">
        <v>1501</v>
      </c>
      <c r="E270" s="34">
        <v>13.3</v>
      </c>
      <c r="F270" s="34">
        <v>13.4</v>
      </c>
      <c r="G270" s="34">
        <v>4.4400000000000004</v>
      </c>
      <c r="H270" s="34">
        <v>0.12</v>
      </c>
      <c r="I270" s="34">
        <v>0.51</v>
      </c>
      <c r="J270" s="31">
        <v>3.6999999999999998E-2</v>
      </c>
      <c r="K270" s="31">
        <v>9.0999999999999998E-2</v>
      </c>
      <c r="L270" s="31">
        <v>4.2999999999999997E-2</v>
      </c>
      <c r="M270" s="31">
        <v>1.6E-2</v>
      </c>
      <c r="N270" s="420">
        <f t="shared" si="44"/>
        <v>94.742999999999995</v>
      </c>
      <c r="O270" s="34">
        <v>35.79</v>
      </c>
      <c r="P270" s="34">
        <v>38.85</v>
      </c>
      <c r="Q270" s="34">
        <v>7.89</v>
      </c>
      <c r="R270" s="34">
        <v>15.16</v>
      </c>
      <c r="S270" s="34">
        <v>0.35</v>
      </c>
      <c r="T270" s="34">
        <v>0.17</v>
      </c>
      <c r="U270" s="34">
        <v>0.32</v>
      </c>
      <c r="V270" s="34">
        <v>0.17</v>
      </c>
      <c r="W270" s="34">
        <v>0.42</v>
      </c>
      <c r="X270" s="34">
        <v>0.78</v>
      </c>
      <c r="Y270" s="433">
        <v>1.0854987426655491</v>
      </c>
      <c r="Z270" s="433">
        <v>1.3059513830678962</v>
      </c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6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spans="1:48" ht="15.75" customHeight="1">
      <c r="A271" s="535" t="s">
        <v>5462</v>
      </c>
      <c r="B271" s="51">
        <v>45980</v>
      </c>
      <c r="C271" s="33" t="s">
        <v>5461</v>
      </c>
      <c r="D271" s="37">
        <v>1465</v>
      </c>
      <c r="E271" s="34">
        <v>16</v>
      </c>
      <c r="F271" s="34">
        <v>16.100000000000001</v>
      </c>
      <c r="G271" s="34">
        <v>4.42</v>
      </c>
      <c r="H271" s="34">
        <v>0.11</v>
      </c>
      <c r="I271" s="34">
        <v>0.56000000000000005</v>
      </c>
      <c r="J271" s="31">
        <v>4.5999999999999999E-2</v>
      </c>
      <c r="K271" s="31">
        <v>0.08</v>
      </c>
      <c r="L271" s="31">
        <v>0.04</v>
      </c>
      <c r="M271" s="31">
        <v>1.6E-2</v>
      </c>
      <c r="N271" s="420">
        <f t="shared" si="44"/>
        <v>94.727999999999994</v>
      </c>
      <c r="O271" s="34">
        <v>36.210999999999999</v>
      </c>
      <c r="P271" s="34">
        <v>37.69</v>
      </c>
      <c r="Q271" s="34">
        <v>7.65</v>
      </c>
      <c r="R271" s="34">
        <v>15.1</v>
      </c>
      <c r="S271" s="34">
        <v>0.56000000000000005</v>
      </c>
      <c r="T271" s="34">
        <v>0.28999999999999998</v>
      </c>
      <c r="U271" s="34">
        <v>0.25</v>
      </c>
      <c r="V271" s="34">
        <v>0.23</v>
      </c>
      <c r="W271" s="34">
        <v>0.61</v>
      </c>
      <c r="X271" s="34">
        <v>1.08</v>
      </c>
      <c r="Y271" s="433">
        <v>1.0408439424484273</v>
      </c>
      <c r="Z271" s="433">
        <v>1.252105713733396</v>
      </c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6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spans="1:48" ht="15.75" customHeight="1">
      <c r="A272" s="535" t="s">
        <v>5465</v>
      </c>
      <c r="B272" s="51">
        <v>45980</v>
      </c>
      <c r="C272" s="33" t="s">
        <v>5464</v>
      </c>
      <c r="D272" s="37">
        <v>1502</v>
      </c>
      <c r="E272" s="34">
        <v>18.100000000000001</v>
      </c>
      <c r="F272" s="34">
        <v>18.2</v>
      </c>
      <c r="G272" s="34">
        <v>4.42</v>
      </c>
      <c r="H272" s="34">
        <v>0.14000000000000001</v>
      </c>
      <c r="I272" s="34">
        <v>0.86</v>
      </c>
      <c r="J272" s="31">
        <v>0.02</v>
      </c>
      <c r="K272" s="31">
        <v>7.4999999999999997E-2</v>
      </c>
      <c r="L272" s="31">
        <v>6.7000000000000004E-2</v>
      </c>
      <c r="M272" s="31">
        <v>1.7000000000000001E-2</v>
      </c>
      <c r="N272" s="420">
        <f t="shared" si="44"/>
        <v>94.400999999999996</v>
      </c>
      <c r="O272" s="34">
        <v>35.35</v>
      </c>
      <c r="P272" s="34">
        <v>39.5</v>
      </c>
      <c r="Q272" s="34">
        <v>7.6</v>
      </c>
      <c r="R272" s="34">
        <v>15.43</v>
      </c>
      <c r="S272" s="34">
        <v>0.31</v>
      </c>
      <c r="T272" s="34">
        <v>0.15</v>
      </c>
      <c r="U272" s="34">
        <v>0.33</v>
      </c>
      <c r="V272" s="34">
        <v>0.15</v>
      </c>
      <c r="W272" s="34">
        <v>0.38</v>
      </c>
      <c r="X272" s="34">
        <v>0.71</v>
      </c>
      <c r="Y272" s="433">
        <v>1.1173974540311173</v>
      </c>
      <c r="Z272" s="433">
        <v>1.3323903818953324</v>
      </c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6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spans="1:48" ht="15.75" customHeight="1">
      <c r="A273" s="535" t="s">
        <v>5467</v>
      </c>
      <c r="B273" s="51">
        <v>45980</v>
      </c>
      <c r="C273" s="33" t="s">
        <v>5466</v>
      </c>
      <c r="D273" s="37">
        <v>1503</v>
      </c>
      <c r="E273" s="34">
        <v>19.5</v>
      </c>
      <c r="F273" s="34">
        <v>20</v>
      </c>
      <c r="G273" s="34">
        <v>4.3499999999999996</v>
      </c>
      <c r="H273" s="34">
        <v>0.15</v>
      </c>
      <c r="I273" s="34">
        <v>1.1200000000000001</v>
      </c>
      <c r="J273" s="31">
        <v>1.4999999999999999E-2</v>
      </c>
      <c r="K273" s="31">
        <v>0.1</v>
      </c>
      <c r="L273" s="31">
        <v>8.7999999999999995E-2</v>
      </c>
      <c r="M273" s="31">
        <v>1.7000000000000001E-2</v>
      </c>
      <c r="N273" s="420">
        <f t="shared" si="44"/>
        <v>94.16</v>
      </c>
      <c r="O273" s="34">
        <v>35.39</v>
      </c>
      <c r="P273" s="34">
        <v>39.729999999999997</v>
      </c>
      <c r="Q273" s="34">
        <v>7.63</v>
      </c>
      <c r="R273" s="34">
        <v>15.2</v>
      </c>
      <c r="S273" s="34">
        <v>0.33</v>
      </c>
      <c r="T273" s="34">
        <v>0.13</v>
      </c>
      <c r="U273" s="34">
        <v>0.31</v>
      </c>
      <c r="V273" s="34">
        <v>0.14000000000000001</v>
      </c>
      <c r="W273" s="34">
        <v>0.34</v>
      </c>
      <c r="X273" s="34">
        <v>0.69</v>
      </c>
      <c r="Y273" s="433">
        <v>1.1226335122916078</v>
      </c>
      <c r="Z273" s="433">
        <v>1.338231138739757</v>
      </c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6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spans="1:48" ht="15.75" customHeight="1">
      <c r="A274" s="535" t="s">
        <v>5469</v>
      </c>
      <c r="B274" s="51">
        <v>45980</v>
      </c>
      <c r="C274" s="33" t="s">
        <v>5468</v>
      </c>
      <c r="D274" s="37">
        <v>1498</v>
      </c>
      <c r="E274" s="34">
        <v>19.5</v>
      </c>
      <c r="F274" s="34">
        <v>20</v>
      </c>
      <c r="G274" s="34">
        <v>4.38</v>
      </c>
      <c r="H274" s="34">
        <v>0.12</v>
      </c>
      <c r="I274" s="34">
        <v>0.74</v>
      </c>
      <c r="J274" s="31">
        <v>2.5000000000000001E-2</v>
      </c>
      <c r="K274" s="31">
        <v>8.4000000000000005E-2</v>
      </c>
      <c r="L274" s="31">
        <v>5.1999999999999998E-2</v>
      </c>
      <c r="M274" s="31">
        <v>1.7000000000000001E-2</v>
      </c>
      <c r="N274" s="420">
        <f t="shared" si="44"/>
        <v>94.581999999999994</v>
      </c>
      <c r="O274" s="34">
        <v>36.549999999999997</v>
      </c>
      <c r="P274" s="34">
        <v>38.880000000000003</v>
      </c>
      <c r="Q274" s="34">
        <v>7.53</v>
      </c>
      <c r="R274" s="34">
        <v>14.95</v>
      </c>
      <c r="S274" s="34">
        <v>0.28000000000000003</v>
      </c>
      <c r="T274" s="34">
        <v>0.14000000000000001</v>
      </c>
      <c r="U274" s="34">
        <v>0.28999999999999998</v>
      </c>
      <c r="V274" s="34">
        <v>0.18</v>
      </c>
      <c r="W274" s="34">
        <v>0.45</v>
      </c>
      <c r="X274" s="34">
        <v>0.66</v>
      </c>
      <c r="Y274" s="433">
        <v>1.0637482900136801</v>
      </c>
      <c r="Z274" s="433">
        <v>1.2697674418604654</v>
      </c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6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spans="1:48" ht="15.75" customHeight="1">
      <c r="A275" s="535" t="s">
        <v>5471</v>
      </c>
      <c r="B275" s="51">
        <v>45980</v>
      </c>
      <c r="C275" s="33" t="s">
        <v>5470</v>
      </c>
      <c r="D275" s="37">
        <v>1448</v>
      </c>
      <c r="E275" s="34">
        <v>23.1</v>
      </c>
      <c r="F275" s="34">
        <v>23.2</v>
      </c>
      <c r="G275" s="34">
        <v>4.3899999999999997</v>
      </c>
      <c r="H275" s="34">
        <v>0.1</v>
      </c>
      <c r="I275" s="34">
        <v>0.15</v>
      </c>
      <c r="J275" s="31">
        <v>8.2000000000000003E-2</v>
      </c>
      <c r="K275" s="31">
        <v>9.4E-2</v>
      </c>
      <c r="L275" s="31">
        <v>1.6E-2</v>
      </c>
      <c r="M275" s="31">
        <v>1.7000000000000001E-2</v>
      </c>
      <c r="N275" s="420">
        <f t="shared" si="44"/>
        <v>95.150999999999996</v>
      </c>
      <c r="O275" s="34">
        <v>37.71</v>
      </c>
      <c r="P275" s="34">
        <v>36.880000000000003</v>
      </c>
      <c r="Q275" s="34">
        <v>7.58</v>
      </c>
      <c r="R275" s="34">
        <v>15.24</v>
      </c>
      <c r="S275" s="34">
        <v>0.64</v>
      </c>
      <c r="T275" s="34">
        <v>0.25</v>
      </c>
      <c r="U275" s="34">
        <v>0.25</v>
      </c>
      <c r="V275" s="34">
        <v>0.18</v>
      </c>
      <c r="W275" s="34">
        <v>0.5</v>
      </c>
      <c r="X275" s="34">
        <v>0.66</v>
      </c>
      <c r="Y275" s="433">
        <v>0.97798992309732169</v>
      </c>
      <c r="Z275" s="433">
        <v>1.1789976133651552</v>
      </c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6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spans="1:48" ht="15.75" customHeight="1">
      <c r="A276" s="535"/>
      <c r="B276" s="51"/>
      <c r="C276" s="33"/>
      <c r="D276" s="37"/>
      <c r="E276" s="34"/>
      <c r="F276" s="34"/>
      <c r="G276" s="34"/>
      <c r="H276" s="34"/>
      <c r="I276" s="34"/>
      <c r="J276" s="31"/>
      <c r="K276" s="31"/>
      <c r="L276" s="31"/>
      <c r="M276" s="31"/>
      <c r="N276" s="420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433"/>
      <c r="Z276" s="433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6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</row>
    <row r="277" spans="1:48" ht="15.75" customHeight="1">
      <c r="A277" s="535" t="s">
        <v>5472</v>
      </c>
      <c r="B277" s="51">
        <v>45981</v>
      </c>
      <c r="C277" s="33" t="s">
        <v>5473</v>
      </c>
      <c r="D277" s="37">
        <v>1493</v>
      </c>
      <c r="E277" s="34">
        <v>1.2</v>
      </c>
      <c r="F277" s="34">
        <v>1.3</v>
      </c>
      <c r="G277" s="34">
        <v>4.2</v>
      </c>
      <c r="H277" s="34">
        <v>0.14000000000000001</v>
      </c>
      <c r="I277" s="34">
        <v>1</v>
      </c>
      <c r="J277" s="31">
        <v>1.7000000000000001E-2</v>
      </c>
      <c r="K277" s="31">
        <v>8.5999999999999993E-2</v>
      </c>
      <c r="L277" s="31">
        <v>7.9000000000000001E-2</v>
      </c>
      <c r="M277" s="31">
        <v>1.2999999999999999E-2</v>
      </c>
      <c r="N277" s="420">
        <f t="shared" si="44"/>
        <v>94.465000000000003</v>
      </c>
      <c r="O277" s="34">
        <v>36.28</v>
      </c>
      <c r="P277" s="34">
        <v>38.51</v>
      </c>
      <c r="Q277" s="34">
        <v>7.49</v>
      </c>
      <c r="R277" s="34">
        <v>15.51</v>
      </c>
      <c r="S277" s="34">
        <v>0.3</v>
      </c>
      <c r="T277" s="34">
        <v>0.15</v>
      </c>
      <c r="U277" s="34">
        <v>0.28000000000000003</v>
      </c>
      <c r="V277" s="34">
        <v>0.16</v>
      </c>
      <c r="W277" s="34">
        <v>0.42</v>
      </c>
      <c r="X277" s="34">
        <v>0.79</v>
      </c>
      <c r="Y277" s="433">
        <f t="shared" ref="Y277:Y279" si="45">P277/O277</f>
        <v>1.0614663726571112</v>
      </c>
      <c r="Z277" s="433">
        <f t="shared" ref="Z277:Z279" si="46">(Q277+P277)/O277</f>
        <v>1.2679162072767365</v>
      </c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6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</row>
    <row r="278" spans="1:48" ht="15.75" customHeight="1">
      <c r="A278" s="535" t="s">
        <v>5475</v>
      </c>
      <c r="B278" s="51">
        <v>45981</v>
      </c>
      <c r="C278" s="33" t="s">
        <v>5474</v>
      </c>
      <c r="D278" s="37">
        <v>1495</v>
      </c>
      <c r="E278" s="34">
        <v>4.2</v>
      </c>
      <c r="F278" s="34">
        <v>4.3</v>
      </c>
      <c r="G278" s="34">
        <v>4.3600000000000003</v>
      </c>
      <c r="H278" s="34">
        <v>0.12</v>
      </c>
      <c r="I278" s="34">
        <v>0.47</v>
      </c>
      <c r="J278" s="31">
        <v>3.7999999999999999E-2</v>
      </c>
      <c r="K278" s="31">
        <v>0.08</v>
      </c>
      <c r="L278" s="31">
        <v>4.1000000000000002E-2</v>
      </c>
      <c r="M278" s="31">
        <v>1.6E-2</v>
      </c>
      <c r="N278" s="420">
        <f t="shared" si="44"/>
        <v>94.875</v>
      </c>
      <c r="O278" s="34">
        <v>36.29</v>
      </c>
      <c r="P278" s="34">
        <v>38.200000000000003</v>
      </c>
      <c r="Q278" s="34">
        <v>7.48</v>
      </c>
      <c r="R278" s="34">
        <v>15.68</v>
      </c>
      <c r="S278" s="34">
        <v>0.37</v>
      </c>
      <c r="T278" s="34">
        <v>0.16</v>
      </c>
      <c r="U278" s="34">
        <v>0.28999999999999998</v>
      </c>
      <c r="V278" s="34">
        <v>0.18</v>
      </c>
      <c r="W278" s="34">
        <v>0.44</v>
      </c>
      <c r="X278" s="34">
        <v>0.79</v>
      </c>
      <c r="Y278" s="433">
        <f t="shared" si="45"/>
        <v>1.0526315789473686</v>
      </c>
      <c r="Z278" s="433">
        <f t="shared" si="46"/>
        <v>1.2587489666574816</v>
      </c>
      <c r="AA278" s="34"/>
      <c r="AB278" s="34" t="s">
        <v>50</v>
      </c>
      <c r="AC278" s="34">
        <v>6.3</v>
      </c>
      <c r="AD278" s="34">
        <v>24.802</v>
      </c>
      <c r="AE278" s="34">
        <v>18.2</v>
      </c>
      <c r="AF278" s="34">
        <v>0.6</v>
      </c>
      <c r="AG278" s="34">
        <v>3.08</v>
      </c>
      <c r="AH278" s="34">
        <v>53.317999999999998</v>
      </c>
      <c r="AI278" s="34">
        <v>1.3627472527472528</v>
      </c>
      <c r="AJ278" s="34">
        <v>42.323612855216041</v>
      </c>
      <c r="AK278" s="34">
        <v>850.40100000000007</v>
      </c>
      <c r="AL278" s="36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</row>
    <row r="279" spans="1:48" ht="15.75" customHeight="1">
      <c r="A279" s="535" t="s">
        <v>5477</v>
      </c>
      <c r="B279" s="51">
        <v>45981</v>
      </c>
      <c r="C279" s="33" t="s">
        <v>5476</v>
      </c>
      <c r="D279" s="37">
        <v>1473</v>
      </c>
      <c r="E279" s="34">
        <v>5.4</v>
      </c>
      <c r="F279" s="34">
        <v>5.5</v>
      </c>
      <c r="G279" s="34">
        <v>4.28</v>
      </c>
      <c r="H279" s="34">
        <v>0.13</v>
      </c>
      <c r="I279" s="34">
        <v>0.73</v>
      </c>
      <c r="J279" s="31">
        <v>0.03</v>
      </c>
      <c r="K279" s="31">
        <v>8.3000000000000004E-2</v>
      </c>
      <c r="L279" s="31">
        <v>5.5E-2</v>
      </c>
      <c r="M279" s="31">
        <v>1.6E-2</v>
      </c>
      <c r="N279" s="420">
        <f t="shared" si="44"/>
        <v>94.676000000000002</v>
      </c>
      <c r="O279" s="34">
        <v>37.33</v>
      </c>
      <c r="P279" s="34">
        <v>37.6</v>
      </c>
      <c r="Q279" s="34">
        <v>7.48</v>
      </c>
      <c r="R279" s="34">
        <v>15.22</v>
      </c>
      <c r="S279" s="34">
        <v>0.34</v>
      </c>
      <c r="T279" s="34">
        <v>0.17</v>
      </c>
      <c r="U279" s="34">
        <v>0.25</v>
      </c>
      <c r="V279" s="34">
        <v>0.2</v>
      </c>
      <c r="W279" s="34">
        <v>0.47</v>
      </c>
      <c r="X279" s="34">
        <v>0.82</v>
      </c>
      <c r="Y279" s="433">
        <f t="shared" si="45"/>
        <v>1.0072327886418431</v>
      </c>
      <c r="Z279" s="433">
        <f t="shared" si="46"/>
        <v>1.2076078221269757</v>
      </c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6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</row>
    <row r="280" spans="1:48" ht="15.75" customHeight="1">
      <c r="A280" s="535" t="s">
        <v>5479</v>
      </c>
      <c r="B280" s="51">
        <v>45981</v>
      </c>
      <c r="C280" s="33" t="s">
        <v>5478</v>
      </c>
      <c r="D280" s="37">
        <v>1479</v>
      </c>
      <c r="E280" s="34">
        <v>8</v>
      </c>
      <c r="F280" s="34">
        <v>8.1</v>
      </c>
      <c r="G280" s="34">
        <v>4.33</v>
      </c>
      <c r="H280" s="34">
        <v>0.12</v>
      </c>
      <c r="I280" s="34">
        <v>0.53</v>
      </c>
      <c r="J280" s="31">
        <v>0.04</v>
      </c>
      <c r="K280" s="31">
        <v>0.08</v>
      </c>
      <c r="L280" s="31">
        <v>3.9E-2</v>
      </c>
      <c r="M280" s="31">
        <v>1.2999999999999999E-2</v>
      </c>
      <c r="N280" s="420">
        <f t="shared" si="44"/>
        <v>94.847999999999999</v>
      </c>
      <c r="O280" s="34">
        <v>37.159999999999997</v>
      </c>
      <c r="P280" s="34">
        <v>37.56</v>
      </c>
      <c r="Q280" s="34">
        <v>7.44</v>
      </c>
      <c r="R280" s="34">
        <v>15.33</v>
      </c>
      <c r="S280" s="34">
        <v>0.38</v>
      </c>
      <c r="T280" s="34">
        <v>0.2</v>
      </c>
      <c r="U280" s="34">
        <v>0.28000000000000003</v>
      </c>
      <c r="V280" s="34">
        <v>0.2</v>
      </c>
      <c r="W280" s="34">
        <v>0.49</v>
      </c>
      <c r="X280" s="34">
        <v>0.86</v>
      </c>
      <c r="Y280" s="433">
        <f t="shared" ref="Y280:Y282" si="47">P280/O280</f>
        <v>1.0107642626480087</v>
      </c>
      <c r="Z280" s="433">
        <f t="shared" ref="Z280:Z282" si="48">(Q280+P280)/O280</f>
        <v>1.2109795479009688</v>
      </c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6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</row>
    <row r="281" spans="1:48" ht="15.75" customHeight="1">
      <c r="A281" s="535" t="s">
        <v>5481</v>
      </c>
      <c r="B281" s="51">
        <v>45981</v>
      </c>
      <c r="C281" s="33" t="s">
        <v>5480</v>
      </c>
      <c r="D281" s="37">
        <v>1468</v>
      </c>
      <c r="E281" s="34">
        <v>9.4</v>
      </c>
      <c r="F281" s="34">
        <v>9.5</v>
      </c>
      <c r="G281" s="34">
        <v>4.2699999999999996</v>
      </c>
      <c r="H281" s="34">
        <v>0.12</v>
      </c>
      <c r="I281" s="34">
        <v>0.74</v>
      </c>
      <c r="J281" s="31">
        <v>4.7E-2</v>
      </c>
      <c r="K281" s="31">
        <v>7.9000000000000001E-2</v>
      </c>
      <c r="L281" s="31">
        <v>2.9000000000000001E-2</v>
      </c>
      <c r="M281" s="31">
        <v>1.2E-2</v>
      </c>
      <c r="N281" s="420">
        <f t="shared" si="44"/>
        <v>94.703000000000003</v>
      </c>
      <c r="O281" s="34">
        <v>37.020000000000003</v>
      </c>
      <c r="P281" s="34">
        <v>37.340000000000003</v>
      </c>
      <c r="Q281" s="34">
        <v>7.31</v>
      </c>
      <c r="R281" s="34">
        <v>15.69</v>
      </c>
      <c r="S281" s="34">
        <v>0.42</v>
      </c>
      <c r="T281" s="34">
        <v>0.22</v>
      </c>
      <c r="U281" s="34">
        <v>0.28999999999999998</v>
      </c>
      <c r="V281" s="34">
        <v>0.2</v>
      </c>
      <c r="W281" s="34">
        <v>0.41</v>
      </c>
      <c r="X281" s="34">
        <v>0.91</v>
      </c>
      <c r="Y281" s="433">
        <f t="shared" si="47"/>
        <v>1.0086439762290653</v>
      </c>
      <c r="Z281" s="433">
        <f t="shared" si="48"/>
        <v>1.2061048082117776</v>
      </c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6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</row>
    <row r="282" spans="1:48" ht="15.75" customHeight="1">
      <c r="A282" s="535" t="s">
        <v>5483</v>
      </c>
      <c r="B282" s="51">
        <v>45981</v>
      </c>
      <c r="C282" s="33" t="s">
        <v>5482</v>
      </c>
      <c r="D282" s="37">
        <v>1446</v>
      </c>
      <c r="E282" s="34">
        <v>11.5</v>
      </c>
      <c r="F282" s="34">
        <v>12</v>
      </c>
      <c r="G282" s="34">
        <v>4.45</v>
      </c>
      <c r="H282" s="34">
        <v>0.09</v>
      </c>
      <c r="I282" s="34">
        <v>0.11</v>
      </c>
      <c r="J282" s="31">
        <v>8.6999999999999994E-2</v>
      </c>
      <c r="K282" s="31">
        <v>7.9000000000000001E-2</v>
      </c>
      <c r="L282" s="31">
        <v>1.0999999999999999E-2</v>
      </c>
      <c r="M282" s="420">
        <v>1.2999999999999999E-2</v>
      </c>
      <c r="N282" s="420">
        <f t="shared" si="44"/>
        <v>95.16</v>
      </c>
      <c r="O282" s="34">
        <v>37.58</v>
      </c>
      <c r="P282" s="34">
        <v>37.380000000000003</v>
      </c>
      <c r="Q282" s="34">
        <v>7.3</v>
      </c>
      <c r="R282" s="34">
        <v>14.6</v>
      </c>
      <c r="S282" s="34">
        <v>0.68</v>
      </c>
      <c r="T282" s="34">
        <v>0.27</v>
      </c>
      <c r="U282" s="34">
        <v>0.25</v>
      </c>
      <c r="V282" s="34">
        <v>0.23</v>
      </c>
      <c r="W282" s="34">
        <v>0.55000000000000004</v>
      </c>
      <c r="X282" s="34">
        <v>1.03</v>
      </c>
      <c r="Y282" s="433">
        <f t="shared" si="47"/>
        <v>0.99467802022352325</v>
      </c>
      <c r="Z282" s="433">
        <f t="shared" si="48"/>
        <v>1.1889302820649281</v>
      </c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6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</row>
    <row r="283" spans="1:48" ht="15.75" customHeight="1">
      <c r="A283" s="535" t="s">
        <v>5485</v>
      </c>
      <c r="B283" s="51">
        <v>45981</v>
      </c>
      <c r="C283" s="33" t="s">
        <v>5484</v>
      </c>
      <c r="D283" s="37">
        <v>1446</v>
      </c>
      <c r="E283" s="34">
        <v>13.3</v>
      </c>
      <c r="F283" s="34">
        <v>13.4</v>
      </c>
      <c r="G283" s="34">
        <v>4.5199999999999996</v>
      </c>
      <c r="H283" s="34">
        <v>0.14000000000000001</v>
      </c>
      <c r="I283" s="34">
        <v>0.8</v>
      </c>
      <c r="J283" s="31">
        <v>1.9E-2</v>
      </c>
      <c r="K283" s="31">
        <v>7.9000000000000001E-2</v>
      </c>
      <c r="L283" s="31">
        <v>6.5000000000000002E-2</v>
      </c>
      <c r="M283" s="31">
        <v>1.7000000000000001E-2</v>
      </c>
      <c r="N283" s="420">
        <f t="shared" si="44"/>
        <v>94.36</v>
      </c>
      <c r="O283" s="34" t="s">
        <v>52</v>
      </c>
      <c r="P283" s="34" t="s">
        <v>52</v>
      </c>
      <c r="Q283" s="34" t="s">
        <v>52</v>
      </c>
      <c r="R283" s="34" t="s">
        <v>52</v>
      </c>
      <c r="S283" s="34" t="s">
        <v>52</v>
      </c>
      <c r="T283" s="34" t="s">
        <v>52</v>
      </c>
      <c r="U283" s="34" t="s">
        <v>52</v>
      </c>
      <c r="V283" s="34" t="s">
        <v>52</v>
      </c>
      <c r="W283" s="34" t="s">
        <v>52</v>
      </c>
      <c r="X283" s="34" t="s">
        <v>52</v>
      </c>
      <c r="Y283" s="34" t="s">
        <v>52</v>
      </c>
      <c r="Z283" s="34" t="s">
        <v>52</v>
      </c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6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</row>
    <row r="284" spans="1:48" ht="15.75" customHeight="1">
      <c r="A284" s="535" t="s">
        <v>5487</v>
      </c>
      <c r="B284" s="51">
        <v>45981</v>
      </c>
      <c r="C284" s="33" t="s">
        <v>5486</v>
      </c>
      <c r="D284" s="37">
        <v>1474</v>
      </c>
      <c r="E284" s="34">
        <v>13.45</v>
      </c>
      <c r="F284" s="34">
        <v>13.55</v>
      </c>
      <c r="G284" s="34">
        <v>4.4800000000000004</v>
      </c>
      <c r="H284" s="34">
        <v>0.11</v>
      </c>
      <c r="I284" s="34">
        <v>0.36</v>
      </c>
      <c r="J284" s="31">
        <v>4.9000000000000002E-2</v>
      </c>
      <c r="K284" s="31">
        <v>8.5000000000000006E-2</v>
      </c>
      <c r="L284" s="31">
        <v>2.9000000000000001E-2</v>
      </c>
      <c r="M284" s="31">
        <v>1.4E-2</v>
      </c>
      <c r="N284" s="420">
        <f t="shared" si="44"/>
        <v>94.873000000000005</v>
      </c>
      <c r="O284" s="34">
        <v>37.18</v>
      </c>
      <c r="P284" s="34">
        <v>38.21</v>
      </c>
      <c r="Q284" s="34">
        <v>7.44</v>
      </c>
      <c r="R284" s="34">
        <v>14.53</v>
      </c>
      <c r="S284" s="34">
        <v>0.45</v>
      </c>
      <c r="T284" s="34">
        <v>0.23</v>
      </c>
      <c r="U284" s="34">
        <v>0.26</v>
      </c>
      <c r="V284" s="34">
        <v>0.17</v>
      </c>
      <c r="W284" s="34">
        <v>0.46</v>
      </c>
      <c r="X284" s="34">
        <v>0.97</v>
      </c>
      <c r="Y284" s="433">
        <f>P284/O284</f>
        <v>1.0277030661646047</v>
      </c>
      <c r="Z284" s="433">
        <f>(Q284+P284)/O284</f>
        <v>1.2278106508875739</v>
      </c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6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</row>
    <row r="285" spans="1:48" ht="15.75" customHeight="1">
      <c r="A285" s="535" t="s">
        <v>5489</v>
      </c>
      <c r="B285" s="51">
        <v>45981</v>
      </c>
      <c r="C285" s="33" t="s">
        <v>5488</v>
      </c>
      <c r="D285" s="37">
        <v>1478</v>
      </c>
      <c r="E285" s="34">
        <v>17.45</v>
      </c>
      <c r="F285" s="34">
        <v>17.55</v>
      </c>
      <c r="G285" s="34">
        <v>4.33</v>
      </c>
      <c r="H285" s="34">
        <v>0.15</v>
      </c>
      <c r="I285" s="34">
        <v>0.88</v>
      </c>
      <c r="J285" s="31">
        <v>1.6E-2</v>
      </c>
      <c r="K285" s="31">
        <v>0.11799999999999999</v>
      </c>
      <c r="L285" s="31">
        <v>9.8000000000000004E-2</v>
      </c>
      <c r="M285" s="31">
        <v>1.7000000000000001E-2</v>
      </c>
      <c r="N285" s="420">
        <f t="shared" si="44"/>
        <v>94.391000000000005</v>
      </c>
      <c r="O285" s="34">
        <v>35.86</v>
      </c>
      <c r="P285" s="34">
        <v>39.450000000000003</v>
      </c>
      <c r="Q285" s="34">
        <v>7.37</v>
      </c>
      <c r="R285" s="34">
        <v>15.19</v>
      </c>
      <c r="S285" s="34">
        <v>0.35</v>
      </c>
      <c r="T285" s="34">
        <v>0.15</v>
      </c>
      <c r="U285" s="34">
        <v>0.28999999999999998</v>
      </c>
      <c r="V285" s="34">
        <v>0.15</v>
      </c>
      <c r="W285" s="34">
        <v>0.35</v>
      </c>
      <c r="X285" s="34">
        <v>0.72</v>
      </c>
      <c r="Y285" s="433">
        <v>1.1001115448968211</v>
      </c>
      <c r="Z285" s="433">
        <v>1.305633017289459</v>
      </c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6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</row>
    <row r="286" spans="1:48" ht="15.75" customHeight="1">
      <c r="A286" s="535" t="s">
        <v>5491</v>
      </c>
      <c r="B286" s="51">
        <v>45981</v>
      </c>
      <c r="C286" s="33" t="s">
        <v>5490</v>
      </c>
      <c r="D286" s="37">
        <v>1497</v>
      </c>
      <c r="E286" s="34">
        <v>19.25</v>
      </c>
      <c r="F286" s="34">
        <v>19.350000000000001</v>
      </c>
      <c r="G286" s="34">
        <v>4.43</v>
      </c>
      <c r="H286" s="34">
        <v>0.13</v>
      </c>
      <c r="I286" s="34">
        <v>0.56999999999999995</v>
      </c>
      <c r="J286" s="31">
        <v>2.1000000000000001E-2</v>
      </c>
      <c r="K286" s="31">
        <v>7.4999999999999997E-2</v>
      </c>
      <c r="L286" s="31">
        <v>5.2999999999999999E-2</v>
      </c>
      <c r="M286" s="31">
        <v>1.4E-2</v>
      </c>
      <c r="N286" s="420">
        <f t="shared" si="44"/>
        <v>94.706999999999994</v>
      </c>
      <c r="O286" s="34">
        <v>35.479999999999997</v>
      </c>
      <c r="P286" s="34">
        <v>39.97</v>
      </c>
      <c r="Q286" s="34">
        <v>7.45</v>
      </c>
      <c r="R286" s="34">
        <v>14.95</v>
      </c>
      <c r="S286" s="34">
        <v>0.53</v>
      </c>
      <c r="T286" s="34">
        <v>0.12</v>
      </c>
      <c r="U286" s="34">
        <v>0.3</v>
      </c>
      <c r="V286" s="34">
        <v>0.13</v>
      </c>
      <c r="W286" s="34">
        <v>0.3</v>
      </c>
      <c r="X286" s="34">
        <v>0.65</v>
      </c>
      <c r="Y286" s="433">
        <v>1.1265501691093573</v>
      </c>
      <c r="Z286" s="433">
        <v>1.3365276211950397</v>
      </c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6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</row>
    <row r="287" spans="1:48" ht="15.75" customHeight="1">
      <c r="A287" s="535" t="s">
        <v>5493</v>
      </c>
      <c r="B287" s="51">
        <v>45981</v>
      </c>
      <c r="C287" s="33" t="s">
        <v>5492</v>
      </c>
      <c r="D287" s="37">
        <v>1483</v>
      </c>
      <c r="E287" s="34">
        <v>21.15</v>
      </c>
      <c r="F287" s="34">
        <v>21.25</v>
      </c>
      <c r="G287" s="34">
        <v>4.37</v>
      </c>
      <c r="H287" s="34">
        <v>0.13</v>
      </c>
      <c r="I287" s="34">
        <v>0.69</v>
      </c>
      <c r="J287" s="31">
        <v>2.5999999999999999E-2</v>
      </c>
      <c r="K287" s="31">
        <v>8.2000000000000003E-2</v>
      </c>
      <c r="L287" s="31">
        <v>5.6000000000000001E-2</v>
      </c>
      <c r="M287" s="31">
        <v>1.4E-2</v>
      </c>
      <c r="N287" s="420">
        <f t="shared" si="44"/>
        <v>94.632000000000005</v>
      </c>
      <c r="O287" s="34">
        <v>35.590000000000003</v>
      </c>
      <c r="P287" s="34">
        <v>39.65</v>
      </c>
      <c r="Q287" s="34">
        <v>7.78</v>
      </c>
      <c r="R287" s="34">
        <v>14.65</v>
      </c>
      <c r="S287" s="34">
        <v>0.48</v>
      </c>
      <c r="T287" s="34">
        <v>0.16</v>
      </c>
      <c r="U287" s="34">
        <v>0.28999999999999998</v>
      </c>
      <c r="V287" s="34">
        <v>0.16</v>
      </c>
      <c r="W287" s="34">
        <v>0.35</v>
      </c>
      <c r="X287" s="34">
        <v>0.78</v>
      </c>
      <c r="Y287" s="433">
        <v>1.1140769879179544</v>
      </c>
      <c r="Z287" s="433">
        <v>1.3326777184602414</v>
      </c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6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</row>
    <row r="288" spans="1:48" ht="15.75" customHeight="1">
      <c r="A288" s="535" t="s">
        <v>5495</v>
      </c>
      <c r="B288" s="51">
        <v>45981</v>
      </c>
      <c r="C288" s="33" t="s">
        <v>5494</v>
      </c>
      <c r="D288" s="37">
        <v>1482</v>
      </c>
      <c r="E288" s="34">
        <v>22.4</v>
      </c>
      <c r="F288" s="34">
        <v>22.5</v>
      </c>
      <c r="G288" s="34">
        <v>4.4000000000000004</v>
      </c>
      <c r="H288" s="34">
        <v>0.12</v>
      </c>
      <c r="I288" s="34">
        <v>0.43</v>
      </c>
      <c r="J288" s="31">
        <v>3.7999999999999999E-2</v>
      </c>
      <c r="K288" s="31">
        <v>7.4999999999999997E-2</v>
      </c>
      <c r="L288" s="31">
        <v>3.5999999999999997E-2</v>
      </c>
      <c r="M288" s="31">
        <v>1.4E-2</v>
      </c>
      <c r="N288" s="420">
        <f t="shared" si="44"/>
        <v>94.887</v>
      </c>
      <c r="O288" s="34">
        <v>36.340000000000003</v>
      </c>
      <c r="P288" s="34">
        <v>38.659999999999997</v>
      </c>
      <c r="Q288" s="34">
        <v>7.43</v>
      </c>
      <c r="R288" s="34">
        <v>15.03</v>
      </c>
      <c r="S288" s="34">
        <v>0.48</v>
      </c>
      <c r="T288" s="34">
        <v>0.19</v>
      </c>
      <c r="U288" s="34">
        <v>0.27</v>
      </c>
      <c r="V288" s="34">
        <v>0.19</v>
      </c>
      <c r="W288" s="34">
        <v>0.45</v>
      </c>
      <c r="X288" s="34">
        <v>0.84</v>
      </c>
      <c r="Y288" s="433">
        <v>1.0638414969730323</v>
      </c>
      <c r="Z288" s="433">
        <v>1.268299394606494</v>
      </c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6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spans="1:48" ht="15.75" customHeight="1">
      <c r="A289" s="535"/>
      <c r="B289" s="51"/>
      <c r="C289" s="33"/>
      <c r="D289" s="37"/>
      <c r="E289" s="34"/>
      <c r="F289" s="34"/>
      <c r="G289" s="34"/>
      <c r="H289" s="34"/>
      <c r="I289" s="34"/>
      <c r="J289" s="31"/>
      <c r="K289" s="31"/>
      <c r="L289" s="31"/>
      <c r="M289" s="31"/>
      <c r="N289" s="420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433"/>
      <c r="Z289" s="433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6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spans="1:48" ht="15.75" customHeight="1">
      <c r="A290" s="535" t="s">
        <v>5497</v>
      </c>
      <c r="B290" s="51">
        <v>45982</v>
      </c>
      <c r="C290" s="33" t="s">
        <v>5496</v>
      </c>
      <c r="D290" s="37">
        <v>1469</v>
      </c>
      <c r="E290" s="34">
        <v>0.4</v>
      </c>
      <c r="F290" s="34">
        <v>0.5</v>
      </c>
      <c r="G290" s="34">
        <v>4.1100000000000003</v>
      </c>
      <c r="H290" s="34">
        <v>0.12</v>
      </c>
      <c r="I290" s="34">
        <v>0.44</v>
      </c>
      <c r="J290" s="31">
        <v>4.2000000000000003E-2</v>
      </c>
      <c r="K290" s="31">
        <v>8.2000000000000003E-2</v>
      </c>
      <c r="L290" s="31">
        <v>3.5000000000000003E-2</v>
      </c>
      <c r="M290" s="31">
        <v>1.4E-2</v>
      </c>
      <c r="N290" s="420">
        <f t="shared" ref="N290" si="49">100-SUM(G290:M290)</f>
        <v>95.156999999999996</v>
      </c>
      <c r="O290" s="34">
        <v>37.1</v>
      </c>
      <c r="P290" s="34">
        <v>37.56</v>
      </c>
      <c r="Q290" s="34">
        <v>7.43</v>
      </c>
      <c r="R290" s="34">
        <v>15.13</v>
      </c>
      <c r="S290" s="34">
        <v>0.48</v>
      </c>
      <c r="T290" s="34">
        <v>0.23</v>
      </c>
      <c r="U290" s="34">
        <v>0.26</v>
      </c>
      <c r="V290" s="34">
        <v>0.2</v>
      </c>
      <c r="W290" s="34">
        <v>0.5</v>
      </c>
      <c r="X290" s="34">
        <v>0.98</v>
      </c>
      <c r="Y290" s="433">
        <v>1.0123989218328842</v>
      </c>
      <c r="Z290" s="433">
        <v>1.2126684636118599</v>
      </c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6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spans="1:48" ht="15.75" customHeight="1">
      <c r="A291" s="535" t="s">
        <v>5499</v>
      </c>
      <c r="B291" s="51">
        <v>45982</v>
      </c>
      <c r="C291" s="33" t="s">
        <v>5498</v>
      </c>
      <c r="D291" s="37">
        <v>1490</v>
      </c>
      <c r="E291" s="34">
        <v>3</v>
      </c>
      <c r="F291" s="34">
        <v>3.1</v>
      </c>
      <c r="G291" s="34">
        <v>4.43</v>
      </c>
      <c r="H291" s="34">
        <v>0.14000000000000001</v>
      </c>
      <c r="I291" s="34">
        <v>1.1200000000000001</v>
      </c>
      <c r="J291" s="31">
        <v>1.7000000000000001E-2</v>
      </c>
      <c r="K291" s="31">
        <v>8.2000000000000003E-2</v>
      </c>
      <c r="L291" s="31">
        <v>0.08</v>
      </c>
      <c r="M291" s="31">
        <v>1.4E-2</v>
      </c>
      <c r="N291" s="420">
        <f t="shared" si="44"/>
        <v>94.117000000000004</v>
      </c>
      <c r="O291" s="34">
        <v>36.19</v>
      </c>
      <c r="P291" s="34">
        <v>38.81</v>
      </c>
      <c r="Q291" s="34">
        <v>7.44</v>
      </c>
      <c r="R291" s="34">
        <v>15.47</v>
      </c>
      <c r="S291" s="34">
        <v>0.36</v>
      </c>
      <c r="T291" s="34">
        <v>0.13</v>
      </c>
      <c r="U291" s="34">
        <v>0.28999999999999998</v>
      </c>
      <c r="V291" s="34">
        <v>0.16</v>
      </c>
      <c r="W291" s="34">
        <v>0.38</v>
      </c>
      <c r="X291" s="34">
        <v>0.66</v>
      </c>
      <c r="Y291" s="433">
        <v>1.0723956894169662</v>
      </c>
      <c r="Z291" s="433">
        <v>1.2779773418071292</v>
      </c>
      <c r="AA291" s="34"/>
      <c r="AB291" s="34" t="s">
        <v>48</v>
      </c>
      <c r="AC291" s="34">
        <v>22.3</v>
      </c>
      <c r="AD291" s="34">
        <v>24.8</v>
      </c>
      <c r="AE291" s="34">
        <v>18.600000000000001</v>
      </c>
      <c r="AF291" s="34">
        <v>0.6</v>
      </c>
      <c r="AG291" s="34">
        <v>3.35</v>
      </c>
      <c r="AH291" s="34">
        <v>52.65</v>
      </c>
      <c r="AI291" s="34">
        <v>1.3333333333333333</v>
      </c>
      <c r="AJ291" s="34">
        <v>42.857142857142854</v>
      </c>
      <c r="AK291" s="34">
        <v>858.57499999999993</v>
      </c>
      <c r="AL291" s="36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spans="1:48" ht="15.75" customHeight="1">
      <c r="A292" s="535" t="s">
        <v>5501</v>
      </c>
      <c r="B292" s="51">
        <v>45982</v>
      </c>
      <c r="C292" s="33" t="s">
        <v>5500</v>
      </c>
      <c r="D292" s="37">
        <v>1501</v>
      </c>
      <c r="E292" s="34">
        <v>5.2</v>
      </c>
      <c r="F292" s="34">
        <v>5.3</v>
      </c>
      <c r="G292" s="34">
        <v>4.46</v>
      </c>
      <c r="H292" s="34">
        <v>0.13</v>
      </c>
      <c r="I292" s="34">
        <v>0.67</v>
      </c>
      <c r="J292" s="31">
        <v>2.7E-2</v>
      </c>
      <c r="K292" s="31">
        <v>7.3999999999999996E-2</v>
      </c>
      <c r="L292" s="31">
        <v>5.0999999999999997E-2</v>
      </c>
      <c r="M292" s="31">
        <v>1.2E-2</v>
      </c>
      <c r="N292" s="420">
        <f t="shared" si="44"/>
        <v>94.575999999999993</v>
      </c>
      <c r="O292" s="34">
        <v>35.93</v>
      </c>
      <c r="P292" s="34">
        <v>38.85</v>
      </c>
      <c r="Q292" s="34">
        <v>7.53</v>
      </c>
      <c r="R292" s="34">
        <v>15.7</v>
      </c>
      <c r="S292" s="34">
        <v>0.23</v>
      </c>
      <c r="T292" s="34">
        <v>0.13</v>
      </c>
      <c r="U292" s="34">
        <v>0.31</v>
      </c>
      <c r="V292" s="34">
        <v>0.16</v>
      </c>
      <c r="W292" s="34">
        <v>0.4</v>
      </c>
      <c r="X292" s="34">
        <v>0.64</v>
      </c>
      <c r="Y292" s="433">
        <f>P292/O292</f>
        <v>1.0812691344280545</v>
      </c>
      <c r="Z292" s="433">
        <f>(Q292+P292)/O292</f>
        <v>1.290843306429168</v>
      </c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6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spans="1:48" ht="15.75" customHeight="1">
      <c r="A293" s="535" t="s">
        <v>5503</v>
      </c>
      <c r="B293" s="51">
        <v>45982</v>
      </c>
      <c r="C293" s="33" t="s">
        <v>5502</v>
      </c>
      <c r="D293" s="33">
        <v>1488</v>
      </c>
      <c r="E293" s="34">
        <v>7.15</v>
      </c>
      <c r="F293" s="34">
        <v>7.25</v>
      </c>
      <c r="G293" s="34">
        <v>4.37</v>
      </c>
      <c r="H293" s="34">
        <v>0.12</v>
      </c>
      <c r="I293" s="34">
        <v>0.39</v>
      </c>
      <c r="J293" s="31">
        <v>4.2999999999999997E-2</v>
      </c>
      <c r="K293" s="31">
        <v>7.4999999999999997E-2</v>
      </c>
      <c r="L293" s="31">
        <v>3.2000000000000001E-2</v>
      </c>
      <c r="M293" s="31">
        <v>1.2E-2</v>
      </c>
      <c r="N293" s="420">
        <f t="shared" si="44"/>
        <v>94.957999999999998</v>
      </c>
      <c r="O293" s="34">
        <v>36.92</v>
      </c>
      <c r="P293" s="34">
        <v>38.06</v>
      </c>
      <c r="Q293" s="34">
        <v>7.38</v>
      </c>
      <c r="R293" s="34">
        <v>15.28</v>
      </c>
      <c r="S293" s="34">
        <v>0.33</v>
      </c>
      <c r="T293" s="34">
        <v>0.17</v>
      </c>
      <c r="U293" s="34">
        <v>0.28000000000000003</v>
      </c>
      <c r="V293" s="34">
        <v>0.2</v>
      </c>
      <c r="W293" s="34">
        <v>0.5</v>
      </c>
      <c r="X293" s="34">
        <v>0.78</v>
      </c>
      <c r="Y293" s="433">
        <f t="shared" ref="Y293:Y294" si="50">P293/O293</f>
        <v>1.0308775731310942</v>
      </c>
      <c r="Z293" s="433">
        <f t="shared" ref="Z293:Z294" si="51">(Q293+P293)/O293</f>
        <v>1.2307692307692308</v>
      </c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6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spans="1:48" ht="15.75" customHeight="1">
      <c r="A294" s="535" t="s">
        <v>5505</v>
      </c>
      <c r="B294" s="51">
        <v>45982</v>
      </c>
      <c r="C294" s="33" t="s">
        <v>5504</v>
      </c>
      <c r="D294" s="33">
        <v>1453</v>
      </c>
      <c r="E294" s="34">
        <v>8.5</v>
      </c>
      <c r="F294" s="34">
        <v>9</v>
      </c>
      <c r="G294" s="34">
        <v>4.43</v>
      </c>
      <c r="H294" s="34">
        <v>0.11</v>
      </c>
      <c r="I294" s="34">
        <v>0.26</v>
      </c>
      <c r="J294" s="31">
        <v>5.8999999999999997E-2</v>
      </c>
      <c r="K294" s="31">
        <v>8.5999999999999993E-2</v>
      </c>
      <c r="L294" s="31">
        <v>2.5000000000000001E-2</v>
      </c>
      <c r="M294" s="31">
        <v>1.2999999999999999E-2</v>
      </c>
      <c r="N294" s="420">
        <f t="shared" si="44"/>
        <v>95.016999999999996</v>
      </c>
      <c r="O294" s="34">
        <v>37.28</v>
      </c>
      <c r="P294" s="34">
        <v>37.71</v>
      </c>
      <c r="Q294" s="34">
        <v>7.39</v>
      </c>
      <c r="R294" s="34">
        <v>14.9</v>
      </c>
      <c r="S294" s="34">
        <v>0.46</v>
      </c>
      <c r="T294" s="34">
        <v>0.22</v>
      </c>
      <c r="U294" s="34">
        <v>0.26</v>
      </c>
      <c r="V294" s="34">
        <v>0.19</v>
      </c>
      <c r="W294" s="34">
        <v>0.5</v>
      </c>
      <c r="X294" s="34">
        <v>0.96</v>
      </c>
      <c r="Y294" s="433">
        <f t="shared" si="50"/>
        <v>1.0115343347639485</v>
      </c>
      <c r="Z294" s="433">
        <f t="shared" si="51"/>
        <v>1.2097639484978542</v>
      </c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6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spans="1:48" ht="15.75" customHeight="1">
      <c r="A295" s="535" t="s">
        <v>5507</v>
      </c>
      <c r="B295" s="51">
        <v>45982</v>
      </c>
      <c r="C295" s="33" t="s">
        <v>5506</v>
      </c>
      <c r="D295" s="33">
        <v>1467</v>
      </c>
      <c r="E295" s="34">
        <v>10.1</v>
      </c>
      <c r="F295" s="34">
        <v>10.199999999999999</v>
      </c>
      <c r="G295" s="34">
        <v>4.3099999999999996</v>
      </c>
      <c r="H295" s="34">
        <v>0.13</v>
      </c>
      <c r="I295" s="34">
        <v>0.57999999999999996</v>
      </c>
      <c r="J295" s="31">
        <v>0.03</v>
      </c>
      <c r="K295" s="31">
        <v>7.8E-2</v>
      </c>
      <c r="L295" s="31">
        <v>4.9000000000000002E-2</v>
      </c>
      <c r="M295" s="31">
        <v>1.2E-2</v>
      </c>
      <c r="N295" s="420">
        <f t="shared" si="44"/>
        <v>94.811000000000007</v>
      </c>
      <c r="O295" s="34">
        <v>36.979999999999997</v>
      </c>
      <c r="P295" s="34">
        <v>38.29</v>
      </c>
      <c r="Q295" s="34">
        <v>7.39</v>
      </c>
      <c r="R295" s="34">
        <v>14.96</v>
      </c>
      <c r="S295" s="34">
        <v>0.33</v>
      </c>
      <c r="T295" s="34">
        <v>0.19</v>
      </c>
      <c r="U295" s="34">
        <v>0.26</v>
      </c>
      <c r="V295" s="34">
        <v>0.17</v>
      </c>
      <c r="W295" s="34">
        <v>0.43</v>
      </c>
      <c r="X295" s="34">
        <v>0.89</v>
      </c>
      <c r="Y295" s="433">
        <v>1.0354245538128719</v>
      </c>
      <c r="Z295" s="433">
        <v>1.2352623039480801</v>
      </c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6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spans="1:48" ht="15.75" customHeight="1">
      <c r="A296" s="535" t="s">
        <v>5509</v>
      </c>
      <c r="B296" s="51">
        <v>45982</v>
      </c>
      <c r="C296" s="33" t="s">
        <v>5508</v>
      </c>
      <c r="D296" s="33">
        <v>1473</v>
      </c>
      <c r="E296" s="34">
        <v>12.3</v>
      </c>
      <c r="F296" s="34">
        <v>12.4</v>
      </c>
      <c r="G296" s="34">
        <v>4.3499999999999996</v>
      </c>
      <c r="H296" s="34">
        <v>0.12</v>
      </c>
      <c r="I296" s="34">
        <v>0.28000000000000003</v>
      </c>
      <c r="J296" s="31">
        <v>4.2000000000000003E-2</v>
      </c>
      <c r="K296" s="31">
        <v>8.1000000000000003E-2</v>
      </c>
      <c r="L296" s="31">
        <v>0.03</v>
      </c>
      <c r="M296" s="31">
        <v>1.4E-2</v>
      </c>
      <c r="N296" s="420">
        <f t="shared" si="44"/>
        <v>95.082999999999998</v>
      </c>
      <c r="O296" s="34">
        <v>36.58</v>
      </c>
      <c r="P296" s="34">
        <v>38.479999999999997</v>
      </c>
      <c r="Q296" s="34">
        <v>7.46</v>
      </c>
      <c r="R296" s="34">
        <v>15.01</v>
      </c>
      <c r="S296" s="34">
        <v>0.42</v>
      </c>
      <c r="T296" s="34">
        <v>0.2</v>
      </c>
      <c r="U296" s="34">
        <v>0.28999999999999998</v>
      </c>
      <c r="V296" s="34">
        <v>0.15</v>
      </c>
      <c r="W296" s="34">
        <v>0.39</v>
      </c>
      <c r="X296" s="34">
        <v>0.91</v>
      </c>
      <c r="Y296" s="433">
        <v>1.0519409513395297</v>
      </c>
      <c r="Z296" s="433">
        <v>1.2558775287042099</v>
      </c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6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</row>
    <row r="297" spans="1:48" ht="15.75" customHeight="1">
      <c r="A297" s="535" t="s">
        <v>5511</v>
      </c>
      <c r="B297" s="51">
        <v>45982</v>
      </c>
      <c r="C297" s="33" t="s">
        <v>5510</v>
      </c>
      <c r="D297" s="33">
        <v>1478</v>
      </c>
      <c r="E297" s="34">
        <v>14.5</v>
      </c>
      <c r="F297" s="34">
        <v>15</v>
      </c>
      <c r="G297" s="34">
        <v>4.2300000000000004</v>
      </c>
      <c r="H297" s="34">
        <v>0.12</v>
      </c>
      <c r="I297" s="34">
        <v>0.45</v>
      </c>
      <c r="J297" s="31">
        <v>4.2000000000000003E-2</v>
      </c>
      <c r="K297" s="31">
        <v>8.2000000000000003E-2</v>
      </c>
      <c r="L297" s="31">
        <v>3.6999999999999998E-2</v>
      </c>
      <c r="M297" s="31">
        <v>1.2E-2</v>
      </c>
      <c r="N297" s="420">
        <f t="shared" si="44"/>
        <v>95.027000000000001</v>
      </c>
      <c r="O297" s="34">
        <v>36.71</v>
      </c>
      <c r="P297" s="34">
        <v>38.42</v>
      </c>
      <c r="Q297" s="34">
        <v>7.29</v>
      </c>
      <c r="R297" s="34">
        <v>15.34</v>
      </c>
      <c r="S297" s="34">
        <v>0.37</v>
      </c>
      <c r="T297" s="34">
        <v>0.16</v>
      </c>
      <c r="U297" s="34">
        <v>0.28999999999999998</v>
      </c>
      <c r="V297" s="34">
        <v>0.14000000000000001</v>
      </c>
      <c r="W297" s="34">
        <v>0.38</v>
      </c>
      <c r="X297" s="34">
        <v>0.8</v>
      </c>
      <c r="Y297" s="433">
        <v>1.0465813129937347</v>
      </c>
      <c r="Z297" s="433">
        <v>1.2451648052301825</v>
      </c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6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</row>
    <row r="298" spans="1:48" ht="15.75" customHeight="1">
      <c r="A298" s="535" t="s">
        <v>5513</v>
      </c>
      <c r="B298" s="51">
        <v>45982</v>
      </c>
      <c r="C298" s="33" t="s">
        <v>5512</v>
      </c>
      <c r="D298" s="33">
        <v>1484</v>
      </c>
      <c r="E298" s="34">
        <v>16.5</v>
      </c>
      <c r="F298" s="34">
        <v>17</v>
      </c>
      <c r="G298" s="34">
        <v>4.4000000000000004</v>
      </c>
      <c r="H298" s="34">
        <v>0.13</v>
      </c>
      <c r="I298" s="34">
        <v>0.72</v>
      </c>
      <c r="J298" s="31">
        <v>2.5000000000000001E-2</v>
      </c>
      <c r="K298" s="31">
        <v>7.6999999999999999E-2</v>
      </c>
      <c r="L298" s="31">
        <v>5.8000000000000003E-2</v>
      </c>
      <c r="M298" s="31">
        <v>1.2E-2</v>
      </c>
      <c r="N298" s="420">
        <f t="shared" si="44"/>
        <v>94.578000000000003</v>
      </c>
      <c r="O298" s="34">
        <v>36.200000000000003</v>
      </c>
      <c r="P298" s="34">
        <v>38.840000000000003</v>
      </c>
      <c r="Q298" s="34">
        <v>7.46</v>
      </c>
      <c r="R298" s="34">
        <v>15.28</v>
      </c>
      <c r="S298" s="34">
        <v>0.34</v>
      </c>
      <c r="T298" s="34">
        <v>0.16</v>
      </c>
      <c r="U298" s="34">
        <v>0.28999999999999998</v>
      </c>
      <c r="V298" s="34">
        <v>0.15</v>
      </c>
      <c r="W298" s="34">
        <v>0.37</v>
      </c>
      <c r="X298" s="34">
        <v>0.81</v>
      </c>
      <c r="Y298" s="433">
        <v>1.0729281767955801</v>
      </c>
      <c r="Z298" s="433">
        <v>1.2790055248618786</v>
      </c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6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spans="1:48" ht="15.75" customHeight="1">
      <c r="A299" s="535" t="s">
        <v>5515</v>
      </c>
      <c r="B299" s="51">
        <v>45982</v>
      </c>
      <c r="C299" s="33" t="s">
        <v>5514</v>
      </c>
      <c r="D299" s="33">
        <v>1490</v>
      </c>
      <c r="E299" s="34">
        <v>18.3</v>
      </c>
      <c r="F299" s="34">
        <v>18.3</v>
      </c>
      <c r="G299" s="34">
        <v>4.1900000000000004</v>
      </c>
      <c r="H299" s="34">
        <v>0.13</v>
      </c>
      <c r="I299" s="34">
        <v>1.05</v>
      </c>
      <c r="J299" s="31">
        <v>1.9E-2</v>
      </c>
      <c r="K299" s="31">
        <v>7.8E-2</v>
      </c>
      <c r="L299" s="31">
        <v>7.4999999999999997E-2</v>
      </c>
      <c r="M299" s="31">
        <v>1.2E-2</v>
      </c>
      <c r="N299" s="420">
        <f t="shared" si="44"/>
        <v>94.445999999999998</v>
      </c>
      <c r="O299" s="34">
        <v>35.450000000000003</v>
      </c>
      <c r="P299" s="34">
        <v>39.21</v>
      </c>
      <c r="Q299" s="34">
        <v>7.41</v>
      </c>
      <c r="R299" s="34">
        <v>15.89</v>
      </c>
      <c r="S299" s="34">
        <v>0.28000000000000003</v>
      </c>
      <c r="T299" s="34">
        <v>0.13</v>
      </c>
      <c r="U299" s="34">
        <v>0.32</v>
      </c>
      <c r="V299" s="34">
        <v>0.14000000000000001</v>
      </c>
      <c r="W299" s="34">
        <v>0.34</v>
      </c>
      <c r="X299" s="34">
        <v>0.72</v>
      </c>
      <c r="Y299" s="433">
        <v>1.106064880112835</v>
      </c>
      <c r="Z299" s="433">
        <v>1.3150916784203104</v>
      </c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6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</row>
    <row r="300" spans="1:48" ht="15.75" customHeight="1">
      <c r="A300" s="535" t="s">
        <v>5517</v>
      </c>
      <c r="B300" s="51">
        <v>45982</v>
      </c>
      <c r="C300" s="33" t="s">
        <v>5516</v>
      </c>
      <c r="D300" s="33">
        <v>1500</v>
      </c>
      <c r="E300" s="34">
        <v>21</v>
      </c>
      <c r="F300" s="34">
        <v>21.1</v>
      </c>
      <c r="G300" s="34">
        <v>4.16</v>
      </c>
      <c r="H300" s="34">
        <v>0.13</v>
      </c>
      <c r="I300" s="34">
        <v>0.9</v>
      </c>
      <c r="J300" s="31">
        <v>2.3E-2</v>
      </c>
      <c r="K300" s="31">
        <v>8.8999999999999996E-2</v>
      </c>
      <c r="L300" s="31">
        <v>6.9000000000000006E-2</v>
      </c>
      <c r="M300" s="31">
        <v>1.0999999999999999E-2</v>
      </c>
      <c r="N300" s="420">
        <f t="shared" si="44"/>
        <v>94.617999999999995</v>
      </c>
      <c r="O300" s="34">
        <v>35.17</v>
      </c>
      <c r="P300" s="34">
        <v>39.07</v>
      </c>
      <c r="Q300" s="34">
        <v>7.63</v>
      </c>
      <c r="R300" s="34">
        <v>16.149999999999999</v>
      </c>
      <c r="S300" s="34">
        <v>0.28000000000000003</v>
      </c>
      <c r="T300" s="34">
        <v>0.11</v>
      </c>
      <c r="U300" s="34">
        <v>0.33</v>
      </c>
      <c r="V300" s="34">
        <v>0.15</v>
      </c>
      <c r="W300" s="34">
        <v>0.37</v>
      </c>
      <c r="X300" s="34">
        <v>0.62</v>
      </c>
      <c r="Y300" s="433">
        <v>1.1108899630366789</v>
      </c>
      <c r="Z300" s="433">
        <v>1.327836224054592</v>
      </c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6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</row>
    <row r="301" spans="1:48" ht="15.75" customHeight="1">
      <c r="A301" s="535" t="s">
        <v>5519</v>
      </c>
      <c r="B301" s="51">
        <v>45982</v>
      </c>
      <c r="C301" s="33" t="s">
        <v>5518</v>
      </c>
      <c r="D301" s="33">
        <v>1488</v>
      </c>
      <c r="E301" s="34">
        <v>23</v>
      </c>
      <c r="F301" s="34">
        <v>23.1</v>
      </c>
      <c r="G301" s="34">
        <v>4.12</v>
      </c>
      <c r="H301" s="34">
        <v>0.13</v>
      </c>
      <c r="I301" s="34">
        <v>0.56000000000000005</v>
      </c>
      <c r="J301" s="31">
        <v>3.1E-2</v>
      </c>
      <c r="K301" s="31">
        <v>8.1000000000000003E-2</v>
      </c>
      <c r="L301" s="31">
        <v>4.9000000000000002E-2</v>
      </c>
      <c r="M301" s="31">
        <v>1.0999999999999999E-2</v>
      </c>
      <c r="N301" s="420">
        <f t="shared" si="44"/>
        <v>95.018000000000001</v>
      </c>
      <c r="O301" s="34">
        <v>35.86</v>
      </c>
      <c r="P301" s="34">
        <v>38.520000000000003</v>
      </c>
      <c r="Q301" s="34">
        <v>7.58</v>
      </c>
      <c r="R301" s="34">
        <v>15.81</v>
      </c>
      <c r="S301" s="34">
        <v>0.34</v>
      </c>
      <c r="T301" s="34">
        <v>0.14000000000000001</v>
      </c>
      <c r="U301" s="34">
        <v>0.32</v>
      </c>
      <c r="V301" s="34">
        <v>0.17</v>
      </c>
      <c r="W301" s="34">
        <v>0.41</v>
      </c>
      <c r="X301" s="34">
        <v>0.73</v>
      </c>
      <c r="Y301" s="433">
        <v>1.0741773563859454</v>
      </c>
      <c r="Z301" s="433">
        <v>1.2855549358616845</v>
      </c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6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</row>
    <row r="302" spans="1:48" ht="15.75" customHeight="1">
      <c r="A302" s="535"/>
      <c r="B302" s="51"/>
      <c r="C302" s="33"/>
      <c r="D302" s="33"/>
      <c r="E302" s="34"/>
      <c r="F302" s="34"/>
      <c r="G302" s="34"/>
      <c r="H302" s="34"/>
      <c r="I302" s="34"/>
      <c r="J302" s="31"/>
      <c r="K302" s="31"/>
      <c r="L302" s="31"/>
      <c r="M302" s="31"/>
      <c r="N302" s="420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433"/>
      <c r="Z302" s="433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6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</row>
    <row r="303" spans="1:48" ht="15.75" customHeight="1">
      <c r="A303" s="535" t="s">
        <v>5521</v>
      </c>
      <c r="B303" s="51">
        <v>45983</v>
      </c>
      <c r="C303" s="33" t="s">
        <v>5520</v>
      </c>
      <c r="D303" s="33">
        <v>1490</v>
      </c>
      <c r="E303" s="34">
        <v>0.4</v>
      </c>
      <c r="F303" s="34">
        <v>0.5</v>
      </c>
      <c r="G303" s="34">
        <v>4.3</v>
      </c>
      <c r="H303" s="34">
        <v>0.13</v>
      </c>
      <c r="I303" s="34">
        <v>0.69</v>
      </c>
      <c r="J303" s="31">
        <v>2.7E-2</v>
      </c>
      <c r="K303" s="31">
        <v>7.8E-2</v>
      </c>
      <c r="L303" s="31">
        <v>5.6000000000000001E-2</v>
      </c>
      <c r="M303" s="31">
        <v>1.0999999999999999E-2</v>
      </c>
      <c r="N303" s="420">
        <f t="shared" si="44"/>
        <v>94.707999999999998</v>
      </c>
      <c r="O303" s="34">
        <v>36.24</v>
      </c>
      <c r="P303" s="34">
        <v>38.19</v>
      </c>
      <c r="Q303" s="34">
        <v>7.64</v>
      </c>
      <c r="R303" s="34">
        <v>15.65</v>
      </c>
      <c r="S303" s="34">
        <v>0.28999999999999998</v>
      </c>
      <c r="T303" s="34">
        <v>0.15</v>
      </c>
      <c r="U303" s="34">
        <v>0.28999999999999998</v>
      </c>
      <c r="V303" s="34">
        <v>0.2</v>
      </c>
      <c r="W303" s="34">
        <v>0.45</v>
      </c>
      <c r="X303" s="34">
        <v>0.79</v>
      </c>
      <c r="Y303" s="433">
        <v>1.05</v>
      </c>
      <c r="Z303" s="433">
        <v>1.26</v>
      </c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6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</row>
    <row r="304" spans="1:48" ht="15.75" customHeight="1">
      <c r="A304" s="535" t="s">
        <v>5523</v>
      </c>
      <c r="B304" s="51">
        <v>45983</v>
      </c>
      <c r="C304" s="33" t="s">
        <v>5522</v>
      </c>
      <c r="D304" s="33">
        <v>1497</v>
      </c>
      <c r="E304" s="34">
        <v>2.2999999999999998</v>
      </c>
      <c r="F304" s="34">
        <v>2.4</v>
      </c>
      <c r="G304" s="34">
        <v>4.4800000000000004</v>
      </c>
      <c r="H304" s="34">
        <v>0.13</v>
      </c>
      <c r="I304" s="34">
        <v>0.72</v>
      </c>
      <c r="J304" s="31">
        <v>2.7E-2</v>
      </c>
      <c r="K304" s="31">
        <v>7.4999999999999997E-2</v>
      </c>
      <c r="L304" s="31">
        <v>5.8000000000000003E-2</v>
      </c>
      <c r="M304" s="31">
        <v>0.01</v>
      </c>
      <c r="N304" s="420">
        <f t="shared" si="44"/>
        <v>94.5</v>
      </c>
      <c r="O304" s="34">
        <v>35.71</v>
      </c>
      <c r="P304" s="34">
        <v>38.549999999999997</v>
      </c>
      <c r="Q304" s="34">
        <v>7.59</v>
      </c>
      <c r="R304" s="34">
        <v>16.03</v>
      </c>
      <c r="S304" s="34">
        <v>0.25</v>
      </c>
      <c r="T304" s="34">
        <v>0.13</v>
      </c>
      <c r="U304" s="34">
        <v>0.32</v>
      </c>
      <c r="V304" s="34">
        <v>0.19</v>
      </c>
      <c r="W304" s="34">
        <v>0.42</v>
      </c>
      <c r="X304" s="34">
        <v>0.7</v>
      </c>
      <c r="Y304" s="433">
        <v>1.0795295435452252</v>
      </c>
      <c r="Z304" s="433">
        <v>1.2920750490058808</v>
      </c>
      <c r="AA304" s="34"/>
      <c r="AB304" s="34" t="s">
        <v>50</v>
      </c>
      <c r="AC304" s="34">
        <v>6.3</v>
      </c>
      <c r="AD304" s="34">
        <v>24.4</v>
      </c>
      <c r="AE304" s="34">
        <v>18.399999999999999</v>
      </c>
      <c r="AF304" s="34">
        <v>0.6</v>
      </c>
      <c r="AG304" s="34">
        <v>3.48</v>
      </c>
      <c r="AH304" s="34">
        <v>53.120000000000005</v>
      </c>
      <c r="AI304" s="34">
        <v>1.3260869565217392</v>
      </c>
      <c r="AJ304" s="34">
        <v>42.990654205607477</v>
      </c>
      <c r="AK304" s="34">
        <v>850.34</v>
      </c>
      <c r="AL304" s="36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</row>
    <row r="305" spans="1:48" ht="15.75" customHeight="1">
      <c r="A305" s="535" t="s">
        <v>5525</v>
      </c>
      <c r="B305" s="51">
        <v>45983</v>
      </c>
      <c r="C305" s="33" t="s">
        <v>5524</v>
      </c>
      <c r="D305" s="33">
        <v>1476</v>
      </c>
      <c r="E305" s="34">
        <v>4.4000000000000004</v>
      </c>
      <c r="F305" s="34">
        <v>4.5</v>
      </c>
      <c r="G305" s="34">
        <v>4.09</v>
      </c>
      <c r="H305" s="34">
        <v>0.12</v>
      </c>
      <c r="I305" s="34">
        <v>0.49</v>
      </c>
      <c r="J305" s="31">
        <v>3.6999999999999998E-2</v>
      </c>
      <c r="K305" s="31">
        <v>8.7999999999999995E-2</v>
      </c>
      <c r="L305" s="31">
        <v>4.2999999999999997E-2</v>
      </c>
      <c r="M305" s="31">
        <v>1.2999999999999999E-2</v>
      </c>
      <c r="N305" s="420">
        <f t="shared" si="44"/>
        <v>95.119</v>
      </c>
      <c r="O305" s="34">
        <v>36.68</v>
      </c>
      <c r="P305" s="34">
        <v>37.69</v>
      </c>
      <c r="Q305" s="34">
        <v>7.62</v>
      </c>
      <c r="R305" s="34">
        <v>15.52</v>
      </c>
      <c r="S305" s="34">
        <v>0.34</v>
      </c>
      <c r="T305" s="34">
        <v>0.19</v>
      </c>
      <c r="U305" s="34">
        <v>0.28000000000000003</v>
      </c>
      <c r="V305" s="34">
        <v>0.21</v>
      </c>
      <c r="W305" s="34">
        <v>0.48</v>
      </c>
      <c r="X305" s="34">
        <v>0.89</v>
      </c>
      <c r="Y305" s="433">
        <v>1.027535441657579</v>
      </c>
      <c r="Z305" s="433">
        <v>1.235278080697928</v>
      </c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6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</row>
    <row r="306" spans="1:48" ht="15.75" customHeight="1">
      <c r="A306" s="535" t="s">
        <v>5526</v>
      </c>
      <c r="B306" s="51">
        <v>45983</v>
      </c>
      <c r="C306" s="33" t="s">
        <v>5527</v>
      </c>
      <c r="D306" s="33">
        <v>1487</v>
      </c>
      <c r="E306" s="34">
        <v>6.15</v>
      </c>
      <c r="F306" s="34">
        <v>6.25</v>
      </c>
      <c r="G306" s="34">
        <v>4.29</v>
      </c>
      <c r="H306" s="34">
        <v>0.12</v>
      </c>
      <c r="I306" s="34">
        <v>0.66</v>
      </c>
      <c r="J306" s="31">
        <v>3.3000000000000002E-2</v>
      </c>
      <c r="K306" s="31">
        <v>8.2000000000000003E-2</v>
      </c>
      <c r="L306" s="31">
        <v>0.05</v>
      </c>
      <c r="M306" s="31">
        <v>1.2200000000000001E-2</v>
      </c>
      <c r="N306" s="420">
        <f t="shared" si="44"/>
        <v>94.752799999999993</v>
      </c>
      <c r="O306" s="34">
        <v>37.020000000000003</v>
      </c>
      <c r="P306" s="34">
        <v>37.590000000000003</v>
      </c>
      <c r="Q306" s="34">
        <v>7.49</v>
      </c>
      <c r="R306" s="34">
        <v>15.58</v>
      </c>
      <c r="S306" s="34">
        <v>0.34</v>
      </c>
      <c r="T306" s="34">
        <v>0.16</v>
      </c>
      <c r="U306" s="34">
        <v>0.27</v>
      </c>
      <c r="V306" s="34">
        <v>0.19</v>
      </c>
      <c r="W306" s="34">
        <v>0.46</v>
      </c>
      <c r="X306" s="34">
        <v>0.78</v>
      </c>
      <c r="Y306" s="433">
        <v>1.0153970826580228</v>
      </c>
      <c r="Z306" s="433">
        <v>1.2177201512695841</v>
      </c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6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</row>
    <row r="307" spans="1:48" ht="15.75" customHeight="1">
      <c r="A307" s="535" t="s">
        <v>5528</v>
      </c>
      <c r="B307" s="51">
        <v>45983</v>
      </c>
      <c r="C307" s="33" t="s">
        <v>5529</v>
      </c>
      <c r="D307" s="33">
        <v>1475</v>
      </c>
      <c r="E307" s="34">
        <v>8.02</v>
      </c>
      <c r="F307" s="34">
        <v>8.1199999999999992</v>
      </c>
      <c r="G307" s="34">
        <v>4.4000000000000004</v>
      </c>
      <c r="H307" s="34">
        <v>0.12</v>
      </c>
      <c r="I307" s="34">
        <v>0.28999999999999998</v>
      </c>
      <c r="J307" s="31">
        <v>0.05</v>
      </c>
      <c r="K307" s="31">
        <v>0.08</v>
      </c>
      <c r="L307" s="31">
        <v>2.9000000000000001E-2</v>
      </c>
      <c r="M307" s="31">
        <v>1.29E-2</v>
      </c>
      <c r="N307" s="420">
        <f t="shared" si="44"/>
        <v>95.018100000000004</v>
      </c>
      <c r="O307" s="34">
        <v>37.47</v>
      </c>
      <c r="P307" s="34">
        <v>37.31</v>
      </c>
      <c r="Q307" s="34">
        <v>7.72</v>
      </c>
      <c r="R307" s="34">
        <v>14.93</v>
      </c>
      <c r="S307" s="34">
        <v>0.38</v>
      </c>
      <c r="T307" s="34">
        <v>0.21</v>
      </c>
      <c r="U307" s="34">
        <v>0.27</v>
      </c>
      <c r="V307" s="34">
        <v>0.2</v>
      </c>
      <c r="W307" s="34">
        <v>0.5</v>
      </c>
      <c r="X307" s="34">
        <v>0.87</v>
      </c>
      <c r="Y307" s="433">
        <v>0.9957299172671471</v>
      </c>
      <c r="Z307" s="433">
        <v>1.2017614091273019</v>
      </c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6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</row>
    <row r="308" spans="1:48" ht="15.75" customHeight="1">
      <c r="A308" s="535" t="s">
        <v>5531</v>
      </c>
      <c r="B308" s="51">
        <v>45983</v>
      </c>
      <c r="C308" s="33" t="s">
        <v>5530</v>
      </c>
      <c r="D308" s="33">
        <v>1476</v>
      </c>
      <c r="E308" s="34">
        <v>10.17</v>
      </c>
      <c r="F308" s="34">
        <v>10.27</v>
      </c>
      <c r="G308" s="34">
        <v>4.3</v>
      </c>
      <c r="H308" s="34">
        <v>0.14000000000000001</v>
      </c>
      <c r="I308" s="34">
        <v>0.66</v>
      </c>
      <c r="J308" s="31">
        <v>2.5000000000000001E-2</v>
      </c>
      <c r="K308" s="31">
        <v>8.8999999999999996E-2</v>
      </c>
      <c r="L308" s="31">
        <v>5.6000000000000001E-2</v>
      </c>
      <c r="M308" s="31">
        <v>1.4999999999999999E-2</v>
      </c>
      <c r="N308" s="420">
        <f t="shared" si="44"/>
        <v>94.715000000000003</v>
      </c>
      <c r="O308" s="34">
        <v>36.24</v>
      </c>
      <c r="P308" s="34">
        <v>38.22</v>
      </c>
      <c r="Q308" s="34">
        <v>7.82</v>
      </c>
      <c r="R308" s="34">
        <v>15.26</v>
      </c>
      <c r="S308" s="34">
        <v>0.43</v>
      </c>
      <c r="T308" s="34">
        <v>0.18</v>
      </c>
      <c r="U308" s="34">
        <v>0.3</v>
      </c>
      <c r="V308" s="34">
        <v>0.18</v>
      </c>
      <c r="W308" s="34">
        <v>0.43</v>
      </c>
      <c r="X308" s="34">
        <v>0.83</v>
      </c>
      <c r="Y308" s="433">
        <v>1.054635761589404</v>
      </c>
      <c r="Z308" s="433">
        <v>1.2704194260485651</v>
      </c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6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</row>
    <row r="309" spans="1:48" ht="15.75" customHeight="1">
      <c r="A309" s="535" t="s">
        <v>5532</v>
      </c>
      <c r="B309" s="51">
        <v>45983</v>
      </c>
      <c r="C309" s="33" t="s">
        <v>5533</v>
      </c>
      <c r="D309" s="33">
        <v>1487</v>
      </c>
      <c r="E309" s="34">
        <v>13.15</v>
      </c>
      <c r="F309" s="34">
        <v>13.25</v>
      </c>
      <c r="G309" s="34">
        <v>4.2699999999999996</v>
      </c>
      <c r="H309" s="34">
        <v>0.13</v>
      </c>
      <c r="I309" s="34">
        <v>0.75</v>
      </c>
      <c r="J309" s="31">
        <v>2.1999999999999999E-2</v>
      </c>
      <c r="K309" s="31">
        <v>8.3000000000000004E-2</v>
      </c>
      <c r="L309" s="31">
        <v>6.0999999999999999E-2</v>
      </c>
      <c r="M309" s="31">
        <v>1.32E-2</v>
      </c>
      <c r="N309" s="420">
        <f t="shared" si="44"/>
        <v>94.6708</v>
      </c>
      <c r="O309" s="34">
        <v>35.33</v>
      </c>
      <c r="P309" s="34">
        <v>38.590000000000003</v>
      </c>
      <c r="Q309" s="34">
        <v>7.6</v>
      </c>
      <c r="R309" s="34">
        <v>16.21</v>
      </c>
      <c r="S309" s="34">
        <v>0.28999999999999998</v>
      </c>
      <c r="T309" s="34">
        <v>0.15</v>
      </c>
      <c r="U309" s="34">
        <v>0.35</v>
      </c>
      <c r="V309" s="34">
        <v>0.16</v>
      </c>
      <c r="W309" s="34">
        <v>0.39</v>
      </c>
      <c r="X309" s="34">
        <v>0.73</v>
      </c>
      <c r="Y309" s="433">
        <v>1.0922728559298049</v>
      </c>
      <c r="Z309" s="433">
        <v>1.3073874893857913</v>
      </c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6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</row>
    <row r="310" spans="1:48" ht="15.75" customHeight="1">
      <c r="A310" s="535" t="s">
        <v>5535</v>
      </c>
      <c r="B310" s="51">
        <v>45983</v>
      </c>
      <c r="C310" s="33" t="s">
        <v>5534</v>
      </c>
      <c r="D310" s="33">
        <v>1470</v>
      </c>
      <c r="E310" s="34">
        <v>15.3</v>
      </c>
      <c r="F310" s="34">
        <v>15.4</v>
      </c>
      <c r="G310" s="34">
        <v>4.21</v>
      </c>
      <c r="H310" s="34">
        <v>0.13</v>
      </c>
      <c r="I310" s="34">
        <v>0.57999999999999996</v>
      </c>
      <c r="J310" s="31">
        <v>2.5000000000000001E-2</v>
      </c>
      <c r="K310" s="31">
        <v>7.4999999999999997E-2</v>
      </c>
      <c r="L310" s="31">
        <v>5.0999999999999997E-2</v>
      </c>
      <c r="M310" s="31">
        <v>1.32E-2</v>
      </c>
      <c r="N310" s="420">
        <f t="shared" si="44"/>
        <v>94.915800000000004</v>
      </c>
      <c r="O310" s="34">
        <v>36</v>
      </c>
      <c r="P310" s="34">
        <v>38.520000000000003</v>
      </c>
      <c r="Q310" s="34">
        <v>7.69</v>
      </c>
      <c r="R310" s="34">
        <v>15.52</v>
      </c>
      <c r="S310" s="34">
        <v>0.32</v>
      </c>
      <c r="T310" s="34">
        <v>0.15</v>
      </c>
      <c r="U310" s="34">
        <v>0.3</v>
      </c>
      <c r="V310" s="34">
        <v>0.19</v>
      </c>
      <c r="W310" s="34">
        <v>0.45</v>
      </c>
      <c r="X310" s="34">
        <v>0.75</v>
      </c>
      <c r="Y310" s="433">
        <f t="shared" ref="Y310" si="52">P310/O310</f>
        <v>1.07</v>
      </c>
      <c r="Z310" s="433">
        <f t="shared" ref="Z310" si="53">(Q310+P310)/O310</f>
        <v>1.283611111111111</v>
      </c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6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</row>
    <row r="311" spans="1:48" ht="15.75" customHeight="1">
      <c r="A311" s="535" t="s">
        <v>5539</v>
      </c>
      <c r="B311" s="51">
        <v>45983</v>
      </c>
      <c r="C311" s="33" t="s">
        <v>5536</v>
      </c>
      <c r="D311" s="33">
        <v>1477</v>
      </c>
      <c r="E311" s="34">
        <v>17.079999999999998</v>
      </c>
      <c r="F311" s="34">
        <v>17.18</v>
      </c>
      <c r="G311" s="34">
        <v>4.29</v>
      </c>
      <c r="H311" s="34">
        <v>0.14000000000000001</v>
      </c>
      <c r="I311" s="34">
        <v>0.68</v>
      </c>
      <c r="J311" s="31">
        <v>2.7E-2</v>
      </c>
      <c r="K311" s="31">
        <v>8.6999999999999994E-2</v>
      </c>
      <c r="L311" s="31">
        <v>5.8000000000000003E-2</v>
      </c>
      <c r="M311" s="31">
        <v>1.4999999999999999E-2</v>
      </c>
      <c r="N311" s="420">
        <f t="shared" si="44"/>
        <v>94.703000000000003</v>
      </c>
      <c r="O311" s="34">
        <v>36.880000000000003</v>
      </c>
      <c r="P311" s="34">
        <v>37.549999999999997</v>
      </c>
      <c r="Q311" s="34">
        <v>7.52</v>
      </c>
      <c r="R311" s="34">
        <v>14.99</v>
      </c>
      <c r="S311" s="34">
        <v>0.54</v>
      </c>
      <c r="T311" s="34">
        <v>0.22</v>
      </c>
      <c r="U311" s="34">
        <v>0.24</v>
      </c>
      <c r="V311" s="34">
        <v>0.27</v>
      </c>
      <c r="W311" s="34">
        <v>0.62</v>
      </c>
      <c r="X311" s="34">
        <v>0.96</v>
      </c>
      <c r="Y311" s="433">
        <f t="shared" ref="Y311" si="54">P311/O311</f>
        <v>1.0181670281995661</v>
      </c>
      <c r="Z311" s="433">
        <f t="shared" ref="Z311" si="55">(Q311+P311)/O311</f>
        <v>1.2220715835140996</v>
      </c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6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</row>
    <row r="312" spans="1:48" ht="15.75" customHeight="1">
      <c r="A312" s="535" t="s">
        <v>5540</v>
      </c>
      <c r="B312" s="51">
        <v>45983</v>
      </c>
      <c r="C312" s="33" t="s">
        <v>5537</v>
      </c>
      <c r="D312" s="33">
        <v>1471</v>
      </c>
      <c r="E312" s="34">
        <v>18.399999999999999</v>
      </c>
      <c r="F312" s="34">
        <v>18.5</v>
      </c>
      <c r="G312" s="34">
        <v>4.05</v>
      </c>
      <c r="H312" s="34">
        <v>0.12</v>
      </c>
      <c r="I312" s="34">
        <v>0.45</v>
      </c>
      <c r="J312" s="31">
        <v>4.9000000000000002E-2</v>
      </c>
      <c r="K312" s="31">
        <v>9.5000000000000001E-2</v>
      </c>
      <c r="L312" s="31">
        <v>3.5999999999999997E-2</v>
      </c>
      <c r="M312" s="31">
        <v>1.2999999999999999E-2</v>
      </c>
      <c r="N312" s="420">
        <f t="shared" si="44"/>
        <v>95.186999999999998</v>
      </c>
      <c r="O312" s="34">
        <v>37.21</v>
      </c>
      <c r="P312" s="34">
        <v>37.33</v>
      </c>
      <c r="Q312" s="34">
        <v>7.52</v>
      </c>
      <c r="R312" s="34">
        <v>15.09</v>
      </c>
      <c r="S312" s="34">
        <v>0.46</v>
      </c>
      <c r="T312" s="34">
        <v>0.22</v>
      </c>
      <c r="U312" s="34">
        <v>0.25</v>
      </c>
      <c r="V312" s="34">
        <v>0.25</v>
      </c>
      <c r="W312" s="34">
        <v>0.61</v>
      </c>
      <c r="X312" s="34">
        <v>0.95</v>
      </c>
      <c r="Y312" s="433">
        <v>1.0032249395323838</v>
      </c>
      <c r="Z312" s="433">
        <v>1.2053211502284331</v>
      </c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6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</row>
    <row r="313" spans="1:48" ht="15.75" customHeight="1">
      <c r="A313" s="535" t="s">
        <v>5541</v>
      </c>
      <c r="B313" s="51">
        <v>45983</v>
      </c>
      <c r="C313" s="33" t="s">
        <v>5538</v>
      </c>
      <c r="D313" s="33">
        <v>1466</v>
      </c>
      <c r="E313" s="34">
        <v>20.05</v>
      </c>
      <c r="F313" s="34">
        <v>20.149999999999999</v>
      </c>
      <c r="G313" s="34">
        <v>4.1100000000000003</v>
      </c>
      <c r="H313" s="34">
        <v>0.12</v>
      </c>
      <c r="I313" s="34">
        <v>0.44</v>
      </c>
      <c r="J313" s="31">
        <v>5.3999999999999999E-2</v>
      </c>
      <c r="K313" s="31">
        <v>7.8E-2</v>
      </c>
      <c r="L313" s="31">
        <v>2.8000000000000001E-2</v>
      </c>
      <c r="M313" s="31">
        <v>1.7999999999999999E-2</v>
      </c>
      <c r="N313" s="420">
        <f t="shared" si="44"/>
        <v>95.152000000000001</v>
      </c>
      <c r="O313" s="34">
        <v>37.590000000000003</v>
      </c>
      <c r="P313" s="34">
        <v>36.75</v>
      </c>
      <c r="Q313" s="34">
        <v>7.61</v>
      </c>
      <c r="R313" s="34">
        <v>15.1</v>
      </c>
      <c r="S313" s="34">
        <v>0.56999999999999995</v>
      </c>
      <c r="T313" s="34">
        <v>0.22</v>
      </c>
      <c r="U313" s="34">
        <v>0.24</v>
      </c>
      <c r="V313" s="34">
        <v>0.24</v>
      </c>
      <c r="W313" s="34">
        <v>0.57999999999999996</v>
      </c>
      <c r="X313" s="34">
        <v>0.97</v>
      </c>
      <c r="Y313" s="433">
        <v>0.97765363128491611</v>
      </c>
      <c r="Z313" s="433">
        <v>1.1801010907156158</v>
      </c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6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</row>
    <row r="314" spans="1:48" ht="15.75" customHeight="1">
      <c r="A314" s="535" t="s">
        <v>5543</v>
      </c>
      <c r="B314" s="51">
        <v>45983</v>
      </c>
      <c r="C314" s="33" t="s">
        <v>5542</v>
      </c>
      <c r="D314" s="33">
        <v>1461</v>
      </c>
      <c r="E314" s="34">
        <v>21.5</v>
      </c>
      <c r="F314" s="34">
        <v>22</v>
      </c>
      <c r="G314" s="34">
        <v>4.45</v>
      </c>
      <c r="H314" s="34">
        <v>0.12</v>
      </c>
      <c r="I314" s="34">
        <v>0.5</v>
      </c>
      <c r="J314" s="31">
        <v>4.9000000000000002E-2</v>
      </c>
      <c r="K314" s="31">
        <v>7.9000000000000001E-2</v>
      </c>
      <c r="L314" s="31">
        <v>3.5000000000000003E-2</v>
      </c>
      <c r="M314" s="31">
        <v>1.4999999999999999E-2</v>
      </c>
      <c r="N314" s="420">
        <f t="shared" si="44"/>
        <v>94.751999999999995</v>
      </c>
      <c r="O314" s="34">
        <v>37.340000000000003</v>
      </c>
      <c r="P314" s="34">
        <v>36.94</v>
      </c>
      <c r="Q314" s="34">
        <v>7.45</v>
      </c>
      <c r="R314" s="34">
        <v>15.43</v>
      </c>
      <c r="S314" s="34">
        <v>0.53</v>
      </c>
      <c r="T314" s="34">
        <v>0.22</v>
      </c>
      <c r="U314" s="34">
        <v>0.25</v>
      </c>
      <c r="V314" s="34">
        <v>0.22</v>
      </c>
      <c r="W314" s="34">
        <v>0.53</v>
      </c>
      <c r="X314" s="34">
        <v>0.97</v>
      </c>
      <c r="Y314" s="433">
        <v>0.98928762720942676</v>
      </c>
      <c r="Z314" s="433">
        <v>1.1888055704338509</v>
      </c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6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</row>
    <row r="315" spans="1:48" ht="15.75" customHeight="1">
      <c r="A315" s="538"/>
      <c r="B315" s="51"/>
      <c r="C315" s="33"/>
      <c r="D315" s="37"/>
      <c r="E315" s="34"/>
      <c r="F315" s="34"/>
      <c r="G315" s="34"/>
      <c r="H315" s="34"/>
      <c r="I315" s="34"/>
      <c r="J315" s="31"/>
      <c r="K315" s="31"/>
      <c r="L315" s="31"/>
      <c r="M315" s="31"/>
      <c r="N315" s="420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433"/>
      <c r="Z315" s="433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6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</row>
    <row r="316" spans="1:48" ht="15.75" customHeight="1">
      <c r="A316" s="535" t="s">
        <v>5545</v>
      </c>
      <c r="B316" s="51">
        <v>45984</v>
      </c>
      <c r="C316" s="33" t="s">
        <v>5544</v>
      </c>
      <c r="D316" s="33">
        <v>1459</v>
      </c>
      <c r="E316" s="34">
        <v>1.2</v>
      </c>
      <c r="F316" s="34">
        <v>1.3</v>
      </c>
      <c r="G316" s="34">
        <v>4.33</v>
      </c>
      <c r="H316" s="34">
        <v>0.11</v>
      </c>
      <c r="I316" s="34">
        <v>0.55000000000000004</v>
      </c>
      <c r="J316" s="31">
        <v>4.2999999999999997E-2</v>
      </c>
      <c r="K316" s="31">
        <v>8.5000000000000006E-2</v>
      </c>
      <c r="L316" s="31">
        <v>3.9E-2</v>
      </c>
      <c r="M316" s="31">
        <v>1.4E-2</v>
      </c>
      <c r="N316" s="420">
        <f t="shared" si="44"/>
        <v>94.828999999999994</v>
      </c>
      <c r="O316" s="34">
        <v>38.08</v>
      </c>
      <c r="P316" s="34">
        <v>36.380000000000003</v>
      </c>
      <c r="Q316" s="34">
        <v>7.43</v>
      </c>
      <c r="R316" s="34">
        <v>15.21</v>
      </c>
      <c r="S316" s="34">
        <v>0.55000000000000004</v>
      </c>
      <c r="T316" s="34">
        <v>0.25</v>
      </c>
      <c r="U316" s="34">
        <v>0.24</v>
      </c>
      <c r="V316" s="34">
        <v>0.21</v>
      </c>
      <c r="W316" s="34">
        <v>0.52</v>
      </c>
      <c r="X316" s="34">
        <v>1.02</v>
      </c>
      <c r="Y316" s="433">
        <v>0.95535714285714302</v>
      </c>
      <c r="Z316" s="433">
        <v>1.1504726890756303</v>
      </c>
      <c r="AA316" s="34"/>
      <c r="AB316" s="34" t="s">
        <v>48</v>
      </c>
      <c r="AC316" s="34">
        <v>22.3</v>
      </c>
      <c r="AD316" s="34">
        <v>24.6</v>
      </c>
      <c r="AE316" s="34">
        <v>18.2</v>
      </c>
      <c r="AF316" s="34">
        <v>0.6</v>
      </c>
      <c r="AG316" s="34">
        <v>3.22</v>
      </c>
      <c r="AH316" s="34">
        <v>53.379999999999995</v>
      </c>
      <c r="AI316" s="34">
        <v>1.3516483516483517</v>
      </c>
      <c r="AJ316" s="34">
        <v>42.523364485981304</v>
      </c>
      <c r="AK316" s="34">
        <v>848.51</v>
      </c>
      <c r="AL316" s="36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</row>
    <row r="317" spans="1:48" ht="15.75" customHeight="1">
      <c r="A317" s="535" t="s">
        <v>5546</v>
      </c>
      <c r="B317" s="51">
        <v>45984</v>
      </c>
      <c r="C317" s="33" t="s">
        <v>5547</v>
      </c>
      <c r="D317" s="33">
        <v>1482</v>
      </c>
      <c r="E317" s="34">
        <v>2.2000000000000002</v>
      </c>
      <c r="F317" s="34">
        <v>2.2999999999999998</v>
      </c>
      <c r="G317" s="34">
        <v>4.25</v>
      </c>
      <c r="H317" s="34">
        <v>0.13</v>
      </c>
      <c r="I317" s="34">
        <v>0.66</v>
      </c>
      <c r="J317" s="31">
        <v>0.03</v>
      </c>
      <c r="K317" s="31">
        <v>8.3000000000000004E-2</v>
      </c>
      <c r="L317" s="31">
        <v>5.1999999999999998E-2</v>
      </c>
      <c r="M317" s="31">
        <v>1.2999999999999999E-2</v>
      </c>
      <c r="N317" s="420">
        <f t="shared" si="44"/>
        <v>94.781999999999996</v>
      </c>
      <c r="O317" s="34">
        <v>36.42</v>
      </c>
      <c r="P317" s="34">
        <v>38.25</v>
      </c>
      <c r="Q317" s="34">
        <v>7.52</v>
      </c>
      <c r="R317" s="34">
        <v>15.59</v>
      </c>
      <c r="S317" s="34">
        <v>0.37</v>
      </c>
      <c r="T317" s="34">
        <v>0.16</v>
      </c>
      <c r="U317" s="34">
        <v>0.28999999999999998</v>
      </c>
      <c r="V317" s="34">
        <v>0.16</v>
      </c>
      <c r="W317" s="34">
        <v>0.39</v>
      </c>
      <c r="X317" s="34">
        <v>0.75</v>
      </c>
      <c r="Y317" s="433">
        <v>1.0502471169686984</v>
      </c>
      <c r="Z317" s="433">
        <v>1.2567270730367928</v>
      </c>
      <c r="AA317" s="34"/>
      <c r="AB317" s="34" t="s">
        <v>50</v>
      </c>
      <c r="AC317" s="34">
        <v>6.3</v>
      </c>
      <c r="AD317" s="34" t="s">
        <v>97</v>
      </c>
      <c r="AE317" s="34"/>
      <c r="AF317" s="34"/>
      <c r="AG317" s="34"/>
      <c r="AH317" s="34"/>
      <c r="AI317" s="34"/>
      <c r="AJ317" s="34"/>
      <c r="AK317" s="34"/>
      <c r="AL317" s="36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</row>
    <row r="318" spans="1:48" ht="15.75" customHeight="1">
      <c r="A318" s="535" t="s">
        <v>5548</v>
      </c>
      <c r="B318" s="51">
        <v>45984</v>
      </c>
      <c r="C318" s="33" t="s">
        <v>5549</v>
      </c>
      <c r="D318" s="33">
        <v>1481</v>
      </c>
      <c r="E318" s="34">
        <v>5.05</v>
      </c>
      <c r="F318" s="34">
        <v>5.15</v>
      </c>
      <c r="G318" s="34">
        <v>4.33</v>
      </c>
      <c r="H318" s="34">
        <v>0.13</v>
      </c>
      <c r="I318" s="34">
        <v>0.52</v>
      </c>
      <c r="J318" s="31">
        <v>2.9000000000000001E-2</v>
      </c>
      <c r="K318" s="31">
        <v>8.3000000000000004E-2</v>
      </c>
      <c r="L318" s="31">
        <v>4.3999999999999997E-2</v>
      </c>
      <c r="M318" s="31">
        <v>1.4E-2</v>
      </c>
      <c r="N318" s="420">
        <f t="shared" si="44"/>
        <v>94.85</v>
      </c>
      <c r="O318" s="34">
        <v>36.06</v>
      </c>
      <c r="P318" s="34">
        <v>38.700000000000003</v>
      </c>
      <c r="Q318" s="34">
        <v>7.49</v>
      </c>
      <c r="R318" s="34">
        <v>15.51</v>
      </c>
      <c r="S318" s="34">
        <v>0.31</v>
      </c>
      <c r="T318" s="34">
        <v>0.17</v>
      </c>
      <c r="U318" s="34">
        <v>0.3</v>
      </c>
      <c r="V318" s="34">
        <v>0.16</v>
      </c>
      <c r="W318" s="34">
        <v>0.39</v>
      </c>
      <c r="X318" s="34">
        <v>0.78</v>
      </c>
      <c r="Y318" s="433">
        <v>1.0732113144758735</v>
      </c>
      <c r="Z318" s="433">
        <v>1.2809206877426511</v>
      </c>
      <c r="AA318" s="34"/>
      <c r="AB318" s="34" t="s">
        <v>53</v>
      </c>
      <c r="AC318" s="34">
        <v>14.3</v>
      </c>
      <c r="AD318" s="34">
        <v>24.8</v>
      </c>
      <c r="AE318" s="34">
        <v>18.2</v>
      </c>
      <c r="AF318" s="34">
        <v>0.4</v>
      </c>
      <c r="AG318" s="34">
        <v>3.08</v>
      </c>
      <c r="AH318" s="34">
        <v>53.519999999999996</v>
      </c>
      <c r="AI318" s="34">
        <v>1.3626373626373627</v>
      </c>
      <c r="AJ318" s="34">
        <v>42.325581395348841</v>
      </c>
      <c r="AK318" s="34">
        <v>850.33999999999992</v>
      </c>
      <c r="AL318" s="36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</row>
    <row r="319" spans="1:48" ht="15.75" customHeight="1">
      <c r="A319" s="535" t="s">
        <v>5550</v>
      </c>
      <c r="B319" s="51">
        <v>45984</v>
      </c>
      <c r="C319" s="33" t="s">
        <v>5551</v>
      </c>
      <c r="D319" s="33">
        <v>1473</v>
      </c>
      <c r="E319" s="34">
        <v>7.05</v>
      </c>
      <c r="F319" s="34">
        <v>7.15</v>
      </c>
      <c r="G319" s="34">
        <v>4.42</v>
      </c>
      <c r="H319" s="34">
        <v>0.11</v>
      </c>
      <c r="I319" s="34">
        <v>0.22</v>
      </c>
      <c r="J319" s="31">
        <v>6.4000000000000001E-2</v>
      </c>
      <c r="K319" s="31">
        <v>8.8999999999999996E-2</v>
      </c>
      <c r="L319" s="31">
        <v>0.02</v>
      </c>
      <c r="M319" s="31">
        <v>1.21E-2</v>
      </c>
      <c r="N319" s="420">
        <f t="shared" si="44"/>
        <v>95.064899999999994</v>
      </c>
      <c r="O319" s="34">
        <v>37.21</v>
      </c>
      <c r="P319" s="34">
        <v>37.520000000000003</v>
      </c>
      <c r="Q319" s="34">
        <v>7.59</v>
      </c>
      <c r="R319" s="34">
        <v>14.93</v>
      </c>
      <c r="S319" s="34">
        <v>0.48</v>
      </c>
      <c r="T319" s="34">
        <v>0.22</v>
      </c>
      <c r="U319" s="34">
        <v>0.27</v>
      </c>
      <c r="V319" s="34">
        <v>0.21</v>
      </c>
      <c r="W319" s="34">
        <v>0.5</v>
      </c>
      <c r="X319" s="34">
        <v>0.91</v>
      </c>
      <c r="Y319" s="433">
        <f t="shared" ref="Y319:Y322" si="56">P319/O319</f>
        <v>1.0083310937919914</v>
      </c>
      <c r="Z319" s="433">
        <f t="shared" ref="Z319:Z322" si="57">(Q319+P319)/O319</f>
        <v>1.2123085192152647</v>
      </c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6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</row>
    <row r="320" spans="1:48" ht="15.75" customHeight="1">
      <c r="A320" s="535" t="s">
        <v>5553</v>
      </c>
      <c r="B320" s="51">
        <v>45984</v>
      </c>
      <c r="C320" s="33" t="s">
        <v>5552</v>
      </c>
      <c r="D320" s="33">
        <v>1455</v>
      </c>
      <c r="E320" s="34">
        <v>9.3000000000000007</v>
      </c>
      <c r="F320" s="34">
        <v>9.4</v>
      </c>
      <c r="G320" s="34">
        <v>4.3499999999999996</v>
      </c>
      <c r="H320" s="34">
        <v>0.11</v>
      </c>
      <c r="I320" s="34">
        <v>0.35</v>
      </c>
      <c r="J320" s="31">
        <v>5.7000000000000002E-2</v>
      </c>
      <c r="K320" s="31">
        <v>9.5000000000000001E-2</v>
      </c>
      <c r="L320" s="31">
        <v>2.5999999999999999E-2</v>
      </c>
      <c r="M320" s="31">
        <v>1.2E-2</v>
      </c>
      <c r="N320" s="420">
        <f t="shared" si="44"/>
        <v>95</v>
      </c>
      <c r="O320" s="34">
        <v>37.130000000000003</v>
      </c>
      <c r="P320" s="34">
        <v>37.950000000000003</v>
      </c>
      <c r="Q320" s="34">
        <v>7.68</v>
      </c>
      <c r="R320" s="34">
        <v>14.55</v>
      </c>
      <c r="S320" s="34">
        <v>0.43</v>
      </c>
      <c r="T320" s="34">
        <v>0.23</v>
      </c>
      <c r="U320" s="34">
        <v>0.27</v>
      </c>
      <c r="V320" s="34">
        <v>0.2</v>
      </c>
      <c r="W320" s="34">
        <v>0.48</v>
      </c>
      <c r="X320" s="34">
        <v>0.97</v>
      </c>
      <c r="Y320" s="433">
        <f t="shared" si="56"/>
        <v>1.0220845677349852</v>
      </c>
      <c r="Z320" s="433">
        <f t="shared" si="57"/>
        <v>1.2289253972528953</v>
      </c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6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</row>
    <row r="321" spans="1:48" ht="15.75" customHeight="1">
      <c r="A321" s="535" t="s">
        <v>5555</v>
      </c>
      <c r="B321" s="51">
        <v>45984</v>
      </c>
      <c r="C321" s="33" t="s">
        <v>5554</v>
      </c>
      <c r="D321" s="33">
        <v>1481</v>
      </c>
      <c r="E321" s="34">
        <v>10.35</v>
      </c>
      <c r="F321" s="34">
        <v>10.45</v>
      </c>
      <c r="G321" s="34">
        <v>4.33</v>
      </c>
      <c r="H321" s="34">
        <v>0.13</v>
      </c>
      <c r="I321" s="34">
        <v>0.93</v>
      </c>
      <c r="J321" s="31">
        <v>1.7999999999999999E-2</v>
      </c>
      <c r="K321" s="31">
        <v>8.5999999999999993E-2</v>
      </c>
      <c r="L321" s="31">
        <v>7.0000000000000007E-2</v>
      </c>
      <c r="M321" s="31">
        <v>1.2999999999999999E-2</v>
      </c>
      <c r="N321" s="420">
        <f t="shared" si="44"/>
        <v>94.423000000000002</v>
      </c>
      <c r="O321" s="34">
        <v>36.46</v>
      </c>
      <c r="P321" s="34">
        <v>39.07</v>
      </c>
      <c r="Q321" s="34">
        <v>7.62</v>
      </c>
      <c r="R321" s="34">
        <v>14.72</v>
      </c>
      <c r="S321" s="34">
        <v>0.32</v>
      </c>
      <c r="T321" s="34">
        <v>0.16</v>
      </c>
      <c r="U321" s="34">
        <v>0.28000000000000003</v>
      </c>
      <c r="V321" s="34">
        <v>0.15</v>
      </c>
      <c r="W321" s="34">
        <v>0.38</v>
      </c>
      <c r="X321" s="34">
        <v>0.74</v>
      </c>
      <c r="Y321" s="433">
        <f t="shared" si="56"/>
        <v>1.0715852989577619</v>
      </c>
      <c r="Z321" s="433">
        <f t="shared" si="57"/>
        <v>1.2805814591332967</v>
      </c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6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</row>
    <row r="322" spans="1:48" ht="15.75" customHeight="1">
      <c r="A322" s="535" t="s">
        <v>5557</v>
      </c>
      <c r="B322" s="51">
        <v>45984</v>
      </c>
      <c r="C322" s="33" t="s">
        <v>5556</v>
      </c>
      <c r="D322" s="33">
        <v>1487</v>
      </c>
      <c r="E322" s="34">
        <v>13</v>
      </c>
      <c r="F322" s="34">
        <v>13.1</v>
      </c>
      <c r="G322" s="34">
        <v>4.3</v>
      </c>
      <c r="H322" s="34">
        <v>0.12</v>
      </c>
      <c r="I322" s="34">
        <v>0.63</v>
      </c>
      <c r="J322" s="31">
        <v>2.8000000000000001E-2</v>
      </c>
      <c r="K322" s="31">
        <v>7.9000000000000001E-2</v>
      </c>
      <c r="L322" s="31">
        <v>5.1999999999999998E-2</v>
      </c>
      <c r="M322" s="31">
        <v>1.1299999999999999E-2</v>
      </c>
      <c r="N322" s="420">
        <f t="shared" si="44"/>
        <v>94.779700000000005</v>
      </c>
      <c r="O322" s="34">
        <v>36.049999999999997</v>
      </c>
      <c r="P322" s="34">
        <v>39.44</v>
      </c>
      <c r="Q322" s="34">
        <v>7.46</v>
      </c>
      <c r="R322" s="34">
        <v>15.08</v>
      </c>
      <c r="S322" s="34">
        <v>0.3</v>
      </c>
      <c r="T322" s="34">
        <v>0.14000000000000001</v>
      </c>
      <c r="U322" s="34">
        <v>0.31</v>
      </c>
      <c r="V322" s="34">
        <v>0.14000000000000001</v>
      </c>
      <c r="W322" s="34">
        <v>0.34</v>
      </c>
      <c r="X322" s="34">
        <v>0.64</v>
      </c>
      <c r="Y322" s="433">
        <f t="shared" si="56"/>
        <v>1.0940360610263522</v>
      </c>
      <c r="Z322" s="433">
        <f t="shared" si="57"/>
        <v>1.3009708737864079</v>
      </c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6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</row>
    <row r="323" spans="1:48" ht="15.75" customHeight="1">
      <c r="A323" s="535" t="s">
        <v>5559</v>
      </c>
      <c r="B323" s="51">
        <v>45984</v>
      </c>
      <c r="C323" s="33" t="s">
        <v>5558</v>
      </c>
      <c r="D323" s="33">
        <v>1440</v>
      </c>
      <c r="E323" s="34">
        <v>15.3</v>
      </c>
      <c r="F323" s="34">
        <v>15.4</v>
      </c>
      <c r="G323" s="34">
        <v>4.33</v>
      </c>
      <c r="H323" s="34">
        <v>0.11</v>
      </c>
      <c r="I323" s="34">
        <v>0.55000000000000004</v>
      </c>
      <c r="J323" s="31">
        <v>5.1999999999999998E-2</v>
      </c>
      <c r="K323" s="31">
        <v>9.7000000000000003E-2</v>
      </c>
      <c r="L323" s="31">
        <v>2.7E-2</v>
      </c>
      <c r="M323" s="31">
        <v>1.2999999999999999E-2</v>
      </c>
      <c r="N323" s="420">
        <f t="shared" si="44"/>
        <v>94.820999999999998</v>
      </c>
      <c r="O323" s="34">
        <v>37.479999999999997</v>
      </c>
      <c r="P323" s="34">
        <v>38.06</v>
      </c>
      <c r="Q323" s="34">
        <v>7.39</v>
      </c>
      <c r="R323" s="34">
        <v>14.39</v>
      </c>
      <c r="S323" s="34">
        <v>0.55000000000000004</v>
      </c>
      <c r="T323" s="34">
        <v>0.22</v>
      </c>
      <c r="U323" s="34">
        <v>0.25</v>
      </c>
      <c r="V323" s="34">
        <v>0.19</v>
      </c>
      <c r="W323" s="34">
        <v>0.4</v>
      </c>
      <c r="X323" s="34">
        <v>0.9</v>
      </c>
      <c r="Y323" s="433">
        <v>1.0154749199573108</v>
      </c>
      <c r="Z323" s="433">
        <v>1.2126467449306297</v>
      </c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6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</row>
    <row r="324" spans="1:48" ht="15.75" customHeight="1">
      <c r="A324" s="535" t="s">
        <v>5561</v>
      </c>
      <c r="B324" s="51">
        <v>45984</v>
      </c>
      <c r="C324" s="33" t="s">
        <v>5560</v>
      </c>
      <c r="D324" s="33">
        <v>1499</v>
      </c>
      <c r="E324" s="34">
        <v>17.25</v>
      </c>
      <c r="F324" s="34">
        <v>17.350000000000001</v>
      </c>
      <c r="G324" s="34">
        <v>4.17</v>
      </c>
      <c r="H324" s="34">
        <v>0.13</v>
      </c>
      <c r="I324" s="34">
        <v>1.08</v>
      </c>
      <c r="J324" s="31">
        <v>1.6E-2</v>
      </c>
      <c r="K324" s="31">
        <v>7.2999999999999995E-2</v>
      </c>
      <c r="L324" s="31">
        <v>7.1999999999999995E-2</v>
      </c>
      <c r="M324" s="31">
        <v>0.01</v>
      </c>
      <c r="N324" s="420">
        <f t="shared" si="44"/>
        <v>94.448999999999998</v>
      </c>
      <c r="O324" s="34">
        <v>35.6</v>
      </c>
      <c r="P324" s="34">
        <v>39.89</v>
      </c>
      <c r="Q324" s="34">
        <v>7.37</v>
      </c>
      <c r="R324" s="34">
        <v>15.24</v>
      </c>
      <c r="S324" s="34">
        <v>0.36</v>
      </c>
      <c r="T324" s="34">
        <v>0.11</v>
      </c>
      <c r="U324" s="34">
        <v>0.31</v>
      </c>
      <c r="V324" s="34">
        <v>0.13</v>
      </c>
      <c r="W324" s="34">
        <v>0.3</v>
      </c>
      <c r="X324" s="34">
        <v>0.57999999999999996</v>
      </c>
      <c r="Y324" s="433">
        <v>1.1205056179775281</v>
      </c>
      <c r="Z324" s="433">
        <v>1.3275280898876403</v>
      </c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6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</row>
    <row r="325" spans="1:48" ht="15.75" customHeight="1">
      <c r="A325" s="535" t="s">
        <v>5563</v>
      </c>
      <c r="B325" s="51">
        <v>45984</v>
      </c>
      <c r="C325" s="33" t="s">
        <v>5562</v>
      </c>
      <c r="D325" s="33">
        <v>1478</v>
      </c>
      <c r="E325" s="34">
        <v>20.05</v>
      </c>
      <c r="F325" s="34">
        <v>20.149999999999999</v>
      </c>
      <c r="G325" s="34">
        <v>4.3899999999999997</v>
      </c>
      <c r="H325" s="34">
        <v>0.11</v>
      </c>
      <c r="I325" s="34">
        <v>0.28999999999999998</v>
      </c>
      <c r="J325" s="31">
        <v>4.4999999999999998E-2</v>
      </c>
      <c r="K325" s="31">
        <v>0.08</v>
      </c>
      <c r="L325" s="31">
        <v>2.3E-2</v>
      </c>
      <c r="M325" s="31">
        <v>1.0999999999999999E-2</v>
      </c>
      <c r="N325" s="420">
        <f t="shared" si="44"/>
        <v>95.051000000000002</v>
      </c>
      <c r="O325" s="34">
        <v>36.200000000000003</v>
      </c>
      <c r="P325" s="34">
        <v>39</v>
      </c>
      <c r="Q325" s="34">
        <v>7.52</v>
      </c>
      <c r="R325" s="34">
        <v>14.78</v>
      </c>
      <c r="S325" s="34">
        <v>0.49</v>
      </c>
      <c r="T325" s="34">
        <v>0.18</v>
      </c>
      <c r="U325" s="34">
        <v>0.28999999999999998</v>
      </c>
      <c r="V325" s="34">
        <v>0.19</v>
      </c>
      <c r="W325" s="34">
        <v>0.45</v>
      </c>
      <c r="X325" s="34">
        <v>0.79</v>
      </c>
      <c r="Y325" s="433">
        <v>1.0773480662983426</v>
      </c>
      <c r="Z325" s="433">
        <v>1.2850828729281767</v>
      </c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6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</row>
    <row r="326" spans="1:48" ht="15.75" customHeight="1">
      <c r="A326" s="535" t="s">
        <v>5565</v>
      </c>
      <c r="B326" s="51">
        <v>45984</v>
      </c>
      <c r="C326" s="33" t="s">
        <v>5564</v>
      </c>
      <c r="D326" s="33">
        <v>1475</v>
      </c>
      <c r="E326" s="34">
        <v>21.3</v>
      </c>
      <c r="F326" s="34">
        <v>21.4</v>
      </c>
      <c r="G326" s="34">
        <v>4.42</v>
      </c>
      <c r="H326" s="34">
        <v>0.13</v>
      </c>
      <c r="I326" s="34">
        <v>0.92</v>
      </c>
      <c r="J326" s="31">
        <v>2.1000000000000001E-2</v>
      </c>
      <c r="K326" s="31">
        <v>8.1000000000000003E-2</v>
      </c>
      <c r="L326" s="31">
        <v>6.6000000000000003E-2</v>
      </c>
      <c r="M326" s="31">
        <v>1.0999999999999999E-2</v>
      </c>
      <c r="N326" s="420">
        <f t="shared" si="44"/>
        <v>94.350999999999999</v>
      </c>
      <c r="O326" s="34">
        <v>36.24</v>
      </c>
      <c r="P326" s="34">
        <v>39.17</v>
      </c>
      <c r="Q326" s="34">
        <v>7.4</v>
      </c>
      <c r="R326" s="34">
        <v>15.03</v>
      </c>
      <c r="S326" s="34">
        <v>0.35</v>
      </c>
      <c r="T326" s="34">
        <v>0.14000000000000001</v>
      </c>
      <c r="U326" s="34">
        <v>0.28999999999999998</v>
      </c>
      <c r="V326" s="34">
        <v>0.17</v>
      </c>
      <c r="W326" s="34">
        <v>0.41</v>
      </c>
      <c r="X326" s="34">
        <v>0.68</v>
      </c>
      <c r="Y326" s="433">
        <v>1.0808498896247241</v>
      </c>
      <c r="Z326" s="433">
        <v>1.2850441501103753</v>
      </c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6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</row>
    <row r="327" spans="1:48" ht="15.75" customHeight="1">
      <c r="A327" s="535" t="s">
        <v>5567</v>
      </c>
      <c r="B327" s="51">
        <v>45984</v>
      </c>
      <c r="C327" s="33" t="s">
        <v>5566</v>
      </c>
      <c r="D327" s="33">
        <v>1455</v>
      </c>
      <c r="E327" s="34">
        <v>0.2</v>
      </c>
      <c r="F327" s="34">
        <v>0.3</v>
      </c>
      <c r="G327" s="34">
        <v>4.4000000000000004</v>
      </c>
      <c r="H327" s="34">
        <v>0.1</v>
      </c>
      <c r="I327" s="34">
        <v>0.41</v>
      </c>
      <c r="J327" s="31">
        <v>5.6000000000000001E-2</v>
      </c>
      <c r="K327" s="31">
        <v>9.0999999999999998E-2</v>
      </c>
      <c r="L327" s="31">
        <v>2.5000000000000001E-2</v>
      </c>
      <c r="M327" s="31">
        <v>1.2E-2</v>
      </c>
      <c r="N327" s="420">
        <f t="shared" si="44"/>
        <v>94.906000000000006</v>
      </c>
      <c r="O327" s="34">
        <v>37.29</v>
      </c>
      <c r="P327" s="34">
        <v>37.92</v>
      </c>
      <c r="Q327" s="34">
        <v>7.3</v>
      </c>
      <c r="R327" s="34">
        <v>14.22</v>
      </c>
      <c r="S327" s="34">
        <v>0.74</v>
      </c>
      <c r="T327" s="34">
        <v>0.28000000000000003</v>
      </c>
      <c r="U327" s="34">
        <v>0.22</v>
      </c>
      <c r="V327" s="34">
        <v>0.2</v>
      </c>
      <c r="W327" s="34">
        <v>0.5</v>
      </c>
      <c r="X327" s="34">
        <v>1.02</v>
      </c>
      <c r="Y327" s="433">
        <v>1.0168946098149638</v>
      </c>
      <c r="Z327" s="433">
        <v>1.2126575489407347</v>
      </c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6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</row>
    <row r="328" spans="1:48" ht="15.75" customHeight="1">
      <c r="A328" s="535"/>
      <c r="B328" s="51"/>
      <c r="C328" s="33"/>
      <c r="D328" s="33"/>
      <c r="E328" s="34"/>
      <c r="F328" s="34"/>
      <c r="G328" s="34"/>
      <c r="H328" s="34"/>
      <c r="I328" s="34"/>
      <c r="J328" s="31"/>
      <c r="K328" s="31"/>
      <c r="L328" s="31"/>
      <c r="M328" s="31"/>
      <c r="N328" s="420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433"/>
      <c r="Z328" s="433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6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</row>
    <row r="329" spans="1:48" ht="15.75" customHeight="1">
      <c r="A329" s="535" t="s">
        <v>5569</v>
      </c>
      <c r="B329" s="51">
        <v>45985</v>
      </c>
      <c r="C329" s="33" t="s">
        <v>5568</v>
      </c>
      <c r="D329" s="33">
        <v>1473</v>
      </c>
      <c r="E329" s="34">
        <v>1.3</v>
      </c>
      <c r="F329" s="34">
        <v>1.4</v>
      </c>
      <c r="G329" s="34">
        <v>4.12</v>
      </c>
      <c r="H329" s="34">
        <v>0.13</v>
      </c>
      <c r="I329" s="34">
        <v>0.9</v>
      </c>
      <c r="J329" s="31">
        <v>2.1000000000000001E-2</v>
      </c>
      <c r="K329" s="31">
        <v>8.1000000000000003E-2</v>
      </c>
      <c r="L329" s="31">
        <v>6.4000000000000001E-2</v>
      </c>
      <c r="M329" s="31">
        <v>1.2E-2</v>
      </c>
      <c r="N329" s="420">
        <f t="shared" si="44"/>
        <v>94.671999999999997</v>
      </c>
      <c r="O329" s="34">
        <v>37.07</v>
      </c>
      <c r="P329" s="34">
        <v>38.75</v>
      </c>
      <c r="Q329" s="34">
        <v>7.38</v>
      </c>
      <c r="R329" s="34">
        <v>14.7</v>
      </c>
      <c r="S329" s="34">
        <v>0.28999999999999998</v>
      </c>
      <c r="T329" s="34">
        <v>0.14000000000000001</v>
      </c>
      <c r="U329" s="34">
        <v>0.26</v>
      </c>
      <c r="V329" s="34">
        <v>0.18</v>
      </c>
      <c r="W329" s="34">
        <v>0.45</v>
      </c>
      <c r="X329" s="34">
        <v>0.68</v>
      </c>
      <c r="Y329" s="433">
        <v>1.0453196654977071</v>
      </c>
      <c r="Z329" s="433">
        <v>1.2444024817912058</v>
      </c>
      <c r="AA329" s="34"/>
      <c r="AB329" s="34" t="s">
        <v>48</v>
      </c>
      <c r="AC329" s="34">
        <v>22.3</v>
      </c>
      <c r="AD329" s="34" t="s">
        <v>97</v>
      </c>
      <c r="AE329" s="34"/>
      <c r="AF329" s="34"/>
      <c r="AG329" s="34"/>
      <c r="AH329" s="34"/>
      <c r="AI329" s="34"/>
      <c r="AJ329" s="34"/>
      <c r="AK329" s="34"/>
      <c r="AL329" s="36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</row>
    <row r="330" spans="1:48" ht="15.75" customHeight="1">
      <c r="A330" s="535" t="s">
        <v>5571</v>
      </c>
      <c r="B330" s="51">
        <v>45985</v>
      </c>
      <c r="C330" s="33" t="s">
        <v>5570</v>
      </c>
      <c r="D330" s="33">
        <v>1480</v>
      </c>
      <c r="E330" s="34">
        <v>4.3499999999999996</v>
      </c>
      <c r="F330" s="34">
        <v>4.45</v>
      </c>
      <c r="G330" s="34">
        <v>4.4800000000000004</v>
      </c>
      <c r="H330" s="34">
        <v>0.13</v>
      </c>
      <c r="I330" s="34">
        <v>0.72</v>
      </c>
      <c r="J330" s="31">
        <v>2.5000000000000001E-2</v>
      </c>
      <c r="K330" s="31">
        <v>7.2999999999999995E-2</v>
      </c>
      <c r="L330" s="31">
        <v>5.1999999999999998E-2</v>
      </c>
      <c r="M330" s="31">
        <v>1.2E-2</v>
      </c>
      <c r="N330" s="420">
        <f t="shared" si="44"/>
        <v>94.507999999999996</v>
      </c>
      <c r="O330" s="34">
        <v>36.14</v>
      </c>
      <c r="P330" s="34">
        <v>39.56</v>
      </c>
      <c r="Q330" s="34">
        <v>7.46</v>
      </c>
      <c r="R330" s="34">
        <v>14.87</v>
      </c>
      <c r="S330" s="34">
        <v>0.3</v>
      </c>
      <c r="T330" s="34">
        <v>0.13</v>
      </c>
      <c r="U330" s="34">
        <v>0.28999999999999998</v>
      </c>
      <c r="V330" s="34">
        <v>0.16</v>
      </c>
      <c r="W330" s="34">
        <v>0.37</v>
      </c>
      <c r="X330" s="34">
        <v>0.62</v>
      </c>
      <c r="Y330" s="433">
        <v>1.0946319867183176</v>
      </c>
      <c r="Z330" s="433">
        <v>1.3010514665190924</v>
      </c>
      <c r="AA330" s="34"/>
      <c r="AB330" s="34" t="s">
        <v>50</v>
      </c>
      <c r="AC330" s="34">
        <v>6.3</v>
      </c>
      <c r="AD330" s="34">
        <v>24</v>
      </c>
      <c r="AE330" s="34">
        <v>17.8</v>
      </c>
      <c r="AF330" s="34">
        <v>0.6</v>
      </c>
      <c r="AG330" s="34">
        <v>3.22</v>
      </c>
      <c r="AH330" s="34">
        <v>54.379999999999995</v>
      </c>
      <c r="AI330" s="34">
        <v>1.348314606741573</v>
      </c>
      <c r="AJ330" s="34">
        <v>42.58373205741627</v>
      </c>
      <c r="AK330" s="34">
        <v>830.21</v>
      </c>
      <c r="AL330" s="36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</row>
    <row r="331" spans="1:48" ht="15.75" customHeight="1">
      <c r="A331" s="535" t="s">
        <v>5573</v>
      </c>
      <c r="B331" s="51">
        <v>45985</v>
      </c>
      <c r="C331" s="33" t="s">
        <v>5572</v>
      </c>
      <c r="D331" s="33">
        <v>1495</v>
      </c>
      <c r="E331" s="34">
        <v>6.25</v>
      </c>
      <c r="F331" s="34">
        <v>6.35</v>
      </c>
      <c r="G331" s="34">
        <v>4.13</v>
      </c>
      <c r="H331" s="34">
        <v>0.14000000000000001</v>
      </c>
      <c r="I331" s="34">
        <v>1.04</v>
      </c>
      <c r="J331" s="31">
        <v>1.4E-2</v>
      </c>
      <c r="K331" s="31">
        <v>7.6999999999999999E-2</v>
      </c>
      <c r="L331" s="31">
        <v>7.0999999999999994E-2</v>
      </c>
      <c r="M331" s="31">
        <v>1.1299999999999999E-2</v>
      </c>
      <c r="N331" s="420">
        <f t="shared" si="44"/>
        <v>94.5167</v>
      </c>
      <c r="O331" s="34">
        <v>35.520000000000003</v>
      </c>
      <c r="P331" s="34">
        <v>39.75</v>
      </c>
      <c r="Q331" s="34">
        <v>7.44</v>
      </c>
      <c r="R331" s="34">
        <v>14.77</v>
      </c>
      <c r="S331" s="34">
        <v>0.4</v>
      </c>
      <c r="T331" s="34">
        <v>0.11</v>
      </c>
      <c r="U331" s="34">
        <v>0.28999999999999998</v>
      </c>
      <c r="V331" s="34">
        <v>0.15</v>
      </c>
      <c r="W331" s="34">
        <v>0.35</v>
      </c>
      <c r="X331" s="34">
        <v>0.56999999999999995</v>
      </c>
      <c r="Y331" s="433">
        <v>1.1190878378378377</v>
      </c>
      <c r="Z331" s="433">
        <v>1.3285472972972971</v>
      </c>
      <c r="AA331" s="34"/>
      <c r="AB331" s="34" t="s">
        <v>53</v>
      </c>
      <c r="AC331" s="34">
        <v>14.3</v>
      </c>
      <c r="AD331" s="34" t="s">
        <v>97</v>
      </c>
      <c r="AE331" s="34"/>
      <c r="AF331" s="34"/>
      <c r="AG331" s="34"/>
      <c r="AH331" s="34"/>
      <c r="AI331" s="34"/>
      <c r="AJ331" s="34"/>
      <c r="AK331" s="34"/>
      <c r="AL331" s="36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</row>
    <row r="332" spans="1:48" ht="15.75" customHeight="1">
      <c r="A332" s="535" t="s">
        <v>5575</v>
      </c>
      <c r="B332" s="51">
        <v>45985</v>
      </c>
      <c r="C332" s="33" t="s">
        <v>5574</v>
      </c>
      <c r="D332" s="33">
        <v>1492</v>
      </c>
      <c r="E332" s="34">
        <v>8.3000000000000007</v>
      </c>
      <c r="F332" s="34">
        <v>8.4</v>
      </c>
      <c r="G332" s="34">
        <v>4.22</v>
      </c>
      <c r="H332" s="34">
        <v>0.12</v>
      </c>
      <c r="I332" s="34">
        <v>0.6</v>
      </c>
      <c r="J332" s="31">
        <v>2.1999999999999999E-2</v>
      </c>
      <c r="K332" s="31">
        <v>7.0999999999999994E-2</v>
      </c>
      <c r="L332" s="31">
        <v>0.05</v>
      </c>
      <c r="M332" s="31">
        <v>0.01</v>
      </c>
      <c r="N332" s="420">
        <f t="shared" si="44"/>
        <v>94.906999999999996</v>
      </c>
      <c r="O332" s="34">
        <v>35.659999999999997</v>
      </c>
      <c r="P332" s="34">
        <v>39.76</v>
      </c>
      <c r="Q332" s="34">
        <v>7.54</v>
      </c>
      <c r="R332" s="34">
        <v>15.08</v>
      </c>
      <c r="S332" s="34">
        <v>0.26</v>
      </c>
      <c r="T332" s="34">
        <v>0.12</v>
      </c>
      <c r="U332" s="34">
        <v>0.3</v>
      </c>
      <c r="V332" s="34">
        <v>0.17</v>
      </c>
      <c r="W332" s="34">
        <v>0.39</v>
      </c>
      <c r="X332" s="34">
        <v>0.61</v>
      </c>
      <c r="Y332" s="433">
        <v>1.1149747616376893</v>
      </c>
      <c r="Z332" s="433">
        <v>1.3264161525518789</v>
      </c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6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</row>
    <row r="333" spans="1:48" ht="15.75" customHeight="1">
      <c r="A333" s="535" t="s">
        <v>5577</v>
      </c>
      <c r="B333" s="51">
        <v>45985</v>
      </c>
      <c r="C333" s="33" t="s">
        <v>5576</v>
      </c>
      <c r="D333" s="33">
        <v>1476</v>
      </c>
      <c r="E333" s="34">
        <v>10.199999999999999</v>
      </c>
      <c r="F333" s="34">
        <v>10.3</v>
      </c>
      <c r="G333" s="34">
        <v>4.26</v>
      </c>
      <c r="H333" s="34">
        <v>0.13</v>
      </c>
      <c r="I333" s="34">
        <v>0.34</v>
      </c>
      <c r="J333" s="31">
        <v>2.8000000000000001E-2</v>
      </c>
      <c r="K333" s="31">
        <v>8.3000000000000004E-2</v>
      </c>
      <c r="L333" s="31">
        <v>3.5000000000000003E-2</v>
      </c>
      <c r="M333" s="31">
        <v>1.2E-2</v>
      </c>
      <c r="N333" s="420">
        <f t="shared" si="44"/>
        <v>95.111999999999995</v>
      </c>
      <c r="O333" s="34">
        <v>35.770000000000003</v>
      </c>
      <c r="P333" s="34">
        <v>39.299999999999997</v>
      </c>
      <c r="Q333" s="34">
        <v>7.52</v>
      </c>
      <c r="R333" s="34">
        <v>14.91</v>
      </c>
      <c r="S333" s="34">
        <v>0.41</v>
      </c>
      <c r="T333" s="34">
        <v>0.17</v>
      </c>
      <c r="U333" s="34">
        <v>0.31</v>
      </c>
      <c r="V333" s="34">
        <v>0.21</v>
      </c>
      <c r="W333" s="34">
        <v>0.51</v>
      </c>
      <c r="X333" s="34">
        <v>0.78</v>
      </c>
      <c r="Y333" s="433">
        <v>1.0986860497623705</v>
      </c>
      <c r="Z333" s="433">
        <v>1.3089180877830582</v>
      </c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6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</row>
    <row r="334" spans="1:48" ht="15.75" customHeight="1">
      <c r="A334" s="535" t="s">
        <v>5579</v>
      </c>
      <c r="B334" s="51">
        <v>45985</v>
      </c>
      <c r="C334" s="33" t="s">
        <v>5578</v>
      </c>
      <c r="D334" s="33">
        <v>1483</v>
      </c>
      <c r="E334" s="34">
        <v>12.2</v>
      </c>
      <c r="F334" s="34">
        <v>12.3</v>
      </c>
      <c r="G334" s="34">
        <v>4.0199999999999996</v>
      </c>
      <c r="H334" s="34">
        <v>0.14000000000000001</v>
      </c>
      <c r="I334" s="34">
        <v>1.1399999999999999</v>
      </c>
      <c r="J334" s="31">
        <v>1.0999999999999999E-2</v>
      </c>
      <c r="K334" s="31">
        <v>8.4000000000000005E-2</v>
      </c>
      <c r="L334" s="31">
        <v>8.3000000000000004E-2</v>
      </c>
      <c r="M334" s="31">
        <v>1.0999999999999999E-2</v>
      </c>
      <c r="N334" s="420">
        <f t="shared" ref="N334:N340" si="58">100-SUM(G334:M334)</f>
        <v>94.510999999999996</v>
      </c>
      <c r="O334" s="34">
        <v>35.090000000000003</v>
      </c>
      <c r="P334" s="34">
        <v>40.46</v>
      </c>
      <c r="Q334" s="34">
        <v>7.43</v>
      </c>
      <c r="R334" s="34">
        <v>15.06</v>
      </c>
      <c r="S334" s="34">
        <v>0.24</v>
      </c>
      <c r="T334" s="34">
        <v>0.12</v>
      </c>
      <c r="U334" s="34">
        <v>0.31</v>
      </c>
      <c r="V334" s="34">
        <v>0.16</v>
      </c>
      <c r="W334" s="34">
        <v>0.38</v>
      </c>
      <c r="X334" s="34">
        <v>0.64</v>
      </c>
      <c r="Y334" s="433">
        <f t="shared" ref="Y334" si="59">P334/O334</f>
        <v>1.1530350527215729</v>
      </c>
      <c r="Z334" s="433">
        <f t="shared" ref="Z334" si="60">(Q334+P334)/O334</f>
        <v>1.3647762895411797</v>
      </c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6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</row>
    <row r="335" spans="1:48" ht="15.75" customHeight="1">
      <c r="A335" s="535" t="s">
        <v>5581</v>
      </c>
      <c r="B335" s="51">
        <v>45985</v>
      </c>
      <c r="C335" s="33" t="s">
        <v>5580</v>
      </c>
      <c r="D335" s="33">
        <v>1493</v>
      </c>
      <c r="E335" s="34">
        <v>13.1</v>
      </c>
      <c r="F335" s="34">
        <v>13.2</v>
      </c>
      <c r="G335" s="34">
        <v>4.3899999999999997</v>
      </c>
      <c r="H335" s="34">
        <v>0.12</v>
      </c>
      <c r="I335" s="34">
        <v>0.32</v>
      </c>
      <c r="J335" s="31">
        <v>2.8000000000000001E-2</v>
      </c>
      <c r="K335" s="31">
        <v>8.1000000000000003E-2</v>
      </c>
      <c r="L335" s="31">
        <v>3.1E-2</v>
      </c>
      <c r="M335" s="31">
        <v>1.2E-2</v>
      </c>
      <c r="N335" s="420">
        <f t="shared" si="58"/>
        <v>95.018000000000001</v>
      </c>
      <c r="O335" s="34">
        <v>36.47</v>
      </c>
      <c r="P335" s="34">
        <v>39.36</v>
      </c>
      <c r="Q335" s="34">
        <v>7.51</v>
      </c>
      <c r="R335" s="34">
        <v>14.62</v>
      </c>
      <c r="S335" s="34">
        <v>0.3</v>
      </c>
      <c r="T335" s="34">
        <v>0.13</v>
      </c>
      <c r="U335" s="34">
        <v>0.27</v>
      </c>
      <c r="V335" s="34">
        <v>0.17</v>
      </c>
      <c r="W335" s="34">
        <v>0.4</v>
      </c>
      <c r="X335" s="34">
        <v>0.64</v>
      </c>
      <c r="Y335" s="433">
        <v>1.0792432136002195</v>
      </c>
      <c r="Z335" s="433">
        <v>1.2851658897724156</v>
      </c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6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</row>
    <row r="336" spans="1:48" ht="15.75" customHeight="1">
      <c r="A336" s="535" t="s">
        <v>5582</v>
      </c>
      <c r="B336" s="51">
        <v>45985</v>
      </c>
      <c r="C336" s="33" t="s">
        <v>5583</v>
      </c>
      <c r="D336" s="33">
        <v>1493</v>
      </c>
      <c r="E336" s="34">
        <v>13.4</v>
      </c>
      <c r="F336" s="34">
        <v>13.5</v>
      </c>
      <c r="G336" s="34">
        <v>4.22</v>
      </c>
      <c r="H336" s="34">
        <v>0.13</v>
      </c>
      <c r="I336" s="34">
        <v>0.94</v>
      </c>
      <c r="J336" s="31">
        <v>1.6E-2</v>
      </c>
      <c r="K336" s="31">
        <v>7.8E-2</v>
      </c>
      <c r="L336" s="31">
        <v>6.7000000000000004E-2</v>
      </c>
      <c r="M336" s="31">
        <v>1.0999999999999999E-2</v>
      </c>
      <c r="N336" s="420">
        <f t="shared" si="58"/>
        <v>94.537999999999997</v>
      </c>
      <c r="O336" s="34" t="s">
        <v>2352</v>
      </c>
      <c r="P336" s="34" t="s">
        <v>2352</v>
      </c>
      <c r="Q336" s="34" t="s">
        <v>2352</v>
      </c>
      <c r="R336" s="34" t="s">
        <v>2352</v>
      </c>
      <c r="S336" s="34" t="s">
        <v>2352</v>
      </c>
      <c r="T336" s="34" t="s">
        <v>2352</v>
      </c>
      <c r="U336" s="34" t="s">
        <v>2352</v>
      </c>
      <c r="V336" s="34" t="s">
        <v>2352</v>
      </c>
      <c r="W336" s="34" t="s">
        <v>2352</v>
      </c>
      <c r="X336" s="34" t="s">
        <v>2352</v>
      </c>
      <c r="Y336" s="34" t="s">
        <v>2352</v>
      </c>
      <c r="Z336" s="34" t="s">
        <v>2352</v>
      </c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6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</row>
    <row r="337" spans="1:48" s="74" customFormat="1" ht="15.75" customHeight="1">
      <c r="A337" s="535" t="s">
        <v>5585</v>
      </c>
      <c r="B337" s="51">
        <v>45985</v>
      </c>
      <c r="C337" s="33" t="s">
        <v>5584</v>
      </c>
      <c r="D337" s="33">
        <v>1496</v>
      </c>
      <c r="E337" s="34">
        <v>16.2</v>
      </c>
      <c r="F337" s="34">
        <v>16.3</v>
      </c>
      <c r="G337" s="34">
        <v>4.2300000000000004</v>
      </c>
      <c r="H337" s="34">
        <v>0.13</v>
      </c>
      <c r="I337" s="34">
        <v>0.72</v>
      </c>
      <c r="J337" s="31">
        <v>0.02</v>
      </c>
      <c r="K337" s="31">
        <v>7.0999999999999994E-2</v>
      </c>
      <c r="L337" s="31">
        <v>5.5E-2</v>
      </c>
      <c r="M337" s="31">
        <v>1.14E-2</v>
      </c>
      <c r="N337" s="420">
        <f t="shared" si="58"/>
        <v>94.762600000000006</v>
      </c>
      <c r="O337" s="34">
        <v>35.729999999999997</v>
      </c>
      <c r="P337" s="34">
        <v>39.619999999999997</v>
      </c>
      <c r="Q337" s="34">
        <v>7.48</v>
      </c>
      <c r="R337" s="34">
        <v>15.19</v>
      </c>
      <c r="S337" s="34">
        <v>0.25</v>
      </c>
      <c r="T337" s="34">
        <v>0.13</v>
      </c>
      <c r="U337" s="34">
        <v>0.3</v>
      </c>
      <c r="V337" s="34">
        <v>0.17</v>
      </c>
      <c r="W337" s="34">
        <v>0.41</v>
      </c>
      <c r="X337" s="34">
        <v>0.63</v>
      </c>
      <c r="Y337" s="433">
        <f t="shared" ref="Y337:Y340" si="61">P337/O337</f>
        <v>1.1088720962776379</v>
      </c>
      <c r="Z337" s="433">
        <f t="shared" ref="Z337:Z340" si="62">(Q337+P337)/O337</f>
        <v>1.3182199832073886</v>
      </c>
      <c r="AA337" s="34"/>
      <c r="AB337" s="539"/>
      <c r="AC337" s="540"/>
      <c r="AD337" s="541"/>
      <c r="AE337" s="540"/>
      <c r="AF337" s="540"/>
      <c r="AG337" s="537"/>
      <c r="AH337" s="537"/>
      <c r="AI337" s="537"/>
      <c r="AJ337" s="537"/>
      <c r="AK337" s="537"/>
      <c r="AL337" s="36"/>
      <c r="AM337" s="277"/>
      <c r="AN337" s="277"/>
      <c r="AO337" s="277"/>
      <c r="AP337" s="277"/>
      <c r="AQ337" s="277"/>
      <c r="AR337" s="277"/>
      <c r="AS337" s="277"/>
      <c r="AT337" s="277"/>
      <c r="AU337" s="277"/>
      <c r="AV337" s="277"/>
    </row>
    <row r="338" spans="1:48" s="74" customFormat="1" ht="15.75" customHeight="1">
      <c r="A338" s="535" t="s">
        <v>5587</v>
      </c>
      <c r="B338" s="51">
        <v>45985</v>
      </c>
      <c r="C338" s="33" t="s">
        <v>5586</v>
      </c>
      <c r="D338" s="33">
        <v>1486</v>
      </c>
      <c r="E338" s="34">
        <v>17.100000000000001</v>
      </c>
      <c r="F338" s="34">
        <v>17.2</v>
      </c>
      <c r="G338" s="34">
        <v>4.2</v>
      </c>
      <c r="H338" s="34">
        <v>0.14000000000000001</v>
      </c>
      <c r="I338" s="34">
        <v>0.97</v>
      </c>
      <c r="J338" s="31">
        <v>1.4999999999999999E-2</v>
      </c>
      <c r="K338" s="31">
        <v>7.0000000000000007E-2</v>
      </c>
      <c r="L338" s="31">
        <v>7.0000000000000007E-2</v>
      </c>
      <c r="M338" s="31">
        <v>0.01</v>
      </c>
      <c r="N338" s="420">
        <f t="shared" si="58"/>
        <v>94.525000000000006</v>
      </c>
      <c r="O338" s="34">
        <v>34.729999999999997</v>
      </c>
      <c r="P338" s="34">
        <v>40.54</v>
      </c>
      <c r="Q338" s="34">
        <v>7.52</v>
      </c>
      <c r="R338" s="34">
        <v>15.34</v>
      </c>
      <c r="S338" s="34">
        <v>0.24</v>
      </c>
      <c r="T338" s="34">
        <v>0.11</v>
      </c>
      <c r="U338" s="34">
        <v>0.32</v>
      </c>
      <c r="V338" s="34">
        <v>0.16</v>
      </c>
      <c r="W338" s="34">
        <v>0.36</v>
      </c>
      <c r="X338" s="34">
        <v>0.59</v>
      </c>
      <c r="Y338" s="433">
        <f t="shared" si="61"/>
        <v>1.1672905269219696</v>
      </c>
      <c r="Z338" s="433">
        <f t="shared" si="62"/>
        <v>1.3838180247624534</v>
      </c>
      <c r="AA338" s="34"/>
      <c r="AB338" s="539"/>
      <c r="AC338" s="540"/>
      <c r="AD338" s="541"/>
      <c r="AE338" s="540"/>
      <c r="AF338" s="540"/>
      <c r="AG338" s="537"/>
      <c r="AH338" s="537"/>
      <c r="AI338" s="537"/>
      <c r="AJ338" s="537"/>
      <c r="AK338" s="537"/>
      <c r="AL338" s="36"/>
      <c r="AM338" s="277"/>
      <c r="AN338" s="277"/>
      <c r="AO338" s="277"/>
      <c r="AP338" s="277"/>
      <c r="AQ338" s="277"/>
      <c r="AR338" s="277"/>
      <c r="AS338" s="277"/>
      <c r="AT338" s="277"/>
      <c r="AU338" s="277"/>
      <c r="AV338" s="277"/>
    </row>
    <row r="339" spans="1:48" s="74" customFormat="1" ht="15.75" customHeight="1">
      <c r="A339" s="535" t="s">
        <v>5589</v>
      </c>
      <c r="B339" s="51">
        <v>45985</v>
      </c>
      <c r="C339" s="33" t="s">
        <v>5588</v>
      </c>
      <c r="D339" s="33">
        <v>1502</v>
      </c>
      <c r="E339" s="34">
        <v>18.5</v>
      </c>
      <c r="F339" s="34">
        <v>19</v>
      </c>
      <c r="G339" s="34">
        <v>4.32</v>
      </c>
      <c r="H339" s="34">
        <v>0.13</v>
      </c>
      <c r="I339" s="34">
        <v>0.54</v>
      </c>
      <c r="J339" s="31">
        <v>2.4E-2</v>
      </c>
      <c r="K339" s="31">
        <v>7.4999999999999997E-2</v>
      </c>
      <c r="L339" s="31">
        <v>4.3999999999999997E-2</v>
      </c>
      <c r="M339" s="31">
        <v>0.01</v>
      </c>
      <c r="N339" s="420">
        <f t="shared" si="58"/>
        <v>94.856999999999999</v>
      </c>
      <c r="O339" s="34">
        <v>35.21</v>
      </c>
      <c r="P339" s="34">
        <v>40</v>
      </c>
      <c r="Q339" s="34">
        <v>7.63</v>
      </c>
      <c r="R339" s="34">
        <v>15.15</v>
      </c>
      <c r="S339" s="34">
        <v>0.28999999999999998</v>
      </c>
      <c r="T339" s="34">
        <v>0.13</v>
      </c>
      <c r="U339" s="34">
        <v>0.32</v>
      </c>
      <c r="V339" s="34">
        <v>0.16</v>
      </c>
      <c r="W339" s="34">
        <v>0.38</v>
      </c>
      <c r="X339" s="34">
        <v>0.62</v>
      </c>
      <c r="Y339" s="433">
        <f t="shared" si="61"/>
        <v>1.1360408974723091</v>
      </c>
      <c r="Z339" s="433">
        <f t="shared" si="62"/>
        <v>1.352740698665152</v>
      </c>
      <c r="AA339" s="34"/>
      <c r="AB339" s="539"/>
      <c r="AC339" s="540"/>
      <c r="AD339" s="541"/>
      <c r="AE339" s="540"/>
      <c r="AF339" s="540"/>
      <c r="AG339" s="537"/>
      <c r="AH339" s="537"/>
      <c r="AI339" s="537"/>
      <c r="AJ339" s="537"/>
      <c r="AK339" s="537"/>
      <c r="AL339" s="36"/>
      <c r="AM339" s="277"/>
      <c r="AN339" s="277"/>
      <c r="AO339" s="277"/>
      <c r="AP339" s="277"/>
      <c r="AQ339" s="277"/>
      <c r="AR339" s="277"/>
      <c r="AS339" s="277"/>
      <c r="AT339" s="277"/>
      <c r="AU339" s="277"/>
      <c r="AV339" s="277"/>
    </row>
    <row r="340" spans="1:48" s="74" customFormat="1" ht="15.75" customHeight="1">
      <c r="A340" s="535" t="s">
        <v>5591</v>
      </c>
      <c r="B340" s="51">
        <v>45985</v>
      </c>
      <c r="C340" s="33" t="s">
        <v>5590</v>
      </c>
      <c r="D340" s="33">
        <v>1488</v>
      </c>
      <c r="E340" s="34">
        <v>20.5</v>
      </c>
      <c r="F340" s="34">
        <v>21</v>
      </c>
      <c r="G340" s="34">
        <v>4.22</v>
      </c>
      <c r="H340" s="34">
        <v>0.13</v>
      </c>
      <c r="I340" s="34">
        <v>0.91</v>
      </c>
      <c r="J340" s="31">
        <v>2.4E-2</v>
      </c>
      <c r="K340" s="31">
        <v>7.1999999999999995E-2</v>
      </c>
      <c r="L340" s="31">
        <v>6.2E-2</v>
      </c>
      <c r="M340" s="31">
        <v>0.01</v>
      </c>
      <c r="N340" s="420">
        <f t="shared" si="58"/>
        <v>94.572000000000003</v>
      </c>
      <c r="O340" s="34">
        <v>35.78</v>
      </c>
      <c r="P340" s="34">
        <v>39.659999999999997</v>
      </c>
      <c r="Q340" s="34">
        <v>7.26</v>
      </c>
      <c r="R340" s="34">
        <v>15.14</v>
      </c>
      <c r="S340" s="34">
        <v>0.3</v>
      </c>
      <c r="T340" s="34">
        <v>0.14000000000000001</v>
      </c>
      <c r="U340" s="34">
        <v>0.27</v>
      </c>
      <c r="V340" s="34">
        <v>0.19</v>
      </c>
      <c r="W340" s="34">
        <v>0.45</v>
      </c>
      <c r="X340" s="34">
        <v>0.71</v>
      </c>
      <c r="Y340" s="433">
        <f t="shared" si="61"/>
        <v>1.1084404695360535</v>
      </c>
      <c r="Z340" s="433">
        <f t="shared" si="62"/>
        <v>1.3113471212968137</v>
      </c>
      <c r="AA340" s="34"/>
      <c r="AB340" s="539"/>
      <c r="AC340" s="540"/>
      <c r="AD340" s="541"/>
      <c r="AE340" s="540"/>
      <c r="AF340" s="540"/>
      <c r="AG340" s="537"/>
      <c r="AH340" s="537"/>
      <c r="AI340" s="537"/>
      <c r="AJ340" s="537"/>
      <c r="AK340" s="537"/>
      <c r="AL340" s="36"/>
      <c r="AM340" s="277"/>
      <c r="AN340" s="277"/>
      <c r="AO340" s="277"/>
      <c r="AP340" s="277"/>
      <c r="AQ340" s="277"/>
      <c r="AR340" s="277"/>
      <c r="AS340" s="277"/>
      <c r="AT340" s="277"/>
      <c r="AU340" s="277"/>
      <c r="AV340" s="277"/>
    </row>
    <row r="341" spans="1:48" s="74" customFormat="1" ht="15.75" customHeight="1">
      <c r="A341" s="535" t="s">
        <v>5592</v>
      </c>
      <c r="B341" s="51">
        <v>45985</v>
      </c>
      <c r="C341" s="33" t="s">
        <v>5593</v>
      </c>
      <c r="D341" s="33">
        <v>1477</v>
      </c>
      <c r="E341" s="34">
        <v>22.3</v>
      </c>
      <c r="F341" s="34">
        <v>22.4</v>
      </c>
      <c r="G341" s="34">
        <v>4.34</v>
      </c>
      <c r="H341" s="34">
        <v>0.12</v>
      </c>
      <c r="I341" s="34">
        <v>0.49</v>
      </c>
      <c r="J341" s="31">
        <v>3.4000000000000002E-2</v>
      </c>
      <c r="K341" s="31">
        <v>7.3999999999999996E-2</v>
      </c>
      <c r="L341" s="31">
        <v>3.5000000000000003E-2</v>
      </c>
      <c r="M341" s="31">
        <v>0.01</v>
      </c>
      <c r="N341" s="420">
        <f t="shared" ref="N341:N364" si="63">100-SUM(G341:M341)</f>
        <v>94.897000000000006</v>
      </c>
      <c r="O341" s="34">
        <v>36.01</v>
      </c>
      <c r="P341" s="34">
        <v>38.83</v>
      </c>
      <c r="Q341" s="34">
        <v>7.58</v>
      </c>
      <c r="R341" s="34">
        <v>15.22</v>
      </c>
      <c r="S341" s="34">
        <v>0.39</v>
      </c>
      <c r="T341" s="34">
        <v>0.17</v>
      </c>
      <c r="U341" s="34">
        <v>0.31</v>
      </c>
      <c r="V341" s="34">
        <v>0.19</v>
      </c>
      <c r="W341" s="34">
        <v>0.44</v>
      </c>
      <c r="X341" s="34">
        <v>0.75</v>
      </c>
      <c r="Y341" s="433">
        <v>1.0783115801166343</v>
      </c>
      <c r="Z341" s="433">
        <v>1.2888086642599277</v>
      </c>
      <c r="AA341" s="34"/>
      <c r="AB341" s="539"/>
      <c r="AC341" s="540"/>
      <c r="AD341" s="541"/>
      <c r="AE341" s="540"/>
      <c r="AF341" s="540"/>
      <c r="AG341" s="537"/>
      <c r="AH341" s="537"/>
      <c r="AI341" s="537"/>
      <c r="AJ341" s="537"/>
      <c r="AK341" s="537"/>
      <c r="AL341" s="36"/>
      <c r="AM341" s="277"/>
      <c r="AN341" s="277"/>
      <c r="AO341" s="277"/>
      <c r="AP341" s="277"/>
      <c r="AQ341" s="277"/>
      <c r="AR341" s="277"/>
      <c r="AS341" s="277"/>
      <c r="AT341" s="277"/>
      <c r="AU341" s="277"/>
      <c r="AV341" s="277"/>
    </row>
    <row r="342" spans="1:48" ht="15.75" customHeight="1">
      <c r="A342" s="535"/>
      <c r="B342" s="51"/>
      <c r="C342" s="33"/>
      <c r="D342" s="37"/>
      <c r="E342" s="34"/>
      <c r="F342" s="34"/>
      <c r="G342" s="34"/>
      <c r="H342" s="34"/>
      <c r="I342" s="34"/>
      <c r="J342" s="31"/>
      <c r="K342" s="31"/>
      <c r="L342" s="31"/>
      <c r="M342" s="31"/>
      <c r="N342" s="420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433"/>
      <c r="Z342" s="433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6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</row>
    <row r="343" spans="1:48" ht="15.75" customHeight="1">
      <c r="A343" s="535" t="s">
        <v>5594</v>
      </c>
      <c r="B343" s="51">
        <v>45986</v>
      </c>
      <c r="C343" s="33" t="s">
        <v>5595</v>
      </c>
      <c r="D343" s="33">
        <v>1460</v>
      </c>
      <c r="E343" s="34">
        <v>0.18</v>
      </c>
      <c r="F343" s="34">
        <v>0.28000000000000003</v>
      </c>
      <c r="G343" s="34">
        <v>4.3600000000000003</v>
      </c>
      <c r="H343" s="34">
        <v>0.11</v>
      </c>
      <c r="I343" s="34">
        <v>0.43</v>
      </c>
      <c r="J343" s="31">
        <v>5.5E-2</v>
      </c>
      <c r="K343" s="31">
        <v>8.4000000000000005E-2</v>
      </c>
      <c r="L343" s="31">
        <v>2.4E-2</v>
      </c>
      <c r="M343" s="31">
        <v>1.3100000000000001E-2</v>
      </c>
      <c r="N343" s="420">
        <f t="shared" si="63"/>
        <v>94.923900000000003</v>
      </c>
      <c r="O343" s="34">
        <v>36.450000000000003</v>
      </c>
      <c r="P343" s="34">
        <v>38.090000000000003</v>
      </c>
      <c r="Q343" s="34">
        <v>7.42</v>
      </c>
      <c r="R343" s="34">
        <v>15.24</v>
      </c>
      <c r="S343" s="34">
        <v>0.55000000000000004</v>
      </c>
      <c r="T343" s="34">
        <v>0.23</v>
      </c>
      <c r="U343" s="34">
        <v>0.28999999999999998</v>
      </c>
      <c r="V343" s="34">
        <v>0.2</v>
      </c>
      <c r="W343" s="34">
        <v>0.5</v>
      </c>
      <c r="X343" s="34">
        <v>0.92</v>
      </c>
      <c r="Y343" s="433">
        <f t="shared" ref="Y343:Y349" si="64">P343/O343</f>
        <v>1.0449931412894375</v>
      </c>
      <c r="Z343" s="433">
        <f t="shared" ref="Z343:Z349" si="65">(Q343+P343)/O343</f>
        <v>1.2485596707818931</v>
      </c>
      <c r="AA343" s="34"/>
      <c r="AB343" s="34" t="s">
        <v>48</v>
      </c>
      <c r="AC343" s="34">
        <v>6.3</v>
      </c>
      <c r="AD343" s="34">
        <v>24.6</v>
      </c>
      <c r="AE343" s="34">
        <v>18.2</v>
      </c>
      <c r="AF343" s="34">
        <v>0.6</v>
      </c>
      <c r="AG343" s="34">
        <v>3.35</v>
      </c>
      <c r="AH343" s="34">
        <v>53.25</v>
      </c>
      <c r="AI343" s="34">
        <v>1.3516483516483517</v>
      </c>
      <c r="AJ343" s="34">
        <v>42.523364485981304</v>
      </c>
      <c r="AK343" s="34">
        <v>852.47499999999991</v>
      </c>
      <c r="AL343" s="36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</row>
    <row r="344" spans="1:48" ht="15.75" customHeight="1">
      <c r="A344" s="535" t="s">
        <v>5596</v>
      </c>
      <c r="B344" s="51">
        <v>45986</v>
      </c>
      <c r="C344" s="33" t="s">
        <v>5597</v>
      </c>
      <c r="D344" s="33">
        <v>1488</v>
      </c>
      <c r="E344" s="34">
        <v>1.55</v>
      </c>
      <c r="F344" s="34">
        <v>2.0499999999999998</v>
      </c>
      <c r="G344" s="34">
        <v>4.3499999999999996</v>
      </c>
      <c r="H344" s="34">
        <v>0.13</v>
      </c>
      <c r="I344" s="34">
        <v>0.46</v>
      </c>
      <c r="J344" s="31">
        <v>2.5000000000000001E-2</v>
      </c>
      <c r="K344" s="31">
        <v>8.2000000000000003E-2</v>
      </c>
      <c r="L344" s="31">
        <v>4.5999999999999999E-2</v>
      </c>
      <c r="M344" s="31">
        <v>1.0800000000000001E-2</v>
      </c>
      <c r="N344" s="420">
        <f t="shared" si="63"/>
        <v>94.896199999999993</v>
      </c>
      <c r="O344" s="34">
        <v>35.51</v>
      </c>
      <c r="P344" s="34">
        <v>39.4</v>
      </c>
      <c r="Q344" s="34">
        <v>7.4</v>
      </c>
      <c r="R344" s="34">
        <v>15.58</v>
      </c>
      <c r="S344" s="34">
        <v>0.24</v>
      </c>
      <c r="T344" s="34">
        <v>0.16</v>
      </c>
      <c r="U344" s="34">
        <v>0.31</v>
      </c>
      <c r="V344" s="34">
        <v>0.15</v>
      </c>
      <c r="W344" s="34">
        <v>0.38</v>
      </c>
      <c r="X344" s="34">
        <v>0.76</v>
      </c>
      <c r="Y344" s="433">
        <f t="shared" si="64"/>
        <v>1.1095466065896931</v>
      </c>
      <c r="Z344" s="433">
        <f t="shared" si="65"/>
        <v>1.3179386088425795</v>
      </c>
      <c r="AA344" s="34"/>
      <c r="AB344" s="34" t="s">
        <v>50</v>
      </c>
      <c r="AC344" s="34">
        <v>6.3</v>
      </c>
      <c r="AD344" s="34" t="s">
        <v>97</v>
      </c>
      <c r="AE344" s="34"/>
      <c r="AF344" s="34"/>
      <c r="AG344" s="34"/>
      <c r="AH344" s="34"/>
      <c r="AI344" s="34"/>
      <c r="AJ344" s="34"/>
      <c r="AK344" s="34"/>
      <c r="AL344" s="36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</row>
    <row r="345" spans="1:48" ht="15.75" customHeight="1">
      <c r="A345" s="535" t="s">
        <v>5599</v>
      </c>
      <c r="B345" s="51">
        <v>45986</v>
      </c>
      <c r="C345" s="33" t="s">
        <v>5598</v>
      </c>
      <c r="D345" s="33">
        <v>1481</v>
      </c>
      <c r="E345" s="34">
        <v>4.25</v>
      </c>
      <c r="F345" s="34">
        <v>4.3499999999999996</v>
      </c>
      <c r="G345" s="34">
        <v>4.3099999999999996</v>
      </c>
      <c r="H345" s="34">
        <v>0.12</v>
      </c>
      <c r="I345" s="34">
        <v>0.6</v>
      </c>
      <c r="J345" s="31">
        <v>3.5000000000000003E-2</v>
      </c>
      <c r="K345" s="31">
        <v>8.5000000000000006E-2</v>
      </c>
      <c r="L345" s="31">
        <v>4.5999999999999999E-2</v>
      </c>
      <c r="M345" s="31">
        <v>1.0800000000000001E-2</v>
      </c>
      <c r="N345" s="420">
        <f t="shared" si="63"/>
        <v>94.793199999999999</v>
      </c>
      <c r="O345" s="34">
        <v>36.07</v>
      </c>
      <c r="P345" s="34">
        <v>38.47</v>
      </c>
      <c r="Q345" s="34">
        <v>7.28</v>
      </c>
      <c r="R345" s="34">
        <v>15.74</v>
      </c>
      <c r="S345" s="34">
        <v>0.39</v>
      </c>
      <c r="T345" s="34">
        <v>0.18</v>
      </c>
      <c r="U345" s="34">
        <v>0.28000000000000003</v>
      </c>
      <c r="V345" s="34">
        <v>0.19</v>
      </c>
      <c r="W345" s="34">
        <v>0.48</v>
      </c>
      <c r="X345" s="34">
        <v>0.8</v>
      </c>
      <c r="Y345" s="433">
        <v>1.0665372886054894</v>
      </c>
      <c r="Z345" s="433">
        <v>1.2683670640421403</v>
      </c>
      <c r="AA345" s="34"/>
      <c r="AB345" s="34" t="s">
        <v>53</v>
      </c>
      <c r="AC345" s="34">
        <v>14.5</v>
      </c>
      <c r="AD345" s="34">
        <v>24.8</v>
      </c>
      <c r="AE345" s="34">
        <v>18.399999999999999</v>
      </c>
      <c r="AF345" s="34">
        <v>0.6</v>
      </c>
      <c r="AG345" s="34">
        <v>3.35</v>
      </c>
      <c r="AH345" s="34">
        <v>52.85</v>
      </c>
      <c r="AI345" s="34">
        <v>1.347826086956522</v>
      </c>
      <c r="AJ345" s="34">
        <v>42.592592592592588</v>
      </c>
      <c r="AK345" s="34">
        <v>858.57499999999993</v>
      </c>
      <c r="AL345" s="36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</row>
    <row r="346" spans="1:48" ht="15.75" customHeight="1">
      <c r="A346" s="535" t="s">
        <v>5601</v>
      </c>
      <c r="B346" s="51">
        <v>45986</v>
      </c>
      <c r="C346" s="33" t="s">
        <v>5600</v>
      </c>
      <c r="D346" s="33">
        <v>1468</v>
      </c>
      <c r="E346" s="34">
        <v>6.4</v>
      </c>
      <c r="F346" s="34">
        <v>6.5</v>
      </c>
      <c r="G346" s="34">
        <v>4</v>
      </c>
      <c r="H346" s="34">
        <v>0.12</v>
      </c>
      <c r="I346" s="34">
        <v>0.61</v>
      </c>
      <c r="J346" s="31">
        <v>4.9000000000000002E-2</v>
      </c>
      <c r="K346" s="31">
        <v>8.6999999999999994E-2</v>
      </c>
      <c r="L346" s="31">
        <v>3.7999999999999999E-2</v>
      </c>
      <c r="M346" s="31">
        <v>1.0800000000000001E-2</v>
      </c>
      <c r="N346" s="420">
        <f t="shared" si="63"/>
        <v>95.0852</v>
      </c>
      <c r="O346" s="34">
        <v>36.5</v>
      </c>
      <c r="P346" s="34">
        <v>38.19</v>
      </c>
      <c r="Q346" s="34">
        <v>7.21</v>
      </c>
      <c r="R346" s="34">
        <v>15.48</v>
      </c>
      <c r="S346" s="34">
        <v>0.44</v>
      </c>
      <c r="T346" s="34">
        <v>0.2</v>
      </c>
      <c r="U346" s="34">
        <v>0.26</v>
      </c>
      <c r="V346" s="34">
        <v>0.21</v>
      </c>
      <c r="W346" s="34">
        <v>0.56000000000000005</v>
      </c>
      <c r="X346" s="34">
        <v>0.82</v>
      </c>
      <c r="Y346" s="433">
        <v>1.0463013698630137</v>
      </c>
      <c r="Z346" s="433">
        <v>1.2438356164383562</v>
      </c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6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</row>
    <row r="347" spans="1:48" ht="15.75" customHeight="1">
      <c r="A347" s="535" t="s">
        <v>5603</v>
      </c>
      <c r="B347" s="51">
        <v>45986</v>
      </c>
      <c r="C347" s="33" t="s">
        <v>5602</v>
      </c>
      <c r="D347" s="33">
        <v>1491</v>
      </c>
      <c r="E347" s="34">
        <v>9.1999999999999993</v>
      </c>
      <c r="F347" s="34">
        <v>9.3000000000000007</v>
      </c>
      <c r="G347" s="34">
        <v>4.12</v>
      </c>
      <c r="H347" s="34">
        <v>0.12</v>
      </c>
      <c r="I347" s="34">
        <v>0.46</v>
      </c>
      <c r="J347" s="31">
        <v>0.04</v>
      </c>
      <c r="K347" s="31">
        <v>7.9000000000000001E-2</v>
      </c>
      <c r="L347" s="31">
        <v>3.6999999999999998E-2</v>
      </c>
      <c r="M347" s="31">
        <v>0.01</v>
      </c>
      <c r="N347" s="420">
        <f t="shared" si="63"/>
        <v>95.134</v>
      </c>
      <c r="O347" s="34">
        <v>36.590000000000003</v>
      </c>
      <c r="P347" s="34">
        <v>37.880000000000003</v>
      </c>
      <c r="Q347" s="34">
        <v>7.28</v>
      </c>
      <c r="R347" s="34">
        <v>15.87</v>
      </c>
      <c r="S347" s="34">
        <v>0.36</v>
      </c>
      <c r="T347" s="34">
        <v>0.18</v>
      </c>
      <c r="U347" s="34">
        <v>0.28000000000000003</v>
      </c>
      <c r="V347" s="34">
        <v>0.19</v>
      </c>
      <c r="W347" s="34">
        <v>0.48</v>
      </c>
      <c r="X347" s="34">
        <v>0.8</v>
      </c>
      <c r="Y347" s="433">
        <v>1.0352555342989889</v>
      </c>
      <c r="Z347" s="433">
        <v>1.2342169991801037</v>
      </c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6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</row>
    <row r="348" spans="1:48" ht="15.75" customHeight="1">
      <c r="A348" s="535" t="s">
        <v>5605</v>
      </c>
      <c r="B348" s="51">
        <v>45986</v>
      </c>
      <c r="C348" s="33" t="s">
        <v>5604</v>
      </c>
      <c r="D348" s="33">
        <v>1476</v>
      </c>
      <c r="E348" s="34">
        <v>11.3</v>
      </c>
      <c r="F348" s="34">
        <v>11.4</v>
      </c>
      <c r="G348" s="34">
        <v>4.41</v>
      </c>
      <c r="H348" s="34">
        <v>0.13</v>
      </c>
      <c r="I348" s="34">
        <v>0.88</v>
      </c>
      <c r="J348" s="31">
        <v>2.4E-2</v>
      </c>
      <c r="K348" s="31">
        <v>7.2999999999999995E-2</v>
      </c>
      <c r="L348" s="31">
        <v>6.2E-2</v>
      </c>
      <c r="M348" s="31">
        <v>0.01</v>
      </c>
      <c r="N348" s="420">
        <f t="shared" si="63"/>
        <v>94.411000000000001</v>
      </c>
      <c r="O348" s="34">
        <v>35.64</v>
      </c>
      <c r="P348" s="34">
        <v>38.729999999999997</v>
      </c>
      <c r="Q348" s="34">
        <v>7.29</v>
      </c>
      <c r="R348" s="34">
        <v>16.04</v>
      </c>
      <c r="S348" s="34">
        <v>0.37</v>
      </c>
      <c r="T348" s="34">
        <v>0.17</v>
      </c>
      <c r="U348" s="34">
        <v>0.31</v>
      </c>
      <c r="V348" s="34">
        <v>0.15</v>
      </c>
      <c r="W348" s="34">
        <v>0.4</v>
      </c>
      <c r="X348" s="34">
        <v>0.78</v>
      </c>
      <c r="Y348" s="433">
        <v>1.0867003367003365</v>
      </c>
      <c r="Z348" s="433">
        <v>1.2912457912457911</v>
      </c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6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</row>
    <row r="349" spans="1:48" ht="15.75" customHeight="1">
      <c r="A349" s="535" t="s">
        <v>5607</v>
      </c>
      <c r="B349" s="51">
        <v>45986</v>
      </c>
      <c r="C349" s="33" t="s">
        <v>5606</v>
      </c>
      <c r="D349" s="33">
        <v>1495</v>
      </c>
      <c r="E349" s="34">
        <v>13.3</v>
      </c>
      <c r="F349" s="34">
        <v>13.4</v>
      </c>
      <c r="G349" s="34">
        <v>4.3600000000000003</v>
      </c>
      <c r="H349" s="34">
        <v>0.12</v>
      </c>
      <c r="I349" s="34">
        <v>0.52</v>
      </c>
      <c r="J349" s="31">
        <v>3.6999999999999998E-2</v>
      </c>
      <c r="K349" s="31">
        <v>7.9000000000000001E-2</v>
      </c>
      <c r="L349" s="31">
        <v>4.1000000000000002E-2</v>
      </c>
      <c r="M349" s="31">
        <v>0.01</v>
      </c>
      <c r="N349" s="420">
        <f t="shared" si="63"/>
        <v>94.832999999999998</v>
      </c>
      <c r="O349" s="34">
        <v>35.799999999999997</v>
      </c>
      <c r="P349" s="34">
        <v>38.54</v>
      </c>
      <c r="Q349" s="34">
        <v>7.24</v>
      </c>
      <c r="R349" s="34">
        <v>15.97</v>
      </c>
      <c r="S349" s="34">
        <v>0.56999999999999995</v>
      </c>
      <c r="T349" s="34">
        <v>0.17</v>
      </c>
      <c r="U349" s="34">
        <v>0.31</v>
      </c>
      <c r="V349" s="34">
        <v>0.16</v>
      </c>
      <c r="W349" s="34">
        <v>0.38</v>
      </c>
      <c r="X349" s="34">
        <v>0.76</v>
      </c>
      <c r="Y349" s="433">
        <f t="shared" si="64"/>
        <v>1.0765363128491621</v>
      </c>
      <c r="Z349" s="433">
        <f t="shared" si="65"/>
        <v>1.2787709497206705</v>
      </c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6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</row>
    <row r="350" spans="1:48" ht="15.75" customHeight="1">
      <c r="A350" s="535" t="s">
        <v>5609</v>
      </c>
      <c r="B350" s="51">
        <v>45986</v>
      </c>
      <c r="C350" s="33" t="s">
        <v>5608</v>
      </c>
      <c r="D350" s="33">
        <v>1451</v>
      </c>
      <c r="E350" s="34">
        <v>15.1</v>
      </c>
      <c r="F350" s="34">
        <v>15.2</v>
      </c>
      <c r="G350" s="34">
        <v>4.37</v>
      </c>
      <c r="H350" s="34">
        <v>0.11</v>
      </c>
      <c r="I350" s="34">
        <v>0.38</v>
      </c>
      <c r="J350" s="31">
        <v>5.5E-2</v>
      </c>
      <c r="K350" s="31">
        <v>8.5999999999999993E-2</v>
      </c>
      <c r="L350" s="31">
        <v>2.5999999999999999E-2</v>
      </c>
      <c r="M350" s="31">
        <v>1.0999999999999999E-2</v>
      </c>
      <c r="N350" s="420">
        <f t="shared" si="63"/>
        <v>94.962000000000003</v>
      </c>
      <c r="O350" s="34">
        <v>36.47</v>
      </c>
      <c r="P350" s="34">
        <v>37.840000000000003</v>
      </c>
      <c r="Q350" s="34">
        <v>7.29</v>
      </c>
      <c r="R350" s="34">
        <v>15.38</v>
      </c>
      <c r="S350" s="34">
        <v>0.61</v>
      </c>
      <c r="T350" s="34">
        <v>0.26</v>
      </c>
      <c r="U350" s="34">
        <v>0.26</v>
      </c>
      <c r="V350" s="34">
        <v>0.21</v>
      </c>
      <c r="W350" s="34">
        <v>0.53</v>
      </c>
      <c r="X350" s="34">
        <v>1.04</v>
      </c>
      <c r="Y350" s="433">
        <f t="shared" ref="Y350" si="66">P350/O350</f>
        <v>1.0375651220180973</v>
      </c>
      <c r="Z350" s="433">
        <f t="shared" ref="Z350" si="67">(Q350+P350)/O350</f>
        <v>1.2374554428297231</v>
      </c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6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</row>
    <row r="351" spans="1:48" ht="15.75" customHeight="1">
      <c r="A351" s="535" t="s">
        <v>5611</v>
      </c>
      <c r="B351" s="51">
        <v>45986</v>
      </c>
      <c r="C351" s="33" t="s">
        <v>5610</v>
      </c>
      <c r="D351" s="33">
        <v>1491</v>
      </c>
      <c r="E351" s="34">
        <v>17.5</v>
      </c>
      <c r="F351" s="34">
        <v>18</v>
      </c>
      <c r="G351" s="34">
        <v>4.29</v>
      </c>
      <c r="H351" s="34">
        <v>0.13</v>
      </c>
      <c r="I351" s="34">
        <v>0.68</v>
      </c>
      <c r="J351" s="31">
        <v>2.8000000000000001E-2</v>
      </c>
      <c r="K351" s="31">
        <v>0.08</v>
      </c>
      <c r="L351" s="31">
        <v>5.3999999999999999E-2</v>
      </c>
      <c r="M351" s="31">
        <v>0.01</v>
      </c>
      <c r="N351" s="420">
        <f t="shared" si="63"/>
        <v>94.727999999999994</v>
      </c>
      <c r="O351" s="34">
        <v>35.21</v>
      </c>
      <c r="P351" s="34">
        <v>39.03</v>
      </c>
      <c r="Q351" s="34">
        <v>7.38</v>
      </c>
      <c r="R351" s="34">
        <v>16.07</v>
      </c>
      <c r="S351" s="34">
        <v>0.39</v>
      </c>
      <c r="T351" s="34">
        <v>0.17</v>
      </c>
      <c r="U351" s="34">
        <v>0.33</v>
      </c>
      <c r="V351" s="34">
        <v>0.16</v>
      </c>
      <c r="W351" s="34">
        <v>0.36</v>
      </c>
      <c r="X351" s="34">
        <v>0.79</v>
      </c>
      <c r="Y351" s="433">
        <f t="shared" ref="Y351:Y352" si="68">P351/O351</f>
        <v>1.1084919057086056</v>
      </c>
      <c r="Z351" s="433">
        <f t="shared" ref="Z351:Z352" si="69">(Q351+P351)/O351</f>
        <v>1.3180914512922466</v>
      </c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6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</row>
    <row r="352" spans="1:48" ht="15.75" customHeight="1">
      <c r="A352" s="535" t="s">
        <v>5613</v>
      </c>
      <c r="B352" s="51">
        <v>45986</v>
      </c>
      <c r="C352" s="33" t="s">
        <v>5612</v>
      </c>
      <c r="D352" s="33">
        <v>1473</v>
      </c>
      <c r="E352" s="34">
        <v>20.100000000000001</v>
      </c>
      <c r="F352" s="34">
        <v>20.2</v>
      </c>
      <c r="G352" s="34">
        <v>4.38</v>
      </c>
      <c r="H352" s="34">
        <v>0.12</v>
      </c>
      <c r="I352" s="34">
        <v>0.36</v>
      </c>
      <c r="J352" s="31">
        <v>3.7999999999999999E-2</v>
      </c>
      <c r="K352" s="31">
        <v>8.1000000000000003E-2</v>
      </c>
      <c r="L352" s="31">
        <v>3.4000000000000002E-2</v>
      </c>
      <c r="M352" s="31">
        <v>0.01</v>
      </c>
      <c r="N352" s="420">
        <f t="shared" si="63"/>
        <v>94.977000000000004</v>
      </c>
      <c r="O352" s="34">
        <v>35.880000000000003</v>
      </c>
      <c r="P352" s="34">
        <v>38.22</v>
      </c>
      <c r="Q352" s="34">
        <v>7.3</v>
      </c>
      <c r="R352" s="34">
        <v>16.04</v>
      </c>
      <c r="S352" s="34">
        <v>0.5</v>
      </c>
      <c r="T352" s="34">
        <v>0.2</v>
      </c>
      <c r="U352" s="34">
        <v>0.3</v>
      </c>
      <c r="V352" s="34">
        <v>0.16</v>
      </c>
      <c r="W352" s="34">
        <v>0.39</v>
      </c>
      <c r="X352" s="34">
        <v>0.88</v>
      </c>
      <c r="Y352" s="433">
        <f t="shared" si="68"/>
        <v>1.0652173913043477</v>
      </c>
      <c r="Z352" s="433">
        <f t="shared" si="69"/>
        <v>1.2686733556298773</v>
      </c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6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</row>
    <row r="353" spans="1:48" ht="16.5" customHeight="1">
      <c r="A353" s="535" t="s">
        <v>5614</v>
      </c>
      <c r="B353" s="51">
        <v>45986</v>
      </c>
      <c r="C353" s="33" t="s">
        <v>5615</v>
      </c>
      <c r="D353" s="33">
        <v>1463</v>
      </c>
      <c r="E353" s="34">
        <v>22.4</v>
      </c>
      <c r="F353" s="34">
        <v>22.5</v>
      </c>
      <c r="G353" s="34">
        <v>4.3899999999999997</v>
      </c>
      <c r="H353" s="34">
        <v>0.12</v>
      </c>
      <c r="I353" s="34">
        <v>0.28999999999999998</v>
      </c>
      <c r="J353" s="31">
        <v>4.4999999999999998E-2</v>
      </c>
      <c r="K353" s="31">
        <v>8.1000000000000003E-2</v>
      </c>
      <c r="L353" s="31">
        <v>2.8000000000000001E-2</v>
      </c>
      <c r="M353" s="31">
        <v>0.01</v>
      </c>
      <c r="N353" s="420">
        <f t="shared" si="63"/>
        <v>95.036000000000001</v>
      </c>
      <c r="O353" s="34">
        <v>36.299999999999997</v>
      </c>
      <c r="P353" s="34">
        <v>37.9</v>
      </c>
      <c r="Q353" s="34">
        <v>7.32</v>
      </c>
      <c r="R353" s="34">
        <v>15.92</v>
      </c>
      <c r="S353" s="34">
        <v>0.44</v>
      </c>
      <c r="T353" s="34">
        <v>0.21</v>
      </c>
      <c r="U353" s="34">
        <v>0.28999999999999998</v>
      </c>
      <c r="V353" s="34">
        <v>0.17</v>
      </c>
      <c r="W353" s="34">
        <v>0.41</v>
      </c>
      <c r="X353" s="34">
        <v>0.92</v>
      </c>
      <c r="Y353" s="433">
        <v>1.0440771349862259</v>
      </c>
      <c r="Z353" s="433">
        <v>1.2457300275482095</v>
      </c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6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</row>
    <row r="354" spans="1:48" ht="16.5" customHeight="1">
      <c r="A354" s="535"/>
      <c r="B354" s="51"/>
      <c r="C354" s="33"/>
      <c r="D354" s="33"/>
      <c r="E354" s="34"/>
      <c r="F354" s="34"/>
      <c r="G354" s="34"/>
      <c r="H354" s="34"/>
      <c r="I354" s="34"/>
      <c r="J354" s="31"/>
      <c r="K354" s="31"/>
      <c r="L354" s="31"/>
      <c r="M354" s="31"/>
      <c r="N354" s="420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433"/>
      <c r="Z354" s="433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6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</row>
    <row r="355" spans="1:48" ht="15.75" customHeight="1">
      <c r="A355" s="535" t="s">
        <v>5617</v>
      </c>
      <c r="B355" s="51">
        <v>45987</v>
      </c>
      <c r="C355" s="33" t="s">
        <v>5616</v>
      </c>
      <c r="D355" s="33">
        <v>1469</v>
      </c>
      <c r="E355" s="34">
        <v>0.25</v>
      </c>
      <c r="F355" s="34">
        <v>0.35</v>
      </c>
      <c r="G355" s="34">
        <v>4.34</v>
      </c>
      <c r="H355" s="34">
        <v>0.13</v>
      </c>
      <c r="I355" s="34">
        <v>0.49</v>
      </c>
      <c r="J355" s="31">
        <v>3.2000000000000001E-2</v>
      </c>
      <c r="K355" s="31">
        <v>8.4000000000000005E-2</v>
      </c>
      <c r="L355" s="31">
        <v>4.1000000000000002E-2</v>
      </c>
      <c r="M355" s="31">
        <v>0.01</v>
      </c>
      <c r="N355" s="420">
        <f t="shared" si="63"/>
        <v>94.873000000000005</v>
      </c>
      <c r="O355" s="34">
        <v>36.24</v>
      </c>
      <c r="P355" s="34">
        <v>37.97</v>
      </c>
      <c r="Q355" s="34">
        <v>7.34</v>
      </c>
      <c r="R355" s="34">
        <v>16.07</v>
      </c>
      <c r="S355" s="34">
        <v>0.32</v>
      </c>
      <c r="T355" s="34">
        <v>0.2</v>
      </c>
      <c r="U355" s="34">
        <v>0.28000000000000003</v>
      </c>
      <c r="V355" s="34">
        <v>0.16</v>
      </c>
      <c r="W355" s="34">
        <v>0.4</v>
      </c>
      <c r="X355" s="34">
        <v>0.91</v>
      </c>
      <c r="Y355" s="433">
        <v>1.0477373068432669</v>
      </c>
      <c r="Z355" s="433">
        <v>1.2502759381898454</v>
      </c>
      <c r="AA355" s="34"/>
      <c r="AB355" s="34" t="s">
        <v>48</v>
      </c>
      <c r="AC355" s="34">
        <v>6.3</v>
      </c>
      <c r="AD355" s="34" t="s">
        <v>51</v>
      </c>
      <c r="AE355" s="34"/>
      <c r="AF355" s="34"/>
      <c r="AG355" s="34"/>
      <c r="AH355" s="34"/>
      <c r="AI355" s="34"/>
      <c r="AJ355" s="34"/>
      <c r="AK355" s="34"/>
      <c r="AL355" s="36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</row>
    <row r="356" spans="1:48" ht="15.75" customHeight="1">
      <c r="A356" s="535" t="s">
        <v>5619</v>
      </c>
      <c r="B356" s="51">
        <v>45987</v>
      </c>
      <c r="C356" s="33" t="s">
        <v>5618</v>
      </c>
      <c r="D356" s="33">
        <v>1476</v>
      </c>
      <c r="E356" s="34">
        <v>3.3</v>
      </c>
      <c r="F356" s="34">
        <v>3.4</v>
      </c>
      <c r="G356" s="34">
        <v>4.32</v>
      </c>
      <c r="H356" s="34">
        <v>0.13</v>
      </c>
      <c r="I356" s="34">
        <v>0.57999999999999996</v>
      </c>
      <c r="J356" s="31">
        <v>3.5000000000000003E-2</v>
      </c>
      <c r="K356" s="31">
        <v>8.5999999999999993E-2</v>
      </c>
      <c r="L356" s="31">
        <v>4.3999999999999997E-2</v>
      </c>
      <c r="M356" s="31">
        <v>0.01</v>
      </c>
      <c r="N356" s="420">
        <f t="shared" si="63"/>
        <v>94.795000000000002</v>
      </c>
      <c r="O356" s="34">
        <v>36.29</v>
      </c>
      <c r="P356" s="34">
        <v>37.950000000000003</v>
      </c>
      <c r="Q356" s="34">
        <v>7.33</v>
      </c>
      <c r="R356" s="34">
        <v>16.03</v>
      </c>
      <c r="S356" s="34">
        <v>0.34</v>
      </c>
      <c r="T356" s="34">
        <v>0.21</v>
      </c>
      <c r="U356" s="34">
        <v>0.28000000000000003</v>
      </c>
      <c r="V356" s="34">
        <v>0.16</v>
      </c>
      <c r="W356" s="34">
        <v>0.41</v>
      </c>
      <c r="X356" s="34">
        <v>0.91</v>
      </c>
      <c r="Y356" s="433">
        <v>1.0457426288233673</v>
      </c>
      <c r="Z356" s="433">
        <v>1.2477266464590797</v>
      </c>
      <c r="AA356" s="34"/>
      <c r="AB356" s="34" t="s">
        <v>50</v>
      </c>
      <c r="AC356" s="34">
        <v>6.3</v>
      </c>
      <c r="AD356" s="34">
        <v>24.4</v>
      </c>
      <c r="AE356" s="34">
        <v>18</v>
      </c>
      <c r="AF356" s="34">
        <v>0.6</v>
      </c>
      <c r="AG356" s="34">
        <v>3.48</v>
      </c>
      <c r="AH356" s="34">
        <v>53.52</v>
      </c>
      <c r="AI356" s="34">
        <v>1.3555555555555554</v>
      </c>
      <c r="AJ356" s="34">
        <v>42.452830188679243</v>
      </c>
      <c r="AK356" s="34">
        <v>850.34</v>
      </c>
      <c r="AL356" s="36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</row>
    <row r="357" spans="1:48" ht="15.75" customHeight="1">
      <c r="A357" s="535" t="s">
        <v>5620</v>
      </c>
      <c r="B357" s="51">
        <v>45987</v>
      </c>
      <c r="C357" s="33" t="s">
        <v>5621</v>
      </c>
      <c r="D357" s="33">
        <v>1468</v>
      </c>
      <c r="E357" s="34">
        <v>6.05</v>
      </c>
      <c r="F357" s="34">
        <v>6.15</v>
      </c>
      <c r="G357" s="34">
        <v>4.21</v>
      </c>
      <c r="H357" s="34">
        <v>0.13</v>
      </c>
      <c r="I357" s="34">
        <v>0.7</v>
      </c>
      <c r="J357" s="31">
        <v>3.6999999999999998E-2</v>
      </c>
      <c r="K357" s="31">
        <v>8.3000000000000004E-2</v>
      </c>
      <c r="L357" s="31">
        <v>4.7E-2</v>
      </c>
      <c r="M357" s="31">
        <v>1.61E-2</v>
      </c>
      <c r="N357" s="420">
        <f t="shared" si="63"/>
        <v>94.776899999999998</v>
      </c>
      <c r="O357" s="34">
        <v>36.85</v>
      </c>
      <c r="P357" s="34">
        <v>37.340000000000003</v>
      </c>
      <c r="Q357" s="34">
        <v>7.35</v>
      </c>
      <c r="R357" s="34">
        <v>15.98</v>
      </c>
      <c r="S357" s="34">
        <v>0.36</v>
      </c>
      <c r="T357" s="34">
        <v>0.21</v>
      </c>
      <c r="U357" s="34">
        <v>0.28000000000000003</v>
      </c>
      <c r="V357" s="34">
        <v>0.19</v>
      </c>
      <c r="W357" s="34">
        <v>0.48</v>
      </c>
      <c r="X357" s="34">
        <v>0.85</v>
      </c>
      <c r="Y357" s="433">
        <f t="shared" ref="Y357:Y364" si="70">P357/O357</f>
        <v>1.0132971506105835</v>
      </c>
      <c r="Z357" s="433">
        <f t="shared" ref="Z357:Z364" si="71">(Q357+P357)/O357</f>
        <v>1.2127544097693352</v>
      </c>
      <c r="AA357" s="34"/>
      <c r="AB357" s="34" t="s">
        <v>53</v>
      </c>
      <c r="AC357" s="34">
        <v>14.5</v>
      </c>
      <c r="AD357" s="34" t="s">
        <v>51</v>
      </c>
      <c r="AE357" s="34"/>
      <c r="AF357" s="34"/>
      <c r="AG357" s="34"/>
      <c r="AH357" s="34"/>
      <c r="AI357" s="34"/>
      <c r="AJ357" s="34"/>
      <c r="AK357" s="34"/>
      <c r="AL357" s="36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</row>
    <row r="358" spans="1:48" ht="15.75" customHeight="1">
      <c r="A358" s="535" t="s">
        <v>5622</v>
      </c>
      <c r="B358" s="51">
        <v>45987</v>
      </c>
      <c r="C358" s="33" t="s">
        <v>5623</v>
      </c>
      <c r="D358" s="33">
        <v>1442</v>
      </c>
      <c r="E358" s="34">
        <v>7.55</v>
      </c>
      <c r="F358" s="34">
        <v>7.05</v>
      </c>
      <c r="G358" s="34">
        <v>4.42</v>
      </c>
      <c r="H358" s="34">
        <v>0.11</v>
      </c>
      <c r="I358" s="34">
        <v>0.21</v>
      </c>
      <c r="J358" s="31">
        <v>6.5000000000000002E-2</v>
      </c>
      <c r="K358" s="31">
        <v>8.2000000000000003E-2</v>
      </c>
      <c r="L358" s="31">
        <v>0.02</v>
      </c>
      <c r="M358" s="31">
        <v>1.2800000000000001E-2</v>
      </c>
      <c r="N358" s="420">
        <f t="shared" si="63"/>
        <v>95.080200000000005</v>
      </c>
      <c r="O358" s="34">
        <v>36.590000000000003</v>
      </c>
      <c r="P358" s="34">
        <v>36.85</v>
      </c>
      <c r="Q358" s="34">
        <v>7.32</v>
      </c>
      <c r="R358" s="34">
        <v>16.28</v>
      </c>
      <c r="S358" s="34">
        <v>0.51</v>
      </c>
      <c r="T358" s="34">
        <v>0.24</v>
      </c>
      <c r="U358" s="34">
        <v>0.28999999999999998</v>
      </c>
      <c r="V358" s="34">
        <v>0.2</v>
      </c>
      <c r="W358" s="34">
        <v>0.51</v>
      </c>
      <c r="X358" s="34">
        <v>0.95</v>
      </c>
      <c r="Y358" s="433">
        <f t="shared" si="70"/>
        <v>1.0071057666028969</v>
      </c>
      <c r="Z358" s="433">
        <f t="shared" si="71"/>
        <v>1.2071604263459961</v>
      </c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6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</row>
    <row r="359" spans="1:48" ht="15.75" customHeight="1">
      <c r="A359" s="535" t="s">
        <v>5624</v>
      </c>
      <c r="B359" s="51">
        <v>45987</v>
      </c>
      <c r="C359" s="33" t="s">
        <v>5630</v>
      </c>
      <c r="D359" s="33">
        <v>1442</v>
      </c>
      <c r="E359" s="34">
        <v>8.4</v>
      </c>
      <c r="F359" s="34">
        <v>8.5</v>
      </c>
      <c r="G359" s="34">
        <v>4.4800000000000004</v>
      </c>
      <c r="H359" s="34">
        <v>0.11</v>
      </c>
      <c r="I359" s="34">
        <v>0.3</v>
      </c>
      <c r="J359" s="31">
        <v>6.9000000000000006E-2</v>
      </c>
      <c r="K359" s="31">
        <v>8.7999999999999995E-2</v>
      </c>
      <c r="L359" s="31">
        <v>1.9E-2</v>
      </c>
      <c r="M359" s="31">
        <v>1.7000000000000001E-2</v>
      </c>
      <c r="N359" s="420">
        <f t="shared" si="63"/>
        <v>94.917000000000002</v>
      </c>
      <c r="O359" s="60" t="s">
        <v>52</v>
      </c>
      <c r="P359" s="60" t="s">
        <v>52</v>
      </c>
      <c r="Q359" s="60" t="s">
        <v>52</v>
      </c>
      <c r="R359" s="60" t="s">
        <v>52</v>
      </c>
      <c r="S359" s="60" t="s">
        <v>52</v>
      </c>
      <c r="T359" s="60" t="s">
        <v>52</v>
      </c>
      <c r="U359" s="60" t="s">
        <v>52</v>
      </c>
      <c r="V359" s="60" t="s">
        <v>52</v>
      </c>
      <c r="W359" s="60" t="s">
        <v>52</v>
      </c>
      <c r="X359" s="60" t="s">
        <v>52</v>
      </c>
      <c r="Y359" s="60" t="s">
        <v>52</v>
      </c>
      <c r="Z359" s="60" t="s">
        <v>52</v>
      </c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6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</row>
    <row r="360" spans="1:48" ht="15.75" customHeight="1">
      <c r="A360" s="535" t="s">
        <v>5626</v>
      </c>
      <c r="B360" s="51">
        <v>45987</v>
      </c>
      <c r="C360" s="33" t="s">
        <v>5625</v>
      </c>
      <c r="D360" s="33">
        <v>1461</v>
      </c>
      <c r="E360" s="34">
        <v>10.050000000000001</v>
      </c>
      <c r="F360" s="34">
        <v>10.15</v>
      </c>
      <c r="G360" s="34">
        <v>4.28</v>
      </c>
      <c r="H360" s="34">
        <v>0.12</v>
      </c>
      <c r="I360" s="34">
        <v>0.49</v>
      </c>
      <c r="J360" s="31">
        <v>3.9E-2</v>
      </c>
      <c r="K360" s="31">
        <v>7.6999999999999999E-2</v>
      </c>
      <c r="L360" s="31">
        <v>4.2000000000000003E-2</v>
      </c>
      <c r="M360" s="31">
        <v>1.2E-2</v>
      </c>
      <c r="N360" s="420">
        <f t="shared" si="63"/>
        <v>94.94</v>
      </c>
      <c r="O360" s="34">
        <v>36.36</v>
      </c>
      <c r="P360" s="34">
        <v>37.11</v>
      </c>
      <c r="Q360" s="34">
        <v>7.16</v>
      </c>
      <c r="R360" s="34">
        <v>16.46</v>
      </c>
      <c r="S360" s="34">
        <v>0.67</v>
      </c>
      <c r="T360" s="34">
        <v>0.21</v>
      </c>
      <c r="U360" s="34">
        <v>0.28999999999999998</v>
      </c>
      <c r="V360" s="34">
        <v>0.2</v>
      </c>
      <c r="W360" s="34">
        <v>0.51</v>
      </c>
      <c r="X360" s="34">
        <v>0.92</v>
      </c>
      <c r="Y360" s="433">
        <f t="shared" si="70"/>
        <v>1.0206270627062706</v>
      </c>
      <c r="Z360" s="433">
        <f t="shared" si="71"/>
        <v>1.2175467546754675</v>
      </c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6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</row>
    <row r="361" spans="1:48" ht="15.75" customHeight="1">
      <c r="A361" s="535" t="s">
        <v>5627</v>
      </c>
      <c r="B361" s="51">
        <v>45987</v>
      </c>
      <c r="C361" s="33" t="s">
        <v>5628</v>
      </c>
      <c r="D361" s="33">
        <v>1454</v>
      </c>
      <c r="E361" s="34">
        <v>11.4</v>
      </c>
      <c r="F361" s="34">
        <v>11.5</v>
      </c>
      <c r="G361" s="34">
        <v>4.4400000000000004</v>
      </c>
      <c r="H361" s="34">
        <v>0.11</v>
      </c>
      <c r="I361" s="34">
        <v>0.26</v>
      </c>
      <c r="J361" s="31">
        <v>0.06</v>
      </c>
      <c r="K361" s="31">
        <v>8.5999999999999993E-2</v>
      </c>
      <c r="L361" s="31">
        <v>2.5999999999999999E-2</v>
      </c>
      <c r="M361" s="31">
        <v>8.0000000000000002E-3</v>
      </c>
      <c r="N361" s="420">
        <f t="shared" si="63"/>
        <v>95.01</v>
      </c>
      <c r="O361" s="34">
        <v>36.75</v>
      </c>
      <c r="P361" s="34">
        <v>36.61</v>
      </c>
      <c r="Q361" s="34">
        <v>7.32</v>
      </c>
      <c r="R361" s="34">
        <v>16.3</v>
      </c>
      <c r="S361" s="34">
        <v>0.65</v>
      </c>
      <c r="T361" s="34">
        <v>0.24</v>
      </c>
      <c r="U361" s="34">
        <v>0.27</v>
      </c>
      <c r="V361" s="34">
        <v>0.21</v>
      </c>
      <c r="W361" s="34">
        <v>0.5</v>
      </c>
      <c r="X361" s="34">
        <v>1.02</v>
      </c>
      <c r="Y361" s="433">
        <f t="shared" si="70"/>
        <v>0.99619047619047618</v>
      </c>
      <c r="Z361" s="433">
        <f t="shared" si="71"/>
        <v>1.195374149659864</v>
      </c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6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</row>
    <row r="362" spans="1:48" ht="15.75" customHeight="1">
      <c r="A362" s="535" t="s">
        <v>5626</v>
      </c>
      <c r="B362" s="51">
        <v>45987</v>
      </c>
      <c r="C362" s="33" t="s">
        <v>5629</v>
      </c>
      <c r="D362" s="33">
        <v>1462</v>
      </c>
      <c r="E362" s="34">
        <v>14.1</v>
      </c>
      <c r="F362" s="34">
        <v>14.2</v>
      </c>
      <c r="G362" s="34">
        <v>4.34</v>
      </c>
      <c r="H362" s="34">
        <v>0.12</v>
      </c>
      <c r="I362" s="34">
        <v>0.5</v>
      </c>
      <c r="J362" s="31">
        <v>0.04</v>
      </c>
      <c r="K362" s="31">
        <v>8.5000000000000006E-2</v>
      </c>
      <c r="L362" s="31">
        <v>4.2000000000000003E-2</v>
      </c>
      <c r="M362" s="31">
        <v>8.9999999999999993E-3</v>
      </c>
      <c r="N362" s="420">
        <f t="shared" si="63"/>
        <v>94.864000000000004</v>
      </c>
      <c r="O362" s="34">
        <v>36.409999999999997</v>
      </c>
      <c r="P362" s="34">
        <v>37.4</v>
      </c>
      <c r="Q362" s="34">
        <v>7.21</v>
      </c>
      <c r="R362" s="34">
        <v>16.21</v>
      </c>
      <c r="S362" s="34">
        <v>0.55000000000000004</v>
      </c>
      <c r="T362" s="34">
        <v>0.23</v>
      </c>
      <c r="U362" s="34">
        <v>0.28000000000000003</v>
      </c>
      <c r="V362" s="34">
        <v>0.17</v>
      </c>
      <c r="W362" s="34">
        <v>0.45</v>
      </c>
      <c r="X362" s="34">
        <v>0.96</v>
      </c>
      <c r="Y362" s="433">
        <v>1.0271903323262841</v>
      </c>
      <c r="Z362" s="433">
        <v>1.2252128536116453</v>
      </c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6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</row>
    <row r="363" spans="1:48" ht="15.75" customHeight="1">
      <c r="A363" s="535" t="s">
        <v>5632</v>
      </c>
      <c r="B363" s="51">
        <v>45987</v>
      </c>
      <c r="C363" s="33" t="s">
        <v>5631</v>
      </c>
      <c r="D363" s="33">
        <v>1490</v>
      </c>
      <c r="E363" s="34">
        <v>15.4</v>
      </c>
      <c r="F363" s="34">
        <v>15.5</v>
      </c>
      <c r="G363" s="34">
        <v>4.18</v>
      </c>
      <c r="H363" s="34">
        <v>0.13</v>
      </c>
      <c r="I363" s="34">
        <v>1.08</v>
      </c>
      <c r="J363" s="31">
        <v>1.9E-2</v>
      </c>
      <c r="K363" s="31">
        <v>7.0000000000000007E-2</v>
      </c>
      <c r="L363" s="31">
        <v>7.8E-2</v>
      </c>
      <c r="M363" s="31">
        <v>8.9999999999999993E-3</v>
      </c>
      <c r="N363" s="420">
        <f t="shared" ref="N363" si="72">100-SUM(G363:M363)</f>
        <v>94.433999999999997</v>
      </c>
      <c r="O363" s="34">
        <v>35.33</v>
      </c>
      <c r="P363" s="34">
        <v>38.96</v>
      </c>
      <c r="Q363" s="34">
        <v>7.14</v>
      </c>
      <c r="R363" s="34">
        <v>16.510000000000002</v>
      </c>
      <c r="S363" s="34">
        <v>0.34</v>
      </c>
      <c r="T363" s="34">
        <v>0.14000000000000001</v>
      </c>
      <c r="U363" s="34">
        <v>0.32</v>
      </c>
      <c r="V363" s="34">
        <v>0.12</v>
      </c>
      <c r="W363" s="34">
        <v>0.31</v>
      </c>
      <c r="X363" s="34">
        <v>0.71</v>
      </c>
      <c r="Y363" s="433">
        <f t="shared" ref="Y363" si="73">P363/O363</f>
        <v>1.1027455420322674</v>
      </c>
      <c r="Z363" s="433">
        <f t="shared" ref="Z363" si="74">(Q363+P363)/O363</f>
        <v>1.3048400792527597</v>
      </c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6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</row>
    <row r="364" spans="1:48" ht="15.75" customHeight="1">
      <c r="A364" s="535" t="s">
        <v>5634</v>
      </c>
      <c r="B364" s="51">
        <v>45987</v>
      </c>
      <c r="C364" s="33" t="s">
        <v>5633</v>
      </c>
      <c r="D364" s="33">
        <v>1501</v>
      </c>
      <c r="E364" s="34">
        <v>15.4</v>
      </c>
      <c r="F364" s="34">
        <v>15.5</v>
      </c>
      <c r="G364" s="34">
        <v>4.2699999999999996</v>
      </c>
      <c r="H364" s="34">
        <v>0.13</v>
      </c>
      <c r="I364" s="34">
        <v>0.75</v>
      </c>
      <c r="J364" s="31">
        <v>2.8000000000000001E-2</v>
      </c>
      <c r="K364" s="31">
        <v>7.8E-2</v>
      </c>
      <c r="L364" s="31">
        <v>5.8999999999999997E-2</v>
      </c>
      <c r="M364" s="31">
        <v>8.9999999999999993E-3</v>
      </c>
      <c r="N364" s="420">
        <f t="shared" si="63"/>
        <v>94.676000000000002</v>
      </c>
      <c r="O364" s="34">
        <v>35.229999999999997</v>
      </c>
      <c r="P364" s="34">
        <v>39.07</v>
      </c>
      <c r="Q364" s="34">
        <v>7.34</v>
      </c>
      <c r="R364" s="34">
        <v>16.559999999999999</v>
      </c>
      <c r="S364" s="34">
        <v>0.26</v>
      </c>
      <c r="T364" s="34">
        <v>0.11</v>
      </c>
      <c r="U364" s="34">
        <v>0.33</v>
      </c>
      <c r="V364" s="34">
        <v>0.13</v>
      </c>
      <c r="W364" s="34">
        <v>0.3</v>
      </c>
      <c r="X364" s="34">
        <v>0.56999999999999995</v>
      </c>
      <c r="Y364" s="433">
        <f t="shared" si="70"/>
        <v>1.1089980130570538</v>
      </c>
      <c r="Z364" s="433">
        <f t="shared" si="71"/>
        <v>1.3173431734317342</v>
      </c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6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</row>
    <row r="365" spans="1:48" ht="15.75" customHeight="1">
      <c r="A365" s="535" t="s">
        <v>5636</v>
      </c>
      <c r="B365" s="51">
        <v>45987</v>
      </c>
      <c r="C365" s="33" t="s">
        <v>5635</v>
      </c>
      <c r="D365" s="33">
        <v>1492</v>
      </c>
      <c r="E365" s="34">
        <v>19.399999999999999</v>
      </c>
      <c r="F365" s="34">
        <v>19.5</v>
      </c>
      <c r="G365" s="34">
        <v>4.33</v>
      </c>
      <c r="H365" s="34">
        <v>0.13</v>
      </c>
      <c r="I365" s="34">
        <v>0.52</v>
      </c>
      <c r="J365" s="31">
        <v>2.3E-2</v>
      </c>
      <c r="K365" s="31">
        <v>8.1000000000000003E-2</v>
      </c>
      <c r="L365" s="31">
        <v>5.0999999999999997E-2</v>
      </c>
      <c r="M365" s="31">
        <v>1.0999999999999999E-2</v>
      </c>
      <c r="N365" s="420">
        <f t="shared" ref="N365:N380" si="75">100-SUM(G365:M365)</f>
        <v>94.853999999999999</v>
      </c>
      <c r="O365" s="34">
        <v>35.159999999999997</v>
      </c>
      <c r="P365" s="34">
        <v>38.96</v>
      </c>
      <c r="Q365" s="34">
        <v>7.45</v>
      </c>
      <c r="R365" s="34">
        <v>16.27</v>
      </c>
      <c r="S365" s="34">
        <v>0.28999999999999998</v>
      </c>
      <c r="T365" s="34">
        <v>0.16</v>
      </c>
      <c r="U365" s="34">
        <v>0.31</v>
      </c>
      <c r="V365" s="34">
        <v>0.14000000000000001</v>
      </c>
      <c r="W365" s="34">
        <v>0.33</v>
      </c>
      <c r="X365" s="34">
        <v>0.82</v>
      </c>
      <c r="Y365" s="433">
        <f t="shared" ref="Y365" si="76">P365/O365</f>
        <v>1.1080773606370877</v>
      </c>
      <c r="Z365" s="433">
        <f t="shared" ref="Z365" si="77">(Q365+P365)/O365</f>
        <v>1.3199658703071675</v>
      </c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6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</row>
    <row r="366" spans="1:48" ht="15.75" customHeight="1">
      <c r="A366" s="535" t="s">
        <v>5638</v>
      </c>
      <c r="B366" s="51">
        <v>45987</v>
      </c>
      <c r="C366" s="33" t="s">
        <v>5637</v>
      </c>
      <c r="D366" s="33">
        <v>1481</v>
      </c>
      <c r="E366" s="34">
        <v>21.3</v>
      </c>
      <c r="F366" s="34">
        <v>21.4</v>
      </c>
      <c r="G366" s="34">
        <v>4.3600000000000003</v>
      </c>
      <c r="H366" s="34">
        <v>0.12</v>
      </c>
      <c r="I366" s="34">
        <v>0.4</v>
      </c>
      <c r="J366" s="31">
        <v>3.3000000000000002E-2</v>
      </c>
      <c r="K366" s="31">
        <v>7.6999999999999999E-2</v>
      </c>
      <c r="L366" s="31">
        <v>0.04</v>
      </c>
      <c r="M366" s="31">
        <v>0.01</v>
      </c>
      <c r="N366" s="420">
        <f t="shared" si="75"/>
        <v>94.96</v>
      </c>
      <c r="O366" s="34">
        <v>35.049999999999997</v>
      </c>
      <c r="P366" s="34">
        <v>39.020000000000003</v>
      </c>
      <c r="Q366" s="34">
        <v>7.36</v>
      </c>
      <c r="R366" s="34">
        <v>16.309999999999999</v>
      </c>
      <c r="S366" s="34">
        <v>0.32</v>
      </c>
      <c r="T366" s="34">
        <v>0.16</v>
      </c>
      <c r="U366" s="34">
        <v>0.33</v>
      </c>
      <c r="V366" s="34">
        <v>0.16</v>
      </c>
      <c r="W366" s="34">
        <v>0.36</v>
      </c>
      <c r="X366" s="34">
        <v>0.82</v>
      </c>
      <c r="Y366" s="433">
        <v>1.1132667617689018</v>
      </c>
      <c r="Z366" s="433">
        <v>1.3232524964336663</v>
      </c>
      <c r="AA366" s="33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6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</row>
    <row r="367" spans="1:48" ht="15.75" customHeight="1">
      <c r="A367" s="535" t="s">
        <v>5640</v>
      </c>
      <c r="B367" s="51">
        <v>45987</v>
      </c>
      <c r="C367" s="33" t="s">
        <v>5639</v>
      </c>
      <c r="D367" s="33">
        <v>1464</v>
      </c>
      <c r="E367" s="34">
        <v>23</v>
      </c>
      <c r="F367" s="34">
        <v>23.1</v>
      </c>
      <c r="G367" s="34">
        <v>4.3899999999999997</v>
      </c>
      <c r="H367" s="34">
        <v>0.12</v>
      </c>
      <c r="I367" s="34">
        <v>0.31</v>
      </c>
      <c r="J367" s="31">
        <v>0.05</v>
      </c>
      <c r="K367" s="31">
        <v>8.3000000000000004E-2</v>
      </c>
      <c r="L367" s="31">
        <v>2.5999999999999999E-2</v>
      </c>
      <c r="M367" s="31">
        <v>1.2E-2</v>
      </c>
      <c r="N367" s="420">
        <f t="shared" si="75"/>
        <v>95.009</v>
      </c>
      <c r="O367" s="34">
        <v>36.53</v>
      </c>
      <c r="P367" s="34">
        <v>37.47</v>
      </c>
      <c r="Q367" s="34">
        <v>7.22</v>
      </c>
      <c r="R367" s="34">
        <v>16.11</v>
      </c>
      <c r="S367" s="34">
        <v>0.45</v>
      </c>
      <c r="T367" s="34">
        <v>0.22</v>
      </c>
      <c r="U367" s="34">
        <v>0.27</v>
      </c>
      <c r="V367" s="34">
        <v>0.19</v>
      </c>
      <c r="W367" s="34">
        <v>0.46</v>
      </c>
      <c r="X367" s="34">
        <v>0.97</v>
      </c>
      <c r="Y367" s="433">
        <v>1.025732274842595</v>
      </c>
      <c r="Z367" s="433">
        <v>1.2233780454421024</v>
      </c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6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</row>
    <row r="368" spans="1:48" ht="15.75" customHeight="1">
      <c r="A368" s="535"/>
      <c r="B368" s="51"/>
      <c r="C368" s="33"/>
      <c r="D368" s="37"/>
      <c r="E368" s="34"/>
      <c r="F368" s="34"/>
      <c r="G368" s="34"/>
      <c r="H368" s="34"/>
      <c r="I368" s="34"/>
      <c r="J368" s="31"/>
      <c r="K368" s="31"/>
      <c r="L368" s="31"/>
      <c r="M368" s="31"/>
      <c r="N368" s="420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433"/>
      <c r="Z368" s="433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6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</row>
    <row r="369" spans="1:48" ht="15.75" customHeight="1">
      <c r="A369" s="535" t="s">
        <v>5642</v>
      </c>
      <c r="B369" s="51">
        <v>45988</v>
      </c>
      <c r="C369" s="33" t="s">
        <v>5641</v>
      </c>
      <c r="D369" s="33">
        <v>1454</v>
      </c>
      <c r="E369" s="34">
        <v>1.3</v>
      </c>
      <c r="F369" s="34">
        <v>1.4</v>
      </c>
      <c r="G369" s="34">
        <v>4.4400000000000004</v>
      </c>
      <c r="H369" s="34">
        <v>0.1</v>
      </c>
      <c r="I369" s="34">
        <v>0.13</v>
      </c>
      <c r="J369" s="31">
        <v>7.3999999999999996E-2</v>
      </c>
      <c r="K369" s="31">
        <v>8.7999999999999995E-2</v>
      </c>
      <c r="L369" s="31">
        <v>1.4999999999999999E-2</v>
      </c>
      <c r="M369" s="31">
        <v>1.4999999999999999E-2</v>
      </c>
      <c r="N369" s="420">
        <f t="shared" si="75"/>
        <v>95.138000000000005</v>
      </c>
      <c r="O369" s="34">
        <v>36.729999999999997</v>
      </c>
      <c r="P369" s="34">
        <v>36.85</v>
      </c>
      <c r="Q369" s="34">
        <v>7.4</v>
      </c>
      <c r="R369" s="34">
        <v>15.76</v>
      </c>
      <c r="S369" s="34">
        <v>0.76</v>
      </c>
      <c r="T369" s="34">
        <v>0.27</v>
      </c>
      <c r="U369" s="34">
        <v>0.25</v>
      </c>
      <c r="V369" s="34">
        <v>0.21</v>
      </c>
      <c r="W369" s="34">
        <v>0.53</v>
      </c>
      <c r="X369" s="34">
        <v>1.0900000000000001</v>
      </c>
      <c r="Y369" s="433">
        <v>1.0032670841274165</v>
      </c>
      <c r="Z369" s="433">
        <v>1.2047372719847538</v>
      </c>
      <c r="AA369" s="34"/>
      <c r="AB369" s="34" t="s">
        <v>48</v>
      </c>
      <c r="AC369" s="34">
        <v>22.3</v>
      </c>
      <c r="AD369" s="34">
        <v>24.6</v>
      </c>
      <c r="AE369" s="34">
        <v>18.8</v>
      </c>
      <c r="AF369" s="34">
        <v>0.6</v>
      </c>
      <c r="AG369" s="34">
        <v>3.48</v>
      </c>
      <c r="AH369" s="34">
        <v>52.519999999999996</v>
      </c>
      <c r="AI369" s="34">
        <v>1.3085106382978724</v>
      </c>
      <c r="AJ369" s="34">
        <v>43.317972350230413</v>
      </c>
      <c r="AK369" s="34">
        <v>856.43999999999994</v>
      </c>
      <c r="AL369" s="36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</row>
    <row r="370" spans="1:48" ht="15.75" customHeight="1">
      <c r="A370" s="535" t="s">
        <v>5643</v>
      </c>
      <c r="B370" s="51">
        <v>45988</v>
      </c>
      <c r="C370" s="33" t="s">
        <v>5644</v>
      </c>
      <c r="D370" s="33">
        <v>1462</v>
      </c>
      <c r="E370" s="34">
        <v>3.1</v>
      </c>
      <c r="F370" s="34">
        <v>3.2</v>
      </c>
      <c r="G370" s="34">
        <v>4.3</v>
      </c>
      <c r="H370" s="34">
        <v>0.12</v>
      </c>
      <c r="I370" s="34">
        <v>0.63</v>
      </c>
      <c r="J370" s="31">
        <v>3.1E-2</v>
      </c>
      <c r="K370" s="31">
        <v>7.9000000000000001E-2</v>
      </c>
      <c r="L370" s="31">
        <v>4.8000000000000001E-2</v>
      </c>
      <c r="M370" s="31">
        <v>1.0999999999999999E-2</v>
      </c>
      <c r="N370" s="420">
        <f t="shared" si="75"/>
        <v>94.781000000000006</v>
      </c>
      <c r="O370" s="34">
        <v>36.78</v>
      </c>
      <c r="P370" s="34">
        <v>37.51</v>
      </c>
      <c r="Q370" s="34">
        <v>7.43</v>
      </c>
      <c r="R370" s="34">
        <v>15.81</v>
      </c>
      <c r="S370" s="34">
        <v>0.34</v>
      </c>
      <c r="T370" s="34">
        <v>0.2</v>
      </c>
      <c r="U370" s="34">
        <v>0.26</v>
      </c>
      <c r="V370" s="34">
        <v>0.19</v>
      </c>
      <c r="W370" s="34">
        <v>0.45</v>
      </c>
      <c r="X370" s="34">
        <v>0.92</v>
      </c>
      <c r="Y370" s="433">
        <v>1.0198477433387709</v>
      </c>
      <c r="Z370" s="433">
        <v>1.2218597063621532</v>
      </c>
      <c r="AA370" s="34"/>
      <c r="AB370" s="34" t="s">
        <v>50</v>
      </c>
      <c r="AC370" s="34">
        <v>6.3</v>
      </c>
      <c r="AD370" s="34" t="s">
        <v>97</v>
      </c>
      <c r="AE370" s="34"/>
      <c r="AF370" s="34"/>
      <c r="AG370" s="34"/>
      <c r="AH370" s="34"/>
      <c r="AI370" s="34"/>
      <c r="AJ370" s="34"/>
      <c r="AK370" s="34"/>
      <c r="AL370" s="36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</row>
    <row r="371" spans="1:48" ht="15.75" customHeight="1">
      <c r="A371" s="535" t="s">
        <v>5646</v>
      </c>
      <c r="B371" s="51">
        <v>45988</v>
      </c>
      <c r="C371" s="33" t="s">
        <v>5645</v>
      </c>
      <c r="D371" s="33">
        <v>1493</v>
      </c>
      <c r="E371" s="34">
        <v>5.2</v>
      </c>
      <c r="F371" s="34">
        <v>5.3</v>
      </c>
      <c r="G371" s="34">
        <v>4.29</v>
      </c>
      <c r="H371" s="34">
        <v>0.12</v>
      </c>
      <c r="I371" s="34">
        <v>0.67</v>
      </c>
      <c r="J371" s="31">
        <v>2.9000000000000001E-2</v>
      </c>
      <c r="K371" s="31">
        <v>7.6999999999999999E-2</v>
      </c>
      <c r="L371" s="31">
        <v>4.8000000000000001E-2</v>
      </c>
      <c r="M371" s="31">
        <v>1.0999999999999999E-2</v>
      </c>
      <c r="N371" s="420">
        <f t="shared" si="75"/>
        <v>94.754999999999995</v>
      </c>
      <c r="O371" s="34">
        <v>36.5</v>
      </c>
      <c r="P371" s="34">
        <v>38.01</v>
      </c>
      <c r="Q371" s="34">
        <v>7.39</v>
      </c>
      <c r="R371" s="34">
        <v>15.92</v>
      </c>
      <c r="S371" s="34">
        <v>0.33</v>
      </c>
      <c r="T371" s="34">
        <v>0.17</v>
      </c>
      <c r="U371" s="34">
        <v>0.28000000000000003</v>
      </c>
      <c r="V371" s="34">
        <v>0.16</v>
      </c>
      <c r="W371" s="34">
        <v>0.38</v>
      </c>
      <c r="X371" s="34">
        <v>0.75</v>
      </c>
      <c r="Y371" s="433">
        <v>1.0413698630136985</v>
      </c>
      <c r="Z371" s="433">
        <v>1.2438356164383562</v>
      </c>
      <c r="AA371" s="34"/>
      <c r="AB371" s="34" t="s">
        <v>53</v>
      </c>
      <c r="AC371" s="34">
        <v>14.5</v>
      </c>
      <c r="AD371" s="34">
        <v>25.2</v>
      </c>
      <c r="AE371" s="34">
        <v>18.8</v>
      </c>
      <c r="AF371" s="34">
        <v>0.4</v>
      </c>
      <c r="AG371" s="34">
        <v>3.62</v>
      </c>
      <c r="AH371" s="34">
        <v>51.980000000000004</v>
      </c>
      <c r="AI371" s="34">
        <v>1.3404255319148934</v>
      </c>
      <c r="AJ371" s="34">
        <v>42.727272727272734</v>
      </c>
      <c r="AK371" s="34">
        <v>879.01</v>
      </c>
      <c r="AL371" s="36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</row>
    <row r="372" spans="1:48" ht="15.75" customHeight="1">
      <c r="A372" s="535" t="s">
        <v>5647</v>
      </c>
      <c r="B372" s="51">
        <v>45988</v>
      </c>
      <c r="C372" s="33" t="s">
        <v>5648</v>
      </c>
      <c r="D372" s="33">
        <v>1456</v>
      </c>
      <c r="E372" s="34">
        <v>6.57</v>
      </c>
      <c r="F372" s="34">
        <v>7.07</v>
      </c>
      <c r="G372" s="34">
        <v>4.5</v>
      </c>
      <c r="H372" s="34">
        <v>8.1000000000000003E-2</v>
      </c>
      <c r="I372" s="34">
        <v>0.17</v>
      </c>
      <c r="J372" s="31">
        <v>0.09</v>
      </c>
      <c r="K372" s="31">
        <v>7.6999999999999999E-2</v>
      </c>
      <c r="L372" s="31">
        <v>1.7999999999999999E-2</v>
      </c>
      <c r="M372" s="31">
        <v>1.03E-2</v>
      </c>
      <c r="N372" s="420">
        <f t="shared" si="75"/>
        <v>95.053700000000006</v>
      </c>
      <c r="O372" s="34">
        <v>36.479999999999997</v>
      </c>
      <c r="P372" s="34">
        <v>37.29</v>
      </c>
      <c r="Q372" s="34">
        <v>7.44</v>
      </c>
      <c r="R372" s="34">
        <v>15.71</v>
      </c>
      <c r="S372" s="34">
        <v>0.67</v>
      </c>
      <c r="T372" s="34">
        <v>0.26</v>
      </c>
      <c r="U372" s="34">
        <v>0.27</v>
      </c>
      <c r="V372" s="34">
        <v>0.21</v>
      </c>
      <c r="W372" s="34">
        <v>0.5</v>
      </c>
      <c r="X372" s="34">
        <v>1.05</v>
      </c>
      <c r="Y372" s="433">
        <f t="shared" ref="Y372:Y380" si="78">P372/O372</f>
        <v>1.022203947368421</v>
      </c>
      <c r="Z372" s="433">
        <f t="shared" ref="Z372:Z380" si="79">(Q372+P372)/O372</f>
        <v>1.2261513157894737</v>
      </c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6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</row>
    <row r="373" spans="1:48" ht="15.75" customHeight="1">
      <c r="A373" s="535" t="s">
        <v>5650</v>
      </c>
      <c r="B373" s="51">
        <v>45988</v>
      </c>
      <c r="C373" s="33" t="s">
        <v>5649</v>
      </c>
      <c r="D373" s="33">
        <v>1487</v>
      </c>
      <c r="E373" s="34">
        <v>9.15</v>
      </c>
      <c r="F373" s="34">
        <v>9.25</v>
      </c>
      <c r="G373" s="34">
        <v>4.42</v>
      </c>
      <c r="H373" s="34">
        <v>0.13</v>
      </c>
      <c r="I373" s="34">
        <v>0.74</v>
      </c>
      <c r="J373" s="31">
        <v>2.4E-2</v>
      </c>
      <c r="K373" s="31">
        <v>8.1000000000000003E-2</v>
      </c>
      <c r="L373" s="31">
        <v>0.06</v>
      </c>
      <c r="M373" s="31">
        <v>1.0999999999999999E-2</v>
      </c>
      <c r="N373" s="420">
        <f t="shared" si="75"/>
        <v>94.534000000000006</v>
      </c>
      <c r="O373" s="34">
        <v>36.21</v>
      </c>
      <c r="P373" s="34">
        <v>38.700000000000003</v>
      </c>
      <c r="Q373" s="34">
        <v>7.32</v>
      </c>
      <c r="R373" s="34">
        <v>15.66</v>
      </c>
      <c r="S373" s="34">
        <v>0.33</v>
      </c>
      <c r="T373" s="34">
        <v>0.16</v>
      </c>
      <c r="U373" s="34">
        <v>0.28000000000000003</v>
      </c>
      <c r="V373" s="34">
        <v>0.14000000000000001</v>
      </c>
      <c r="W373" s="34">
        <v>0.34</v>
      </c>
      <c r="X373" s="34">
        <v>0.75</v>
      </c>
      <c r="Y373" s="433">
        <v>1.0687655343827673</v>
      </c>
      <c r="Z373" s="433">
        <v>1.2709196354598178</v>
      </c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6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</row>
    <row r="374" spans="1:48" ht="15.75" customHeight="1">
      <c r="A374" s="535" t="s">
        <v>5652</v>
      </c>
      <c r="B374" s="51">
        <v>45988</v>
      </c>
      <c r="C374" s="33" t="s">
        <v>5651</v>
      </c>
      <c r="D374" s="33">
        <v>1493</v>
      </c>
      <c r="E374" s="34">
        <v>11.3</v>
      </c>
      <c r="F374" s="34">
        <v>11.4</v>
      </c>
      <c r="G374" s="34">
        <v>4.1500000000000004</v>
      </c>
      <c r="H374" s="34">
        <v>0.13</v>
      </c>
      <c r="I374" s="34">
        <v>0.83</v>
      </c>
      <c r="J374" s="31">
        <v>2.1999999999999999E-2</v>
      </c>
      <c r="K374" s="31">
        <v>8.4000000000000005E-2</v>
      </c>
      <c r="L374" s="31">
        <v>6.6000000000000003E-2</v>
      </c>
      <c r="M374" s="31">
        <v>1.0999999999999999E-2</v>
      </c>
      <c r="N374" s="420">
        <f t="shared" si="75"/>
        <v>94.706999999999994</v>
      </c>
      <c r="O374" s="34">
        <v>34.659999999999997</v>
      </c>
      <c r="P374" s="34">
        <v>38.880000000000003</v>
      </c>
      <c r="Q374" s="34">
        <v>7.42</v>
      </c>
      <c r="R374" s="34">
        <v>16.97</v>
      </c>
      <c r="S374" s="34">
        <v>0.32</v>
      </c>
      <c r="T374" s="34">
        <v>0.14000000000000001</v>
      </c>
      <c r="U374" s="34">
        <v>0.34</v>
      </c>
      <c r="V374" s="34">
        <v>0.14000000000000001</v>
      </c>
      <c r="W374" s="34">
        <v>0.31</v>
      </c>
      <c r="X374" s="34">
        <v>0.71</v>
      </c>
      <c r="Y374" s="433">
        <f t="shared" si="78"/>
        <v>1.1217541834968265</v>
      </c>
      <c r="Z374" s="433">
        <f t="shared" si="79"/>
        <v>1.3358338141950377</v>
      </c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6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</row>
    <row r="375" spans="1:48" ht="15.75" customHeight="1">
      <c r="A375" s="535" t="s">
        <v>5654</v>
      </c>
      <c r="B375" s="51">
        <v>45988</v>
      </c>
      <c r="C375" s="33" t="s">
        <v>5653</v>
      </c>
      <c r="D375" s="33">
        <v>1473</v>
      </c>
      <c r="E375" s="34">
        <v>13.4</v>
      </c>
      <c r="F375" s="34">
        <v>13.5</v>
      </c>
      <c r="G375" s="34">
        <v>4.42</v>
      </c>
      <c r="H375" s="34">
        <v>0.12</v>
      </c>
      <c r="I375" s="34">
        <v>0.47</v>
      </c>
      <c r="J375" s="31">
        <v>0.04</v>
      </c>
      <c r="K375" s="31">
        <v>7.8E-2</v>
      </c>
      <c r="L375" s="31">
        <v>0.04</v>
      </c>
      <c r="M375" s="31">
        <v>0.01</v>
      </c>
      <c r="N375" s="420">
        <f t="shared" si="75"/>
        <v>94.822000000000003</v>
      </c>
      <c r="O375" s="34">
        <v>35.869999999999997</v>
      </c>
      <c r="P375" s="34">
        <v>38.03</v>
      </c>
      <c r="Q375" s="34">
        <v>7.35</v>
      </c>
      <c r="R375" s="34">
        <v>16.37</v>
      </c>
      <c r="S375" s="34">
        <v>0.4</v>
      </c>
      <c r="T375" s="34">
        <v>0.18</v>
      </c>
      <c r="U375" s="34">
        <v>0.3</v>
      </c>
      <c r="V375" s="34">
        <v>0.18</v>
      </c>
      <c r="W375" s="34">
        <v>0.39</v>
      </c>
      <c r="X375" s="34">
        <v>0.83</v>
      </c>
      <c r="Y375" s="433">
        <v>1.0602174519096739</v>
      </c>
      <c r="Z375" s="433">
        <v>1.2651240591023141</v>
      </c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6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</row>
    <row r="376" spans="1:48" ht="15.75" customHeight="1">
      <c r="A376" s="535" t="s">
        <v>5656</v>
      </c>
      <c r="B376" s="51">
        <v>45988</v>
      </c>
      <c r="C376" s="33" t="s">
        <v>5655</v>
      </c>
      <c r="D376" s="33">
        <v>1473</v>
      </c>
      <c r="E376" s="34">
        <v>15</v>
      </c>
      <c r="F376" s="34">
        <v>15.1</v>
      </c>
      <c r="G376" s="34">
        <v>4.4400000000000004</v>
      </c>
      <c r="H376" s="34">
        <v>7.0000000000000007E-2</v>
      </c>
      <c r="I376" s="34">
        <v>0.13</v>
      </c>
      <c r="J376" s="31">
        <v>9.2999999999999999E-2</v>
      </c>
      <c r="K376" s="31">
        <v>7.2999999999999995E-2</v>
      </c>
      <c r="L376" s="31">
        <v>0.01</v>
      </c>
      <c r="M376" s="31">
        <v>8.0000000000000002E-3</v>
      </c>
      <c r="N376" s="420">
        <f t="shared" si="75"/>
        <v>95.176000000000002</v>
      </c>
      <c r="O376" s="34">
        <v>36.74</v>
      </c>
      <c r="P376" s="34">
        <v>36.83</v>
      </c>
      <c r="Q376" s="34">
        <v>7.31</v>
      </c>
      <c r="R376" s="34">
        <v>15.75</v>
      </c>
      <c r="S376" s="34">
        <v>0.88</v>
      </c>
      <c r="T376" s="34">
        <v>0.27</v>
      </c>
      <c r="U376" s="34">
        <v>0.25</v>
      </c>
      <c r="V376" s="34">
        <v>0.23</v>
      </c>
      <c r="W376" s="34">
        <v>0.55000000000000004</v>
      </c>
      <c r="X376" s="34">
        <v>1.07</v>
      </c>
      <c r="Y376" s="433">
        <f t="shared" si="78"/>
        <v>1.002449646162221</v>
      </c>
      <c r="Z376" s="433">
        <f t="shared" si="79"/>
        <v>1.2014153511159498</v>
      </c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6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</row>
    <row r="377" spans="1:48" ht="15.75" customHeight="1">
      <c r="A377" s="535" t="s">
        <v>5658</v>
      </c>
      <c r="B377" s="51">
        <v>45988</v>
      </c>
      <c r="C377" s="33" t="s">
        <v>5657</v>
      </c>
      <c r="D377" s="33">
        <v>1485</v>
      </c>
      <c r="E377" s="34">
        <v>16.399999999999999</v>
      </c>
      <c r="F377" s="34">
        <v>16.5</v>
      </c>
      <c r="G377" s="34">
        <v>4.3499999999999996</v>
      </c>
      <c r="H377" s="34">
        <v>0.13</v>
      </c>
      <c r="I377" s="34">
        <v>0.81</v>
      </c>
      <c r="J377" s="31">
        <v>0.03</v>
      </c>
      <c r="K377" s="31">
        <v>0.1</v>
      </c>
      <c r="L377" s="31">
        <v>6.2E-2</v>
      </c>
      <c r="M377" s="31">
        <v>0.01</v>
      </c>
      <c r="N377" s="420">
        <f t="shared" si="75"/>
        <v>94.507999999999996</v>
      </c>
      <c r="O377" s="34">
        <v>35.369999999999997</v>
      </c>
      <c r="P377" s="34">
        <v>38.94</v>
      </c>
      <c r="Q377" s="34">
        <v>7.54</v>
      </c>
      <c r="R377" s="34">
        <v>16.11</v>
      </c>
      <c r="S377" s="34">
        <v>0.28999999999999998</v>
      </c>
      <c r="T377" s="34">
        <v>0.15</v>
      </c>
      <c r="U377" s="34">
        <v>0.32</v>
      </c>
      <c r="V377" s="34">
        <v>0.14000000000000001</v>
      </c>
      <c r="W377" s="34">
        <v>0.31</v>
      </c>
      <c r="X377" s="34">
        <v>0.72</v>
      </c>
      <c r="Y377" s="433">
        <f t="shared" si="78"/>
        <v>1.100932994062765</v>
      </c>
      <c r="Z377" s="433">
        <f t="shared" si="79"/>
        <v>1.3141080011309019</v>
      </c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6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</row>
    <row r="378" spans="1:48" ht="15.75" customHeight="1">
      <c r="A378" s="535" t="s">
        <v>5660</v>
      </c>
      <c r="B378" s="51">
        <v>45988</v>
      </c>
      <c r="C378" s="33" t="s">
        <v>5659</v>
      </c>
      <c r="D378" s="33">
        <v>1499</v>
      </c>
      <c r="E378" s="34">
        <v>18.5</v>
      </c>
      <c r="F378" s="34">
        <v>19</v>
      </c>
      <c r="G378" s="34">
        <v>4.29</v>
      </c>
      <c r="H378" s="34">
        <v>0.13</v>
      </c>
      <c r="I378" s="34">
        <v>0.74</v>
      </c>
      <c r="J378" s="31">
        <v>2.7E-2</v>
      </c>
      <c r="K378" s="31">
        <v>0.08</v>
      </c>
      <c r="L378" s="31">
        <v>5.7000000000000002E-2</v>
      </c>
      <c r="M378" s="31">
        <v>1.04E-2</v>
      </c>
      <c r="N378" s="420">
        <f t="shared" si="75"/>
        <v>94.665599999999998</v>
      </c>
      <c r="O378" s="34">
        <v>35.119999999999997</v>
      </c>
      <c r="P378" s="34">
        <v>38.83</v>
      </c>
      <c r="Q378" s="34">
        <v>7.41</v>
      </c>
      <c r="R378" s="34">
        <v>16.41</v>
      </c>
      <c r="S378" s="34">
        <v>0.37</v>
      </c>
      <c r="T378" s="34">
        <v>0.14000000000000001</v>
      </c>
      <c r="U378" s="34">
        <v>0.31</v>
      </c>
      <c r="V378" s="34">
        <v>0.17</v>
      </c>
      <c r="W378" s="34">
        <v>0.38</v>
      </c>
      <c r="X378" s="34">
        <v>0.74</v>
      </c>
      <c r="Y378" s="433">
        <f t="shared" si="78"/>
        <v>1.1056378132118452</v>
      </c>
      <c r="Z378" s="433">
        <f t="shared" si="79"/>
        <v>1.316628701594533</v>
      </c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6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</row>
    <row r="379" spans="1:48" ht="15.75" customHeight="1">
      <c r="A379" s="535" t="s">
        <v>5662</v>
      </c>
      <c r="B379" s="51">
        <v>45988</v>
      </c>
      <c r="C379" s="33" t="s">
        <v>5661</v>
      </c>
      <c r="D379" s="33">
        <v>1488</v>
      </c>
      <c r="E379" s="34">
        <v>19.5</v>
      </c>
      <c r="F379" s="34">
        <v>20</v>
      </c>
      <c r="G379" s="34">
        <v>4.33</v>
      </c>
      <c r="H379" s="34">
        <v>0.12</v>
      </c>
      <c r="I379" s="34">
        <v>0.53</v>
      </c>
      <c r="J379" s="31">
        <v>3.3000000000000002E-2</v>
      </c>
      <c r="K379" s="31">
        <v>7.6999999999999999E-2</v>
      </c>
      <c r="L379" s="31">
        <v>4.9000000000000002E-2</v>
      </c>
      <c r="M379" s="31">
        <v>1.0999999999999999E-2</v>
      </c>
      <c r="N379" s="420">
        <f t="shared" si="75"/>
        <v>94.85</v>
      </c>
      <c r="O379" s="34">
        <v>34.9</v>
      </c>
      <c r="P379" s="34">
        <v>39.299999999999997</v>
      </c>
      <c r="Q379" s="34">
        <v>7.25</v>
      </c>
      <c r="R379" s="34">
        <v>16.47</v>
      </c>
      <c r="S379" s="34">
        <v>0.27</v>
      </c>
      <c r="T379" s="34">
        <v>0.13</v>
      </c>
      <c r="U379" s="34">
        <v>0.34</v>
      </c>
      <c r="V379" s="34">
        <v>0.16</v>
      </c>
      <c r="W379" s="34">
        <v>0.38</v>
      </c>
      <c r="X379" s="34">
        <v>0.7</v>
      </c>
      <c r="Y379" s="433">
        <f t="shared" si="78"/>
        <v>1.1260744985673352</v>
      </c>
      <c r="Z379" s="433">
        <f t="shared" si="79"/>
        <v>1.3338108882521489</v>
      </c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6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</row>
    <row r="380" spans="1:48" ht="15.75" customHeight="1">
      <c r="A380" s="535" t="s">
        <v>5663</v>
      </c>
      <c r="B380" s="51">
        <v>45988</v>
      </c>
      <c r="C380" s="33" t="s">
        <v>5664</v>
      </c>
      <c r="D380" s="33">
        <v>1462</v>
      </c>
      <c r="E380" s="34">
        <v>21.14</v>
      </c>
      <c r="F380" s="34">
        <v>21.24</v>
      </c>
      <c r="G380" s="34">
        <v>4.22</v>
      </c>
      <c r="H380" s="34">
        <v>0.11</v>
      </c>
      <c r="I380" s="34">
        <v>0.19</v>
      </c>
      <c r="J380" s="31">
        <v>5.2999999999999999E-2</v>
      </c>
      <c r="K380" s="31">
        <v>7.5999999999999998E-2</v>
      </c>
      <c r="L380" s="31">
        <v>2.3E-2</v>
      </c>
      <c r="M380" s="31">
        <v>1.0500000000000001E-2</v>
      </c>
      <c r="N380" s="420">
        <f t="shared" si="75"/>
        <v>95.317499999999995</v>
      </c>
      <c r="O380" s="34">
        <v>35.590000000000003</v>
      </c>
      <c r="P380" s="34">
        <v>38.17</v>
      </c>
      <c r="Q380" s="34">
        <v>8.14</v>
      </c>
      <c r="R380" s="34">
        <v>15.37</v>
      </c>
      <c r="S380" s="34">
        <v>0.5</v>
      </c>
      <c r="T380" s="34">
        <v>0.21</v>
      </c>
      <c r="U380" s="34">
        <v>0.28999999999999998</v>
      </c>
      <c r="V380" s="34">
        <v>0.2</v>
      </c>
      <c r="W380" s="34">
        <v>0.47</v>
      </c>
      <c r="X380" s="34">
        <v>0.94</v>
      </c>
      <c r="Y380" s="433">
        <f t="shared" si="78"/>
        <v>1.0724922731104243</v>
      </c>
      <c r="Z380" s="433">
        <f t="shared" si="79"/>
        <v>1.3012082045518403</v>
      </c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6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</row>
    <row r="381" spans="1:48" ht="15.75" customHeight="1">
      <c r="A381" s="535" t="s">
        <v>5666</v>
      </c>
      <c r="B381" s="51">
        <v>45988</v>
      </c>
      <c r="C381" s="33" t="s">
        <v>5665</v>
      </c>
      <c r="D381" s="33">
        <v>1462</v>
      </c>
      <c r="E381" s="34">
        <v>21.4</v>
      </c>
      <c r="F381" s="34">
        <v>21.5</v>
      </c>
      <c r="G381" s="34">
        <v>4.38</v>
      </c>
      <c r="H381" s="34">
        <v>0.1</v>
      </c>
      <c r="I381" s="34">
        <v>0.36</v>
      </c>
      <c r="J381" s="31">
        <v>7.9000000000000001E-2</v>
      </c>
      <c r="K381" s="31">
        <v>8.4000000000000005E-2</v>
      </c>
      <c r="L381" s="31">
        <v>0.02</v>
      </c>
      <c r="M381" s="31">
        <v>1.0999999999999999E-2</v>
      </c>
      <c r="N381" s="420">
        <f t="shared" ref="N381:N397" si="80">100-SUM(G381:M381)</f>
        <v>94.966000000000008</v>
      </c>
      <c r="O381" s="34" t="s">
        <v>52</v>
      </c>
      <c r="P381" s="34" t="s">
        <v>52</v>
      </c>
      <c r="Q381" s="34" t="s">
        <v>52</v>
      </c>
      <c r="R381" s="34" t="s">
        <v>52</v>
      </c>
      <c r="S381" s="34" t="s">
        <v>52</v>
      </c>
      <c r="T381" s="34" t="s">
        <v>52</v>
      </c>
      <c r="U381" s="34" t="s">
        <v>52</v>
      </c>
      <c r="V381" s="34" t="s">
        <v>52</v>
      </c>
      <c r="W381" s="34" t="s">
        <v>52</v>
      </c>
      <c r="X381" s="34" t="s">
        <v>52</v>
      </c>
      <c r="Y381" s="34" t="s">
        <v>52</v>
      </c>
      <c r="Z381" s="34" t="s">
        <v>52</v>
      </c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6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</row>
    <row r="382" spans="1:48" ht="15.75" customHeight="1">
      <c r="A382" s="535" t="s">
        <v>5668</v>
      </c>
      <c r="B382" s="51">
        <v>45988</v>
      </c>
      <c r="C382" s="33" t="s">
        <v>5667</v>
      </c>
      <c r="D382" s="33">
        <v>1470</v>
      </c>
      <c r="E382" s="34">
        <v>23.3</v>
      </c>
      <c r="F382" s="34">
        <v>23.4</v>
      </c>
      <c r="G382" s="34">
        <v>4.3600000000000003</v>
      </c>
      <c r="H382" s="34">
        <v>0.11</v>
      </c>
      <c r="I382" s="34">
        <v>0.41</v>
      </c>
      <c r="J382" s="31">
        <v>4.2000000000000003E-2</v>
      </c>
      <c r="K382" s="31">
        <v>7.2999999999999995E-2</v>
      </c>
      <c r="L382" s="31">
        <v>3.5999999999999997E-2</v>
      </c>
      <c r="M382" s="31">
        <v>1.0999999999999999E-2</v>
      </c>
      <c r="N382" s="420">
        <f t="shared" si="80"/>
        <v>94.957999999999998</v>
      </c>
      <c r="O382" s="34">
        <v>36.81</v>
      </c>
      <c r="P382" s="34">
        <v>37.54</v>
      </c>
      <c r="Q382" s="34">
        <v>7.4</v>
      </c>
      <c r="R382" s="34">
        <v>15.72</v>
      </c>
      <c r="S382" s="34">
        <v>0.39</v>
      </c>
      <c r="T382" s="34">
        <v>0.19</v>
      </c>
      <c r="U382" s="34">
        <v>0.28000000000000003</v>
      </c>
      <c r="V382" s="34">
        <v>0.2</v>
      </c>
      <c r="W382" s="34">
        <v>0.47</v>
      </c>
      <c r="X382" s="34">
        <v>0.88</v>
      </c>
      <c r="Y382" s="433">
        <v>1.019831567508829</v>
      </c>
      <c r="Z382" s="433">
        <v>1.2208638956805216</v>
      </c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6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</row>
    <row r="383" spans="1:48" ht="15.75" customHeight="1">
      <c r="A383" s="535"/>
      <c r="B383" s="51"/>
      <c r="C383" s="33"/>
      <c r="D383" s="37"/>
      <c r="E383" s="34"/>
      <c r="F383" s="34"/>
      <c r="G383" s="34"/>
      <c r="H383" s="34"/>
      <c r="I383" s="34"/>
      <c r="J383" s="31"/>
      <c r="K383" s="31"/>
      <c r="L383" s="31"/>
      <c r="M383" s="31"/>
      <c r="N383" s="420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433"/>
      <c r="Z383" s="433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6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spans="1:48" ht="15.75" customHeight="1">
      <c r="A384" s="535" t="s">
        <v>5670</v>
      </c>
      <c r="B384" s="51">
        <v>45989</v>
      </c>
      <c r="C384" s="33" t="s">
        <v>5669</v>
      </c>
      <c r="D384" s="33">
        <v>1469</v>
      </c>
      <c r="E384" s="34">
        <v>2.2000000000000002</v>
      </c>
      <c r="F384" s="34">
        <v>2.2999999999999998</v>
      </c>
      <c r="G384" s="34">
        <v>4.3600000000000003</v>
      </c>
      <c r="H384" s="34">
        <v>0.12</v>
      </c>
      <c r="I384" s="34">
        <v>0.42</v>
      </c>
      <c r="J384" s="31">
        <v>3.5000000000000003E-2</v>
      </c>
      <c r="K384" s="31">
        <v>7.8E-2</v>
      </c>
      <c r="L384" s="31">
        <v>3.9E-2</v>
      </c>
      <c r="M384" s="31">
        <v>1.2E-2</v>
      </c>
      <c r="N384" s="420">
        <f t="shared" si="80"/>
        <v>94.936000000000007</v>
      </c>
      <c r="O384" s="34">
        <v>35.99</v>
      </c>
      <c r="P384" s="34">
        <v>37.880000000000003</v>
      </c>
      <c r="Q384" s="34">
        <v>7.4</v>
      </c>
      <c r="R384" s="34">
        <v>16.45</v>
      </c>
      <c r="S384" s="34">
        <v>0.28000000000000003</v>
      </c>
      <c r="T384" s="34">
        <v>0.18</v>
      </c>
      <c r="U384" s="34">
        <v>0.31</v>
      </c>
      <c r="V384" s="34">
        <v>0.18</v>
      </c>
      <c r="W384" s="34">
        <v>0.39</v>
      </c>
      <c r="X384" s="34">
        <v>0.84</v>
      </c>
      <c r="Y384" s="433">
        <v>1.0525145873853849</v>
      </c>
      <c r="Z384" s="433">
        <v>1.2581272575715476</v>
      </c>
      <c r="AA384" s="34"/>
      <c r="AB384" s="34" t="s">
        <v>48</v>
      </c>
      <c r="AC384" s="34">
        <v>22.3</v>
      </c>
      <c r="AD384" s="34" t="s">
        <v>51</v>
      </c>
      <c r="AE384" s="34"/>
      <c r="AF384" s="34"/>
      <c r="AG384" s="34"/>
      <c r="AH384" s="34"/>
      <c r="AI384" s="34"/>
      <c r="AJ384" s="34"/>
      <c r="AK384" s="34"/>
      <c r="AL384" s="36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spans="1:48" ht="15.75" customHeight="1">
      <c r="A385" s="535" t="s">
        <v>5672</v>
      </c>
      <c r="B385" s="51">
        <v>45989</v>
      </c>
      <c r="C385" s="33" t="s">
        <v>5671</v>
      </c>
      <c r="D385" s="33">
        <v>1469</v>
      </c>
      <c r="E385" s="34">
        <v>4.3</v>
      </c>
      <c r="F385" s="34">
        <v>4.4000000000000004</v>
      </c>
      <c r="G385" s="34">
        <v>4.3600000000000003</v>
      </c>
      <c r="H385" s="34">
        <v>0.12</v>
      </c>
      <c r="I385" s="34">
        <v>0.41</v>
      </c>
      <c r="J385" s="31">
        <v>4.2999999999999997E-2</v>
      </c>
      <c r="K385" s="31">
        <v>7.2999999999999995E-2</v>
      </c>
      <c r="L385" s="31">
        <v>3.5000000000000003E-2</v>
      </c>
      <c r="M385" s="31">
        <v>1.2E-2</v>
      </c>
      <c r="N385" s="420">
        <f t="shared" si="80"/>
        <v>94.947000000000003</v>
      </c>
      <c r="O385" s="34">
        <v>36</v>
      </c>
      <c r="P385" s="34">
        <v>37.68</v>
      </c>
      <c r="Q385" s="34">
        <v>7.34</v>
      </c>
      <c r="R385" s="34">
        <v>16.59</v>
      </c>
      <c r="S385" s="34">
        <v>0.36</v>
      </c>
      <c r="T385" s="34">
        <v>0.18</v>
      </c>
      <c r="U385" s="34">
        <v>0.31</v>
      </c>
      <c r="V385" s="34">
        <v>0.18</v>
      </c>
      <c r="W385" s="34">
        <v>0.31</v>
      </c>
      <c r="X385" s="34">
        <v>0.83</v>
      </c>
      <c r="Y385" s="433">
        <v>1.0466666666666666</v>
      </c>
      <c r="Z385" s="433">
        <v>1.2505555555555554</v>
      </c>
      <c r="AA385" s="34"/>
      <c r="AB385" s="34" t="s">
        <v>50</v>
      </c>
      <c r="AC385" s="34">
        <v>6.3</v>
      </c>
      <c r="AD385" s="34">
        <v>24</v>
      </c>
      <c r="AE385" s="34">
        <v>17.8</v>
      </c>
      <c r="AF385" s="34">
        <v>0.6</v>
      </c>
      <c r="AG385" s="34">
        <v>3.22</v>
      </c>
      <c r="AH385" s="34">
        <v>54.379999999999995</v>
      </c>
      <c r="AI385" s="34">
        <v>1.348314606741573</v>
      </c>
      <c r="AJ385" s="34">
        <v>42.58373205741627</v>
      </c>
      <c r="AK385" s="34">
        <v>830.21</v>
      </c>
      <c r="AL385" s="36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spans="1:48" ht="15.75" customHeight="1">
      <c r="A386" s="535" t="s">
        <v>5674</v>
      </c>
      <c r="B386" s="51">
        <v>45989</v>
      </c>
      <c r="C386" s="33" t="s">
        <v>5673</v>
      </c>
      <c r="D386" s="33">
        <v>1457</v>
      </c>
      <c r="E386" s="34">
        <v>6</v>
      </c>
      <c r="F386" s="34">
        <v>6.1</v>
      </c>
      <c r="G386" s="34">
        <v>4.3600000000000003</v>
      </c>
      <c r="H386" s="34">
        <v>0.1</v>
      </c>
      <c r="I386" s="34">
        <v>0.41</v>
      </c>
      <c r="J386" s="31">
        <v>6.5000000000000002E-2</v>
      </c>
      <c r="K386" s="31">
        <v>9.0999999999999998E-2</v>
      </c>
      <c r="L386" s="31">
        <v>2.4E-2</v>
      </c>
      <c r="M386" s="31">
        <v>1.4E-2</v>
      </c>
      <c r="N386" s="420">
        <f t="shared" si="80"/>
        <v>94.935999999999993</v>
      </c>
      <c r="O386" s="34">
        <v>36.799999999999997</v>
      </c>
      <c r="P386" s="34">
        <v>37.119999999999997</v>
      </c>
      <c r="Q386" s="34">
        <v>7.3</v>
      </c>
      <c r="R386" s="34">
        <v>15.74</v>
      </c>
      <c r="S386" s="34">
        <v>0.52</v>
      </c>
      <c r="T386" s="34">
        <v>0.23</v>
      </c>
      <c r="U386" s="34">
        <v>0.24</v>
      </c>
      <c r="V386" s="34">
        <v>0.21</v>
      </c>
      <c r="W386" s="34">
        <v>0.51</v>
      </c>
      <c r="X386" s="34">
        <v>0.99</v>
      </c>
      <c r="Y386" s="433">
        <v>1.008695652173913</v>
      </c>
      <c r="Z386" s="433">
        <v>1.2070652173913043</v>
      </c>
      <c r="AA386" s="34"/>
      <c r="AB386" s="34" t="s">
        <v>53</v>
      </c>
      <c r="AC386" s="34">
        <v>14.5</v>
      </c>
      <c r="AD386" s="34" t="s">
        <v>51</v>
      </c>
      <c r="AE386" s="34"/>
      <c r="AF386" s="34"/>
      <c r="AG386" s="34"/>
      <c r="AH386" s="34"/>
      <c r="AI386" s="34"/>
      <c r="AJ386" s="34"/>
      <c r="AK386" s="34"/>
      <c r="AL386" s="36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spans="1:48" ht="15.75" customHeight="1">
      <c r="A387" s="535" t="s">
        <v>5676</v>
      </c>
      <c r="B387" s="51">
        <v>45989</v>
      </c>
      <c r="C387" s="33" t="s">
        <v>5675</v>
      </c>
      <c r="D387" s="33">
        <v>1467</v>
      </c>
      <c r="E387" s="34">
        <v>8.1</v>
      </c>
      <c r="F387" s="34">
        <v>8.1999999999999993</v>
      </c>
      <c r="G387" s="34">
        <v>4.1500000000000004</v>
      </c>
      <c r="H387" s="34">
        <v>0.12</v>
      </c>
      <c r="I387" s="34">
        <v>0.4</v>
      </c>
      <c r="J387" s="31">
        <v>3.6999999999999998E-2</v>
      </c>
      <c r="K387" s="31">
        <v>7.5999999999999998E-2</v>
      </c>
      <c r="L387" s="31">
        <v>3.6999999999999998E-2</v>
      </c>
      <c r="M387" s="31">
        <v>1.2E-2</v>
      </c>
      <c r="N387" s="420">
        <f t="shared" si="80"/>
        <v>95.168000000000006</v>
      </c>
      <c r="O387" s="34">
        <v>36.700000000000003</v>
      </c>
      <c r="P387" s="34">
        <v>37.65</v>
      </c>
      <c r="Q387" s="34">
        <v>7.38</v>
      </c>
      <c r="R387" s="34">
        <v>15.85</v>
      </c>
      <c r="S387" s="34">
        <v>0.42</v>
      </c>
      <c r="T387" s="34">
        <v>0.2</v>
      </c>
      <c r="U387" s="34">
        <v>0.27</v>
      </c>
      <c r="V387" s="34">
        <v>0.16</v>
      </c>
      <c r="W387" s="34">
        <v>0.37</v>
      </c>
      <c r="X387" s="34">
        <v>0.89</v>
      </c>
      <c r="Y387" s="433">
        <v>1.0258855585831061</v>
      </c>
      <c r="Z387" s="433">
        <v>1.2269754768392369</v>
      </c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6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spans="1:48" ht="15.75" customHeight="1">
      <c r="A388" s="535" t="s">
        <v>5678</v>
      </c>
      <c r="B388" s="51">
        <v>45989</v>
      </c>
      <c r="C388" s="33" t="s">
        <v>5677</v>
      </c>
      <c r="D388" s="33">
        <v>1481</v>
      </c>
      <c r="E388" s="34">
        <v>10.15</v>
      </c>
      <c r="F388" s="34">
        <v>10.25</v>
      </c>
      <c r="G388" s="34">
        <v>4.42</v>
      </c>
      <c r="H388" s="34">
        <v>0.12</v>
      </c>
      <c r="I388" s="34">
        <v>0.44</v>
      </c>
      <c r="J388" s="31">
        <v>3.6999999999999998E-2</v>
      </c>
      <c r="K388" s="31">
        <v>7.8E-2</v>
      </c>
      <c r="L388" s="31">
        <v>4.2000000000000003E-2</v>
      </c>
      <c r="M388" s="31">
        <v>1.2E-2</v>
      </c>
      <c r="N388" s="420">
        <f t="shared" si="80"/>
        <v>94.850999999999999</v>
      </c>
      <c r="O388" s="34">
        <v>36.96</v>
      </c>
      <c r="P388" s="34">
        <v>37.86</v>
      </c>
      <c r="Q388" s="34">
        <v>7.25</v>
      </c>
      <c r="R388" s="34">
        <v>15.6</v>
      </c>
      <c r="S388" s="34">
        <v>0.44</v>
      </c>
      <c r="T388" s="34">
        <v>0.17</v>
      </c>
      <c r="U388" s="34">
        <v>0.25</v>
      </c>
      <c r="V388" s="34">
        <v>0.16</v>
      </c>
      <c r="W388" s="34">
        <v>0.38</v>
      </c>
      <c r="X388" s="34">
        <v>0.83</v>
      </c>
      <c r="Y388" s="433">
        <f t="shared" ref="Y388:Y393" si="81">P388/O388</f>
        <v>1.0243506493506493</v>
      </c>
      <c r="Z388" s="433">
        <f t="shared" ref="Z388:Z393" si="82">(Q388+P388)/O388</f>
        <v>1.2205086580086579</v>
      </c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6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spans="1:48" ht="15.75" customHeight="1">
      <c r="A389" s="535" t="s">
        <v>5680</v>
      </c>
      <c r="B389" s="51">
        <v>45989</v>
      </c>
      <c r="C389" s="33" t="s">
        <v>5679</v>
      </c>
      <c r="D389" s="33">
        <v>1462</v>
      </c>
      <c r="E389" s="34">
        <v>12.03</v>
      </c>
      <c r="F389" s="34">
        <v>12.13</v>
      </c>
      <c r="G389" s="34">
        <v>4.3899999999999997</v>
      </c>
      <c r="H389" s="34">
        <v>0.12</v>
      </c>
      <c r="I389" s="34">
        <v>0.31</v>
      </c>
      <c r="J389" s="31">
        <v>5.0999999999999997E-2</v>
      </c>
      <c r="K389" s="31">
        <v>0.08</v>
      </c>
      <c r="L389" s="31">
        <v>2.8000000000000001E-2</v>
      </c>
      <c r="M389" s="31">
        <v>1.0999999999999999E-2</v>
      </c>
      <c r="N389" s="420">
        <f t="shared" si="80"/>
        <v>95.01</v>
      </c>
      <c r="O389" s="34">
        <v>36.54</v>
      </c>
      <c r="P389" s="34">
        <v>38.43</v>
      </c>
      <c r="Q389" s="34">
        <v>7.29</v>
      </c>
      <c r="R389" s="34">
        <v>15.13</v>
      </c>
      <c r="S389" s="34">
        <v>0.51</v>
      </c>
      <c r="T389" s="34">
        <v>0.22</v>
      </c>
      <c r="U389" s="34">
        <v>0.28999999999999998</v>
      </c>
      <c r="V389" s="34">
        <v>0.18</v>
      </c>
      <c r="W389" s="34">
        <v>0.41</v>
      </c>
      <c r="X389" s="34">
        <v>0.89</v>
      </c>
      <c r="Y389" s="433">
        <f t="shared" si="81"/>
        <v>1.0517241379310345</v>
      </c>
      <c r="Z389" s="433">
        <f t="shared" si="82"/>
        <v>1.2512315270935961</v>
      </c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6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spans="1:48" ht="15.75" customHeight="1">
      <c r="A390" s="535" t="s">
        <v>5682</v>
      </c>
      <c r="B390" s="51">
        <v>45989</v>
      </c>
      <c r="C390" s="33" t="s">
        <v>5681</v>
      </c>
      <c r="D390" s="33">
        <v>1485</v>
      </c>
      <c r="E390" s="34">
        <v>13.07</v>
      </c>
      <c r="F390" s="34">
        <v>13.17</v>
      </c>
      <c r="G390" s="34">
        <v>4.22</v>
      </c>
      <c r="H390" s="34">
        <v>0.12</v>
      </c>
      <c r="I390" s="34">
        <v>0.93</v>
      </c>
      <c r="J390" s="31">
        <v>2.7E-2</v>
      </c>
      <c r="K390" s="31">
        <v>8.2000000000000003E-2</v>
      </c>
      <c r="L390" s="31">
        <v>6.2E-2</v>
      </c>
      <c r="M390" s="31">
        <v>1.0999999999999999E-2</v>
      </c>
      <c r="N390" s="420">
        <f t="shared" si="80"/>
        <v>94.548000000000002</v>
      </c>
      <c r="O390" s="34">
        <v>36.159999999999997</v>
      </c>
      <c r="P390" s="34">
        <v>39.19</v>
      </c>
      <c r="Q390" s="34">
        <v>7.05</v>
      </c>
      <c r="R390" s="34">
        <v>15.5</v>
      </c>
      <c r="S390" s="34">
        <v>0.39</v>
      </c>
      <c r="T390" s="34">
        <v>0.14000000000000001</v>
      </c>
      <c r="U390" s="34">
        <v>0.28999999999999998</v>
      </c>
      <c r="V390" s="34">
        <v>0.15</v>
      </c>
      <c r="W390" s="34">
        <v>0.34</v>
      </c>
      <c r="X390" s="34">
        <v>0.67</v>
      </c>
      <c r="Y390" s="433">
        <v>1.0837942477876106</v>
      </c>
      <c r="Z390" s="433">
        <v>1.2787610619469025</v>
      </c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6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spans="1:48" ht="15.75" customHeight="1">
      <c r="A391" s="535" t="s">
        <v>5684</v>
      </c>
      <c r="B391" s="51">
        <v>45989</v>
      </c>
      <c r="C391" s="33" t="s">
        <v>5683</v>
      </c>
      <c r="D391" s="33">
        <v>1509</v>
      </c>
      <c r="E391" s="34">
        <v>15.35</v>
      </c>
      <c r="F391" s="34">
        <v>15.45</v>
      </c>
      <c r="G391" s="34">
        <v>4.2</v>
      </c>
      <c r="H391" s="34">
        <v>0.13</v>
      </c>
      <c r="I391" s="34">
        <v>1</v>
      </c>
      <c r="J391" s="31">
        <v>0.02</v>
      </c>
      <c r="K391" s="31">
        <v>7.4999999999999997E-2</v>
      </c>
      <c r="L391" s="31">
        <v>7.0000000000000007E-2</v>
      </c>
      <c r="M391" s="31">
        <v>1.2E-2</v>
      </c>
      <c r="N391" s="420">
        <f t="shared" si="80"/>
        <v>94.492999999999995</v>
      </c>
      <c r="O391" s="34">
        <v>35.33</v>
      </c>
      <c r="P391" s="34">
        <v>39.42</v>
      </c>
      <c r="Q391" s="34">
        <v>6.88</v>
      </c>
      <c r="R391" s="34">
        <v>16.29</v>
      </c>
      <c r="S391" s="34">
        <v>0.36</v>
      </c>
      <c r="T391" s="34">
        <v>0.13</v>
      </c>
      <c r="U391" s="34">
        <v>0.3</v>
      </c>
      <c r="V391" s="34">
        <v>0.15</v>
      </c>
      <c r="W391" s="34">
        <v>0.36</v>
      </c>
      <c r="X391" s="34">
        <v>0.67</v>
      </c>
      <c r="Y391" s="433">
        <f t="shared" si="81"/>
        <v>1.1157656382677612</v>
      </c>
      <c r="Z391" s="433">
        <f t="shared" si="82"/>
        <v>1.3105009906594964</v>
      </c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6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spans="1:48" ht="15.75" customHeight="1">
      <c r="A392" s="535" t="s">
        <v>5686</v>
      </c>
      <c r="B392" s="51">
        <v>45989</v>
      </c>
      <c r="C392" s="33" t="s">
        <v>5685</v>
      </c>
      <c r="D392" s="33">
        <v>1495</v>
      </c>
      <c r="E392" s="34">
        <v>17.100000000000001</v>
      </c>
      <c r="F392" s="34">
        <v>17.2</v>
      </c>
      <c r="G392" s="34">
        <v>4.3099999999999996</v>
      </c>
      <c r="H392" s="34">
        <v>0.13</v>
      </c>
      <c r="I392" s="34">
        <v>0.61</v>
      </c>
      <c r="J392" s="31">
        <v>3.6999999999999998E-2</v>
      </c>
      <c r="K392" s="31">
        <v>8.5000000000000006E-2</v>
      </c>
      <c r="L392" s="31">
        <v>5.0999999999999997E-2</v>
      </c>
      <c r="M392" s="31">
        <v>1.3299999999999999E-2</v>
      </c>
      <c r="N392" s="420">
        <f t="shared" si="80"/>
        <v>94.7637</v>
      </c>
      <c r="O392" s="34">
        <v>34.82</v>
      </c>
      <c r="P392" s="34">
        <v>39.35</v>
      </c>
      <c r="Q392" s="34">
        <v>7.65</v>
      </c>
      <c r="R392" s="34">
        <v>15.9</v>
      </c>
      <c r="S392" s="34">
        <v>0.36</v>
      </c>
      <c r="T392" s="34">
        <v>0.16</v>
      </c>
      <c r="U392" s="34">
        <v>0.34</v>
      </c>
      <c r="V392" s="34">
        <v>0.16</v>
      </c>
      <c r="W392" s="34">
        <v>0.39</v>
      </c>
      <c r="X392" s="34">
        <v>0.76</v>
      </c>
      <c r="Y392" s="433">
        <f t="shared" si="81"/>
        <v>1.1300976450315912</v>
      </c>
      <c r="Z392" s="433">
        <f t="shared" si="82"/>
        <v>1.3497989661114302</v>
      </c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6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spans="1:48" ht="15.75" customHeight="1">
      <c r="A393" s="535" t="s">
        <v>5688</v>
      </c>
      <c r="B393" s="51">
        <v>45989</v>
      </c>
      <c r="C393" s="33" t="s">
        <v>5687</v>
      </c>
      <c r="D393" s="33">
        <v>1494</v>
      </c>
      <c r="E393" s="34">
        <v>18.3</v>
      </c>
      <c r="F393" s="34">
        <v>18.399999999999999</v>
      </c>
      <c r="G393" s="34">
        <v>4.28</v>
      </c>
      <c r="H393" s="34">
        <v>0.13</v>
      </c>
      <c r="I393" s="34">
        <v>0.72</v>
      </c>
      <c r="J393" s="31">
        <v>2.1999999999999999E-2</v>
      </c>
      <c r="K393" s="31">
        <v>0.08</v>
      </c>
      <c r="L393" s="31">
        <v>5.8999999999999997E-2</v>
      </c>
      <c r="M393" s="31">
        <v>1.2E-2</v>
      </c>
      <c r="N393" s="420">
        <f t="shared" si="80"/>
        <v>94.697000000000003</v>
      </c>
      <c r="O393" s="34">
        <v>35.17</v>
      </c>
      <c r="P393" s="34">
        <v>39.299999999999997</v>
      </c>
      <c r="Q393" s="34">
        <v>7.31</v>
      </c>
      <c r="R393" s="34">
        <v>16.190000000000001</v>
      </c>
      <c r="S393" s="34">
        <v>0.26</v>
      </c>
      <c r="T393" s="34">
        <v>0.14000000000000001</v>
      </c>
      <c r="U393" s="34">
        <v>0.31</v>
      </c>
      <c r="V393" s="34">
        <v>0.15</v>
      </c>
      <c r="W393" s="34">
        <v>0.34</v>
      </c>
      <c r="X393" s="34">
        <v>0.73</v>
      </c>
      <c r="Y393" s="433">
        <f t="shared" si="81"/>
        <v>1.1174296275234574</v>
      </c>
      <c r="Z393" s="433">
        <f t="shared" si="82"/>
        <v>1.3252772249075917</v>
      </c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6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spans="1:48" ht="15.75" customHeight="1">
      <c r="A394" s="535" t="s">
        <v>5689</v>
      </c>
      <c r="B394" s="51">
        <v>45989</v>
      </c>
      <c r="C394" s="33" t="s">
        <v>5690</v>
      </c>
      <c r="D394" s="37">
        <v>1485</v>
      </c>
      <c r="E394" s="34">
        <v>21.1</v>
      </c>
      <c r="F394" s="34">
        <v>21.2</v>
      </c>
      <c r="G394" s="34">
        <v>4.32</v>
      </c>
      <c r="H394" s="34">
        <v>0.13</v>
      </c>
      <c r="I394" s="34">
        <v>0.57999999999999996</v>
      </c>
      <c r="J394" s="31">
        <v>3.3000000000000002E-2</v>
      </c>
      <c r="K394" s="31">
        <v>8.4000000000000005E-2</v>
      </c>
      <c r="L394" s="31">
        <v>5.3999999999999999E-2</v>
      </c>
      <c r="M394" s="31">
        <v>1.2999999999999999E-2</v>
      </c>
      <c r="N394" s="420">
        <f t="shared" si="80"/>
        <v>94.786000000000001</v>
      </c>
      <c r="O394" s="34">
        <v>35.81</v>
      </c>
      <c r="P394" s="34">
        <v>38.369999999999997</v>
      </c>
      <c r="Q394" s="34">
        <v>7.19</v>
      </c>
      <c r="R394" s="34">
        <v>16.43</v>
      </c>
      <c r="S394" s="34">
        <v>0.34</v>
      </c>
      <c r="T394" s="34">
        <v>0.15</v>
      </c>
      <c r="U394" s="34">
        <v>0.28999999999999998</v>
      </c>
      <c r="V394" s="34">
        <v>0.17</v>
      </c>
      <c r="W394" s="34">
        <v>0.37</v>
      </c>
      <c r="X394" s="34">
        <v>0.78</v>
      </c>
      <c r="Y394" s="433">
        <f t="shared" ref="Y394:Y397" si="83">P394/O394</f>
        <v>1.0714884110583633</v>
      </c>
      <c r="Z394" s="433">
        <f t="shared" ref="Z394:Z397" si="84">(Q394+P394)/O394</f>
        <v>1.2722703155543142</v>
      </c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6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spans="1:48" ht="15.75" customHeight="1">
      <c r="A395" s="535" t="s">
        <v>5691</v>
      </c>
      <c r="B395" s="51">
        <v>45989</v>
      </c>
      <c r="C395" s="33" t="s">
        <v>5692</v>
      </c>
      <c r="D395" s="33">
        <v>1474</v>
      </c>
      <c r="E395" s="34">
        <v>23.17</v>
      </c>
      <c r="F395" s="34">
        <v>23.27</v>
      </c>
      <c r="G395" s="34">
        <v>4.38</v>
      </c>
      <c r="H395" s="34">
        <v>0.12</v>
      </c>
      <c r="I395" s="34">
        <v>0.35</v>
      </c>
      <c r="J395" s="31">
        <v>4.2999999999999997E-2</v>
      </c>
      <c r="K395" s="31">
        <v>8.2000000000000003E-2</v>
      </c>
      <c r="L395" s="31">
        <v>3.5000000000000003E-2</v>
      </c>
      <c r="M395" s="31">
        <v>1.24E-2</v>
      </c>
      <c r="N395" s="420">
        <f t="shared" si="80"/>
        <v>94.977599999999995</v>
      </c>
      <c r="O395" s="34">
        <v>36.43</v>
      </c>
      <c r="P395" s="34">
        <v>37.619999999999997</v>
      </c>
      <c r="Q395" s="34">
        <v>7.21</v>
      </c>
      <c r="R395" s="34">
        <v>16.25</v>
      </c>
      <c r="S395" s="34">
        <v>0.33</v>
      </c>
      <c r="T395" s="34">
        <v>0.2</v>
      </c>
      <c r="U395" s="34">
        <v>0.26</v>
      </c>
      <c r="V395" s="34">
        <v>0.19</v>
      </c>
      <c r="W395" s="34">
        <v>0.42</v>
      </c>
      <c r="X395" s="34">
        <v>0.98</v>
      </c>
      <c r="Y395" s="433">
        <f t="shared" si="83"/>
        <v>1.0326653856711501</v>
      </c>
      <c r="Z395" s="433">
        <f t="shared" si="84"/>
        <v>1.2305791929728245</v>
      </c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6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spans="1:48" ht="15.75" customHeight="1">
      <c r="A396" s="535"/>
      <c r="B396" s="34"/>
      <c r="C396" s="33"/>
      <c r="D396" s="37"/>
      <c r="E396" s="34"/>
      <c r="F396" s="34"/>
      <c r="G396" s="34"/>
      <c r="H396" s="34"/>
      <c r="I396" s="34"/>
      <c r="J396" s="31"/>
      <c r="K396" s="31"/>
      <c r="L396" s="31"/>
      <c r="M396" s="31"/>
      <c r="N396" s="420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433"/>
      <c r="Z396" s="433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6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spans="1:48" ht="15.75" customHeight="1">
      <c r="A397" s="535" t="s">
        <v>5693</v>
      </c>
      <c r="B397" s="51">
        <v>45990</v>
      </c>
      <c r="C397" s="33" t="s">
        <v>5694</v>
      </c>
      <c r="D397" s="33">
        <v>1475</v>
      </c>
      <c r="E397" s="34">
        <v>1.02</v>
      </c>
      <c r="F397" s="34">
        <v>1.1200000000000001</v>
      </c>
      <c r="G397" s="34">
        <v>4.3899999999999997</v>
      </c>
      <c r="H397" s="34">
        <v>0.12</v>
      </c>
      <c r="I397" s="34">
        <v>0.32</v>
      </c>
      <c r="J397" s="31">
        <v>5.2999999999999999E-2</v>
      </c>
      <c r="K397" s="31">
        <v>0.08</v>
      </c>
      <c r="L397" s="31">
        <v>3.2000000000000001E-2</v>
      </c>
      <c r="M397" s="31">
        <v>1.1900000000000001E-2</v>
      </c>
      <c r="N397" s="420">
        <f t="shared" si="80"/>
        <v>94.993099999999998</v>
      </c>
      <c r="O397" s="34">
        <v>36.5</v>
      </c>
      <c r="P397" s="34">
        <v>37.340000000000003</v>
      </c>
      <c r="Q397" s="34">
        <v>7.23</v>
      </c>
      <c r="R397" s="34">
        <v>16.53</v>
      </c>
      <c r="S397" s="34">
        <v>0.3</v>
      </c>
      <c r="T397" s="34">
        <v>0.19</v>
      </c>
      <c r="U397" s="34">
        <v>0.28999999999999998</v>
      </c>
      <c r="V397" s="34">
        <v>0.19</v>
      </c>
      <c r="W397" s="34">
        <v>0.42</v>
      </c>
      <c r="X397" s="34">
        <v>0.9</v>
      </c>
      <c r="Y397" s="433">
        <f t="shared" si="83"/>
        <v>1.023013698630137</v>
      </c>
      <c r="Z397" s="433">
        <f t="shared" si="84"/>
        <v>1.221095890410959</v>
      </c>
      <c r="AA397" s="34"/>
      <c r="AB397" s="34" t="s">
        <v>48</v>
      </c>
      <c r="AC397" s="34">
        <v>22.3</v>
      </c>
      <c r="AD397" s="34">
        <v>24.8</v>
      </c>
      <c r="AE397" s="34">
        <v>18.2</v>
      </c>
      <c r="AF397" s="34">
        <v>0.6</v>
      </c>
      <c r="AG397" s="34">
        <v>3.48</v>
      </c>
      <c r="AH397" s="34">
        <v>52.92</v>
      </c>
      <c r="AI397" s="34">
        <v>1.3626373626373627</v>
      </c>
      <c r="AJ397" s="34">
        <v>42.325581395348841</v>
      </c>
      <c r="AK397" s="34">
        <v>862.54</v>
      </c>
      <c r="AL397" s="36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spans="1:48" ht="15.75" customHeight="1">
      <c r="A398" s="535" t="s">
        <v>5695</v>
      </c>
      <c r="B398" s="51">
        <v>45990</v>
      </c>
      <c r="C398" s="33" t="s">
        <v>5696</v>
      </c>
      <c r="D398" s="33">
        <v>1470</v>
      </c>
      <c r="E398" s="34">
        <v>2.27</v>
      </c>
      <c r="F398" s="34">
        <v>2.37</v>
      </c>
      <c r="G398" s="34">
        <v>4.38</v>
      </c>
      <c r="H398" s="34">
        <v>0.11</v>
      </c>
      <c r="I398" s="34">
        <v>0.36</v>
      </c>
      <c r="J398" s="31">
        <v>5.7000000000000002E-2</v>
      </c>
      <c r="K398" s="31">
        <v>8.2000000000000003E-2</v>
      </c>
      <c r="L398" s="31">
        <v>3.2000000000000001E-2</v>
      </c>
      <c r="M398" s="31">
        <v>1.18E-2</v>
      </c>
      <c r="N398" s="420">
        <f t="shared" ref="N398:N423" si="85">100-SUM(G398:M398)</f>
        <v>94.967200000000005</v>
      </c>
      <c r="O398" s="34">
        <v>37</v>
      </c>
      <c r="P398" s="34">
        <v>36.86</v>
      </c>
      <c r="Q398" s="34">
        <v>7.18</v>
      </c>
      <c r="R398" s="34">
        <v>16.41</v>
      </c>
      <c r="S398" s="34">
        <v>0.37</v>
      </c>
      <c r="T398" s="34">
        <v>0.21</v>
      </c>
      <c r="U398" s="34">
        <v>0.26</v>
      </c>
      <c r="V398" s="34">
        <v>0.2</v>
      </c>
      <c r="W398" s="34">
        <v>0.48</v>
      </c>
      <c r="X398" s="34">
        <v>0.91</v>
      </c>
      <c r="Y398" s="433">
        <f t="shared" ref="Y398:Y401" si="86">P398/O398</f>
        <v>0.99621621621621625</v>
      </c>
      <c r="Z398" s="433">
        <f t="shared" ref="Z398:Z401" si="87">(Q398+P398)/O398</f>
        <v>1.1902702702702703</v>
      </c>
      <c r="AA398" s="34"/>
      <c r="AB398" s="34" t="s">
        <v>53</v>
      </c>
      <c r="AC398" s="34">
        <v>14.3</v>
      </c>
      <c r="AD398" s="34">
        <v>24.4</v>
      </c>
      <c r="AE398" s="34">
        <v>18.2</v>
      </c>
      <c r="AF398" s="34">
        <v>0.6</v>
      </c>
      <c r="AG398" s="34">
        <v>3.35</v>
      </c>
      <c r="AH398" s="34">
        <v>53.45</v>
      </c>
      <c r="AI398" s="34">
        <v>1.3406593406593406</v>
      </c>
      <c r="AJ398" s="34">
        <v>42.723004694835687</v>
      </c>
      <c r="AK398" s="34">
        <v>846.375</v>
      </c>
      <c r="AL398" s="36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</row>
    <row r="399" spans="1:48" ht="15.75" customHeight="1">
      <c r="A399" s="535" t="s">
        <v>5698</v>
      </c>
      <c r="B399" s="51">
        <v>45990</v>
      </c>
      <c r="C399" s="33" t="s">
        <v>5697</v>
      </c>
      <c r="D399" s="33">
        <v>1455</v>
      </c>
      <c r="E399" s="34">
        <v>5.3</v>
      </c>
      <c r="F399" s="34">
        <v>5.4</v>
      </c>
      <c r="G399" s="34">
        <v>4.43</v>
      </c>
      <c r="H399" s="34">
        <v>0.09</v>
      </c>
      <c r="I399" s="34">
        <v>0.19</v>
      </c>
      <c r="J399" s="31">
        <v>9.4E-2</v>
      </c>
      <c r="K399" s="31">
        <v>0.105</v>
      </c>
      <c r="L399" s="31">
        <v>1.7000000000000001E-2</v>
      </c>
      <c r="M399" s="31">
        <v>1.2999999999999999E-2</v>
      </c>
      <c r="N399" s="420">
        <f t="shared" si="85"/>
        <v>95.060999999999993</v>
      </c>
      <c r="O399" s="34">
        <v>38.880000000000003</v>
      </c>
      <c r="P399" s="34">
        <v>35.19</v>
      </c>
      <c r="Q399" s="34">
        <v>6.99</v>
      </c>
      <c r="R399" s="34">
        <v>15.62</v>
      </c>
      <c r="S399" s="34">
        <v>0.76</v>
      </c>
      <c r="T399" s="34">
        <v>0.31</v>
      </c>
      <c r="U399" s="34">
        <v>0.2</v>
      </c>
      <c r="V399" s="34">
        <v>0.24</v>
      </c>
      <c r="W399" s="34">
        <v>0.48</v>
      </c>
      <c r="X399" s="34">
        <v>1.22</v>
      </c>
      <c r="Y399" s="433">
        <v>0.90509259259259245</v>
      </c>
      <c r="Z399" s="433">
        <v>1.0848765432098764</v>
      </c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6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</row>
    <row r="400" spans="1:48" ht="15.75" customHeight="1">
      <c r="A400" s="535" t="s">
        <v>5699</v>
      </c>
      <c r="B400" s="51">
        <v>45990</v>
      </c>
      <c r="C400" s="33" t="s">
        <v>5700</v>
      </c>
      <c r="D400" s="33" t="s">
        <v>51</v>
      </c>
      <c r="E400" s="34">
        <v>7.15</v>
      </c>
      <c r="F400" s="34">
        <v>7.25</v>
      </c>
      <c r="G400" s="34">
        <v>4.34</v>
      </c>
      <c r="H400" s="34">
        <v>0.11</v>
      </c>
      <c r="I400" s="34">
        <v>0.51</v>
      </c>
      <c r="J400" s="31">
        <v>7.6999999999999999E-2</v>
      </c>
      <c r="K400" s="31">
        <v>0.104</v>
      </c>
      <c r="L400" s="31">
        <v>2.7E-2</v>
      </c>
      <c r="M400" s="31">
        <v>1.4E-2</v>
      </c>
      <c r="N400" s="420">
        <f t="shared" si="85"/>
        <v>94.817999999999998</v>
      </c>
      <c r="O400" s="34">
        <v>38.26</v>
      </c>
      <c r="P400" s="34">
        <v>36.33</v>
      </c>
      <c r="Q400" s="34">
        <v>7.16</v>
      </c>
      <c r="R400" s="34">
        <v>15.56</v>
      </c>
      <c r="S400" s="34">
        <v>0.47</v>
      </c>
      <c r="T400" s="34">
        <v>0.24</v>
      </c>
      <c r="U400" s="34">
        <v>0.23</v>
      </c>
      <c r="V400" s="34">
        <v>0.19</v>
      </c>
      <c r="W400" s="34">
        <v>0.48</v>
      </c>
      <c r="X400" s="34">
        <v>0.97</v>
      </c>
      <c r="Y400" s="433">
        <v>0.94955567171981181</v>
      </c>
      <c r="Z400" s="433">
        <v>1.1366962885520124</v>
      </c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6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</row>
    <row r="401" spans="1:48" ht="15.75" customHeight="1">
      <c r="A401" s="535" t="s">
        <v>5702</v>
      </c>
      <c r="B401" s="51">
        <v>45990</v>
      </c>
      <c r="C401" s="33" t="s">
        <v>5701</v>
      </c>
      <c r="D401" s="33">
        <v>1481</v>
      </c>
      <c r="E401" s="34">
        <v>9.1</v>
      </c>
      <c r="F401" s="34">
        <v>9.1999999999999993</v>
      </c>
      <c r="G401" s="34">
        <v>4.2</v>
      </c>
      <c r="H401" s="34">
        <v>0.13</v>
      </c>
      <c r="I401" s="34">
        <v>1.04</v>
      </c>
      <c r="J401" s="31">
        <v>0.03</v>
      </c>
      <c r="K401" s="31">
        <v>9.8000000000000004E-2</v>
      </c>
      <c r="L401" s="31">
        <v>6.9000000000000006E-2</v>
      </c>
      <c r="M401" s="31">
        <v>1.2999999999999999E-2</v>
      </c>
      <c r="N401" s="420">
        <f t="shared" si="85"/>
        <v>94.42</v>
      </c>
      <c r="O401" s="34">
        <v>37.25</v>
      </c>
      <c r="P401" s="34">
        <v>37.89</v>
      </c>
      <c r="Q401" s="34">
        <v>6.94</v>
      </c>
      <c r="R401" s="34">
        <v>15.87</v>
      </c>
      <c r="S401" s="34">
        <v>0.32</v>
      </c>
      <c r="T401" s="34">
        <v>0.15</v>
      </c>
      <c r="U401" s="34">
        <v>0.24</v>
      </c>
      <c r="V401" s="34">
        <v>0.14000000000000001</v>
      </c>
      <c r="W401" s="34">
        <v>0.38</v>
      </c>
      <c r="X401" s="34">
        <v>0.71</v>
      </c>
      <c r="Y401" s="433">
        <f t="shared" si="86"/>
        <v>1.0171812080536913</v>
      </c>
      <c r="Z401" s="433">
        <f t="shared" si="87"/>
        <v>1.2034899328859059</v>
      </c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6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</row>
    <row r="402" spans="1:48" ht="15.75" customHeight="1">
      <c r="A402" s="535" t="s">
        <v>5704</v>
      </c>
      <c r="B402" s="51">
        <v>45990</v>
      </c>
      <c r="C402" s="33" t="s">
        <v>5703</v>
      </c>
      <c r="D402" s="33">
        <v>1481</v>
      </c>
      <c r="E402" s="34">
        <v>10</v>
      </c>
      <c r="F402" s="34">
        <v>10.1</v>
      </c>
      <c r="G402" s="34">
        <v>4.12</v>
      </c>
      <c r="H402" s="34">
        <v>0.14000000000000001</v>
      </c>
      <c r="I402" s="34">
        <v>1</v>
      </c>
      <c r="J402" s="31">
        <v>2.5000000000000001E-2</v>
      </c>
      <c r="K402" s="31">
        <v>8.6999999999999994E-2</v>
      </c>
      <c r="L402" s="31">
        <v>6.9000000000000006E-2</v>
      </c>
      <c r="M402" s="31">
        <v>1.2999999999999999E-2</v>
      </c>
      <c r="N402" s="420">
        <f t="shared" si="85"/>
        <v>94.546000000000006</v>
      </c>
      <c r="O402" s="34" t="s">
        <v>2352</v>
      </c>
      <c r="P402" s="34" t="s">
        <v>2352</v>
      </c>
      <c r="Q402" s="34" t="s">
        <v>2352</v>
      </c>
      <c r="R402" s="34" t="s">
        <v>2352</v>
      </c>
      <c r="S402" s="34" t="s">
        <v>2352</v>
      </c>
      <c r="T402" s="34" t="s">
        <v>2352</v>
      </c>
      <c r="U402" s="34" t="s">
        <v>2352</v>
      </c>
      <c r="V402" s="34" t="s">
        <v>2352</v>
      </c>
      <c r="W402" s="34" t="s">
        <v>2352</v>
      </c>
      <c r="X402" s="34" t="s">
        <v>2352</v>
      </c>
      <c r="Y402" s="34" t="s">
        <v>2352</v>
      </c>
      <c r="Z402" s="34" t="s">
        <v>2352</v>
      </c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6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</row>
    <row r="403" spans="1:48" ht="15.75" customHeight="1">
      <c r="A403" s="535" t="s">
        <v>5706</v>
      </c>
      <c r="B403" s="51">
        <v>45990</v>
      </c>
      <c r="C403" s="33" t="s">
        <v>5705</v>
      </c>
      <c r="D403" s="33">
        <v>1483</v>
      </c>
      <c r="E403" s="34">
        <v>11.3</v>
      </c>
      <c r="F403" s="34">
        <v>11.4</v>
      </c>
      <c r="G403" s="34">
        <v>4.16</v>
      </c>
      <c r="H403" s="34">
        <v>0.12</v>
      </c>
      <c r="I403" s="34">
        <v>0.46</v>
      </c>
      <c r="J403" s="31">
        <v>4.4999999999999998E-2</v>
      </c>
      <c r="K403" s="31">
        <v>0.08</v>
      </c>
      <c r="L403" s="31">
        <v>3.9E-2</v>
      </c>
      <c r="M403" s="31">
        <v>1.2E-2</v>
      </c>
      <c r="N403" s="420">
        <f t="shared" si="85"/>
        <v>95.084000000000003</v>
      </c>
      <c r="O403" s="34">
        <v>36.450000000000003</v>
      </c>
      <c r="P403" s="34">
        <v>37.9</v>
      </c>
      <c r="Q403" s="34">
        <v>7.1</v>
      </c>
      <c r="R403" s="34">
        <v>16.32</v>
      </c>
      <c r="S403" s="34">
        <v>0.41</v>
      </c>
      <c r="T403" s="34">
        <v>0.16</v>
      </c>
      <c r="U403" s="34">
        <v>0.27</v>
      </c>
      <c r="V403" s="34">
        <v>0.16</v>
      </c>
      <c r="W403" s="34">
        <v>0.39</v>
      </c>
      <c r="X403" s="34">
        <v>0.73</v>
      </c>
      <c r="Y403" s="433">
        <v>1.0397805212620026</v>
      </c>
      <c r="Z403" s="433">
        <v>1.2345679012345678</v>
      </c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6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spans="1:48" ht="15.75" customHeight="1">
      <c r="A404" s="535" t="s">
        <v>5707</v>
      </c>
      <c r="B404" s="51">
        <v>45990</v>
      </c>
      <c r="C404" s="33" t="s">
        <v>5708</v>
      </c>
      <c r="D404" s="33">
        <v>1487</v>
      </c>
      <c r="E404" s="34">
        <v>13.4</v>
      </c>
      <c r="F404" s="34">
        <v>13.5</v>
      </c>
      <c r="G404" s="34">
        <v>4.32</v>
      </c>
      <c r="H404" s="34">
        <v>0.12</v>
      </c>
      <c r="I404" s="34">
        <v>0.94</v>
      </c>
      <c r="J404" s="31">
        <v>2.4E-2</v>
      </c>
      <c r="K404" s="31">
        <v>0.09</v>
      </c>
      <c r="L404" s="31">
        <v>6.2E-2</v>
      </c>
      <c r="M404" s="31">
        <v>1.0999999999999999E-2</v>
      </c>
      <c r="N404" s="420">
        <f t="shared" si="85"/>
        <v>94.432999999999993</v>
      </c>
      <c r="O404" s="34">
        <v>35.51</v>
      </c>
      <c r="P404" s="34">
        <v>39.22</v>
      </c>
      <c r="Q404" s="34">
        <v>7.2</v>
      </c>
      <c r="R404" s="34">
        <v>16.100000000000001</v>
      </c>
      <c r="S404" s="34">
        <v>0.36</v>
      </c>
      <c r="T404" s="34">
        <v>0.12</v>
      </c>
      <c r="U404" s="34">
        <v>0.3</v>
      </c>
      <c r="V404" s="34">
        <v>0.13</v>
      </c>
      <c r="W404" s="34">
        <v>0.32</v>
      </c>
      <c r="X404" s="34">
        <v>0.62</v>
      </c>
      <c r="Y404" s="433">
        <v>1.1044776119402986</v>
      </c>
      <c r="Z404" s="433">
        <v>1.3072373979160801</v>
      </c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6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spans="1:48" ht="15.75" customHeight="1">
      <c r="A405" s="535" t="s">
        <v>5710</v>
      </c>
      <c r="B405" s="51">
        <v>45990</v>
      </c>
      <c r="C405" s="33" t="s">
        <v>5709</v>
      </c>
      <c r="D405" s="33">
        <v>1486</v>
      </c>
      <c r="E405" s="34">
        <v>14.3</v>
      </c>
      <c r="F405" s="34">
        <v>14.4</v>
      </c>
      <c r="G405" s="34">
        <v>4.0999999999999996</v>
      </c>
      <c r="H405" s="34">
        <v>0.12</v>
      </c>
      <c r="I405" s="34">
        <v>0.53</v>
      </c>
      <c r="J405" s="31">
        <v>0.05</v>
      </c>
      <c r="K405" s="31">
        <v>8.4000000000000005E-2</v>
      </c>
      <c r="L405" s="31">
        <v>3.7999999999999999E-2</v>
      </c>
      <c r="M405" s="31">
        <v>1.4E-2</v>
      </c>
      <c r="N405" s="420">
        <f t="shared" si="85"/>
        <v>95.063999999999993</v>
      </c>
      <c r="O405" s="33">
        <v>36.549999999999997</v>
      </c>
      <c r="P405" s="34">
        <v>37.86</v>
      </c>
      <c r="Q405" s="34">
        <v>7.16</v>
      </c>
      <c r="R405" s="34">
        <v>15.77</v>
      </c>
      <c r="S405" s="34">
        <v>0.57999999999999996</v>
      </c>
      <c r="T405" s="34">
        <v>0.21</v>
      </c>
      <c r="U405" s="34">
        <v>0.25</v>
      </c>
      <c r="V405" s="34">
        <v>0.21</v>
      </c>
      <c r="W405" s="34">
        <v>0.5</v>
      </c>
      <c r="X405" s="34">
        <v>0.85</v>
      </c>
      <c r="Y405" s="433">
        <v>1.04</v>
      </c>
      <c r="Z405" s="433">
        <v>1.23</v>
      </c>
      <c r="AA405" s="34">
        <v>1.2317373461012311</v>
      </c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6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spans="1:48" ht="15.75" customHeight="1">
      <c r="A406" s="535" t="s">
        <v>5712</v>
      </c>
      <c r="B406" s="51">
        <v>45990</v>
      </c>
      <c r="C406" s="33" t="s">
        <v>5711</v>
      </c>
      <c r="D406" s="33">
        <v>1492</v>
      </c>
      <c r="E406" s="34">
        <v>16.3</v>
      </c>
      <c r="F406" s="34">
        <v>16.399999999999999</v>
      </c>
      <c r="G406" s="34">
        <v>4.09</v>
      </c>
      <c r="H406" s="34">
        <v>0.12</v>
      </c>
      <c r="I406" s="34">
        <v>0.45</v>
      </c>
      <c r="J406" s="31">
        <v>3.2000000000000001E-2</v>
      </c>
      <c r="K406" s="31">
        <v>8.2000000000000003E-2</v>
      </c>
      <c r="L406" s="31">
        <v>4.1000000000000002E-2</v>
      </c>
      <c r="M406" s="31">
        <v>1.4E-2</v>
      </c>
      <c r="N406" s="420">
        <f t="shared" si="85"/>
        <v>95.170999999999992</v>
      </c>
      <c r="O406" s="34">
        <v>35.75</v>
      </c>
      <c r="P406" s="34">
        <v>38.979999999999997</v>
      </c>
      <c r="Q406" s="34">
        <v>7.23</v>
      </c>
      <c r="R406" s="34">
        <v>15.82</v>
      </c>
      <c r="S406" s="34">
        <v>0.32</v>
      </c>
      <c r="T406" s="34">
        <v>0.16</v>
      </c>
      <c r="U406" s="34">
        <v>0.28999999999999998</v>
      </c>
      <c r="V406" s="34">
        <v>0.16</v>
      </c>
      <c r="W406" s="34">
        <v>0.39</v>
      </c>
      <c r="X406" s="34">
        <v>0.78</v>
      </c>
      <c r="Y406" s="433">
        <v>1.0903496503496504</v>
      </c>
      <c r="Z406" s="433">
        <v>1.2925874125874124</v>
      </c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6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spans="1:48" ht="15.75" customHeight="1">
      <c r="A407" s="535" t="s">
        <v>5714</v>
      </c>
      <c r="B407" s="51">
        <v>45990</v>
      </c>
      <c r="C407" s="33" t="s">
        <v>5713</v>
      </c>
      <c r="D407" s="33">
        <v>1484</v>
      </c>
      <c r="E407" s="34">
        <v>18</v>
      </c>
      <c r="F407" s="34">
        <v>18.100000000000001</v>
      </c>
      <c r="G407" s="34">
        <v>4.0999999999999996</v>
      </c>
      <c r="H407" s="34">
        <v>0.13</v>
      </c>
      <c r="I407" s="34">
        <v>0.38</v>
      </c>
      <c r="J407" s="31">
        <v>2.5999999999999999E-2</v>
      </c>
      <c r="K407" s="31">
        <v>7.9000000000000001E-2</v>
      </c>
      <c r="L407" s="31">
        <v>3.9E-2</v>
      </c>
      <c r="M407" s="31">
        <v>1.2999999999999999E-2</v>
      </c>
      <c r="N407" s="420">
        <f t="shared" si="85"/>
        <v>95.233000000000004</v>
      </c>
      <c r="O407" s="34">
        <v>35.17</v>
      </c>
      <c r="P407" s="34">
        <v>39.28</v>
      </c>
      <c r="Q407" s="34">
        <v>7.37</v>
      </c>
      <c r="R407" s="34">
        <v>16.05</v>
      </c>
      <c r="S407" s="34">
        <v>0.3</v>
      </c>
      <c r="T407" s="34">
        <v>0.15</v>
      </c>
      <c r="U407" s="34">
        <v>0.31</v>
      </c>
      <c r="V407" s="34">
        <v>0.14000000000000001</v>
      </c>
      <c r="W407" s="34">
        <v>0.35</v>
      </c>
      <c r="X407" s="34">
        <v>0.76</v>
      </c>
      <c r="Y407" s="433">
        <v>1.1168609610463462</v>
      </c>
      <c r="Z407" s="433">
        <v>1.3264145578618138</v>
      </c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6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spans="1:48" ht="15.75" customHeight="1">
      <c r="A408" s="535" t="s">
        <v>5716</v>
      </c>
      <c r="B408" s="51">
        <v>45990</v>
      </c>
      <c r="C408" s="33" t="s">
        <v>5715</v>
      </c>
      <c r="D408" s="33">
        <v>1483</v>
      </c>
      <c r="E408" s="34">
        <v>19.350000000000001</v>
      </c>
      <c r="F408" s="34">
        <v>19.45</v>
      </c>
      <c r="G408" s="34">
        <v>4.1100000000000003</v>
      </c>
      <c r="H408" s="34">
        <v>0.13</v>
      </c>
      <c r="I408" s="34">
        <v>0.54</v>
      </c>
      <c r="J408" s="31">
        <v>2.1999999999999999E-2</v>
      </c>
      <c r="K408" s="31">
        <v>8.1000000000000003E-2</v>
      </c>
      <c r="L408" s="31">
        <v>5.0999999999999997E-2</v>
      </c>
      <c r="M408" s="31">
        <v>1.4E-2</v>
      </c>
      <c r="N408" s="420">
        <f t="shared" si="85"/>
        <v>95.051999999999992</v>
      </c>
      <c r="O408" s="34">
        <v>33.89</v>
      </c>
      <c r="P408" s="34">
        <v>40.99</v>
      </c>
      <c r="Q408" s="34">
        <v>7.21</v>
      </c>
      <c r="R408" s="34">
        <v>15.86</v>
      </c>
      <c r="S408" s="34">
        <v>0.25</v>
      </c>
      <c r="T408" s="34">
        <v>0.14000000000000001</v>
      </c>
      <c r="U408" s="34">
        <v>0.35</v>
      </c>
      <c r="V408" s="34">
        <v>0.12</v>
      </c>
      <c r="W408" s="34">
        <v>0.34</v>
      </c>
      <c r="X408" s="34">
        <v>0.73</v>
      </c>
      <c r="Y408" s="433">
        <f t="shared" ref="Y408" si="88">P408/O408</f>
        <v>1.2095013278253173</v>
      </c>
      <c r="Z408" s="433">
        <f t="shared" ref="Z408" si="89">Q408/P408</f>
        <v>0.17589656013661867</v>
      </c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6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spans="1:48" ht="15.75" customHeight="1">
      <c r="A409" s="535" t="s">
        <v>5717</v>
      </c>
      <c r="B409" s="51">
        <v>45990</v>
      </c>
      <c r="C409" s="33" t="s">
        <v>5718</v>
      </c>
      <c r="D409" s="33">
        <v>1471</v>
      </c>
      <c r="E409" s="34">
        <v>21.45</v>
      </c>
      <c r="F409" s="34">
        <v>21.55</v>
      </c>
      <c r="G409" s="34">
        <v>4.3899999999999997</v>
      </c>
      <c r="H409" s="34">
        <v>0.13</v>
      </c>
      <c r="I409" s="34">
        <v>0.28999999999999998</v>
      </c>
      <c r="J409" s="31">
        <v>2.8000000000000001E-2</v>
      </c>
      <c r="K409" s="31">
        <v>0.08</v>
      </c>
      <c r="L409" s="31">
        <v>3.3000000000000002E-2</v>
      </c>
      <c r="M409" s="31">
        <v>1.37E-2</v>
      </c>
      <c r="N409" s="420">
        <f t="shared" si="85"/>
        <v>95.035300000000007</v>
      </c>
      <c r="O409" s="34">
        <v>35.049999999999997</v>
      </c>
      <c r="P409" s="34">
        <v>39.76</v>
      </c>
      <c r="Q409" s="34">
        <v>7.41</v>
      </c>
      <c r="R409" s="34">
        <v>15.51</v>
      </c>
      <c r="S409" s="34">
        <v>0.38</v>
      </c>
      <c r="T409" s="34">
        <v>0.16</v>
      </c>
      <c r="U409" s="34">
        <v>0.33</v>
      </c>
      <c r="V409" s="34">
        <v>0.16</v>
      </c>
      <c r="W409" s="34">
        <v>0.37</v>
      </c>
      <c r="X409" s="34">
        <v>0.75</v>
      </c>
      <c r="Y409" s="433">
        <v>1.134379457917261</v>
      </c>
      <c r="Z409" s="433">
        <v>1.3457917261055636</v>
      </c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6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spans="1:48" ht="15.75" customHeight="1">
      <c r="A410" s="535" t="s">
        <v>5720</v>
      </c>
      <c r="B410" s="51">
        <v>45990</v>
      </c>
      <c r="C410" s="33" t="s">
        <v>5719</v>
      </c>
      <c r="D410" s="33">
        <v>1454</v>
      </c>
      <c r="E410" s="34">
        <v>0.47</v>
      </c>
      <c r="F410" s="34">
        <v>0.56999999999999995</v>
      </c>
      <c r="G410" s="34">
        <v>4.54</v>
      </c>
      <c r="H410" s="34">
        <v>8.4000000000000005E-2</v>
      </c>
      <c r="I410" s="34">
        <v>0.13</v>
      </c>
      <c r="J410" s="31">
        <v>7.0999999999999994E-2</v>
      </c>
      <c r="K410" s="31">
        <v>8.5000000000000006E-2</v>
      </c>
      <c r="L410" s="31">
        <v>1.0800000000000001E-2</v>
      </c>
      <c r="M410" s="31">
        <v>1.0999999999999999E-2</v>
      </c>
      <c r="N410" s="420">
        <f t="shared" si="85"/>
        <v>95.068200000000004</v>
      </c>
      <c r="O410" s="34">
        <v>36.700000000000003</v>
      </c>
      <c r="P410" s="34">
        <v>37.65</v>
      </c>
      <c r="Q410" s="34">
        <v>7.42</v>
      </c>
      <c r="R410" s="34">
        <v>15.23</v>
      </c>
      <c r="S410" s="34">
        <v>0.64</v>
      </c>
      <c r="T410" s="34">
        <v>0.25</v>
      </c>
      <c r="U410" s="34">
        <v>0.25</v>
      </c>
      <c r="V410" s="34">
        <v>0.22</v>
      </c>
      <c r="W410" s="34">
        <v>0.48</v>
      </c>
      <c r="X410" s="34">
        <v>1.04</v>
      </c>
      <c r="Y410" s="433">
        <f>P410/O410</f>
        <v>1.0258855585831061</v>
      </c>
      <c r="Z410" s="433">
        <f>(Q410+P410)/O410</f>
        <v>1.2280653950953677</v>
      </c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6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spans="1:48" ht="15.75" customHeight="1">
      <c r="A411" s="535"/>
      <c r="B411" s="51"/>
      <c r="C411" s="33"/>
      <c r="D411" s="37"/>
      <c r="E411" s="34"/>
      <c r="F411" s="34"/>
      <c r="G411" s="34"/>
      <c r="H411" s="34"/>
      <c r="I411" s="34"/>
      <c r="J411" s="31"/>
      <c r="K411" s="31"/>
      <c r="L411" s="31"/>
      <c r="M411" s="31"/>
      <c r="N411" s="420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433"/>
      <c r="Z411" s="433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6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spans="1:48" ht="15.75" customHeight="1">
      <c r="A412" s="535" t="s">
        <v>5724</v>
      </c>
      <c r="B412" s="51">
        <v>45991</v>
      </c>
      <c r="C412" s="33" t="s">
        <v>5721</v>
      </c>
      <c r="D412" s="33">
        <v>1461</v>
      </c>
      <c r="E412" s="34">
        <v>2.0699999999999998</v>
      </c>
      <c r="F412" s="34">
        <v>2.16</v>
      </c>
      <c r="G412" s="34">
        <v>4.37</v>
      </c>
      <c r="H412" s="34">
        <v>0.13</v>
      </c>
      <c r="I412" s="34">
        <v>0.41</v>
      </c>
      <c r="J412" s="31">
        <v>3.5000000000000003E-2</v>
      </c>
      <c r="K412" s="31">
        <v>9.2999999999999999E-2</v>
      </c>
      <c r="L412" s="31">
        <v>3.7999999999999999E-2</v>
      </c>
      <c r="M412" s="31">
        <v>1.5299999999999999E-2</v>
      </c>
      <c r="N412" s="420">
        <f t="shared" si="85"/>
        <v>94.908699999999996</v>
      </c>
      <c r="O412" s="34">
        <v>36.72</v>
      </c>
      <c r="P412" s="34">
        <v>37.86</v>
      </c>
      <c r="Q412" s="34">
        <v>7.28</v>
      </c>
      <c r="R412" s="34">
        <v>15.61</v>
      </c>
      <c r="S412" s="34">
        <v>0.41</v>
      </c>
      <c r="T412" s="34">
        <v>0.21</v>
      </c>
      <c r="U412" s="34">
        <v>0.25</v>
      </c>
      <c r="V412" s="34">
        <v>0.18</v>
      </c>
      <c r="W412" s="34">
        <v>0.44</v>
      </c>
      <c r="X412" s="34">
        <v>0.93</v>
      </c>
      <c r="Y412" s="433">
        <f>P412/O412</f>
        <v>1.031045751633987</v>
      </c>
      <c r="Z412" s="433">
        <f>(Q412+P412)/O412</f>
        <v>1.2293028322440087</v>
      </c>
      <c r="AA412" s="34"/>
      <c r="AB412" s="34" t="s">
        <v>48</v>
      </c>
      <c r="AC412" s="34">
        <v>22.3</v>
      </c>
      <c r="AD412" s="34" t="s">
        <v>97</v>
      </c>
      <c r="AE412" s="34"/>
      <c r="AF412" s="34"/>
      <c r="AG412" s="34"/>
      <c r="AH412" s="34"/>
      <c r="AI412" s="34"/>
      <c r="AJ412" s="34"/>
      <c r="AK412" s="34"/>
      <c r="AL412" s="36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spans="1:48" ht="15.75" customHeight="1">
      <c r="A413" s="535" t="s">
        <v>5723</v>
      </c>
      <c r="B413" s="51">
        <v>45991</v>
      </c>
      <c r="C413" s="33" t="s">
        <v>5722</v>
      </c>
      <c r="D413" s="33">
        <v>1470</v>
      </c>
      <c r="E413" s="34">
        <v>4.17</v>
      </c>
      <c r="F413" s="34">
        <v>4.2699999999999996</v>
      </c>
      <c r="G413" s="34">
        <v>4.34</v>
      </c>
      <c r="H413" s="34">
        <v>0.11</v>
      </c>
      <c r="I413" s="34">
        <v>0.51</v>
      </c>
      <c r="J413" s="31">
        <v>4.2000000000000003E-2</v>
      </c>
      <c r="K413" s="31">
        <v>8.2000000000000003E-2</v>
      </c>
      <c r="L413" s="31">
        <v>3.9E-2</v>
      </c>
      <c r="M413" s="31">
        <v>1.2800000000000001E-2</v>
      </c>
      <c r="N413" s="420">
        <f t="shared" si="85"/>
        <v>94.864199999999997</v>
      </c>
      <c r="O413" s="34">
        <v>36.71</v>
      </c>
      <c r="P413" s="34">
        <v>37.97</v>
      </c>
      <c r="Q413" s="34">
        <v>7.22</v>
      </c>
      <c r="R413" s="34">
        <v>15.74</v>
      </c>
      <c r="S413" s="34">
        <v>0.43</v>
      </c>
      <c r="T413" s="34">
        <v>0.18</v>
      </c>
      <c r="U413" s="34">
        <v>0.27</v>
      </c>
      <c r="V413" s="34">
        <v>0.18</v>
      </c>
      <c r="W413" s="34">
        <v>0.44</v>
      </c>
      <c r="X413" s="34">
        <v>0.76</v>
      </c>
      <c r="Y413" s="433">
        <f>P413/O413</f>
        <v>1.0343230727322255</v>
      </c>
      <c r="Z413" s="433">
        <f>(Q413+P413)/O413</f>
        <v>1.2309997275946607</v>
      </c>
      <c r="AA413" s="34"/>
      <c r="AB413" s="34" t="s">
        <v>50</v>
      </c>
      <c r="AC413" s="34">
        <v>6.5</v>
      </c>
      <c r="AD413" s="34">
        <v>25.6</v>
      </c>
      <c r="AE413" s="34">
        <v>18.8</v>
      </c>
      <c r="AF413" s="34">
        <v>0.4</v>
      </c>
      <c r="AG413" s="34">
        <v>3.48</v>
      </c>
      <c r="AH413" s="34">
        <v>51.72</v>
      </c>
      <c r="AI413" s="34">
        <v>1.3617021276595744</v>
      </c>
      <c r="AJ413" s="34">
        <v>42.342342342342334</v>
      </c>
      <c r="AK413" s="34">
        <v>886.93999999999994</v>
      </c>
      <c r="AL413" s="36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spans="1:48" ht="15.75" customHeight="1">
      <c r="A414" s="535" t="s">
        <v>5725</v>
      </c>
      <c r="B414" s="51">
        <v>45991</v>
      </c>
      <c r="C414" s="33" t="s">
        <v>5726</v>
      </c>
      <c r="D414" s="33">
        <v>1457</v>
      </c>
      <c r="E414" s="34">
        <v>6.45</v>
      </c>
      <c r="F414" s="34">
        <v>6.55</v>
      </c>
      <c r="G414" s="34">
        <v>4.3600000000000003</v>
      </c>
      <c r="H414" s="34">
        <v>0.11</v>
      </c>
      <c r="I414" s="34">
        <v>0.41</v>
      </c>
      <c r="J414" s="31">
        <v>6.4000000000000001E-2</v>
      </c>
      <c r="K414" s="31">
        <v>8.4000000000000005E-2</v>
      </c>
      <c r="L414" s="31">
        <v>2.9000000000000001E-2</v>
      </c>
      <c r="M414" s="31">
        <v>1.2800000000000001E-2</v>
      </c>
      <c r="N414" s="420">
        <f t="shared" si="85"/>
        <v>94.930199999999999</v>
      </c>
      <c r="O414" s="34">
        <v>36.97</v>
      </c>
      <c r="P414" s="34">
        <v>37.36</v>
      </c>
      <c r="Q414" s="34">
        <v>7.22</v>
      </c>
      <c r="R414" s="34">
        <v>15.87</v>
      </c>
      <c r="S414" s="34">
        <v>0.49</v>
      </c>
      <c r="T414" s="34">
        <v>0.2</v>
      </c>
      <c r="U414" s="34">
        <v>0.26</v>
      </c>
      <c r="V414" s="34">
        <v>0.19</v>
      </c>
      <c r="W414" s="34">
        <v>0.46</v>
      </c>
      <c r="X414" s="34">
        <v>0.86</v>
      </c>
      <c r="Y414" s="433">
        <v>1.0105490938598864</v>
      </c>
      <c r="Z414" s="433">
        <v>1.2058425750608601</v>
      </c>
      <c r="AA414" s="34"/>
      <c r="AB414" s="34" t="s">
        <v>53</v>
      </c>
      <c r="AC414" s="34">
        <v>14.5</v>
      </c>
      <c r="AD414" s="34" t="s">
        <v>97</v>
      </c>
      <c r="AE414" s="34"/>
      <c r="AF414" s="34"/>
      <c r="AG414" s="34"/>
      <c r="AH414" s="34"/>
      <c r="AI414" s="34"/>
      <c r="AJ414" s="34"/>
      <c r="AK414" s="34"/>
      <c r="AL414" s="36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spans="1:48" ht="15.75" customHeight="1">
      <c r="A415" s="535" t="s">
        <v>5728</v>
      </c>
      <c r="B415" s="51">
        <v>45991</v>
      </c>
      <c r="C415" s="33" t="s">
        <v>5727</v>
      </c>
      <c r="D415" s="33">
        <v>1468</v>
      </c>
      <c r="E415" s="34">
        <v>8.3000000000000007</v>
      </c>
      <c r="F415" s="34">
        <v>8.4</v>
      </c>
      <c r="G415" s="34">
        <v>4.3899999999999997</v>
      </c>
      <c r="H415" s="34">
        <v>0.11</v>
      </c>
      <c r="I415" s="34">
        <v>0.31</v>
      </c>
      <c r="J415" s="31">
        <v>7.0000000000000007E-2</v>
      </c>
      <c r="K415" s="31">
        <v>0.09</v>
      </c>
      <c r="L415" s="31">
        <v>2.5999999999999999E-2</v>
      </c>
      <c r="M415" s="31">
        <v>1.29E-2</v>
      </c>
      <c r="N415" s="420">
        <f t="shared" si="85"/>
        <v>94.991100000000003</v>
      </c>
      <c r="O415" s="34">
        <v>37.36</v>
      </c>
      <c r="P415" s="34">
        <v>36.58</v>
      </c>
      <c r="Q415" s="34">
        <v>7.16</v>
      </c>
      <c r="R415" s="34">
        <v>16.010000000000002</v>
      </c>
      <c r="S415" s="34">
        <v>0.63</v>
      </c>
      <c r="T415" s="34">
        <v>0.23</v>
      </c>
      <c r="U415" s="34">
        <v>0.24</v>
      </c>
      <c r="V415" s="34">
        <v>0.2</v>
      </c>
      <c r="W415" s="34">
        <v>0.5</v>
      </c>
      <c r="X415" s="34">
        <v>0.98</v>
      </c>
      <c r="Y415" s="433">
        <v>0.97912205567451815</v>
      </c>
      <c r="Z415" s="433">
        <v>1.1707708779443253</v>
      </c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6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spans="1:48" ht="15.75" customHeight="1">
      <c r="A416" s="535" t="s">
        <v>5730</v>
      </c>
      <c r="B416" s="51">
        <v>45991</v>
      </c>
      <c r="C416" s="33" t="s">
        <v>5729</v>
      </c>
      <c r="D416" s="33">
        <v>1465</v>
      </c>
      <c r="E416" s="34">
        <v>10.1</v>
      </c>
      <c r="F416" s="34">
        <v>10.199999999999999</v>
      </c>
      <c r="G416" s="34">
        <v>4.34</v>
      </c>
      <c r="H416" s="34">
        <v>0.12</v>
      </c>
      <c r="I416" s="34">
        <v>0.49</v>
      </c>
      <c r="J416" s="31">
        <v>4.7E-2</v>
      </c>
      <c r="K416" s="31">
        <v>8.7999999999999995E-2</v>
      </c>
      <c r="L416" s="31">
        <v>3.9E-2</v>
      </c>
      <c r="M416" s="31">
        <v>1.4E-2</v>
      </c>
      <c r="N416" s="420">
        <f t="shared" si="85"/>
        <v>94.861999999999995</v>
      </c>
      <c r="O416" s="34">
        <v>36.659999999999997</v>
      </c>
      <c r="P416" s="34">
        <v>37.6</v>
      </c>
      <c r="Q416" s="34">
        <v>7.16</v>
      </c>
      <c r="R416" s="34">
        <v>16.14</v>
      </c>
      <c r="S416" s="34">
        <v>0.43</v>
      </c>
      <c r="T416" s="34">
        <v>0.19</v>
      </c>
      <c r="U416" s="34">
        <v>0.27</v>
      </c>
      <c r="V416" s="34">
        <v>0.17</v>
      </c>
      <c r="W416" s="34">
        <v>0.41</v>
      </c>
      <c r="X416" s="34">
        <v>0.86</v>
      </c>
      <c r="Y416" s="433">
        <f t="shared" ref="Y416:Y418" si="90">P416/O416</f>
        <v>1.0256410256410258</v>
      </c>
      <c r="Z416" s="433">
        <f t="shared" ref="Z416:Z418" si="91">(Q416+P416)/O416</f>
        <v>1.2209492635024553</v>
      </c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6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spans="1:48" ht="15.75" customHeight="1">
      <c r="A417" s="535" t="s">
        <v>5732</v>
      </c>
      <c r="B417" s="51">
        <v>45991</v>
      </c>
      <c r="C417" s="33" t="s">
        <v>5731</v>
      </c>
      <c r="D417" s="33">
        <v>1470</v>
      </c>
      <c r="E417" s="34">
        <v>11.3</v>
      </c>
      <c r="F417" s="34">
        <v>11.4</v>
      </c>
      <c r="G417" s="34">
        <v>4.34</v>
      </c>
      <c r="H417" s="34">
        <v>0.12</v>
      </c>
      <c r="I417" s="34">
        <v>0.49</v>
      </c>
      <c r="J417" s="31">
        <v>4.7E-2</v>
      </c>
      <c r="K417" s="31">
        <v>0.09</v>
      </c>
      <c r="L417" s="31">
        <v>4.2000000000000003E-2</v>
      </c>
      <c r="M417" s="31">
        <v>1.4E-2</v>
      </c>
      <c r="N417" s="420">
        <f t="shared" si="85"/>
        <v>94.856999999999999</v>
      </c>
      <c r="O417" s="34">
        <v>36.58</v>
      </c>
      <c r="P417" s="34">
        <v>37.43</v>
      </c>
      <c r="Q417" s="34">
        <v>7.04</v>
      </c>
      <c r="R417" s="34">
        <v>16.52</v>
      </c>
      <c r="S417" s="34">
        <v>0.46</v>
      </c>
      <c r="T417" s="34">
        <v>0.18</v>
      </c>
      <c r="U417" s="34">
        <v>0.27</v>
      </c>
      <c r="V417" s="34">
        <v>0.16</v>
      </c>
      <c r="W417" s="34">
        <v>0.38</v>
      </c>
      <c r="X417" s="34">
        <v>0.85</v>
      </c>
      <c r="Y417" s="433">
        <f t="shared" si="90"/>
        <v>1.0232367413887371</v>
      </c>
      <c r="Z417" s="433">
        <f t="shared" si="91"/>
        <v>1.2156916347731002</v>
      </c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6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spans="1:48" ht="15.75" customHeight="1">
      <c r="A418" s="535" t="s">
        <v>5734</v>
      </c>
      <c r="B418" s="51">
        <v>45991</v>
      </c>
      <c r="C418" s="33" t="s">
        <v>5733</v>
      </c>
      <c r="D418" s="33">
        <v>1483</v>
      </c>
      <c r="E418" s="34">
        <v>13.3</v>
      </c>
      <c r="F418" s="34">
        <v>13.4</v>
      </c>
      <c r="G418" s="34">
        <v>4.26</v>
      </c>
      <c r="H418" s="34">
        <v>0.12</v>
      </c>
      <c r="I418" s="34">
        <v>0.78</v>
      </c>
      <c r="J418" s="31">
        <v>3.7999999999999999E-2</v>
      </c>
      <c r="K418" s="31">
        <v>8.3000000000000004E-2</v>
      </c>
      <c r="L418" s="31">
        <v>5.3999999999999999E-2</v>
      </c>
      <c r="M418" s="31">
        <v>1.4E-2</v>
      </c>
      <c r="N418" s="420">
        <f t="shared" si="85"/>
        <v>94.650999999999996</v>
      </c>
      <c r="O418" s="34">
        <v>36.51</v>
      </c>
      <c r="P418" s="34">
        <v>37.57</v>
      </c>
      <c r="Q418" s="34">
        <v>7.09</v>
      </c>
      <c r="R418" s="34">
        <v>16.5</v>
      </c>
      <c r="S418" s="34">
        <v>0.39</v>
      </c>
      <c r="T418" s="34">
        <v>0.16</v>
      </c>
      <c r="U418" s="34">
        <v>0.28000000000000003</v>
      </c>
      <c r="V418" s="34">
        <v>0.18</v>
      </c>
      <c r="W418" s="34">
        <v>0.43</v>
      </c>
      <c r="X418" s="34">
        <v>0.78</v>
      </c>
      <c r="Y418" s="433">
        <f t="shared" si="90"/>
        <v>1.0290331416050398</v>
      </c>
      <c r="Z418" s="433">
        <f t="shared" si="91"/>
        <v>1.2232265132840316</v>
      </c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6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spans="1:48" ht="15.75" customHeight="1">
      <c r="A419" s="535" t="s">
        <v>5736</v>
      </c>
      <c r="B419" s="51">
        <v>45991</v>
      </c>
      <c r="C419" s="33" t="s">
        <v>5735</v>
      </c>
      <c r="D419" s="33">
        <v>1458</v>
      </c>
      <c r="E419" s="34">
        <v>16.100000000000001</v>
      </c>
      <c r="F419" s="34">
        <v>16.2</v>
      </c>
      <c r="G419" s="34">
        <v>4.3499999999999996</v>
      </c>
      <c r="H419" s="34">
        <v>0.11</v>
      </c>
      <c r="I419" s="34">
        <v>0.47</v>
      </c>
      <c r="J419" s="31">
        <v>6.2E-2</v>
      </c>
      <c r="K419" s="31">
        <v>8.5000000000000006E-2</v>
      </c>
      <c r="L419" s="31">
        <v>2.1000000000000001E-2</v>
      </c>
      <c r="M419" s="31">
        <v>2.5000000000000001E-2</v>
      </c>
      <c r="N419" s="420">
        <f t="shared" si="85"/>
        <v>94.876999999999995</v>
      </c>
      <c r="O419" s="34">
        <v>36.85</v>
      </c>
      <c r="P419" s="34">
        <v>37.04</v>
      </c>
      <c r="Q419" s="34">
        <v>7.61</v>
      </c>
      <c r="R419" s="34">
        <v>15.41</v>
      </c>
      <c r="S419" s="34">
        <v>0.68</v>
      </c>
      <c r="T419" s="34">
        <v>0.25</v>
      </c>
      <c r="U419" s="34">
        <v>0.24</v>
      </c>
      <c r="V419" s="34">
        <v>0.19</v>
      </c>
      <c r="W419" s="34">
        <v>0.46</v>
      </c>
      <c r="X419" s="34">
        <v>1.03</v>
      </c>
      <c r="Y419" s="433">
        <v>1.0051560379918589</v>
      </c>
      <c r="Z419" s="433">
        <v>1.2116689280868385</v>
      </c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6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spans="1:48" ht="15.75" customHeight="1">
      <c r="A420" s="535" t="s">
        <v>5738</v>
      </c>
      <c r="B420" s="51">
        <v>45991</v>
      </c>
      <c r="C420" s="33" t="s">
        <v>5737</v>
      </c>
      <c r="D420" s="33">
        <v>1458</v>
      </c>
      <c r="E420" s="34">
        <v>17.399999999999999</v>
      </c>
      <c r="F420" s="34">
        <v>17.5</v>
      </c>
      <c r="G420" s="34">
        <v>4.3899999999999997</v>
      </c>
      <c r="H420" s="34">
        <v>0.11</v>
      </c>
      <c r="I420" s="34">
        <v>0.33</v>
      </c>
      <c r="J420" s="31">
        <v>5.7000000000000002E-2</v>
      </c>
      <c r="K420" s="31">
        <v>8.5999999999999993E-2</v>
      </c>
      <c r="L420" s="31">
        <v>2.9000000000000001E-2</v>
      </c>
      <c r="M420" s="31">
        <v>1.7000000000000001E-2</v>
      </c>
      <c r="N420" s="420">
        <f t="shared" si="85"/>
        <v>94.980999999999995</v>
      </c>
      <c r="O420" s="34">
        <v>37.409999999999997</v>
      </c>
      <c r="P420" s="34">
        <v>37.19</v>
      </c>
      <c r="Q420" s="34">
        <v>7.81</v>
      </c>
      <c r="R420" s="34">
        <v>14.9</v>
      </c>
      <c r="S420" s="34">
        <v>0.47</v>
      </c>
      <c r="T420" s="34">
        <v>0.23</v>
      </c>
      <c r="U420" s="34">
        <v>0.24</v>
      </c>
      <c r="V420" s="34">
        <v>0.19</v>
      </c>
      <c r="W420" s="34">
        <v>0.41</v>
      </c>
      <c r="X420" s="34">
        <v>0.98</v>
      </c>
      <c r="Y420" s="433">
        <v>0.99411921946003745</v>
      </c>
      <c r="Z420" s="433">
        <v>1.2028869286287089</v>
      </c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6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spans="1:48" ht="15.75" customHeight="1">
      <c r="A421" s="535" t="s">
        <v>5740</v>
      </c>
      <c r="B421" s="51">
        <v>45991</v>
      </c>
      <c r="C421" s="33" t="s">
        <v>5739</v>
      </c>
      <c r="D421" s="33">
        <v>1482</v>
      </c>
      <c r="E421" s="34">
        <v>19.399999999999999</v>
      </c>
      <c r="F421" s="34">
        <v>19.5</v>
      </c>
      <c r="G421" s="34">
        <v>4.34</v>
      </c>
      <c r="H421" s="34">
        <v>0.11</v>
      </c>
      <c r="I421" s="34">
        <v>0.49</v>
      </c>
      <c r="J421" s="31">
        <v>0.04</v>
      </c>
      <c r="K421" s="31">
        <v>8.5000000000000006E-2</v>
      </c>
      <c r="L421" s="31">
        <v>4.1000000000000002E-2</v>
      </c>
      <c r="M421" s="31">
        <v>1.4999999999999999E-2</v>
      </c>
      <c r="N421" s="420">
        <f t="shared" si="85"/>
        <v>94.879000000000005</v>
      </c>
      <c r="O421" s="34">
        <v>36.409999999999997</v>
      </c>
      <c r="P421" s="34">
        <v>37.729999999999997</v>
      </c>
      <c r="Q421" s="34">
        <v>7.19</v>
      </c>
      <c r="R421" s="34">
        <v>16.309999999999999</v>
      </c>
      <c r="S421" s="34">
        <v>0.46</v>
      </c>
      <c r="T421" s="34">
        <v>0.17</v>
      </c>
      <c r="U421" s="34">
        <v>0.27</v>
      </c>
      <c r="V421" s="34">
        <v>0.15</v>
      </c>
      <c r="W421" s="34">
        <v>0.36</v>
      </c>
      <c r="X421" s="34">
        <v>0.83</v>
      </c>
      <c r="Y421" s="433">
        <v>1.0362537764350452</v>
      </c>
      <c r="Z421" s="433">
        <v>1.2337269980774512</v>
      </c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6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spans="1:48" ht="15.75" customHeight="1">
      <c r="A422" s="535" t="s">
        <v>5742</v>
      </c>
      <c r="B422" s="51">
        <v>45991</v>
      </c>
      <c r="C422" s="33" t="s">
        <v>5741</v>
      </c>
      <c r="D422" s="33">
        <v>1485</v>
      </c>
      <c r="E422" s="34">
        <v>21.37</v>
      </c>
      <c r="F422" s="34">
        <v>21.47</v>
      </c>
      <c r="G422" s="34">
        <v>4.28</v>
      </c>
      <c r="H422" s="34">
        <v>0.12</v>
      </c>
      <c r="I422" s="34">
        <v>0.72</v>
      </c>
      <c r="J422" s="31">
        <v>3.5999999999999997E-2</v>
      </c>
      <c r="K422" s="31">
        <v>8.3000000000000004E-2</v>
      </c>
      <c r="L422" s="31">
        <v>5.2999999999999999E-2</v>
      </c>
      <c r="M422" s="31">
        <v>1.49E-2</v>
      </c>
      <c r="N422" s="420">
        <f t="shared" si="85"/>
        <v>94.693100000000001</v>
      </c>
      <c r="O422" s="34">
        <v>36.17</v>
      </c>
      <c r="P422" s="34">
        <v>37.75</v>
      </c>
      <c r="Q422" s="34">
        <v>7.07</v>
      </c>
      <c r="R422" s="34">
        <v>16.739999999999998</v>
      </c>
      <c r="S422" s="34">
        <v>0.36</v>
      </c>
      <c r="T422" s="34">
        <v>0.17</v>
      </c>
      <c r="U422" s="34">
        <v>0.3</v>
      </c>
      <c r="V422" s="34">
        <v>0.16</v>
      </c>
      <c r="W422" s="34">
        <v>0.38</v>
      </c>
      <c r="X422" s="34">
        <v>0.79</v>
      </c>
      <c r="Y422" s="433">
        <f>P422/O422</f>
        <v>1.0436826098977052</v>
      </c>
      <c r="Z422" s="433">
        <f>(Q422+P422)/O422</f>
        <v>1.2391484655792093</v>
      </c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6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spans="1:48" ht="15.75" customHeight="1">
      <c r="A423" s="535" t="s">
        <v>5744</v>
      </c>
      <c r="B423" s="51">
        <v>45991</v>
      </c>
      <c r="C423" s="33" t="s">
        <v>5743</v>
      </c>
      <c r="D423" s="33">
        <v>1493</v>
      </c>
      <c r="E423" s="34">
        <v>0</v>
      </c>
      <c r="F423" s="34">
        <v>0.1</v>
      </c>
      <c r="G423" s="34">
        <v>4.2</v>
      </c>
      <c r="H423" s="34">
        <v>0.13</v>
      </c>
      <c r="I423" s="34">
        <v>1.03</v>
      </c>
      <c r="J423" s="31">
        <v>3.2000000000000001E-2</v>
      </c>
      <c r="K423" s="31">
        <v>9.2999999999999999E-2</v>
      </c>
      <c r="L423" s="31">
        <v>6.8000000000000005E-2</v>
      </c>
      <c r="M423" s="31">
        <v>1.2999999999999999E-2</v>
      </c>
      <c r="N423" s="420">
        <f t="shared" si="85"/>
        <v>94.433999999999997</v>
      </c>
      <c r="O423" s="34">
        <v>36.14</v>
      </c>
      <c r="P423" s="34">
        <v>37.89</v>
      </c>
      <c r="Q423" s="34">
        <v>7.01</v>
      </c>
      <c r="R423" s="34">
        <v>16.87</v>
      </c>
      <c r="S423" s="34">
        <v>0.32</v>
      </c>
      <c r="T423" s="34">
        <v>0.14000000000000001</v>
      </c>
      <c r="U423" s="34">
        <v>0.28999999999999998</v>
      </c>
      <c r="V423" s="34">
        <v>0.17</v>
      </c>
      <c r="W423" s="34">
        <v>0.39</v>
      </c>
      <c r="X423" s="34">
        <v>0.67</v>
      </c>
      <c r="Y423" s="433">
        <v>1.0484228002213614</v>
      </c>
      <c r="Z423" s="433">
        <v>1.2423907028223575</v>
      </c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6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spans="1:48" ht="15.75" customHeight="1">
      <c r="A424" s="535"/>
      <c r="B424" s="51"/>
      <c r="C424" s="33"/>
      <c r="D424" s="37"/>
      <c r="E424" s="34"/>
      <c r="F424" s="34"/>
      <c r="G424" s="34"/>
      <c r="H424" s="34"/>
      <c r="I424" s="34"/>
      <c r="J424" s="31"/>
      <c r="K424" s="31"/>
      <c r="L424" s="31"/>
      <c r="M424" s="31"/>
      <c r="N424" s="420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433"/>
      <c r="Z424" s="433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6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spans="1:48" ht="15.75" customHeight="1">
      <c r="A425" s="535"/>
      <c r="B425" s="51"/>
      <c r="C425" s="33"/>
      <c r="D425" s="37"/>
      <c r="E425" s="34"/>
      <c r="F425" s="34"/>
      <c r="G425" s="34"/>
      <c r="H425" s="34"/>
      <c r="I425" s="34"/>
      <c r="J425" s="31"/>
      <c r="K425" s="31"/>
      <c r="L425" s="31"/>
      <c r="M425" s="31"/>
      <c r="N425" s="420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6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spans="1:48" ht="15.75" customHeight="1">
      <c r="A426" s="53"/>
      <c r="B426" s="53"/>
      <c r="C426" s="53"/>
      <c r="D426" s="54"/>
      <c r="E426" s="55"/>
      <c r="F426" s="55"/>
      <c r="G426" s="55"/>
      <c r="H426" s="55"/>
      <c r="I426" s="55"/>
      <c r="J426" s="56"/>
      <c r="K426" s="56"/>
      <c r="L426" s="56"/>
      <c r="M426" s="56"/>
      <c r="N426" s="56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7"/>
      <c r="AC426" s="55"/>
      <c r="AD426" s="55"/>
      <c r="AE426" s="55"/>
      <c r="AF426" s="55"/>
      <c r="AG426" s="55"/>
      <c r="AH426" s="55"/>
      <c r="AI426" s="55"/>
      <c r="AJ426" s="55"/>
      <c r="AK426" s="55"/>
      <c r="AL426" s="58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spans="1:48" ht="15.75" customHeight="1">
      <c r="A427" s="15"/>
      <c r="B427" s="41" t="s">
        <v>41</v>
      </c>
      <c r="C427" s="15"/>
      <c r="D427" s="16">
        <f>MIN(D6:D426)</f>
        <v>1431</v>
      </c>
      <c r="E427" s="15"/>
      <c r="F427" s="15"/>
      <c r="G427" s="14">
        <f t="shared" ref="G427:Z427" si="92">MIN(G6:G426)</f>
        <v>4</v>
      </c>
      <c r="H427" s="14">
        <f t="shared" si="92"/>
        <v>7.0000000000000007E-2</v>
      </c>
      <c r="I427" s="14">
        <f t="shared" si="92"/>
        <v>0.11</v>
      </c>
      <c r="J427" s="17">
        <f t="shared" si="92"/>
        <v>0.01</v>
      </c>
      <c r="K427" s="17">
        <f t="shared" si="92"/>
        <v>6.5000000000000002E-2</v>
      </c>
      <c r="L427" s="17">
        <f t="shared" si="92"/>
        <v>0.01</v>
      </c>
      <c r="M427" s="17">
        <f t="shared" si="92"/>
        <v>6.0000000000000001E-3</v>
      </c>
      <c r="N427" s="17">
        <f t="shared" si="92"/>
        <v>94.102000000000004</v>
      </c>
      <c r="O427" s="14">
        <f t="shared" si="92"/>
        <v>33.89</v>
      </c>
      <c r="P427" s="14">
        <f t="shared" si="92"/>
        <v>35.19</v>
      </c>
      <c r="Q427" s="14">
        <f t="shared" si="92"/>
        <v>6.88</v>
      </c>
      <c r="R427" s="14">
        <f t="shared" si="92"/>
        <v>13.68</v>
      </c>
      <c r="S427" s="14">
        <f t="shared" si="92"/>
        <v>0.14000000000000001</v>
      </c>
      <c r="T427" s="14">
        <f t="shared" si="92"/>
        <v>0.08</v>
      </c>
      <c r="U427" s="14">
        <f t="shared" si="92"/>
        <v>0.2</v>
      </c>
      <c r="V427" s="14">
        <f t="shared" si="92"/>
        <v>0.12</v>
      </c>
      <c r="W427" s="14">
        <f t="shared" si="92"/>
        <v>0.27</v>
      </c>
      <c r="X427" s="14">
        <f t="shared" si="92"/>
        <v>0.56000000000000005</v>
      </c>
      <c r="Y427" s="14">
        <f t="shared" si="92"/>
        <v>0.90509259259259245</v>
      </c>
      <c r="Z427" s="14">
        <f t="shared" si="92"/>
        <v>0.17589656013661867</v>
      </c>
      <c r="AA427" s="14"/>
      <c r="AB427" s="14"/>
      <c r="AC427" s="14"/>
      <c r="AD427" s="14">
        <f t="shared" ref="AD427:AK427" si="93">MIN(AD6:AD426)</f>
        <v>24</v>
      </c>
      <c r="AE427" s="14">
        <f t="shared" si="93"/>
        <v>15.2</v>
      </c>
      <c r="AF427" s="14">
        <f t="shared" si="93"/>
        <v>0.4</v>
      </c>
      <c r="AG427" s="14">
        <f t="shared" si="93"/>
        <v>3.08</v>
      </c>
      <c r="AH427" s="14">
        <f t="shared" si="93"/>
        <v>51.25</v>
      </c>
      <c r="AI427" s="14">
        <f t="shared" si="93"/>
        <v>1.3085106382978724</v>
      </c>
      <c r="AJ427" s="14">
        <f t="shared" si="93"/>
        <v>37.810945273631837</v>
      </c>
      <c r="AK427" s="14">
        <f t="shared" si="93"/>
        <v>830.21</v>
      </c>
      <c r="AL427" s="14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spans="1:48" ht="15.75" customHeight="1">
      <c r="A428" s="18"/>
      <c r="B428" s="42" t="s">
        <v>42</v>
      </c>
      <c r="C428" s="18"/>
      <c r="D428" s="16">
        <f>MAX(D6:D426)</f>
        <v>1520</v>
      </c>
      <c r="E428" s="18"/>
      <c r="F428" s="18"/>
      <c r="G428" s="14">
        <f t="shared" ref="G428:Z428" si="94">MAX(G6:G426)</f>
        <v>4.55</v>
      </c>
      <c r="H428" s="14">
        <f t="shared" si="94"/>
        <v>0.17599999999999999</v>
      </c>
      <c r="I428" s="14">
        <f t="shared" si="94"/>
        <v>1.34</v>
      </c>
      <c r="J428" s="17">
        <f t="shared" si="94"/>
        <v>9.4E-2</v>
      </c>
      <c r="K428" s="17">
        <f t="shared" si="94"/>
        <v>0.11799999999999999</v>
      </c>
      <c r="L428" s="17">
        <f t="shared" si="94"/>
        <v>9.8000000000000004E-2</v>
      </c>
      <c r="M428" s="17">
        <f t="shared" si="94"/>
        <v>2.5000000000000001E-2</v>
      </c>
      <c r="N428" s="17">
        <f t="shared" si="94"/>
        <v>95.317499999999995</v>
      </c>
      <c r="O428" s="14">
        <f t="shared" si="94"/>
        <v>38.880000000000003</v>
      </c>
      <c r="P428" s="14">
        <f t="shared" si="94"/>
        <v>40.99</v>
      </c>
      <c r="Q428" s="14">
        <f t="shared" si="94"/>
        <v>8.65</v>
      </c>
      <c r="R428" s="14">
        <f t="shared" si="94"/>
        <v>17.12</v>
      </c>
      <c r="S428" s="14">
        <f t="shared" si="94"/>
        <v>0.88</v>
      </c>
      <c r="T428" s="14">
        <f t="shared" si="94"/>
        <v>0.31</v>
      </c>
      <c r="U428" s="14">
        <f t="shared" si="94"/>
        <v>0.38500000000000001</v>
      </c>
      <c r="V428" s="14">
        <f t="shared" si="94"/>
        <v>0.27</v>
      </c>
      <c r="W428" s="14">
        <f t="shared" si="94"/>
        <v>0.62</v>
      </c>
      <c r="X428" s="14">
        <f t="shared" si="94"/>
        <v>1.22</v>
      </c>
      <c r="Y428" s="14">
        <f t="shared" si="94"/>
        <v>1.2095013278253173</v>
      </c>
      <c r="Z428" s="14">
        <f t="shared" si="94"/>
        <v>1.3865979381443299</v>
      </c>
      <c r="AA428" s="14"/>
      <c r="AB428" s="14"/>
      <c r="AC428" s="14"/>
      <c r="AD428" s="14">
        <f t="shared" ref="AD428:AK428" si="95">MAX(AD6:AD426)</f>
        <v>26.4</v>
      </c>
      <c r="AE428" s="14">
        <f t="shared" si="95"/>
        <v>18.8</v>
      </c>
      <c r="AF428" s="14">
        <f t="shared" si="95"/>
        <v>3.08</v>
      </c>
      <c r="AG428" s="14">
        <f t="shared" si="95"/>
        <v>3.75</v>
      </c>
      <c r="AH428" s="14">
        <f t="shared" si="95"/>
        <v>54.379999999999995</v>
      </c>
      <c r="AI428" s="14">
        <f t="shared" si="95"/>
        <v>1.6447368421052633</v>
      </c>
      <c r="AJ428" s="14">
        <f t="shared" si="95"/>
        <v>43.317972350230413</v>
      </c>
      <c r="AK428" s="14">
        <f t="shared" si="95"/>
        <v>919.57500000000005</v>
      </c>
      <c r="AL428" s="14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spans="1:48" ht="15.75" customHeight="1">
      <c r="A429" s="18"/>
      <c r="B429" s="42" t="s">
        <v>43</v>
      </c>
      <c r="C429" s="18"/>
      <c r="D429" s="16">
        <f>AVERAGE(D6:D426)</f>
        <v>1481.2558139534883</v>
      </c>
      <c r="E429" s="18"/>
      <c r="F429" s="18"/>
      <c r="G429" s="14">
        <f t="shared" ref="G429:Z429" si="96">AVERAGE(G6:G426)</f>
        <v>4.3593316195372722</v>
      </c>
      <c r="H429" s="14">
        <f t="shared" si="96"/>
        <v>0.11948329048843187</v>
      </c>
      <c r="I429" s="14">
        <f t="shared" si="96"/>
        <v>0.56758354755784091</v>
      </c>
      <c r="J429" s="17">
        <f t="shared" si="96"/>
        <v>3.627763496143957E-2</v>
      </c>
      <c r="K429" s="17">
        <f t="shared" si="96"/>
        <v>8.1285347043701703E-2</v>
      </c>
      <c r="L429" s="17">
        <f t="shared" si="96"/>
        <v>4.6510539845758342E-2</v>
      </c>
      <c r="M429" s="17">
        <f t="shared" si="96"/>
        <v>1.1932390745501259E-2</v>
      </c>
      <c r="N429" s="17">
        <f t="shared" si="96"/>
        <v>94.777595629820055</v>
      </c>
      <c r="O429" s="14">
        <f t="shared" si="96"/>
        <v>36.188708994708968</v>
      </c>
      <c r="P429" s="14">
        <f t="shared" si="96"/>
        <v>38.279285714285727</v>
      </c>
      <c r="Q429" s="14">
        <f t="shared" si="96"/>
        <v>7.5871164021164041</v>
      </c>
      <c r="R429" s="14">
        <f t="shared" si="96"/>
        <v>15.49346560846562</v>
      </c>
      <c r="S429" s="14">
        <f t="shared" si="96"/>
        <v>0.35743386243386255</v>
      </c>
      <c r="T429" s="14">
        <f t="shared" si="96"/>
        <v>0.16878306878306859</v>
      </c>
      <c r="U429" s="14">
        <f t="shared" si="96"/>
        <v>0.31601587301587314</v>
      </c>
      <c r="V429" s="14">
        <f t="shared" si="96"/>
        <v>0.17436507936507917</v>
      </c>
      <c r="W429" s="14">
        <f t="shared" si="96"/>
        <v>0.42854497354497295</v>
      </c>
      <c r="X429" s="14">
        <f t="shared" si="96"/>
        <v>0.79724867724867732</v>
      </c>
      <c r="Y429" s="14">
        <f t="shared" si="96"/>
        <v>1.0586242756844655</v>
      </c>
      <c r="Z429" s="14">
        <f t="shared" si="96"/>
        <v>1.2651139242073459</v>
      </c>
      <c r="AA429" s="14"/>
      <c r="AB429" s="14"/>
      <c r="AC429" s="14"/>
      <c r="AD429" s="14">
        <f t="shared" ref="AD429:AK429" si="97">AVERAGE(AD6:AD426)</f>
        <v>24.977318181818177</v>
      </c>
      <c r="AE429" s="14">
        <f t="shared" si="97"/>
        <v>18.190909090909091</v>
      </c>
      <c r="AF429" s="14">
        <f t="shared" si="97"/>
        <v>0.62000000000000022</v>
      </c>
      <c r="AG429" s="14">
        <f t="shared" si="97"/>
        <v>3.4338636363636343</v>
      </c>
      <c r="AH429" s="14">
        <f t="shared" si="97"/>
        <v>52.777909090909091</v>
      </c>
      <c r="AI429" s="14">
        <f t="shared" si="97"/>
        <v>1.3742411183048586</v>
      </c>
      <c r="AJ429" s="14">
        <f t="shared" si="97"/>
        <v>42.135382508358617</v>
      </c>
      <c r="AK429" s="14">
        <f t="shared" si="97"/>
        <v>866.5411590909091</v>
      </c>
      <c r="AL429" s="14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spans="1:48" ht="15.75" customHeight="1">
      <c r="A430" s="19"/>
      <c r="B430" s="43" t="s">
        <v>44</v>
      </c>
      <c r="C430" s="19"/>
      <c r="D430" s="14">
        <f>STDEV(D6:D426)</f>
        <v>15.329513207461364</v>
      </c>
      <c r="E430" s="18"/>
      <c r="F430" s="18"/>
      <c r="G430" s="14">
        <f t="shared" ref="G430:Z430" si="98">STDEV(G6:G426)</f>
        <v>9.6262985749784077E-2</v>
      </c>
      <c r="H430" s="14">
        <f t="shared" si="98"/>
        <v>1.6577461207091856E-2</v>
      </c>
      <c r="I430" s="14">
        <f t="shared" si="98"/>
        <v>0.2361369106119619</v>
      </c>
      <c r="J430" s="17">
        <f t="shared" si="98"/>
        <v>1.668476799514965E-2</v>
      </c>
      <c r="K430" s="17">
        <f t="shared" si="98"/>
        <v>7.0953241605780952E-3</v>
      </c>
      <c r="L430" s="17">
        <f t="shared" si="98"/>
        <v>1.7533579476076724E-2</v>
      </c>
      <c r="M430" s="17">
        <f t="shared" si="98"/>
        <v>3.0927883678262868E-3</v>
      </c>
      <c r="N430" s="17">
        <f t="shared" si="98"/>
        <v>0.21772258880678541</v>
      </c>
      <c r="O430" s="14">
        <f t="shared" si="98"/>
        <v>0.79896476783221382</v>
      </c>
      <c r="P430" s="14">
        <f t="shared" si="98"/>
        <v>0.87424011284929015</v>
      </c>
      <c r="Q430" s="14">
        <f t="shared" si="98"/>
        <v>0.36109234833673659</v>
      </c>
      <c r="R430" s="14">
        <f t="shared" si="98"/>
        <v>0.64579636452788047</v>
      </c>
      <c r="S430" s="14">
        <f t="shared" si="98"/>
        <v>0.12623932942338087</v>
      </c>
      <c r="T430" s="14">
        <f t="shared" si="98"/>
        <v>4.4603773187928367E-2</v>
      </c>
      <c r="U430" s="14">
        <f t="shared" si="98"/>
        <v>3.5414105926487562E-2</v>
      </c>
      <c r="V430" s="14">
        <f t="shared" si="98"/>
        <v>2.3049803019214221E-2</v>
      </c>
      <c r="W430" s="14">
        <f t="shared" si="98"/>
        <v>6.5606732353518202E-2</v>
      </c>
      <c r="X430" s="14">
        <f t="shared" si="98"/>
        <v>0.11525474753121645</v>
      </c>
      <c r="Y430" s="14">
        <f t="shared" si="98"/>
        <v>4.3070803750508466E-2</v>
      </c>
      <c r="Z430" s="14">
        <f t="shared" si="98"/>
        <v>7.4413959259253232E-2</v>
      </c>
      <c r="AA430" s="14"/>
      <c r="AB430" s="14"/>
      <c r="AC430" s="14"/>
      <c r="AD430" s="14">
        <f t="shared" ref="AD430:AK430" si="99">STDEV(AD6:AD426)</f>
        <v>0.51796937023239409</v>
      </c>
      <c r="AE430" s="14">
        <f t="shared" si="99"/>
        <v>0.54722053792299863</v>
      </c>
      <c r="AF430" s="14">
        <f t="shared" si="99"/>
        <v>0.38738239025421511</v>
      </c>
      <c r="AG430" s="14">
        <f t="shared" si="99"/>
        <v>0.17891424357471142</v>
      </c>
      <c r="AH430" s="14">
        <f t="shared" si="99"/>
        <v>0.79892007977576929</v>
      </c>
      <c r="AI430" s="14">
        <f t="shared" si="99"/>
        <v>4.9573890702714285E-2</v>
      </c>
      <c r="AJ430" s="14">
        <f t="shared" si="99"/>
        <v>0.81742718683323323</v>
      </c>
      <c r="AK430" s="14">
        <f t="shared" si="99"/>
        <v>19.141036618599482</v>
      </c>
      <c r="AL430" s="14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spans="1:48" ht="15.75" customHeight="1">
      <c r="B431" s="10"/>
      <c r="C431" s="20"/>
      <c r="D431" s="20"/>
      <c r="E431" s="21"/>
      <c r="F431" s="21"/>
      <c r="G431" s="10"/>
      <c r="H431" s="10"/>
      <c r="I431" s="10"/>
      <c r="J431" s="10"/>
      <c r="K431" s="10"/>
      <c r="L431" s="10"/>
      <c r="M431" s="10"/>
      <c r="N431" s="23"/>
      <c r="O431" s="21"/>
      <c r="P431" s="21"/>
      <c r="Q431" s="10"/>
      <c r="R431" s="21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22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spans="1:48" ht="15.75" customHeight="1">
      <c r="B432" s="10"/>
      <c r="C432" s="20"/>
      <c r="D432" s="20"/>
      <c r="E432" s="21"/>
      <c r="F432" s="21"/>
      <c r="G432" s="10"/>
      <c r="H432" s="10"/>
      <c r="I432" s="10"/>
      <c r="J432" s="10"/>
      <c r="K432" s="10"/>
      <c r="L432" s="10"/>
      <c r="M432" s="10"/>
      <c r="N432" s="23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22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spans="2:48" ht="15.75" customHeight="1">
      <c r="B433" s="10"/>
      <c r="C433" s="20"/>
      <c r="D433" s="20"/>
      <c r="E433" s="21"/>
      <c r="F433" s="21"/>
      <c r="G433" s="10"/>
      <c r="H433" s="10"/>
      <c r="I433" s="10"/>
      <c r="J433" s="10"/>
      <c r="K433" s="10"/>
      <c r="L433" s="10"/>
      <c r="M433" s="10"/>
      <c r="N433" s="23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22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spans="2:48" ht="15.75" customHeight="1">
      <c r="B434" s="10"/>
      <c r="C434" s="20"/>
      <c r="D434" s="20"/>
      <c r="E434" s="21"/>
      <c r="F434" s="21"/>
      <c r="G434" s="10"/>
      <c r="H434" s="10"/>
      <c r="I434" s="10"/>
      <c r="J434" s="10"/>
      <c r="K434" s="10"/>
      <c r="L434" s="10"/>
      <c r="M434" s="10"/>
      <c r="N434" s="23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22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spans="2:48" ht="15.75" customHeight="1">
      <c r="B435" s="10"/>
      <c r="C435" s="20"/>
      <c r="D435" s="20"/>
      <c r="E435" s="21"/>
      <c r="F435" s="21"/>
      <c r="G435" s="10"/>
      <c r="H435" s="10"/>
      <c r="I435" s="10"/>
      <c r="J435" s="10"/>
      <c r="K435" s="10"/>
      <c r="L435" s="10"/>
      <c r="M435" s="10"/>
      <c r="N435" s="23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22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spans="2:48" ht="15.75" customHeight="1">
      <c r="B436" s="10"/>
      <c r="C436" s="20"/>
      <c r="D436" s="20"/>
      <c r="E436" s="21"/>
      <c r="F436" s="21"/>
      <c r="G436" s="10"/>
      <c r="H436" s="10"/>
      <c r="I436" s="10"/>
      <c r="J436" s="10"/>
      <c r="K436" s="10"/>
      <c r="L436" s="10"/>
      <c r="M436" s="10"/>
      <c r="N436" s="23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22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spans="2:48" ht="15.75" customHeight="1">
      <c r="B437" s="10"/>
      <c r="C437" s="20"/>
      <c r="D437" s="20"/>
      <c r="E437" s="21"/>
      <c r="F437" s="21"/>
      <c r="G437" s="10"/>
      <c r="H437" s="10"/>
      <c r="I437" s="10"/>
      <c r="J437" s="10"/>
      <c r="K437" s="10"/>
      <c r="L437" s="10"/>
      <c r="M437" s="10"/>
      <c r="N437" s="23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22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spans="2:48" ht="15.75" customHeight="1">
      <c r="B438" s="10"/>
      <c r="C438" s="20"/>
      <c r="D438" s="20"/>
      <c r="E438" s="21"/>
      <c r="F438" s="21"/>
      <c r="G438" s="10"/>
      <c r="H438" s="10"/>
      <c r="I438" s="10"/>
      <c r="J438" s="10"/>
      <c r="K438" s="10"/>
      <c r="L438" s="10"/>
      <c r="M438" s="10"/>
      <c r="N438" s="23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22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spans="2:48" ht="15.75" customHeight="1">
      <c r="B439" s="10"/>
      <c r="C439" s="20"/>
      <c r="D439" s="20"/>
      <c r="E439" s="21"/>
      <c r="F439" s="21"/>
      <c r="G439" s="10"/>
      <c r="H439" s="10"/>
      <c r="I439" s="10"/>
      <c r="J439" s="10"/>
      <c r="K439" s="10"/>
      <c r="L439" s="10"/>
      <c r="M439" s="10"/>
      <c r="N439" s="23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22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spans="2:48" ht="15.75" customHeight="1">
      <c r="B440" s="10"/>
      <c r="C440" s="20"/>
      <c r="D440" s="20"/>
      <c r="E440" s="21"/>
      <c r="F440" s="21"/>
      <c r="G440" s="10"/>
      <c r="H440" s="10"/>
      <c r="I440" s="10"/>
      <c r="J440" s="10"/>
      <c r="K440" s="10"/>
      <c r="L440" s="10"/>
      <c r="M440" s="10"/>
      <c r="N440" s="23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22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spans="2:48" ht="15.75" customHeight="1">
      <c r="B441" s="10"/>
      <c r="C441" s="20"/>
      <c r="D441" s="20"/>
      <c r="E441" s="21"/>
      <c r="F441" s="21"/>
      <c r="G441" s="10"/>
      <c r="H441" s="10"/>
      <c r="I441" s="10"/>
      <c r="J441" s="10"/>
      <c r="K441" s="10"/>
      <c r="L441" s="10"/>
      <c r="M441" s="10"/>
      <c r="N441" s="23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22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spans="2:48" ht="15.75" customHeight="1">
      <c r="B442" s="10"/>
      <c r="C442" s="20"/>
      <c r="D442" s="20"/>
      <c r="E442" s="21"/>
      <c r="F442" s="21"/>
      <c r="G442" s="10"/>
      <c r="H442" s="10"/>
      <c r="I442" s="10"/>
      <c r="J442" s="10"/>
      <c r="K442" s="10"/>
      <c r="L442" s="10"/>
      <c r="M442" s="10"/>
      <c r="N442" s="23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22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spans="2:48" ht="15.75" customHeight="1">
      <c r="B443" s="10"/>
      <c r="C443" s="20"/>
      <c r="D443" s="20"/>
      <c r="E443" s="21"/>
      <c r="F443" s="21"/>
      <c r="G443" s="10"/>
      <c r="H443" s="10"/>
      <c r="I443" s="10"/>
      <c r="J443" s="10"/>
      <c r="K443" s="10"/>
      <c r="L443" s="10"/>
      <c r="M443" s="10"/>
      <c r="N443" s="23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22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spans="2:48" ht="15.75" customHeight="1">
      <c r="B444" s="10"/>
      <c r="C444" s="20"/>
      <c r="D444" s="20"/>
      <c r="E444" s="21"/>
      <c r="F444" s="21"/>
      <c r="G444" s="10"/>
      <c r="H444" s="10"/>
      <c r="I444" s="10"/>
      <c r="J444" s="10"/>
      <c r="K444" s="10"/>
      <c r="L444" s="10"/>
      <c r="M444" s="10"/>
      <c r="N444" s="23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22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spans="2:48" ht="15.75" customHeight="1">
      <c r="B445" s="10"/>
      <c r="C445" s="20"/>
      <c r="D445" s="20"/>
      <c r="E445" s="21"/>
      <c r="F445" s="21"/>
      <c r="G445" s="10"/>
      <c r="H445" s="10"/>
      <c r="I445" s="10"/>
      <c r="J445" s="10"/>
      <c r="K445" s="10"/>
      <c r="L445" s="10"/>
      <c r="M445" s="10"/>
      <c r="N445" s="23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22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spans="2:48" ht="15.75" customHeight="1">
      <c r="B446" s="10"/>
      <c r="C446" s="20"/>
      <c r="D446" s="20"/>
      <c r="E446" s="21"/>
      <c r="F446" s="21"/>
      <c r="G446" s="10"/>
      <c r="H446" s="10"/>
      <c r="I446" s="10"/>
      <c r="J446" s="10"/>
      <c r="K446" s="10"/>
      <c r="L446" s="10"/>
      <c r="M446" s="10"/>
      <c r="N446" s="23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22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spans="2:48" ht="15.75" customHeight="1">
      <c r="B447" s="10"/>
      <c r="C447" s="20"/>
      <c r="D447" s="20"/>
      <c r="E447" s="21"/>
      <c r="F447" s="21"/>
      <c r="G447" s="10"/>
      <c r="H447" s="10"/>
      <c r="I447" s="10"/>
      <c r="J447" s="10"/>
      <c r="K447" s="10"/>
      <c r="L447" s="10"/>
      <c r="M447" s="10"/>
      <c r="N447" s="23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22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spans="2:48" ht="15.75" customHeight="1">
      <c r="B448" s="10"/>
      <c r="C448" s="20"/>
      <c r="D448" s="20"/>
      <c r="E448" s="21"/>
      <c r="F448" s="21"/>
      <c r="G448" s="10"/>
      <c r="H448" s="10"/>
      <c r="I448" s="10"/>
      <c r="J448" s="10"/>
      <c r="K448" s="10"/>
      <c r="L448" s="10"/>
      <c r="M448" s="10"/>
      <c r="N448" s="23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22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spans="2:48" ht="15.75" customHeight="1">
      <c r="B449" s="10"/>
      <c r="C449" s="20"/>
      <c r="D449" s="20"/>
      <c r="E449" s="21"/>
      <c r="F449" s="21"/>
      <c r="G449" s="10"/>
      <c r="H449" s="10"/>
      <c r="I449" s="10"/>
      <c r="J449" s="10"/>
      <c r="K449" s="10"/>
      <c r="L449" s="10"/>
      <c r="M449" s="10"/>
      <c r="N449" s="23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22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spans="2:48" ht="15.75" customHeight="1">
      <c r="B450" s="10"/>
      <c r="C450" s="20"/>
      <c r="D450" s="20"/>
      <c r="E450" s="21"/>
      <c r="F450" s="21"/>
      <c r="G450" s="10"/>
      <c r="H450" s="10"/>
      <c r="I450" s="10"/>
      <c r="J450" s="10"/>
      <c r="K450" s="10"/>
      <c r="L450" s="10"/>
      <c r="M450" s="10"/>
      <c r="N450" s="23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22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spans="2:48" ht="15.75" customHeight="1">
      <c r="B451" s="10"/>
      <c r="C451" s="20"/>
      <c r="D451" s="20"/>
      <c r="E451" s="21"/>
      <c r="F451" s="21"/>
      <c r="G451" s="10"/>
      <c r="H451" s="10"/>
      <c r="I451" s="10"/>
      <c r="J451" s="10"/>
      <c r="K451" s="10"/>
      <c r="L451" s="10"/>
      <c r="M451" s="10"/>
      <c r="N451" s="23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22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spans="2:48" ht="15.75" customHeight="1">
      <c r="B452" s="10"/>
      <c r="C452" s="20"/>
      <c r="D452" s="20"/>
      <c r="E452" s="21"/>
      <c r="F452" s="21"/>
      <c r="G452" s="10"/>
      <c r="H452" s="10"/>
      <c r="I452" s="10"/>
      <c r="J452" s="10"/>
      <c r="K452" s="10"/>
      <c r="L452" s="10"/>
      <c r="M452" s="10"/>
      <c r="N452" s="23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22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spans="2:48" ht="15.75" customHeight="1">
      <c r="B453" s="10"/>
      <c r="C453" s="20"/>
      <c r="D453" s="20"/>
      <c r="E453" s="21"/>
      <c r="F453" s="21"/>
      <c r="G453" s="10"/>
      <c r="H453" s="10"/>
      <c r="I453" s="10"/>
      <c r="J453" s="10"/>
      <c r="K453" s="10"/>
      <c r="L453" s="10"/>
      <c r="M453" s="10"/>
      <c r="N453" s="23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22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spans="2:48" ht="15.75" customHeight="1">
      <c r="B454" s="10"/>
      <c r="C454" s="20"/>
      <c r="D454" s="20"/>
      <c r="E454" s="21"/>
      <c r="F454" s="21"/>
      <c r="G454" s="10"/>
      <c r="H454" s="10"/>
      <c r="I454" s="10"/>
      <c r="J454" s="10"/>
      <c r="K454" s="10"/>
      <c r="L454" s="10"/>
      <c r="M454" s="10"/>
      <c r="N454" s="23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22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spans="2:48" ht="15.75" customHeight="1">
      <c r="B455" s="10"/>
      <c r="C455" s="20"/>
      <c r="D455" s="20"/>
      <c r="E455" s="21"/>
      <c r="F455" s="21"/>
      <c r="G455" s="10"/>
      <c r="H455" s="10"/>
      <c r="I455" s="10"/>
      <c r="J455" s="10"/>
      <c r="K455" s="10"/>
      <c r="L455" s="10"/>
      <c r="M455" s="10"/>
      <c r="N455" s="23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22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spans="2:48" ht="15.75" customHeight="1">
      <c r="B456" s="10"/>
      <c r="C456" s="20"/>
      <c r="D456" s="20"/>
      <c r="E456" s="21"/>
      <c r="F456" s="21"/>
      <c r="G456" s="10"/>
      <c r="H456" s="10"/>
      <c r="I456" s="10"/>
      <c r="J456" s="10"/>
      <c r="K456" s="10"/>
      <c r="L456" s="10"/>
      <c r="M456" s="10"/>
      <c r="N456" s="23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22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spans="2:48" ht="15.75" customHeight="1">
      <c r="B457" s="10"/>
      <c r="C457" s="20"/>
      <c r="D457" s="20"/>
      <c r="E457" s="21"/>
      <c r="F457" s="21"/>
      <c r="G457" s="10"/>
      <c r="H457" s="10"/>
      <c r="I457" s="10"/>
      <c r="J457" s="10"/>
      <c r="K457" s="10"/>
      <c r="L457" s="10"/>
      <c r="M457" s="10"/>
      <c r="N457" s="23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22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spans="2:48" ht="15.75" customHeight="1">
      <c r="B458" s="10"/>
      <c r="C458" s="20"/>
      <c r="D458" s="20"/>
      <c r="E458" s="21"/>
      <c r="F458" s="21"/>
      <c r="G458" s="10"/>
      <c r="H458" s="10"/>
      <c r="I458" s="10"/>
      <c r="J458" s="10"/>
      <c r="K458" s="10"/>
      <c r="L458" s="10"/>
      <c r="M458" s="10"/>
      <c r="N458" s="23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22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spans="2:48" ht="15.75" customHeight="1">
      <c r="B459" s="10"/>
      <c r="C459" s="20"/>
      <c r="D459" s="20"/>
      <c r="E459" s="21"/>
      <c r="F459" s="21"/>
      <c r="G459" s="10"/>
      <c r="H459" s="10"/>
      <c r="I459" s="10"/>
      <c r="J459" s="10"/>
      <c r="K459" s="10"/>
      <c r="L459" s="10"/>
      <c r="M459" s="10"/>
      <c r="N459" s="23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22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spans="2:48" ht="15.75" customHeight="1">
      <c r="B460" s="10"/>
      <c r="C460" s="20"/>
      <c r="D460" s="20"/>
      <c r="E460" s="21"/>
      <c r="F460" s="21"/>
      <c r="G460" s="10"/>
      <c r="H460" s="10"/>
      <c r="I460" s="10"/>
      <c r="J460" s="10"/>
      <c r="K460" s="10"/>
      <c r="L460" s="10"/>
      <c r="M460" s="10"/>
      <c r="N460" s="23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22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spans="2:48" ht="15.75" customHeight="1">
      <c r="B461" s="10"/>
      <c r="C461" s="20"/>
      <c r="D461" s="20"/>
      <c r="E461" s="21"/>
      <c r="F461" s="21"/>
      <c r="G461" s="10"/>
      <c r="H461" s="10"/>
      <c r="I461" s="10"/>
      <c r="J461" s="10"/>
      <c r="K461" s="10"/>
      <c r="L461" s="10"/>
      <c r="M461" s="10"/>
      <c r="N461" s="23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22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spans="2:48" ht="15.75" customHeight="1">
      <c r="B462" s="10"/>
      <c r="C462" s="20"/>
      <c r="D462" s="20"/>
      <c r="E462" s="21"/>
      <c r="F462" s="21"/>
      <c r="G462" s="10"/>
      <c r="H462" s="10"/>
      <c r="I462" s="10"/>
      <c r="J462" s="10"/>
      <c r="K462" s="10"/>
      <c r="L462" s="10"/>
      <c r="M462" s="10"/>
      <c r="N462" s="23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22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spans="2:48" ht="15.75" customHeight="1">
      <c r="B463" s="10"/>
      <c r="C463" s="20"/>
      <c r="D463" s="20"/>
      <c r="E463" s="21"/>
      <c r="F463" s="21"/>
      <c r="G463" s="10"/>
      <c r="H463" s="10"/>
      <c r="I463" s="10"/>
      <c r="J463" s="10"/>
      <c r="K463" s="10"/>
      <c r="L463" s="10"/>
      <c r="M463" s="10"/>
      <c r="N463" s="23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22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spans="2:48" ht="15.75" customHeight="1">
      <c r="B464" s="10"/>
      <c r="C464" s="20"/>
      <c r="D464" s="20"/>
      <c r="E464" s="21"/>
      <c r="F464" s="21"/>
      <c r="G464" s="10"/>
      <c r="H464" s="10"/>
      <c r="I464" s="10"/>
      <c r="J464" s="10"/>
      <c r="K464" s="10"/>
      <c r="L464" s="10"/>
      <c r="M464" s="10"/>
      <c r="N464" s="23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22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spans="2:48" ht="15.75" customHeight="1">
      <c r="B465" s="10"/>
      <c r="C465" s="20"/>
      <c r="D465" s="20"/>
      <c r="E465" s="21"/>
      <c r="F465" s="21"/>
      <c r="G465" s="10"/>
      <c r="H465" s="10"/>
      <c r="I465" s="10"/>
      <c r="J465" s="10"/>
      <c r="K465" s="10"/>
      <c r="L465" s="10"/>
      <c r="M465" s="10"/>
      <c r="N465" s="23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22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spans="2:48" ht="15.75" customHeight="1">
      <c r="B466" s="10"/>
      <c r="C466" s="20"/>
      <c r="D466" s="20"/>
      <c r="E466" s="21"/>
      <c r="F466" s="21"/>
      <c r="G466" s="10"/>
      <c r="H466" s="10"/>
      <c r="I466" s="10"/>
      <c r="J466" s="10"/>
      <c r="K466" s="10"/>
      <c r="L466" s="10"/>
      <c r="M466" s="10"/>
      <c r="N466" s="23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22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spans="2:48" ht="15.75" customHeight="1">
      <c r="B467" s="10"/>
      <c r="C467" s="20"/>
      <c r="D467" s="20"/>
      <c r="E467" s="21"/>
      <c r="F467" s="21"/>
      <c r="G467" s="10"/>
      <c r="H467" s="10"/>
      <c r="I467" s="10"/>
      <c r="J467" s="10"/>
      <c r="K467" s="10"/>
      <c r="L467" s="10"/>
      <c r="M467" s="10"/>
      <c r="N467" s="23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22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spans="2:48" ht="15.75" customHeight="1">
      <c r="B468" s="10"/>
      <c r="C468" s="20"/>
      <c r="D468" s="20"/>
      <c r="E468" s="21"/>
      <c r="F468" s="21"/>
      <c r="G468" s="10"/>
      <c r="H468" s="10"/>
      <c r="I468" s="10"/>
      <c r="J468" s="10"/>
      <c r="K468" s="10"/>
      <c r="L468" s="10"/>
      <c r="M468" s="10"/>
      <c r="N468" s="23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22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spans="2:48" ht="15.75" customHeight="1">
      <c r="B469" s="10"/>
      <c r="C469" s="20"/>
      <c r="D469" s="20"/>
      <c r="E469" s="21"/>
      <c r="F469" s="21"/>
      <c r="G469" s="10"/>
      <c r="H469" s="10"/>
      <c r="I469" s="10"/>
      <c r="J469" s="10"/>
      <c r="K469" s="10"/>
      <c r="L469" s="10"/>
      <c r="M469" s="10"/>
      <c r="N469" s="23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22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spans="2:48" ht="15.75" customHeight="1">
      <c r="B470" s="10"/>
      <c r="C470" s="20"/>
      <c r="D470" s="20"/>
      <c r="E470" s="21"/>
      <c r="F470" s="21"/>
      <c r="G470" s="10"/>
      <c r="H470" s="10"/>
      <c r="I470" s="10"/>
      <c r="J470" s="10"/>
      <c r="K470" s="10"/>
      <c r="L470" s="10"/>
      <c r="M470" s="10"/>
      <c r="N470" s="23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22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spans="2:48" ht="15.75" customHeight="1">
      <c r="B471" s="10"/>
      <c r="C471" s="20"/>
      <c r="D471" s="20"/>
      <c r="E471" s="21"/>
      <c r="F471" s="21"/>
      <c r="G471" s="10"/>
      <c r="H471" s="10"/>
      <c r="I471" s="10"/>
      <c r="J471" s="10"/>
      <c r="K471" s="10"/>
      <c r="L471" s="10"/>
      <c r="M471" s="10"/>
      <c r="N471" s="23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22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spans="2:48" ht="15.75" customHeight="1">
      <c r="B472" s="10"/>
      <c r="C472" s="20"/>
      <c r="D472" s="20"/>
      <c r="E472" s="21"/>
      <c r="F472" s="21"/>
      <c r="G472" s="10"/>
      <c r="H472" s="10"/>
      <c r="I472" s="10"/>
      <c r="J472" s="10"/>
      <c r="K472" s="10"/>
      <c r="L472" s="10"/>
      <c r="M472" s="10"/>
      <c r="N472" s="23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22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spans="2:48" ht="15.75" customHeight="1">
      <c r="B473" s="10"/>
      <c r="C473" s="20"/>
      <c r="D473" s="20"/>
      <c r="E473" s="21"/>
      <c r="F473" s="21"/>
      <c r="G473" s="10"/>
      <c r="H473" s="10"/>
      <c r="I473" s="10"/>
      <c r="J473" s="10"/>
      <c r="K473" s="10"/>
      <c r="L473" s="10"/>
      <c r="M473" s="10"/>
      <c r="N473" s="23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22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spans="2:48" ht="15.75" customHeight="1">
      <c r="B474" s="10"/>
      <c r="C474" s="20"/>
      <c r="D474" s="20"/>
      <c r="E474" s="21"/>
      <c r="F474" s="21"/>
      <c r="G474" s="10"/>
      <c r="H474" s="10"/>
      <c r="I474" s="10"/>
      <c r="J474" s="10"/>
      <c r="K474" s="10"/>
      <c r="L474" s="10"/>
      <c r="M474" s="10"/>
      <c r="N474" s="23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22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spans="2:48" ht="15.75" customHeight="1">
      <c r="B475" s="10"/>
      <c r="C475" s="20"/>
      <c r="D475" s="20"/>
      <c r="E475" s="21"/>
      <c r="F475" s="21"/>
      <c r="G475" s="10"/>
      <c r="H475" s="10"/>
      <c r="I475" s="10"/>
      <c r="J475" s="10"/>
      <c r="K475" s="10"/>
      <c r="L475" s="10"/>
      <c r="M475" s="10"/>
      <c r="N475" s="23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22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spans="2:48" ht="15.75" customHeight="1">
      <c r="B476" s="10"/>
      <c r="C476" s="20"/>
      <c r="D476" s="20"/>
      <c r="E476" s="21"/>
      <c r="F476" s="21"/>
      <c r="G476" s="10"/>
      <c r="H476" s="10"/>
      <c r="I476" s="10"/>
      <c r="J476" s="10"/>
      <c r="K476" s="10"/>
      <c r="L476" s="10"/>
      <c r="M476" s="10"/>
      <c r="N476" s="23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22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spans="2:48" ht="15.75" customHeight="1">
      <c r="B477" s="10"/>
      <c r="C477" s="20"/>
      <c r="D477" s="20"/>
      <c r="E477" s="21"/>
      <c r="F477" s="21"/>
      <c r="G477" s="10"/>
      <c r="H477" s="10"/>
      <c r="I477" s="10"/>
      <c r="J477" s="10"/>
      <c r="K477" s="10"/>
      <c r="L477" s="10"/>
      <c r="M477" s="10"/>
      <c r="N477" s="23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22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spans="2:48" ht="15.75" customHeight="1">
      <c r="B478" s="10"/>
      <c r="C478" s="20"/>
      <c r="D478" s="20"/>
      <c r="E478" s="21"/>
      <c r="F478" s="21"/>
      <c r="G478" s="10"/>
      <c r="H478" s="10"/>
      <c r="I478" s="10"/>
      <c r="J478" s="10"/>
      <c r="K478" s="10"/>
      <c r="L478" s="10"/>
      <c r="M478" s="10"/>
      <c r="N478" s="23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22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spans="2:48" ht="15.75" customHeight="1">
      <c r="B479" s="10"/>
      <c r="C479" s="20"/>
      <c r="D479" s="20"/>
      <c r="E479" s="21"/>
      <c r="F479" s="21"/>
      <c r="G479" s="10"/>
      <c r="H479" s="10"/>
      <c r="I479" s="10"/>
      <c r="J479" s="10"/>
      <c r="K479" s="10"/>
      <c r="L479" s="10"/>
      <c r="M479" s="10"/>
      <c r="N479" s="23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22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spans="2:48" ht="15.75" customHeight="1">
      <c r="B480" s="10"/>
      <c r="C480" s="20"/>
      <c r="D480" s="20"/>
      <c r="E480" s="21"/>
      <c r="F480" s="21"/>
      <c r="G480" s="10"/>
      <c r="H480" s="10"/>
      <c r="I480" s="10"/>
      <c r="J480" s="10"/>
      <c r="K480" s="10"/>
      <c r="L480" s="10"/>
      <c r="M480" s="10"/>
      <c r="N480" s="23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22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spans="2:48" ht="15.75" customHeight="1">
      <c r="B481" s="10"/>
      <c r="C481" s="20"/>
      <c r="D481" s="20"/>
      <c r="E481" s="21"/>
      <c r="F481" s="21"/>
      <c r="G481" s="10"/>
      <c r="H481" s="10"/>
      <c r="I481" s="10"/>
      <c r="J481" s="10"/>
      <c r="K481" s="10"/>
      <c r="L481" s="10"/>
      <c r="M481" s="10"/>
      <c r="N481" s="23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22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spans="2:48" ht="15.75" customHeight="1">
      <c r="B482" s="10"/>
      <c r="C482" s="20"/>
      <c r="D482" s="20"/>
      <c r="E482" s="21"/>
      <c r="F482" s="21"/>
      <c r="G482" s="10"/>
      <c r="H482" s="10"/>
      <c r="I482" s="10"/>
      <c r="J482" s="10"/>
      <c r="K482" s="10"/>
      <c r="L482" s="10"/>
      <c r="M482" s="10"/>
      <c r="N482" s="23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22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spans="2:48" ht="15.75" customHeight="1">
      <c r="B483" s="10"/>
      <c r="C483" s="20"/>
      <c r="D483" s="20"/>
      <c r="E483" s="21"/>
      <c r="F483" s="21"/>
      <c r="G483" s="10"/>
      <c r="H483" s="10"/>
      <c r="I483" s="10"/>
      <c r="J483" s="10"/>
      <c r="K483" s="10"/>
      <c r="L483" s="10"/>
      <c r="M483" s="10"/>
      <c r="N483" s="23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22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spans="2:48" ht="15.75" customHeight="1">
      <c r="B484" s="10"/>
      <c r="C484" s="20"/>
      <c r="D484" s="20"/>
      <c r="E484" s="21"/>
      <c r="F484" s="21"/>
      <c r="G484" s="10"/>
      <c r="H484" s="10"/>
      <c r="I484" s="10"/>
      <c r="J484" s="10"/>
      <c r="K484" s="10"/>
      <c r="L484" s="10"/>
      <c r="M484" s="10"/>
      <c r="N484" s="23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22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spans="2:48" ht="15.75" customHeight="1">
      <c r="B485" s="10"/>
      <c r="C485" s="20"/>
      <c r="D485" s="20"/>
      <c r="E485" s="21"/>
      <c r="F485" s="21"/>
      <c r="G485" s="10"/>
      <c r="H485" s="10"/>
      <c r="I485" s="10"/>
      <c r="J485" s="10"/>
      <c r="K485" s="10"/>
      <c r="L485" s="10"/>
      <c r="M485" s="10"/>
      <c r="N485" s="23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22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spans="2:48" ht="15.75" customHeight="1">
      <c r="B486" s="10"/>
      <c r="C486" s="20"/>
      <c r="D486" s="20"/>
      <c r="E486" s="21"/>
      <c r="F486" s="21"/>
      <c r="G486" s="10"/>
      <c r="H486" s="10"/>
      <c r="I486" s="10"/>
      <c r="J486" s="10"/>
      <c r="K486" s="10"/>
      <c r="L486" s="10"/>
      <c r="M486" s="10"/>
      <c r="N486" s="23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22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spans="2:48" ht="15.75" customHeight="1">
      <c r="B487" s="10"/>
      <c r="C487" s="20"/>
      <c r="D487" s="20"/>
      <c r="E487" s="21"/>
      <c r="F487" s="21"/>
      <c r="G487" s="10"/>
      <c r="H487" s="10"/>
      <c r="I487" s="10"/>
      <c r="J487" s="10"/>
      <c r="K487" s="10"/>
      <c r="L487" s="10"/>
      <c r="M487" s="10"/>
      <c r="N487" s="23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22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spans="2:48" ht="15.75" customHeight="1">
      <c r="B488" s="10"/>
      <c r="C488" s="20"/>
      <c r="D488" s="20"/>
      <c r="E488" s="21"/>
      <c r="F488" s="21"/>
      <c r="G488" s="10"/>
      <c r="H488" s="10"/>
      <c r="I488" s="10"/>
      <c r="J488" s="10"/>
      <c r="K488" s="10"/>
      <c r="L488" s="10"/>
      <c r="M488" s="10"/>
      <c r="N488" s="23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22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spans="2:48" ht="15.75" customHeight="1">
      <c r="B489" s="10"/>
      <c r="C489" s="20"/>
      <c r="D489" s="20"/>
      <c r="E489" s="21"/>
      <c r="F489" s="21"/>
      <c r="G489" s="10"/>
      <c r="H489" s="10"/>
      <c r="I489" s="10"/>
      <c r="J489" s="10"/>
      <c r="K489" s="10"/>
      <c r="L489" s="10"/>
      <c r="M489" s="10"/>
      <c r="N489" s="23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22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spans="2:48" ht="15.75" customHeight="1">
      <c r="B490" s="10"/>
      <c r="C490" s="20"/>
      <c r="D490" s="20"/>
      <c r="E490" s="21"/>
      <c r="F490" s="21"/>
      <c r="G490" s="10"/>
      <c r="H490" s="10"/>
      <c r="I490" s="10"/>
      <c r="J490" s="10"/>
      <c r="K490" s="10"/>
      <c r="L490" s="10"/>
      <c r="M490" s="10"/>
      <c r="N490" s="23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22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spans="2:48" ht="15.75" customHeight="1">
      <c r="B491" s="10"/>
      <c r="C491" s="20"/>
      <c r="D491" s="20"/>
      <c r="E491" s="21"/>
      <c r="F491" s="21"/>
      <c r="G491" s="10"/>
      <c r="H491" s="10"/>
      <c r="I491" s="10"/>
      <c r="J491" s="10"/>
      <c r="K491" s="10"/>
      <c r="L491" s="10"/>
      <c r="M491" s="10"/>
      <c r="N491" s="23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22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spans="2:48" ht="15.75" customHeight="1">
      <c r="B492" s="10"/>
      <c r="C492" s="20"/>
      <c r="D492" s="20"/>
      <c r="E492" s="21"/>
      <c r="F492" s="21"/>
      <c r="G492" s="10"/>
      <c r="H492" s="10"/>
      <c r="I492" s="10"/>
      <c r="J492" s="10"/>
      <c r="K492" s="10"/>
      <c r="L492" s="10"/>
      <c r="M492" s="10"/>
      <c r="N492" s="23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22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spans="2:48" ht="15.75" customHeight="1">
      <c r="B493" s="10"/>
      <c r="C493" s="20"/>
      <c r="D493" s="20"/>
      <c r="E493" s="21"/>
      <c r="F493" s="21"/>
      <c r="G493" s="10"/>
      <c r="H493" s="10"/>
      <c r="I493" s="10"/>
      <c r="J493" s="10"/>
      <c r="K493" s="10"/>
      <c r="L493" s="10"/>
      <c r="M493" s="10"/>
      <c r="N493" s="23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22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spans="2:48" ht="15.75" customHeight="1">
      <c r="B494" s="10"/>
      <c r="C494" s="20"/>
      <c r="D494" s="20"/>
      <c r="E494" s="21"/>
      <c r="F494" s="21"/>
      <c r="G494" s="10"/>
      <c r="H494" s="10"/>
      <c r="I494" s="10"/>
      <c r="J494" s="10"/>
      <c r="K494" s="10"/>
      <c r="L494" s="10"/>
      <c r="M494" s="10"/>
      <c r="N494" s="23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22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spans="2:48" ht="15.75" customHeight="1">
      <c r="B495" s="10"/>
      <c r="C495" s="20"/>
      <c r="D495" s="20"/>
      <c r="E495" s="21"/>
      <c r="F495" s="21"/>
      <c r="G495" s="10"/>
      <c r="H495" s="10"/>
      <c r="I495" s="10"/>
      <c r="J495" s="10"/>
      <c r="K495" s="10"/>
      <c r="L495" s="10"/>
      <c r="M495" s="10"/>
      <c r="N495" s="23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22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spans="2:48" ht="15.75" customHeight="1">
      <c r="B496" s="10"/>
      <c r="C496" s="20"/>
      <c r="D496" s="20"/>
      <c r="E496" s="21"/>
      <c r="F496" s="21"/>
      <c r="G496" s="10"/>
      <c r="H496" s="10"/>
      <c r="I496" s="10"/>
      <c r="J496" s="10"/>
      <c r="K496" s="10"/>
      <c r="L496" s="10"/>
      <c r="M496" s="10"/>
      <c r="N496" s="23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22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spans="2:48" ht="15.75" customHeight="1">
      <c r="B497" s="10"/>
      <c r="C497" s="20"/>
      <c r="D497" s="20"/>
      <c r="E497" s="21"/>
      <c r="F497" s="21"/>
      <c r="G497" s="10"/>
      <c r="H497" s="10"/>
      <c r="I497" s="10"/>
      <c r="J497" s="10"/>
      <c r="K497" s="10"/>
      <c r="L497" s="10"/>
      <c r="M497" s="10"/>
      <c r="N497" s="23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22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spans="2:48" ht="15.75" customHeight="1">
      <c r="B498" s="10"/>
      <c r="C498" s="20"/>
      <c r="D498" s="20"/>
      <c r="E498" s="21"/>
      <c r="F498" s="21"/>
      <c r="G498" s="10"/>
      <c r="H498" s="10"/>
      <c r="I498" s="10"/>
      <c r="J498" s="10"/>
      <c r="K498" s="10"/>
      <c r="L498" s="10"/>
      <c r="M498" s="10"/>
      <c r="N498" s="23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22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  <row r="499" spans="2:48" ht="15.75" customHeight="1">
      <c r="B499" s="10"/>
      <c r="C499" s="20"/>
      <c r="D499" s="20"/>
      <c r="E499" s="21"/>
      <c r="F499" s="21"/>
      <c r="G499" s="10"/>
      <c r="H499" s="10"/>
      <c r="I499" s="10"/>
      <c r="J499" s="10"/>
      <c r="K499" s="10"/>
      <c r="L499" s="10"/>
      <c r="M499" s="10"/>
      <c r="N499" s="23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22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</row>
    <row r="500" spans="2:48" ht="15.75" customHeight="1">
      <c r="B500" s="10"/>
      <c r="C500" s="20"/>
      <c r="D500" s="20"/>
      <c r="E500" s="21"/>
      <c r="F500" s="21"/>
      <c r="G500" s="10"/>
      <c r="H500" s="10"/>
      <c r="I500" s="10"/>
      <c r="J500" s="10"/>
      <c r="K500" s="10"/>
      <c r="L500" s="10"/>
      <c r="M500" s="10"/>
      <c r="N500" s="23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22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</row>
    <row r="501" spans="2:48" ht="15.75" customHeight="1">
      <c r="B501" s="10"/>
      <c r="C501" s="20"/>
      <c r="D501" s="20"/>
      <c r="E501" s="21"/>
      <c r="F501" s="21"/>
      <c r="G501" s="10"/>
      <c r="H501" s="10"/>
      <c r="I501" s="10"/>
      <c r="J501" s="10"/>
      <c r="K501" s="10"/>
      <c r="L501" s="10"/>
      <c r="M501" s="10"/>
      <c r="N501" s="23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22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</row>
    <row r="502" spans="2:48" ht="15.75" customHeight="1">
      <c r="B502" s="10"/>
      <c r="C502" s="20"/>
      <c r="D502" s="20"/>
      <c r="E502" s="21"/>
      <c r="F502" s="21"/>
      <c r="G502" s="10"/>
      <c r="H502" s="10"/>
      <c r="I502" s="10"/>
      <c r="J502" s="10"/>
      <c r="K502" s="10"/>
      <c r="L502" s="10"/>
      <c r="M502" s="10"/>
      <c r="N502" s="23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22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</row>
    <row r="503" spans="2:48" ht="15.75" customHeight="1">
      <c r="B503" s="10"/>
      <c r="C503" s="20"/>
      <c r="D503" s="20"/>
      <c r="E503" s="21"/>
      <c r="F503" s="21"/>
      <c r="G503" s="10"/>
      <c r="H503" s="10"/>
      <c r="I503" s="10"/>
      <c r="J503" s="10"/>
      <c r="K503" s="10"/>
      <c r="L503" s="10"/>
      <c r="M503" s="10"/>
      <c r="N503" s="23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22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</row>
    <row r="504" spans="2:48" ht="15.75" customHeight="1">
      <c r="B504" s="10"/>
      <c r="C504" s="20"/>
      <c r="D504" s="20"/>
      <c r="E504" s="21"/>
      <c r="F504" s="21"/>
      <c r="G504" s="10"/>
      <c r="H504" s="10"/>
      <c r="I504" s="10"/>
      <c r="J504" s="10"/>
      <c r="K504" s="10"/>
      <c r="L504" s="10"/>
      <c r="M504" s="10"/>
      <c r="N504" s="23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22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</row>
    <row r="505" spans="2:48" ht="15.75" customHeight="1">
      <c r="B505" s="10"/>
      <c r="C505" s="20"/>
      <c r="D505" s="20"/>
      <c r="E505" s="21"/>
      <c r="F505" s="21"/>
      <c r="G505" s="10"/>
      <c r="H505" s="10"/>
      <c r="I505" s="10"/>
      <c r="J505" s="10"/>
      <c r="K505" s="10"/>
      <c r="L505" s="10"/>
      <c r="M505" s="10"/>
      <c r="N505" s="23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22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</row>
    <row r="506" spans="2:48" ht="15.75" customHeight="1">
      <c r="B506" s="10"/>
      <c r="C506" s="20"/>
      <c r="D506" s="20"/>
      <c r="E506" s="21"/>
      <c r="F506" s="21"/>
      <c r="G506" s="10"/>
      <c r="H506" s="10"/>
      <c r="I506" s="10"/>
      <c r="J506" s="10"/>
      <c r="K506" s="10"/>
      <c r="L506" s="10"/>
      <c r="M506" s="10"/>
      <c r="N506" s="23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22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</row>
    <row r="507" spans="2:48" ht="15.75" customHeight="1">
      <c r="B507" s="10"/>
      <c r="C507" s="20"/>
      <c r="D507" s="20"/>
      <c r="E507" s="21"/>
      <c r="F507" s="21"/>
      <c r="G507" s="10"/>
      <c r="H507" s="10"/>
      <c r="I507" s="10"/>
      <c r="J507" s="10"/>
      <c r="K507" s="10"/>
      <c r="L507" s="10"/>
      <c r="M507" s="10"/>
      <c r="N507" s="23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22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</row>
    <row r="508" spans="2:48" ht="15.75" customHeight="1">
      <c r="B508" s="10"/>
      <c r="C508" s="20"/>
      <c r="D508" s="20"/>
      <c r="E508" s="21"/>
      <c r="F508" s="21"/>
      <c r="G508" s="10"/>
      <c r="H508" s="10"/>
      <c r="I508" s="10"/>
      <c r="J508" s="10"/>
      <c r="K508" s="10"/>
      <c r="L508" s="10"/>
      <c r="M508" s="10"/>
      <c r="N508" s="23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22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</row>
    <row r="509" spans="2:48" ht="15.75" customHeight="1">
      <c r="B509" s="10"/>
      <c r="C509" s="20"/>
      <c r="D509" s="20"/>
      <c r="E509" s="21"/>
      <c r="F509" s="21"/>
      <c r="G509" s="10"/>
      <c r="H509" s="10"/>
      <c r="I509" s="10"/>
      <c r="J509" s="10"/>
      <c r="K509" s="10"/>
      <c r="L509" s="10"/>
      <c r="M509" s="10"/>
      <c r="N509" s="23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22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</row>
    <row r="510" spans="2:48" ht="15.75" customHeight="1">
      <c r="B510" s="10"/>
      <c r="C510" s="20"/>
      <c r="D510" s="20"/>
      <c r="E510" s="21"/>
      <c r="F510" s="21"/>
      <c r="G510" s="10"/>
      <c r="H510" s="10"/>
      <c r="I510" s="10"/>
      <c r="J510" s="10"/>
      <c r="K510" s="10"/>
      <c r="L510" s="10"/>
      <c r="M510" s="10"/>
      <c r="N510" s="23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22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</row>
    <row r="511" spans="2:48" ht="15.75" customHeight="1">
      <c r="B511" s="10"/>
      <c r="C511" s="20"/>
      <c r="D511" s="20"/>
      <c r="E511" s="21"/>
      <c r="F511" s="21"/>
      <c r="G511" s="10"/>
      <c r="H511" s="10"/>
      <c r="I511" s="10"/>
      <c r="J511" s="10"/>
      <c r="K511" s="10"/>
      <c r="L511" s="10"/>
      <c r="M511" s="10"/>
      <c r="N511" s="23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22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</row>
    <row r="512" spans="2:48" ht="15.75" customHeight="1">
      <c r="B512" s="10"/>
      <c r="C512" s="20"/>
      <c r="D512" s="20"/>
      <c r="E512" s="21"/>
      <c r="F512" s="21"/>
      <c r="G512" s="10"/>
      <c r="H512" s="10"/>
      <c r="I512" s="10"/>
      <c r="J512" s="10"/>
      <c r="K512" s="10"/>
      <c r="L512" s="10"/>
      <c r="M512" s="10"/>
      <c r="N512" s="23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22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</row>
    <row r="513" spans="2:48" ht="15.75" customHeight="1">
      <c r="B513" s="10"/>
      <c r="C513" s="20"/>
      <c r="D513" s="20"/>
      <c r="E513" s="21"/>
      <c r="F513" s="21"/>
      <c r="G513" s="10"/>
      <c r="H513" s="10"/>
      <c r="I513" s="10"/>
      <c r="J513" s="10"/>
      <c r="K513" s="10"/>
      <c r="L513" s="10"/>
      <c r="M513" s="10"/>
      <c r="N513" s="23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22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</row>
    <row r="514" spans="2:48" ht="15.75" customHeight="1">
      <c r="B514" s="10"/>
      <c r="C514" s="20"/>
      <c r="D514" s="20"/>
      <c r="E514" s="21"/>
      <c r="F514" s="21"/>
      <c r="G514" s="10"/>
      <c r="H514" s="10"/>
      <c r="I514" s="10"/>
      <c r="J514" s="10"/>
      <c r="K514" s="10"/>
      <c r="L514" s="10"/>
      <c r="M514" s="10"/>
      <c r="N514" s="23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22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</row>
    <row r="515" spans="2:48" ht="15.75" customHeight="1">
      <c r="B515" s="10"/>
      <c r="C515" s="20"/>
      <c r="D515" s="20"/>
      <c r="E515" s="21"/>
      <c r="F515" s="21"/>
      <c r="G515" s="10"/>
      <c r="H515" s="10"/>
      <c r="I515" s="10"/>
      <c r="J515" s="10"/>
      <c r="K515" s="10"/>
      <c r="L515" s="10"/>
      <c r="M515" s="10"/>
      <c r="N515" s="23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22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</row>
    <row r="516" spans="2:48" ht="15.75" customHeight="1">
      <c r="B516" s="10"/>
      <c r="C516" s="20"/>
      <c r="D516" s="20"/>
      <c r="E516" s="21"/>
      <c r="F516" s="21"/>
      <c r="G516" s="10"/>
      <c r="H516" s="10"/>
      <c r="I516" s="10"/>
      <c r="J516" s="10"/>
      <c r="K516" s="10"/>
      <c r="L516" s="10"/>
      <c r="M516" s="10"/>
      <c r="N516" s="23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22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</row>
    <row r="517" spans="2:48" ht="15.75" customHeight="1">
      <c r="B517" s="10"/>
      <c r="C517" s="20"/>
      <c r="D517" s="20"/>
      <c r="E517" s="21"/>
      <c r="F517" s="21"/>
      <c r="G517" s="10"/>
      <c r="H517" s="10"/>
      <c r="I517" s="10"/>
      <c r="J517" s="10"/>
      <c r="K517" s="10"/>
      <c r="L517" s="10"/>
      <c r="M517" s="10"/>
      <c r="N517" s="23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22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</row>
    <row r="518" spans="2:48" ht="15.75" customHeight="1">
      <c r="B518" s="10"/>
      <c r="C518" s="20"/>
      <c r="D518" s="20"/>
      <c r="E518" s="21"/>
      <c r="F518" s="21"/>
      <c r="G518" s="10"/>
      <c r="H518" s="10"/>
      <c r="I518" s="10"/>
      <c r="J518" s="10"/>
      <c r="K518" s="10"/>
      <c r="L518" s="10"/>
      <c r="M518" s="10"/>
      <c r="N518" s="23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22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</row>
    <row r="519" spans="2:48" ht="15.75" customHeight="1">
      <c r="B519" s="10"/>
      <c r="C519" s="20"/>
      <c r="D519" s="20"/>
      <c r="E519" s="21"/>
      <c r="F519" s="21"/>
      <c r="G519" s="10"/>
      <c r="H519" s="10"/>
      <c r="I519" s="10"/>
      <c r="J519" s="10"/>
      <c r="K519" s="10"/>
      <c r="L519" s="10"/>
      <c r="M519" s="10"/>
      <c r="N519" s="23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22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</row>
    <row r="520" spans="2:48" ht="15.75" customHeight="1">
      <c r="B520" s="10"/>
      <c r="C520" s="20"/>
      <c r="D520" s="20"/>
      <c r="E520" s="21"/>
      <c r="F520" s="21"/>
      <c r="G520" s="10"/>
      <c r="H520" s="10"/>
      <c r="I520" s="10"/>
      <c r="J520" s="10"/>
      <c r="K520" s="10"/>
      <c r="L520" s="10"/>
      <c r="M520" s="10"/>
      <c r="N520" s="23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22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</row>
    <row r="521" spans="2:48" ht="15.75" customHeight="1">
      <c r="B521" s="10"/>
      <c r="C521" s="20"/>
      <c r="D521" s="20"/>
      <c r="E521" s="21"/>
      <c r="F521" s="21"/>
      <c r="G521" s="10"/>
      <c r="H521" s="10"/>
      <c r="I521" s="10"/>
      <c r="J521" s="10"/>
      <c r="K521" s="10"/>
      <c r="L521" s="10"/>
      <c r="M521" s="10"/>
      <c r="N521" s="23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22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</row>
    <row r="522" spans="2:48" ht="15.75" customHeight="1">
      <c r="B522" s="10"/>
      <c r="C522" s="20"/>
      <c r="D522" s="20"/>
      <c r="E522" s="21"/>
      <c r="F522" s="21"/>
      <c r="G522" s="10"/>
      <c r="H522" s="10"/>
      <c r="I522" s="10"/>
      <c r="J522" s="10"/>
      <c r="K522" s="10"/>
      <c r="L522" s="10"/>
      <c r="M522" s="10"/>
      <c r="N522" s="23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22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</row>
    <row r="523" spans="2:48" ht="15.75" customHeight="1">
      <c r="B523" s="10"/>
      <c r="C523" s="20"/>
      <c r="D523" s="20"/>
      <c r="E523" s="21"/>
      <c r="F523" s="21"/>
      <c r="G523" s="10"/>
      <c r="H523" s="10"/>
      <c r="I523" s="10"/>
      <c r="J523" s="10"/>
      <c r="K523" s="10"/>
      <c r="L523" s="10"/>
      <c r="M523" s="10"/>
      <c r="N523" s="23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22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</row>
    <row r="524" spans="2:48" ht="15.75" customHeight="1">
      <c r="B524" s="10"/>
      <c r="C524" s="20"/>
      <c r="D524" s="20"/>
      <c r="E524" s="21"/>
      <c r="F524" s="21"/>
      <c r="G524" s="10"/>
      <c r="H524" s="10"/>
      <c r="I524" s="10"/>
      <c r="J524" s="10"/>
      <c r="K524" s="10"/>
      <c r="L524" s="10"/>
      <c r="M524" s="10"/>
      <c r="N524" s="23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22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</row>
    <row r="525" spans="2:48" ht="15.75" customHeight="1">
      <c r="B525" s="10"/>
      <c r="C525" s="20"/>
      <c r="D525" s="20"/>
      <c r="E525" s="21"/>
      <c r="F525" s="21"/>
      <c r="G525" s="10"/>
      <c r="H525" s="10"/>
      <c r="I525" s="10"/>
      <c r="J525" s="10"/>
      <c r="K525" s="10"/>
      <c r="L525" s="10"/>
      <c r="M525" s="10"/>
      <c r="N525" s="23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22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</row>
    <row r="526" spans="2:48" ht="15.75" customHeight="1">
      <c r="B526" s="10"/>
      <c r="C526" s="20"/>
      <c r="D526" s="20"/>
      <c r="E526" s="21"/>
      <c r="F526" s="21"/>
      <c r="G526" s="10"/>
      <c r="H526" s="10"/>
      <c r="I526" s="10"/>
      <c r="J526" s="10"/>
      <c r="K526" s="10"/>
      <c r="L526" s="10"/>
      <c r="M526" s="10"/>
      <c r="N526" s="23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22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</row>
    <row r="527" spans="2:48" ht="15.75" customHeight="1">
      <c r="B527" s="10"/>
      <c r="C527" s="20"/>
      <c r="D527" s="20"/>
      <c r="E527" s="21"/>
      <c r="F527" s="21"/>
      <c r="G527" s="10"/>
      <c r="H527" s="10"/>
      <c r="I527" s="10"/>
      <c r="J527" s="10"/>
      <c r="K527" s="10"/>
      <c r="L527" s="10"/>
      <c r="M527" s="10"/>
      <c r="N527" s="23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22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</row>
    <row r="528" spans="2:48" ht="15.75" customHeight="1">
      <c r="B528" s="10"/>
      <c r="C528" s="20"/>
      <c r="D528" s="20"/>
      <c r="E528" s="21"/>
      <c r="F528" s="21"/>
      <c r="G528" s="10"/>
      <c r="H528" s="10"/>
      <c r="I528" s="10"/>
      <c r="J528" s="10"/>
      <c r="K528" s="10"/>
      <c r="L528" s="10"/>
      <c r="M528" s="10"/>
      <c r="N528" s="23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22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</row>
    <row r="529" spans="2:48" ht="15.75" customHeight="1">
      <c r="B529" s="10"/>
      <c r="C529" s="20"/>
      <c r="D529" s="20"/>
      <c r="E529" s="21"/>
      <c r="F529" s="21"/>
      <c r="G529" s="10"/>
      <c r="H529" s="10"/>
      <c r="I529" s="10"/>
      <c r="J529" s="10"/>
      <c r="K529" s="10"/>
      <c r="L529" s="10"/>
      <c r="M529" s="10"/>
      <c r="N529" s="23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22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</row>
    <row r="530" spans="2:48" ht="15.75" customHeight="1">
      <c r="B530" s="10"/>
      <c r="C530" s="20"/>
      <c r="D530" s="20"/>
      <c r="E530" s="21"/>
      <c r="F530" s="21"/>
      <c r="G530" s="10"/>
      <c r="H530" s="10"/>
      <c r="I530" s="10"/>
      <c r="J530" s="10"/>
      <c r="K530" s="10"/>
      <c r="L530" s="10"/>
      <c r="M530" s="10"/>
      <c r="N530" s="23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22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</row>
    <row r="531" spans="2:48" ht="15.75" customHeight="1">
      <c r="B531" s="10"/>
      <c r="C531" s="20"/>
      <c r="D531" s="20"/>
      <c r="E531" s="21"/>
      <c r="F531" s="21"/>
      <c r="G531" s="10"/>
      <c r="H531" s="10"/>
      <c r="I531" s="10"/>
      <c r="J531" s="10"/>
      <c r="K531" s="10"/>
      <c r="L531" s="10"/>
      <c r="M531" s="10"/>
      <c r="N531" s="23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22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</row>
    <row r="532" spans="2:48" ht="15.75" customHeight="1">
      <c r="B532" s="10"/>
      <c r="C532" s="20"/>
      <c r="D532" s="20"/>
      <c r="E532" s="21"/>
      <c r="F532" s="21"/>
      <c r="G532" s="10"/>
      <c r="H532" s="10"/>
      <c r="I532" s="10"/>
      <c r="J532" s="10"/>
      <c r="K532" s="10"/>
      <c r="L532" s="10"/>
      <c r="M532" s="10"/>
      <c r="N532" s="23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22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</row>
    <row r="533" spans="2:48" ht="15.75" customHeight="1">
      <c r="B533" s="10"/>
      <c r="C533" s="20"/>
      <c r="D533" s="20"/>
      <c r="E533" s="21"/>
      <c r="F533" s="21"/>
      <c r="G533" s="10"/>
      <c r="H533" s="10"/>
      <c r="I533" s="10"/>
      <c r="J533" s="10"/>
      <c r="K533" s="10"/>
      <c r="L533" s="10"/>
      <c r="M533" s="10"/>
      <c r="N533" s="23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22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</row>
    <row r="534" spans="2:48" ht="15.75" customHeight="1">
      <c r="B534" s="10"/>
      <c r="C534" s="20"/>
      <c r="D534" s="20"/>
      <c r="E534" s="21"/>
      <c r="F534" s="21"/>
      <c r="G534" s="10"/>
      <c r="H534" s="10"/>
      <c r="I534" s="10"/>
      <c r="J534" s="10"/>
      <c r="K534" s="10"/>
      <c r="L534" s="10"/>
      <c r="M534" s="10"/>
      <c r="N534" s="23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22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</row>
    <row r="535" spans="2:48" ht="15.75" customHeight="1">
      <c r="B535" s="10"/>
      <c r="C535" s="20"/>
      <c r="D535" s="20"/>
      <c r="E535" s="21"/>
      <c r="F535" s="21"/>
      <c r="G535" s="10"/>
      <c r="H535" s="10"/>
      <c r="I535" s="10"/>
      <c r="J535" s="10"/>
      <c r="K535" s="10"/>
      <c r="L535" s="10"/>
      <c r="M535" s="10"/>
      <c r="N535" s="23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22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</row>
    <row r="536" spans="2:48" ht="15.75" customHeight="1">
      <c r="B536" s="10"/>
      <c r="C536" s="20"/>
      <c r="D536" s="20"/>
      <c r="E536" s="21"/>
      <c r="F536" s="21"/>
      <c r="G536" s="10"/>
      <c r="H536" s="10"/>
      <c r="I536" s="10"/>
      <c r="J536" s="10"/>
      <c r="K536" s="10"/>
      <c r="L536" s="10"/>
      <c r="M536" s="10"/>
      <c r="N536" s="23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22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</row>
    <row r="537" spans="2:48" ht="15.75" customHeight="1">
      <c r="B537" s="10"/>
      <c r="C537" s="20"/>
      <c r="D537" s="20"/>
      <c r="E537" s="21"/>
      <c r="F537" s="21"/>
      <c r="G537" s="10"/>
      <c r="H537" s="10"/>
      <c r="I537" s="10"/>
      <c r="J537" s="10"/>
      <c r="K537" s="10"/>
      <c r="L537" s="10"/>
      <c r="M537" s="10"/>
      <c r="N537" s="23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22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</row>
    <row r="538" spans="2:48" ht="15.75" customHeight="1">
      <c r="B538" s="10"/>
      <c r="C538" s="20"/>
      <c r="D538" s="20"/>
      <c r="E538" s="21"/>
      <c r="F538" s="21"/>
      <c r="G538" s="10"/>
      <c r="H538" s="10"/>
      <c r="I538" s="10"/>
      <c r="J538" s="10"/>
      <c r="K538" s="10"/>
      <c r="L538" s="10"/>
      <c r="M538" s="10"/>
      <c r="N538" s="23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22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</row>
    <row r="539" spans="2:48" ht="15.75" customHeight="1">
      <c r="B539" s="10"/>
      <c r="C539" s="20"/>
      <c r="D539" s="20"/>
      <c r="E539" s="21"/>
      <c r="F539" s="21"/>
      <c r="G539" s="10"/>
      <c r="H539" s="10"/>
      <c r="I539" s="10"/>
      <c r="J539" s="10"/>
      <c r="K539" s="10"/>
      <c r="L539" s="10"/>
      <c r="M539" s="10"/>
      <c r="N539" s="23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22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</row>
    <row r="540" spans="2:48" ht="15.75" customHeight="1">
      <c r="B540" s="10"/>
      <c r="C540" s="20"/>
      <c r="D540" s="20"/>
      <c r="E540" s="21"/>
      <c r="F540" s="21"/>
      <c r="G540" s="10"/>
      <c r="H540" s="10"/>
      <c r="I540" s="10"/>
      <c r="J540" s="10"/>
      <c r="K540" s="10"/>
      <c r="L540" s="10"/>
      <c r="M540" s="10"/>
      <c r="N540" s="23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22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</row>
    <row r="541" spans="2:48" ht="15.75" customHeight="1">
      <c r="B541" s="10"/>
      <c r="C541" s="20"/>
      <c r="D541" s="20"/>
      <c r="E541" s="21"/>
      <c r="F541" s="21"/>
      <c r="G541" s="10"/>
      <c r="H541" s="10"/>
      <c r="I541" s="10"/>
      <c r="J541" s="10"/>
      <c r="K541" s="10"/>
      <c r="L541" s="10"/>
      <c r="M541" s="10"/>
      <c r="N541" s="23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22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</row>
    <row r="542" spans="2:48" ht="15.75" customHeight="1">
      <c r="B542" s="10"/>
      <c r="C542" s="20"/>
      <c r="D542" s="20"/>
      <c r="E542" s="21"/>
      <c r="F542" s="21"/>
      <c r="G542" s="10"/>
      <c r="H542" s="10"/>
      <c r="I542" s="10"/>
      <c r="J542" s="10"/>
      <c r="K542" s="10"/>
      <c r="L542" s="10"/>
      <c r="M542" s="10"/>
      <c r="N542" s="23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22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</row>
    <row r="543" spans="2:48" ht="15.75" customHeight="1">
      <c r="B543" s="10"/>
      <c r="C543" s="20"/>
      <c r="D543" s="20"/>
      <c r="E543" s="21"/>
      <c r="F543" s="21"/>
      <c r="G543" s="10"/>
      <c r="H543" s="10"/>
      <c r="I543" s="10"/>
      <c r="J543" s="10"/>
      <c r="K543" s="10"/>
      <c r="L543" s="10"/>
      <c r="M543" s="10"/>
      <c r="N543" s="23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22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</row>
    <row r="544" spans="2:48" ht="15.75" customHeight="1">
      <c r="B544" s="10"/>
      <c r="C544" s="20"/>
      <c r="D544" s="20"/>
      <c r="E544" s="21"/>
      <c r="F544" s="21"/>
      <c r="G544" s="10"/>
      <c r="H544" s="10"/>
      <c r="I544" s="10"/>
      <c r="J544" s="10"/>
      <c r="K544" s="10"/>
      <c r="L544" s="10"/>
      <c r="M544" s="10"/>
      <c r="N544" s="23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22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</row>
    <row r="545" spans="2:48" ht="15.75" customHeight="1">
      <c r="B545" s="10"/>
      <c r="C545" s="20"/>
      <c r="D545" s="20"/>
      <c r="E545" s="21"/>
      <c r="F545" s="21"/>
      <c r="G545" s="10"/>
      <c r="H545" s="10"/>
      <c r="I545" s="10"/>
      <c r="J545" s="10"/>
      <c r="K545" s="10"/>
      <c r="L545" s="10"/>
      <c r="M545" s="10"/>
      <c r="N545" s="23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22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</row>
    <row r="546" spans="2:48" ht="15.75" customHeight="1">
      <c r="B546" s="10"/>
      <c r="C546" s="20"/>
      <c r="D546" s="20"/>
      <c r="E546" s="21"/>
      <c r="F546" s="21"/>
      <c r="G546" s="10"/>
      <c r="H546" s="10"/>
      <c r="I546" s="10"/>
      <c r="J546" s="10"/>
      <c r="K546" s="10"/>
      <c r="L546" s="10"/>
      <c r="M546" s="10"/>
      <c r="N546" s="23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22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</row>
    <row r="547" spans="2:48" ht="15.75" customHeight="1">
      <c r="B547" s="10"/>
      <c r="C547" s="20"/>
      <c r="D547" s="20"/>
      <c r="E547" s="21"/>
      <c r="F547" s="21"/>
      <c r="G547" s="10"/>
      <c r="H547" s="10"/>
      <c r="I547" s="10"/>
      <c r="J547" s="10"/>
      <c r="K547" s="10"/>
      <c r="L547" s="10"/>
      <c r="M547" s="10"/>
      <c r="N547" s="23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22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</row>
    <row r="548" spans="2:48" ht="15.75" customHeight="1">
      <c r="B548" s="10"/>
      <c r="C548" s="20"/>
      <c r="D548" s="20"/>
      <c r="E548" s="21"/>
      <c r="F548" s="21"/>
      <c r="G548" s="10"/>
      <c r="H548" s="10"/>
      <c r="I548" s="10"/>
      <c r="J548" s="10"/>
      <c r="K548" s="10"/>
      <c r="L548" s="10"/>
      <c r="M548" s="10"/>
      <c r="N548" s="23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22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</row>
    <row r="549" spans="2:48" ht="15.75" customHeight="1">
      <c r="B549" s="10"/>
      <c r="C549" s="20"/>
      <c r="D549" s="20"/>
      <c r="E549" s="21"/>
      <c r="F549" s="21"/>
      <c r="G549" s="10"/>
      <c r="H549" s="10"/>
      <c r="I549" s="10"/>
      <c r="J549" s="10"/>
      <c r="K549" s="10"/>
      <c r="L549" s="10"/>
      <c r="M549" s="10"/>
      <c r="N549" s="23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22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</row>
    <row r="550" spans="2:48" ht="15.75" customHeight="1">
      <c r="B550" s="10"/>
      <c r="C550" s="20"/>
      <c r="D550" s="20"/>
      <c r="E550" s="21"/>
      <c r="F550" s="21"/>
      <c r="G550" s="10"/>
      <c r="H550" s="10"/>
      <c r="I550" s="10"/>
      <c r="J550" s="10"/>
      <c r="K550" s="10"/>
      <c r="L550" s="10"/>
      <c r="M550" s="10"/>
      <c r="N550" s="23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22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</row>
    <row r="551" spans="2:48" ht="15.75" customHeight="1">
      <c r="B551" s="10"/>
      <c r="C551" s="20"/>
      <c r="D551" s="20"/>
      <c r="E551" s="21"/>
      <c r="F551" s="21"/>
      <c r="G551" s="10"/>
      <c r="H551" s="10"/>
      <c r="I551" s="10"/>
      <c r="J551" s="10"/>
      <c r="K551" s="10"/>
      <c r="L551" s="10"/>
      <c r="M551" s="10"/>
      <c r="N551" s="23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22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</row>
    <row r="552" spans="2:48" ht="15.75" customHeight="1">
      <c r="B552" s="10"/>
      <c r="C552" s="20"/>
      <c r="D552" s="20"/>
      <c r="E552" s="21"/>
      <c r="F552" s="21"/>
      <c r="G552" s="10"/>
      <c r="H552" s="10"/>
      <c r="I552" s="10"/>
      <c r="J552" s="10"/>
      <c r="K552" s="10"/>
      <c r="L552" s="10"/>
      <c r="M552" s="10"/>
      <c r="N552" s="23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22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</row>
    <row r="553" spans="2:48" ht="15.75" customHeight="1">
      <c r="B553" s="10"/>
      <c r="C553" s="20"/>
      <c r="D553" s="20"/>
      <c r="E553" s="21"/>
      <c r="F553" s="21"/>
      <c r="G553" s="10"/>
      <c r="H553" s="10"/>
      <c r="I553" s="10"/>
      <c r="J553" s="10"/>
      <c r="K553" s="10"/>
      <c r="L553" s="10"/>
      <c r="M553" s="10"/>
      <c r="N553" s="23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22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</row>
    <row r="554" spans="2:48" ht="15.75" customHeight="1">
      <c r="B554" s="10"/>
      <c r="C554" s="20"/>
      <c r="D554" s="20"/>
      <c r="E554" s="21"/>
      <c r="F554" s="21"/>
      <c r="G554" s="10"/>
      <c r="H554" s="10"/>
      <c r="I554" s="10"/>
      <c r="J554" s="10"/>
      <c r="K554" s="10"/>
      <c r="L554" s="10"/>
      <c r="M554" s="10"/>
      <c r="N554" s="23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22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</row>
    <row r="555" spans="2:48" ht="15.75" customHeight="1">
      <c r="B555" s="10"/>
      <c r="C555" s="20"/>
      <c r="D555" s="20"/>
      <c r="E555" s="21"/>
      <c r="F555" s="21"/>
      <c r="G555" s="10"/>
      <c r="H555" s="10"/>
      <c r="I555" s="10"/>
      <c r="J555" s="10"/>
      <c r="K555" s="10"/>
      <c r="L555" s="10"/>
      <c r="M555" s="10"/>
      <c r="N555" s="23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22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</row>
    <row r="556" spans="2:48" ht="15.75" customHeight="1">
      <c r="B556" s="10"/>
      <c r="C556" s="20"/>
      <c r="D556" s="20"/>
      <c r="E556" s="21"/>
      <c r="F556" s="21"/>
      <c r="G556" s="10"/>
      <c r="H556" s="10"/>
      <c r="I556" s="10"/>
      <c r="J556" s="10"/>
      <c r="K556" s="10"/>
      <c r="L556" s="10"/>
      <c r="M556" s="10"/>
      <c r="N556" s="23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22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</row>
    <row r="557" spans="2:48" ht="15.75" customHeight="1">
      <c r="B557" s="10"/>
      <c r="C557" s="20"/>
      <c r="D557" s="20"/>
      <c r="E557" s="21"/>
      <c r="F557" s="21"/>
      <c r="G557" s="10"/>
      <c r="H557" s="10"/>
      <c r="I557" s="10"/>
      <c r="J557" s="10"/>
      <c r="K557" s="10"/>
      <c r="L557" s="10"/>
      <c r="M557" s="10"/>
      <c r="N557" s="23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22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</row>
    <row r="558" spans="2:48" ht="15.75" customHeight="1">
      <c r="B558" s="10"/>
      <c r="C558" s="20"/>
      <c r="D558" s="20"/>
      <c r="E558" s="21"/>
      <c r="F558" s="21"/>
      <c r="G558" s="10"/>
      <c r="H558" s="10"/>
      <c r="I558" s="10"/>
      <c r="J558" s="10"/>
      <c r="K558" s="10"/>
      <c r="L558" s="10"/>
      <c r="M558" s="10"/>
      <c r="N558" s="23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22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</row>
    <row r="559" spans="2:48" ht="15.75" customHeight="1">
      <c r="B559" s="10"/>
      <c r="C559" s="20"/>
      <c r="D559" s="20"/>
      <c r="E559" s="21"/>
      <c r="F559" s="21"/>
      <c r="G559" s="10"/>
      <c r="H559" s="10"/>
      <c r="I559" s="10"/>
      <c r="J559" s="10"/>
      <c r="K559" s="10"/>
      <c r="L559" s="10"/>
      <c r="M559" s="10"/>
      <c r="N559" s="23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22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</row>
    <row r="560" spans="2:48" ht="15.75" customHeight="1">
      <c r="B560" s="10"/>
      <c r="C560" s="20"/>
      <c r="D560" s="20"/>
      <c r="E560" s="21"/>
      <c r="F560" s="21"/>
      <c r="G560" s="10"/>
      <c r="H560" s="10"/>
      <c r="I560" s="10"/>
      <c r="J560" s="10"/>
      <c r="K560" s="10"/>
      <c r="L560" s="10"/>
      <c r="M560" s="10"/>
      <c r="N560" s="23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22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</row>
    <row r="561" spans="2:48" ht="15.75" customHeight="1">
      <c r="B561" s="10"/>
      <c r="C561" s="20"/>
      <c r="D561" s="20"/>
      <c r="E561" s="21"/>
      <c r="F561" s="21"/>
      <c r="G561" s="10"/>
      <c r="H561" s="10"/>
      <c r="I561" s="10"/>
      <c r="J561" s="10"/>
      <c r="K561" s="10"/>
      <c r="L561" s="10"/>
      <c r="M561" s="10"/>
      <c r="N561" s="23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22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</row>
    <row r="562" spans="2:48" ht="15.75" customHeight="1">
      <c r="B562" s="10"/>
      <c r="C562" s="20"/>
      <c r="D562" s="20"/>
      <c r="E562" s="21"/>
      <c r="F562" s="21"/>
      <c r="G562" s="10"/>
      <c r="H562" s="10"/>
      <c r="I562" s="10"/>
      <c r="J562" s="10"/>
      <c r="K562" s="10"/>
      <c r="L562" s="10"/>
      <c r="M562" s="10"/>
      <c r="N562" s="23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22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</row>
    <row r="563" spans="2:48" ht="15.75" customHeight="1">
      <c r="B563" s="10"/>
      <c r="C563" s="20"/>
      <c r="D563" s="20"/>
      <c r="E563" s="21"/>
      <c r="F563" s="21"/>
      <c r="G563" s="10"/>
      <c r="H563" s="10"/>
      <c r="I563" s="10"/>
      <c r="J563" s="10"/>
      <c r="K563" s="10"/>
      <c r="L563" s="10"/>
      <c r="M563" s="10"/>
      <c r="N563" s="23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22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</row>
    <row r="564" spans="2:48" ht="15.75" customHeight="1">
      <c r="B564" s="10"/>
      <c r="C564" s="20"/>
      <c r="D564" s="20"/>
      <c r="E564" s="21"/>
      <c r="F564" s="21"/>
      <c r="G564" s="10"/>
      <c r="H564" s="10"/>
      <c r="I564" s="10"/>
      <c r="J564" s="10"/>
      <c r="K564" s="10"/>
      <c r="L564" s="10"/>
      <c r="M564" s="10"/>
      <c r="N564" s="23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22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</row>
    <row r="565" spans="2:48" ht="15.75" customHeight="1">
      <c r="B565" s="10"/>
      <c r="C565" s="20"/>
      <c r="D565" s="20"/>
      <c r="E565" s="21"/>
      <c r="F565" s="21"/>
      <c r="G565" s="10"/>
      <c r="H565" s="10"/>
      <c r="I565" s="10"/>
      <c r="J565" s="10"/>
      <c r="K565" s="10"/>
      <c r="L565" s="10"/>
      <c r="M565" s="10"/>
      <c r="N565" s="23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22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</row>
    <row r="566" spans="2:48" ht="15.75" customHeight="1">
      <c r="B566" s="10"/>
      <c r="C566" s="20"/>
      <c r="D566" s="20"/>
      <c r="E566" s="21"/>
      <c r="F566" s="21"/>
      <c r="G566" s="10"/>
      <c r="H566" s="10"/>
      <c r="I566" s="10"/>
      <c r="J566" s="10"/>
      <c r="K566" s="10"/>
      <c r="L566" s="10"/>
      <c r="M566" s="10"/>
      <c r="N566" s="23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22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</row>
    <row r="567" spans="2:48" ht="15.75" customHeight="1">
      <c r="B567" s="10"/>
      <c r="C567" s="20"/>
      <c r="D567" s="20"/>
      <c r="E567" s="21"/>
      <c r="F567" s="21"/>
      <c r="G567" s="10"/>
      <c r="H567" s="10"/>
      <c r="I567" s="10"/>
      <c r="J567" s="10"/>
      <c r="K567" s="10"/>
      <c r="L567" s="10"/>
      <c r="M567" s="10"/>
      <c r="N567" s="23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22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</row>
    <row r="568" spans="2:48" ht="15.75" customHeight="1">
      <c r="B568" s="10"/>
      <c r="C568" s="20"/>
      <c r="D568" s="20"/>
      <c r="E568" s="21"/>
      <c r="F568" s="21"/>
      <c r="G568" s="10"/>
      <c r="H568" s="10"/>
      <c r="I568" s="10"/>
      <c r="J568" s="10"/>
      <c r="K568" s="10"/>
      <c r="L568" s="10"/>
      <c r="M568" s="10"/>
      <c r="N568" s="23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22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</row>
    <row r="569" spans="2:48" ht="15.75" customHeight="1">
      <c r="B569" s="10"/>
      <c r="C569" s="20"/>
      <c r="D569" s="20"/>
      <c r="E569" s="21"/>
      <c r="F569" s="21"/>
      <c r="G569" s="10"/>
      <c r="H569" s="10"/>
      <c r="I569" s="10"/>
      <c r="J569" s="10"/>
      <c r="K569" s="10"/>
      <c r="L569" s="10"/>
      <c r="M569" s="10"/>
      <c r="N569" s="23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22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</row>
    <row r="570" spans="2:48" ht="15.75" customHeight="1">
      <c r="B570" s="10"/>
      <c r="C570" s="20"/>
      <c r="D570" s="20"/>
      <c r="E570" s="21"/>
      <c r="F570" s="21"/>
      <c r="G570" s="10"/>
      <c r="H570" s="10"/>
      <c r="I570" s="10"/>
      <c r="J570" s="10"/>
      <c r="K570" s="10"/>
      <c r="L570" s="10"/>
      <c r="M570" s="10"/>
      <c r="N570" s="23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22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</row>
    <row r="571" spans="2:48" ht="15.75" customHeight="1">
      <c r="B571" s="10"/>
      <c r="C571" s="20"/>
      <c r="D571" s="20"/>
      <c r="E571" s="21"/>
      <c r="F571" s="21"/>
      <c r="G571" s="10"/>
      <c r="H571" s="10"/>
      <c r="I571" s="10"/>
      <c r="J571" s="10"/>
      <c r="K571" s="10"/>
      <c r="L571" s="10"/>
      <c r="M571" s="10"/>
      <c r="N571" s="23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22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</row>
    <row r="572" spans="2:48" ht="15.75" customHeight="1">
      <c r="B572" s="10"/>
      <c r="C572" s="20"/>
      <c r="D572" s="20"/>
      <c r="E572" s="21"/>
      <c r="F572" s="21"/>
      <c r="G572" s="10"/>
      <c r="H572" s="10"/>
      <c r="I572" s="10"/>
      <c r="J572" s="10"/>
      <c r="K572" s="10"/>
      <c r="L572" s="10"/>
      <c r="M572" s="10"/>
      <c r="N572" s="23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22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</row>
    <row r="573" spans="2:48" ht="15.75" customHeight="1">
      <c r="B573" s="10"/>
      <c r="C573" s="20"/>
      <c r="D573" s="20"/>
      <c r="E573" s="21"/>
      <c r="F573" s="21"/>
      <c r="G573" s="10"/>
      <c r="H573" s="10"/>
      <c r="I573" s="10"/>
      <c r="J573" s="10"/>
      <c r="K573" s="10"/>
      <c r="L573" s="10"/>
      <c r="M573" s="10"/>
      <c r="N573" s="23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22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</row>
    <row r="574" spans="2:48" ht="15.75" customHeight="1">
      <c r="B574" s="10"/>
      <c r="C574" s="20"/>
      <c r="D574" s="20"/>
      <c r="E574" s="21"/>
      <c r="F574" s="21"/>
      <c r="G574" s="10"/>
      <c r="H574" s="10"/>
      <c r="I574" s="10"/>
      <c r="J574" s="10"/>
      <c r="K574" s="10"/>
      <c r="L574" s="10"/>
      <c r="M574" s="10"/>
      <c r="N574" s="23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22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</row>
    <row r="575" spans="2:48" ht="15.75" customHeight="1">
      <c r="B575" s="10"/>
      <c r="C575" s="20"/>
      <c r="D575" s="20"/>
      <c r="E575" s="21"/>
      <c r="F575" s="21"/>
      <c r="G575" s="10"/>
      <c r="H575" s="10"/>
      <c r="I575" s="10"/>
      <c r="J575" s="10"/>
      <c r="K575" s="10"/>
      <c r="L575" s="10"/>
      <c r="M575" s="10"/>
      <c r="N575" s="23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22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</row>
    <row r="576" spans="2:48" ht="15.75" customHeight="1">
      <c r="B576" s="10"/>
      <c r="C576" s="20"/>
      <c r="D576" s="20"/>
      <c r="E576" s="21"/>
      <c r="F576" s="21"/>
      <c r="G576" s="10"/>
      <c r="H576" s="10"/>
      <c r="I576" s="10"/>
      <c r="J576" s="10"/>
      <c r="K576" s="10"/>
      <c r="L576" s="10"/>
      <c r="M576" s="10"/>
      <c r="N576" s="23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22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</row>
    <row r="577" spans="2:48" ht="15.75" customHeight="1">
      <c r="B577" s="10"/>
      <c r="C577" s="20"/>
      <c r="D577" s="20"/>
      <c r="E577" s="21"/>
      <c r="F577" s="21"/>
      <c r="G577" s="10"/>
      <c r="H577" s="10"/>
      <c r="I577" s="10"/>
      <c r="J577" s="10"/>
      <c r="K577" s="10"/>
      <c r="L577" s="10"/>
      <c r="M577" s="10"/>
      <c r="N577" s="23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22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</row>
    <row r="578" spans="2:48" ht="15.75" customHeight="1">
      <c r="B578" s="10"/>
      <c r="C578" s="20"/>
      <c r="D578" s="20"/>
      <c r="E578" s="21"/>
      <c r="F578" s="21"/>
      <c r="G578" s="10"/>
      <c r="H578" s="10"/>
      <c r="I578" s="10"/>
      <c r="J578" s="10"/>
      <c r="K578" s="10"/>
      <c r="L578" s="10"/>
      <c r="M578" s="10"/>
      <c r="N578" s="23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22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</row>
    <row r="579" spans="2:48" ht="15.75" customHeight="1">
      <c r="B579" s="10"/>
      <c r="C579" s="20"/>
      <c r="D579" s="20"/>
      <c r="E579" s="21"/>
      <c r="F579" s="21"/>
      <c r="G579" s="10"/>
      <c r="H579" s="10"/>
      <c r="I579" s="10"/>
      <c r="J579" s="10"/>
      <c r="K579" s="10"/>
      <c r="L579" s="10"/>
      <c r="M579" s="10"/>
      <c r="N579" s="23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22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</row>
    <row r="580" spans="2:48" ht="15.75" customHeight="1">
      <c r="B580" s="10"/>
      <c r="C580" s="20"/>
      <c r="D580" s="20"/>
      <c r="E580" s="21"/>
      <c r="F580" s="21"/>
      <c r="G580" s="10"/>
      <c r="H580" s="10"/>
      <c r="I580" s="10"/>
      <c r="J580" s="10"/>
      <c r="K580" s="10"/>
      <c r="L580" s="10"/>
      <c r="M580" s="10"/>
      <c r="N580" s="23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22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</row>
    <row r="581" spans="2:48" ht="15.75" customHeight="1">
      <c r="B581" s="10"/>
      <c r="C581" s="20"/>
      <c r="D581" s="20"/>
      <c r="E581" s="21"/>
      <c r="F581" s="21"/>
      <c r="G581" s="10"/>
      <c r="H581" s="10"/>
      <c r="I581" s="10"/>
      <c r="J581" s="10"/>
      <c r="K581" s="10"/>
      <c r="L581" s="10"/>
      <c r="M581" s="10"/>
      <c r="N581" s="23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22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</row>
    <row r="582" spans="2:48" ht="15.75" customHeight="1">
      <c r="B582" s="10"/>
      <c r="C582" s="20"/>
      <c r="D582" s="20"/>
      <c r="E582" s="21"/>
      <c r="F582" s="21"/>
      <c r="G582" s="10"/>
      <c r="H582" s="10"/>
      <c r="I582" s="10"/>
      <c r="J582" s="10"/>
      <c r="K582" s="10"/>
      <c r="L582" s="10"/>
      <c r="M582" s="10"/>
      <c r="N582" s="23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22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</row>
    <row r="583" spans="2:48" ht="15.75" customHeight="1">
      <c r="B583" s="10"/>
      <c r="C583" s="20"/>
      <c r="D583" s="20"/>
      <c r="E583" s="21"/>
      <c r="F583" s="21"/>
      <c r="G583" s="10"/>
      <c r="H583" s="10"/>
      <c r="I583" s="10"/>
      <c r="J583" s="10"/>
      <c r="K583" s="10"/>
      <c r="L583" s="10"/>
      <c r="M583" s="10"/>
      <c r="N583" s="23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22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</row>
    <row r="584" spans="2:48" ht="15.75" customHeight="1">
      <c r="B584" s="10"/>
      <c r="C584" s="20"/>
      <c r="D584" s="20"/>
      <c r="E584" s="21"/>
      <c r="F584" s="21"/>
      <c r="G584" s="10"/>
      <c r="H584" s="10"/>
      <c r="I584" s="10"/>
      <c r="J584" s="10"/>
      <c r="K584" s="10"/>
      <c r="L584" s="10"/>
      <c r="M584" s="10"/>
      <c r="N584" s="23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22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</row>
    <row r="585" spans="2:48" ht="15.75" customHeight="1">
      <c r="B585" s="10"/>
      <c r="C585" s="20"/>
      <c r="D585" s="20"/>
      <c r="E585" s="21"/>
      <c r="F585" s="21"/>
      <c r="G585" s="10"/>
      <c r="H585" s="10"/>
      <c r="I585" s="10"/>
      <c r="J585" s="10"/>
      <c r="K585" s="10"/>
      <c r="L585" s="10"/>
      <c r="M585" s="10"/>
      <c r="N585" s="23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22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</row>
    <row r="586" spans="2:48" ht="15.75" customHeight="1">
      <c r="B586" s="10"/>
      <c r="C586" s="20"/>
      <c r="D586" s="20"/>
      <c r="E586" s="21"/>
      <c r="F586" s="21"/>
      <c r="G586" s="10"/>
      <c r="H586" s="10"/>
      <c r="I586" s="10"/>
      <c r="J586" s="10"/>
      <c r="K586" s="10"/>
      <c r="L586" s="10"/>
      <c r="M586" s="10"/>
      <c r="N586" s="23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22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</row>
    <row r="587" spans="2:48" ht="15.75" customHeight="1">
      <c r="B587" s="10"/>
      <c r="C587" s="20"/>
      <c r="D587" s="20"/>
      <c r="E587" s="21"/>
      <c r="F587" s="21"/>
      <c r="G587" s="10"/>
      <c r="H587" s="10"/>
      <c r="I587" s="10"/>
      <c r="J587" s="10"/>
      <c r="K587" s="10"/>
      <c r="L587" s="10"/>
      <c r="M587" s="10"/>
      <c r="N587" s="23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22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</row>
    <row r="588" spans="2:48" ht="15.75" customHeight="1">
      <c r="B588" s="10"/>
      <c r="C588" s="20"/>
      <c r="D588" s="20"/>
      <c r="E588" s="21"/>
      <c r="F588" s="21"/>
      <c r="G588" s="10"/>
      <c r="H588" s="10"/>
      <c r="I588" s="10"/>
      <c r="J588" s="10"/>
      <c r="K588" s="10"/>
      <c r="L588" s="10"/>
      <c r="M588" s="10"/>
      <c r="N588" s="23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22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</row>
    <row r="589" spans="2:48" ht="15.75" customHeight="1">
      <c r="B589" s="10"/>
      <c r="C589" s="20"/>
      <c r="D589" s="20"/>
      <c r="E589" s="21"/>
      <c r="F589" s="21"/>
      <c r="G589" s="10"/>
      <c r="H589" s="10"/>
      <c r="I589" s="10"/>
      <c r="J589" s="10"/>
      <c r="K589" s="10"/>
      <c r="L589" s="10"/>
      <c r="M589" s="10"/>
      <c r="N589" s="23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22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</row>
    <row r="590" spans="2:48" ht="15.75" customHeight="1">
      <c r="B590" s="10"/>
      <c r="C590" s="20"/>
      <c r="D590" s="20"/>
      <c r="E590" s="21"/>
      <c r="F590" s="21"/>
      <c r="G590" s="10"/>
      <c r="H590" s="10"/>
      <c r="I590" s="10"/>
      <c r="J590" s="10"/>
      <c r="K590" s="10"/>
      <c r="L590" s="10"/>
      <c r="M590" s="10"/>
      <c r="N590" s="23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22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</row>
    <row r="591" spans="2:48" ht="15.75" customHeight="1">
      <c r="B591" s="10"/>
      <c r="C591" s="20"/>
      <c r="D591" s="20"/>
      <c r="E591" s="21"/>
      <c r="F591" s="21"/>
      <c r="G591" s="10"/>
      <c r="H591" s="10"/>
      <c r="I591" s="10"/>
      <c r="J591" s="10"/>
      <c r="K591" s="10"/>
      <c r="L591" s="10"/>
      <c r="M591" s="10"/>
      <c r="N591" s="23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22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</row>
    <row r="592" spans="2:48" ht="15.75" customHeight="1">
      <c r="B592" s="10"/>
      <c r="C592" s="20"/>
      <c r="D592" s="20"/>
      <c r="E592" s="21"/>
      <c r="F592" s="21"/>
      <c r="G592" s="10"/>
      <c r="H592" s="10"/>
      <c r="I592" s="10"/>
      <c r="J592" s="10"/>
      <c r="K592" s="10"/>
      <c r="L592" s="10"/>
      <c r="M592" s="10"/>
      <c r="N592" s="23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22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</row>
    <row r="593" spans="2:48" ht="15.75" customHeight="1">
      <c r="B593" s="10"/>
      <c r="C593" s="20"/>
      <c r="D593" s="20"/>
      <c r="E593" s="21"/>
      <c r="F593" s="21"/>
      <c r="G593" s="10"/>
      <c r="H593" s="10"/>
      <c r="I593" s="10"/>
      <c r="J593" s="10"/>
      <c r="K593" s="10"/>
      <c r="L593" s="10"/>
      <c r="M593" s="10"/>
      <c r="N593" s="23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22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</row>
    <row r="594" spans="2:48" ht="15.75" customHeight="1">
      <c r="B594" s="10"/>
      <c r="C594" s="20"/>
      <c r="D594" s="20"/>
      <c r="E594" s="21"/>
      <c r="F594" s="21"/>
      <c r="G594" s="10"/>
      <c r="H594" s="10"/>
      <c r="I594" s="10"/>
      <c r="J594" s="10"/>
      <c r="K594" s="10"/>
      <c r="L594" s="10"/>
      <c r="M594" s="10"/>
      <c r="N594" s="23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22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</row>
    <row r="595" spans="2:48" ht="15.75" customHeight="1">
      <c r="B595" s="10"/>
      <c r="C595" s="20"/>
      <c r="D595" s="20"/>
      <c r="E595" s="21"/>
      <c r="F595" s="21"/>
      <c r="G595" s="10"/>
      <c r="H595" s="10"/>
      <c r="I595" s="10"/>
      <c r="J595" s="10"/>
      <c r="K595" s="10"/>
      <c r="L595" s="10"/>
      <c r="M595" s="10"/>
      <c r="N595" s="23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22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</row>
    <row r="596" spans="2:48" ht="15.75" customHeight="1">
      <c r="B596" s="10"/>
      <c r="C596" s="20"/>
      <c r="D596" s="20"/>
      <c r="E596" s="21"/>
      <c r="F596" s="21"/>
      <c r="G596" s="10"/>
      <c r="H596" s="10"/>
      <c r="I596" s="10"/>
      <c r="J596" s="10"/>
      <c r="K596" s="10"/>
      <c r="L596" s="10"/>
      <c r="M596" s="10"/>
      <c r="N596" s="23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22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</row>
    <row r="597" spans="2:48" ht="15.75" customHeight="1">
      <c r="B597" s="10"/>
      <c r="C597" s="20"/>
      <c r="D597" s="20"/>
      <c r="E597" s="21"/>
      <c r="F597" s="21"/>
      <c r="G597" s="10"/>
      <c r="H597" s="10"/>
      <c r="I597" s="10"/>
      <c r="J597" s="10"/>
      <c r="K597" s="10"/>
      <c r="L597" s="10"/>
      <c r="M597" s="10"/>
      <c r="N597" s="23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22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</row>
    <row r="598" spans="2:48" ht="15.75" customHeight="1">
      <c r="B598" s="10"/>
      <c r="C598" s="20"/>
      <c r="D598" s="20"/>
      <c r="E598" s="21"/>
      <c r="F598" s="21"/>
      <c r="G598" s="10"/>
      <c r="H598" s="10"/>
      <c r="I598" s="10"/>
      <c r="J598" s="10"/>
      <c r="K598" s="10"/>
      <c r="L598" s="10"/>
      <c r="M598" s="10"/>
      <c r="N598" s="23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22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</row>
    <row r="599" spans="2:48" ht="15.75" customHeight="1">
      <c r="B599" s="10"/>
      <c r="C599" s="20"/>
      <c r="D599" s="20"/>
      <c r="E599" s="21"/>
      <c r="F599" s="21"/>
      <c r="G599" s="10"/>
      <c r="H599" s="10"/>
      <c r="I599" s="10"/>
      <c r="J599" s="10"/>
      <c r="K599" s="10"/>
      <c r="L599" s="10"/>
      <c r="M599" s="10"/>
      <c r="N599" s="23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22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</row>
    <row r="600" spans="2:48" ht="15.75" customHeight="1">
      <c r="B600" s="10"/>
      <c r="C600" s="20"/>
      <c r="D600" s="20"/>
      <c r="E600" s="21"/>
      <c r="F600" s="21"/>
      <c r="G600" s="10"/>
      <c r="H600" s="10"/>
      <c r="I600" s="10"/>
      <c r="J600" s="10"/>
      <c r="K600" s="10"/>
      <c r="L600" s="10"/>
      <c r="M600" s="10"/>
      <c r="N600" s="23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22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</row>
    <row r="601" spans="2:48" ht="15.75" customHeight="1">
      <c r="B601" s="10"/>
      <c r="C601" s="20"/>
      <c r="D601" s="20"/>
      <c r="E601" s="21"/>
      <c r="F601" s="21"/>
      <c r="G601" s="10"/>
      <c r="H601" s="10"/>
      <c r="I601" s="10"/>
      <c r="J601" s="10"/>
      <c r="K601" s="10"/>
      <c r="L601" s="10"/>
      <c r="M601" s="10"/>
      <c r="N601" s="23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22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</row>
    <row r="602" spans="2:48" ht="15.75" customHeight="1">
      <c r="B602" s="10"/>
      <c r="C602" s="20"/>
      <c r="D602" s="20"/>
      <c r="E602" s="21"/>
      <c r="F602" s="21"/>
      <c r="G602" s="10"/>
      <c r="H602" s="10"/>
      <c r="I602" s="10"/>
      <c r="J602" s="10"/>
      <c r="K602" s="10"/>
      <c r="L602" s="10"/>
      <c r="M602" s="10"/>
      <c r="N602" s="23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22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</row>
    <row r="603" spans="2:48" ht="15.75" customHeight="1">
      <c r="B603" s="10"/>
      <c r="C603" s="20"/>
      <c r="D603" s="20"/>
      <c r="E603" s="21"/>
      <c r="F603" s="21"/>
      <c r="G603" s="10"/>
      <c r="H603" s="10"/>
      <c r="I603" s="10"/>
      <c r="J603" s="10"/>
      <c r="K603" s="10"/>
      <c r="L603" s="10"/>
      <c r="M603" s="10"/>
      <c r="N603" s="23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22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</row>
    <row r="604" spans="2:48" ht="15.75" customHeight="1">
      <c r="B604" s="10"/>
      <c r="C604" s="20"/>
      <c r="D604" s="20"/>
      <c r="E604" s="21"/>
      <c r="F604" s="21"/>
      <c r="G604" s="10"/>
      <c r="H604" s="10"/>
      <c r="I604" s="10"/>
      <c r="J604" s="10"/>
      <c r="K604" s="10"/>
      <c r="L604" s="10"/>
      <c r="M604" s="10"/>
      <c r="N604" s="23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22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</row>
    <row r="605" spans="2:48" ht="15.75" customHeight="1">
      <c r="B605" s="10"/>
      <c r="C605" s="20"/>
      <c r="D605" s="20"/>
      <c r="E605" s="21"/>
      <c r="F605" s="21"/>
      <c r="G605" s="10"/>
      <c r="H605" s="10"/>
      <c r="I605" s="10"/>
      <c r="J605" s="10"/>
      <c r="K605" s="10"/>
      <c r="L605" s="10"/>
      <c r="M605" s="10"/>
      <c r="N605" s="23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22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</row>
    <row r="606" spans="2:48" ht="15.75" customHeight="1">
      <c r="B606" s="10"/>
      <c r="C606" s="20"/>
      <c r="D606" s="20"/>
      <c r="E606" s="21"/>
      <c r="F606" s="21"/>
      <c r="G606" s="10"/>
      <c r="H606" s="10"/>
      <c r="I606" s="10"/>
      <c r="J606" s="10"/>
      <c r="K606" s="10"/>
      <c r="L606" s="10"/>
      <c r="M606" s="10"/>
      <c r="N606" s="23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22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</row>
    <row r="607" spans="2:48" ht="15.75" customHeight="1">
      <c r="B607" s="10"/>
      <c r="C607" s="20"/>
      <c r="D607" s="20"/>
      <c r="E607" s="21"/>
      <c r="F607" s="21"/>
      <c r="G607" s="10"/>
      <c r="H607" s="10"/>
      <c r="I607" s="10"/>
      <c r="J607" s="10"/>
      <c r="K607" s="10"/>
      <c r="L607" s="10"/>
      <c r="M607" s="10"/>
      <c r="N607" s="23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22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</row>
    <row r="608" spans="2:48" ht="15.75" customHeight="1">
      <c r="B608" s="10"/>
      <c r="C608" s="20"/>
      <c r="D608" s="20"/>
      <c r="E608" s="21"/>
      <c r="F608" s="21"/>
      <c r="G608" s="10"/>
      <c r="H608" s="10"/>
      <c r="I608" s="10"/>
      <c r="J608" s="10"/>
      <c r="K608" s="10"/>
      <c r="L608" s="10"/>
      <c r="M608" s="10"/>
      <c r="N608" s="23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22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</row>
    <row r="609" spans="2:48" ht="15.75" customHeight="1">
      <c r="B609" s="10"/>
      <c r="C609" s="20"/>
      <c r="D609" s="20"/>
      <c r="E609" s="21"/>
      <c r="F609" s="21"/>
      <c r="G609" s="10"/>
      <c r="H609" s="10"/>
      <c r="I609" s="10"/>
      <c r="J609" s="10"/>
      <c r="K609" s="10"/>
      <c r="L609" s="10"/>
      <c r="M609" s="10"/>
      <c r="N609" s="23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22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</row>
    <row r="610" spans="2:48" ht="15.75" customHeight="1">
      <c r="B610" s="10"/>
      <c r="C610" s="20"/>
      <c r="D610" s="20"/>
      <c r="E610" s="21"/>
      <c r="F610" s="21"/>
      <c r="G610" s="10"/>
      <c r="H610" s="10"/>
      <c r="I610" s="10"/>
      <c r="J610" s="10"/>
      <c r="K610" s="10"/>
      <c r="L610" s="10"/>
      <c r="M610" s="10"/>
      <c r="N610" s="23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22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</row>
    <row r="611" spans="2:48" ht="15.75" customHeight="1">
      <c r="B611" s="10"/>
      <c r="C611" s="20"/>
      <c r="D611" s="20"/>
      <c r="E611" s="21"/>
      <c r="F611" s="21"/>
      <c r="G611" s="10"/>
      <c r="H611" s="10"/>
      <c r="I611" s="10"/>
      <c r="J611" s="10"/>
      <c r="K611" s="10"/>
      <c r="L611" s="10"/>
      <c r="M611" s="10"/>
      <c r="N611" s="23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22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</row>
    <row r="612" spans="2:48" ht="15.75" customHeight="1">
      <c r="B612" s="10"/>
      <c r="C612" s="20"/>
      <c r="D612" s="20"/>
      <c r="E612" s="21"/>
      <c r="F612" s="21"/>
      <c r="G612" s="10"/>
      <c r="H612" s="10"/>
      <c r="I612" s="10"/>
      <c r="J612" s="10"/>
      <c r="K612" s="10"/>
      <c r="L612" s="10"/>
      <c r="M612" s="10"/>
      <c r="N612" s="23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22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</row>
    <row r="613" spans="2:48" ht="15.75" customHeight="1">
      <c r="B613" s="10"/>
      <c r="C613" s="20"/>
      <c r="D613" s="20"/>
      <c r="E613" s="21"/>
      <c r="F613" s="21"/>
      <c r="G613" s="10"/>
      <c r="H613" s="10"/>
      <c r="I613" s="10"/>
      <c r="J613" s="10"/>
      <c r="K613" s="10"/>
      <c r="L613" s="10"/>
      <c r="M613" s="10"/>
      <c r="N613" s="23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22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</row>
    <row r="614" spans="2:48" ht="15.75" customHeight="1">
      <c r="B614" s="10"/>
      <c r="C614" s="20"/>
      <c r="D614" s="20"/>
      <c r="E614" s="21"/>
      <c r="F614" s="21"/>
      <c r="G614" s="10"/>
      <c r="H614" s="10"/>
      <c r="I614" s="10"/>
      <c r="J614" s="10"/>
      <c r="K614" s="10"/>
      <c r="L614" s="10"/>
      <c r="M614" s="10"/>
      <c r="N614" s="23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22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</row>
    <row r="615" spans="2:48" ht="15.75" customHeight="1">
      <c r="B615" s="10"/>
      <c r="C615" s="20"/>
      <c r="D615" s="20"/>
      <c r="E615" s="21"/>
      <c r="F615" s="21"/>
      <c r="G615" s="10"/>
      <c r="H615" s="10"/>
      <c r="I615" s="10"/>
      <c r="J615" s="10"/>
      <c r="K615" s="10"/>
      <c r="L615" s="10"/>
      <c r="M615" s="10"/>
      <c r="N615" s="23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22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</row>
    <row r="616" spans="2:48" ht="15.75" customHeight="1">
      <c r="B616" s="10"/>
      <c r="C616" s="20"/>
      <c r="D616" s="20"/>
      <c r="E616" s="21"/>
      <c r="F616" s="21"/>
      <c r="G616" s="10"/>
      <c r="H616" s="10"/>
      <c r="I616" s="10"/>
      <c r="J616" s="10"/>
      <c r="K616" s="10"/>
      <c r="L616" s="10"/>
      <c r="M616" s="10"/>
      <c r="N616" s="23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22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</row>
    <row r="617" spans="2:48" ht="15.75" customHeight="1">
      <c r="B617" s="10"/>
      <c r="C617" s="20"/>
      <c r="D617" s="20"/>
      <c r="E617" s="21"/>
      <c r="F617" s="21"/>
      <c r="G617" s="10"/>
      <c r="H617" s="10"/>
      <c r="I617" s="10"/>
      <c r="J617" s="10"/>
      <c r="K617" s="10"/>
      <c r="L617" s="10"/>
      <c r="M617" s="10"/>
      <c r="N617" s="23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22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</row>
    <row r="618" spans="2:48" ht="15.75" customHeight="1">
      <c r="B618" s="10"/>
      <c r="C618" s="20"/>
      <c r="D618" s="20"/>
      <c r="E618" s="21"/>
      <c r="F618" s="21"/>
      <c r="G618" s="10"/>
      <c r="H618" s="10"/>
      <c r="I618" s="10"/>
      <c r="J618" s="10"/>
      <c r="K618" s="10"/>
      <c r="L618" s="10"/>
      <c r="M618" s="10"/>
      <c r="N618" s="23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22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</row>
    <row r="619" spans="2:48" ht="15.75" customHeight="1">
      <c r="B619" s="10"/>
      <c r="C619" s="20"/>
      <c r="D619" s="20"/>
      <c r="E619" s="21"/>
      <c r="F619" s="21"/>
      <c r="G619" s="10"/>
      <c r="H619" s="10"/>
      <c r="I619" s="10"/>
      <c r="J619" s="10"/>
      <c r="K619" s="10"/>
      <c r="L619" s="10"/>
      <c r="M619" s="10"/>
      <c r="N619" s="23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22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</row>
    <row r="620" spans="2:48" ht="15.75" customHeight="1">
      <c r="B620" s="10"/>
      <c r="C620" s="20"/>
      <c r="D620" s="20"/>
      <c r="E620" s="21"/>
      <c r="F620" s="21"/>
      <c r="G620" s="10"/>
      <c r="H620" s="10"/>
      <c r="I620" s="10"/>
      <c r="J620" s="10"/>
      <c r="K620" s="10"/>
      <c r="L620" s="10"/>
      <c r="M620" s="10"/>
      <c r="N620" s="23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22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</row>
    <row r="621" spans="2:48" ht="15.75" customHeight="1">
      <c r="B621" s="10"/>
      <c r="C621" s="20"/>
      <c r="D621" s="20"/>
      <c r="E621" s="21"/>
      <c r="F621" s="21"/>
      <c r="G621" s="10"/>
      <c r="H621" s="10"/>
      <c r="I621" s="10"/>
      <c r="J621" s="10"/>
      <c r="K621" s="10"/>
      <c r="L621" s="10"/>
      <c r="M621" s="10"/>
      <c r="N621" s="23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22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</row>
    <row r="622" spans="2:48" ht="15.75" customHeight="1">
      <c r="B622" s="10"/>
      <c r="C622" s="20"/>
      <c r="D622" s="20"/>
      <c r="E622" s="21"/>
      <c r="F622" s="21"/>
      <c r="G622" s="10"/>
      <c r="H622" s="10"/>
      <c r="I622" s="10"/>
      <c r="J622" s="10"/>
      <c r="K622" s="10"/>
      <c r="L622" s="10"/>
      <c r="M622" s="10"/>
      <c r="N622" s="23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22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</row>
    <row r="623" spans="2:48" ht="15.75" customHeight="1">
      <c r="B623" s="10"/>
      <c r="C623" s="20"/>
      <c r="D623" s="20"/>
      <c r="E623" s="21"/>
      <c r="F623" s="21"/>
      <c r="G623" s="10"/>
      <c r="H623" s="10"/>
      <c r="I623" s="10"/>
      <c r="J623" s="10"/>
      <c r="K623" s="10"/>
      <c r="L623" s="10"/>
      <c r="M623" s="10"/>
      <c r="N623" s="23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22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</row>
    <row r="624" spans="2:48" ht="15.75" customHeight="1">
      <c r="B624" s="10"/>
      <c r="C624" s="20"/>
      <c r="D624" s="20"/>
      <c r="E624" s="21"/>
      <c r="F624" s="21"/>
      <c r="G624" s="10"/>
      <c r="H624" s="10"/>
      <c r="I624" s="10"/>
      <c r="J624" s="10"/>
      <c r="K624" s="10"/>
      <c r="L624" s="10"/>
      <c r="M624" s="10"/>
      <c r="N624" s="23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22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</row>
    <row r="625" spans="2:48" ht="15.75" customHeight="1">
      <c r="B625" s="10"/>
      <c r="C625" s="20"/>
      <c r="D625" s="20"/>
      <c r="E625" s="21"/>
      <c r="F625" s="21"/>
      <c r="G625" s="10"/>
      <c r="H625" s="10"/>
      <c r="I625" s="10"/>
      <c r="J625" s="10"/>
      <c r="K625" s="10"/>
      <c r="L625" s="10"/>
      <c r="M625" s="10"/>
      <c r="N625" s="23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22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</row>
    <row r="626" spans="2:48" ht="15.75" customHeight="1">
      <c r="B626" s="10"/>
      <c r="C626" s="20"/>
      <c r="D626" s="20"/>
      <c r="E626" s="21"/>
      <c r="F626" s="21"/>
      <c r="G626" s="10"/>
      <c r="H626" s="10"/>
      <c r="I626" s="10"/>
      <c r="J626" s="10"/>
      <c r="K626" s="10"/>
      <c r="L626" s="10"/>
      <c r="M626" s="10"/>
      <c r="N626" s="23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22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</row>
    <row r="627" spans="2:48" ht="15.75" customHeight="1">
      <c r="B627" s="10"/>
      <c r="C627" s="20"/>
      <c r="D627" s="20"/>
      <c r="E627" s="21"/>
      <c r="F627" s="21"/>
      <c r="G627" s="10"/>
      <c r="H627" s="10"/>
      <c r="I627" s="10"/>
      <c r="J627" s="10"/>
      <c r="K627" s="10"/>
      <c r="L627" s="10"/>
      <c r="M627" s="10"/>
      <c r="N627" s="23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22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</row>
    <row r="628" spans="2:48" ht="15.75" customHeight="1">
      <c r="B628" s="10"/>
      <c r="C628" s="20"/>
      <c r="D628" s="20"/>
      <c r="E628" s="21"/>
      <c r="F628" s="21"/>
      <c r="G628" s="10"/>
      <c r="H628" s="10"/>
      <c r="I628" s="10"/>
      <c r="J628" s="10"/>
      <c r="K628" s="10"/>
      <c r="L628" s="10"/>
      <c r="M628" s="10"/>
      <c r="N628" s="23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22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</row>
    <row r="629" spans="2:48" ht="15.75" customHeight="1">
      <c r="B629" s="10"/>
      <c r="C629" s="20"/>
      <c r="D629" s="20"/>
      <c r="E629" s="21"/>
      <c r="F629" s="21"/>
      <c r="G629" s="10"/>
      <c r="H629" s="10"/>
      <c r="I629" s="10"/>
      <c r="J629" s="10"/>
      <c r="K629" s="10"/>
      <c r="L629" s="10"/>
      <c r="M629" s="10"/>
      <c r="N629" s="23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22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</row>
    <row r="630" spans="2:48" ht="15.75" customHeight="1">
      <c r="B630" s="10"/>
      <c r="C630" s="20"/>
      <c r="D630" s="20"/>
      <c r="E630" s="21"/>
      <c r="F630" s="21"/>
      <c r="G630" s="10"/>
      <c r="H630" s="10"/>
      <c r="I630" s="10"/>
      <c r="J630" s="10"/>
      <c r="K630" s="10"/>
      <c r="L630" s="10"/>
      <c r="M630" s="10"/>
      <c r="N630" s="23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22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</row>
    <row r="631" spans="2:48" ht="15.75" customHeight="1">
      <c r="B631" s="10"/>
      <c r="C631" s="20"/>
      <c r="D631" s="20"/>
      <c r="E631" s="21"/>
      <c r="F631" s="21"/>
      <c r="G631" s="10"/>
      <c r="H631" s="10"/>
      <c r="I631" s="10"/>
      <c r="J631" s="10"/>
      <c r="K631" s="10"/>
      <c r="L631" s="10"/>
      <c r="M631" s="10"/>
      <c r="N631" s="23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22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</row>
    <row r="632" spans="2:48" ht="15.75" customHeight="1">
      <c r="B632" s="10"/>
      <c r="C632" s="20"/>
      <c r="D632" s="20"/>
      <c r="E632" s="21"/>
      <c r="F632" s="21"/>
      <c r="G632" s="10"/>
      <c r="H632" s="10"/>
      <c r="I632" s="10"/>
      <c r="J632" s="10"/>
      <c r="K632" s="10"/>
      <c r="L632" s="10"/>
      <c r="M632" s="10"/>
      <c r="N632" s="23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22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</row>
    <row r="633" spans="2:48" ht="15.75" customHeight="1">
      <c r="B633" s="10"/>
      <c r="C633" s="20"/>
      <c r="D633" s="20"/>
      <c r="E633" s="21"/>
      <c r="F633" s="21"/>
      <c r="G633" s="10"/>
      <c r="H633" s="10"/>
      <c r="I633" s="10"/>
      <c r="J633" s="10"/>
      <c r="K633" s="10"/>
      <c r="L633" s="10"/>
      <c r="M633" s="10"/>
      <c r="N633" s="23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22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</row>
    <row r="634" spans="2:48" ht="15.75" customHeight="1">
      <c r="B634" s="10"/>
      <c r="C634" s="20"/>
      <c r="D634" s="20"/>
      <c r="E634" s="21"/>
      <c r="F634" s="21"/>
      <c r="G634" s="10"/>
      <c r="H634" s="10"/>
      <c r="I634" s="10"/>
      <c r="J634" s="10"/>
      <c r="K634" s="10"/>
      <c r="L634" s="10"/>
      <c r="M634" s="10"/>
      <c r="N634" s="23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22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</row>
    <row r="635" spans="2:48" ht="15.75" customHeight="1">
      <c r="B635" s="10"/>
      <c r="C635" s="20"/>
      <c r="D635" s="20"/>
      <c r="E635" s="21"/>
      <c r="F635" s="21"/>
      <c r="G635" s="10"/>
      <c r="H635" s="10"/>
      <c r="I635" s="10"/>
      <c r="J635" s="10"/>
      <c r="K635" s="10"/>
      <c r="L635" s="10"/>
      <c r="M635" s="10"/>
      <c r="N635" s="23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22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</row>
    <row r="636" spans="2:48" ht="15.75" customHeight="1">
      <c r="B636" s="10"/>
      <c r="C636" s="20"/>
      <c r="D636" s="20"/>
      <c r="E636" s="21"/>
      <c r="F636" s="21"/>
      <c r="G636" s="10"/>
      <c r="H636" s="10"/>
      <c r="I636" s="10"/>
      <c r="J636" s="10"/>
      <c r="K636" s="10"/>
      <c r="L636" s="10"/>
      <c r="M636" s="10"/>
      <c r="N636" s="23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22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</row>
    <row r="637" spans="2:48" ht="15.75" customHeight="1">
      <c r="B637" s="10"/>
      <c r="C637" s="20"/>
      <c r="D637" s="20"/>
      <c r="E637" s="21"/>
      <c r="F637" s="21"/>
      <c r="G637" s="10"/>
      <c r="H637" s="10"/>
      <c r="I637" s="10"/>
      <c r="J637" s="10"/>
      <c r="K637" s="10"/>
      <c r="L637" s="10"/>
      <c r="M637" s="10"/>
      <c r="N637" s="23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22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</row>
    <row r="638" spans="2:48" ht="15.75" customHeight="1">
      <c r="B638" s="10"/>
      <c r="C638" s="20"/>
      <c r="D638" s="20"/>
      <c r="E638" s="21"/>
      <c r="F638" s="21"/>
      <c r="G638" s="10"/>
      <c r="H638" s="10"/>
      <c r="I638" s="10"/>
      <c r="J638" s="10"/>
      <c r="K638" s="10"/>
      <c r="L638" s="10"/>
      <c r="M638" s="10"/>
      <c r="N638" s="23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22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</row>
    <row r="639" spans="2:48" ht="15.75" customHeight="1">
      <c r="B639" s="10"/>
      <c r="C639" s="20"/>
      <c r="D639" s="20"/>
      <c r="E639" s="21"/>
      <c r="F639" s="21"/>
      <c r="G639" s="10"/>
      <c r="H639" s="10"/>
      <c r="I639" s="10"/>
      <c r="J639" s="10"/>
      <c r="K639" s="10"/>
      <c r="L639" s="10"/>
      <c r="M639" s="10"/>
      <c r="N639" s="23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22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</row>
    <row r="640" spans="2:48" ht="15.75" customHeight="1">
      <c r="B640" s="10"/>
      <c r="C640" s="20"/>
      <c r="D640" s="20"/>
      <c r="E640" s="21"/>
      <c r="F640" s="21"/>
      <c r="G640" s="10"/>
      <c r="H640" s="10"/>
      <c r="I640" s="10"/>
      <c r="J640" s="10"/>
      <c r="K640" s="10"/>
      <c r="L640" s="10"/>
      <c r="M640" s="10"/>
      <c r="N640" s="23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22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</row>
    <row r="641" spans="2:48" ht="15.75" customHeight="1">
      <c r="B641" s="10"/>
      <c r="C641" s="20"/>
      <c r="D641" s="20"/>
      <c r="E641" s="21"/>
      <c r="F641" s="21"/>
      <c r="G641" s="10"/>
      <c r="H641" s="10"/>
      <c r="I641" s="10"/>
      <c r="J641" s="10"/>
      <c r="K641" s="10"/>
      <c r="L641" s="10"/>
      <c r="M641" s="10"/>
      <c r="N641" s="23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22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</row>
    <row r="642" spans="2:48" ht="15.75" customHeight="1">
      <c r="B642" s="10"/>
      <c r="C642" s="20"/>
      <c r="D642" s="20"/>
      <c r="E642" s="21"/>
      <c r="F642" s="21"/>
      <c r="G642" s="10"/>
      <c r="H642" s="10"/>
      <c r="I642" s="10"/>
      <c r="J642" s="10"/>
      <c r="K642" s="10"/>
      <c r="L642" s="10"/>
      <c r="M642" s="10"/>
      <c r="N642" s="23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22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</row>
    <row r="643" spans="2:48" ht="15.75" customHeight="1">
      <c r="B643" s="10"/>
      <c r="C643" s="20"/>
      <c r="D643" s="20"/>
      <c r="E643" s="21"/>
      <c r="F643" s="21"/>
      <c r="G643" s="10"/>
      <c r="H643" s="10"/>
      <c r="I643" s="10"/>
      <c r="J643" s="10"/>
      <c r="K643" s="10"/>
      <c r="L643" s="10"/>
      <c r="M643" s="10"/>
      <c r="N643" s="23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22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</row>
    <row r="644" spans="2:48" ht="15.75" customHeight="1">
      <c r="B644" s="10"/>
      <c r="C644" s="20"/>
      <c r="D644" s="20"/>
      <c r="E644" s="21"/>
      <c r="F644" s="21"/>
      <c r="G644" s="10"/>
      <c r="H644" s="10"/>
      <c r="I644" s="10"/>
      <c r="J644" s="10"/>
      <c r="K644" s="10"/>
      <c r="L644" s="10"/>
      <c r="M644" s="10"/>
      <c r="N644" s="23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22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</row>
    <row r="645" spans="2:48" ht="15.75" customHeight="1">
      <c r="B645" s="10"/>
      <c r="C645" s="20"/>
      <c r="D645" s="20"/>
      <c r="E645" s="21"/>
      <c r="F645" s="21"/>
      <c r="G645" s="10"/>
      <c r="H645" s="10"/>
      <c r="I645" s="10"/>
      <c r="J645" s="10"/>
      <c r="K645" s="10"/>
      <c r="L645" s="10"/>
      <c r="M645" s="10"/>
      <c r="N645" s="23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22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</row>
    <row r="646" spans="2:48" ht="15.75" customHeight="1">
      <c r="B646" s="10"/>
      <c r="C646" s="20"/>
      <c r="D646" s="20"/>
      <c r="E646" s="21"/>
      <c r="F646" s="21"/>
      <c r="G646" s="10"/>
      <c r="H646" s="10"/>
      <c r="I646" s="10"/>
      <c r="J646" s="10"/>
      <c r="K646" s="10"/>
      <c r="L646" s="10"/>
      <c r="M646" s="10"/>
      <c r="N646" s="23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22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</row>
    <row r="647" spans="2:48" ht="15.75" customHeight="1">
      <c r="B647" s="10"/>
      <c r="C647" s="20"/>
      <c r="D647" s="20"/>
      <c r="E647" s="21"/>
      <c r="F647" s="21"/>
      <c r="G647" s="10"/>
      <c r="H647" s="10"/>
      <c r="I647" s="10"/>
      <c r="J647" s="10"/>
      <c r="K647" s="10"/>
      <c r="L647" s="10"/>
      <c r="M647" s="10"/>
      <c r="N647" s="23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22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</row>
    <row r="648" spans="2:48" ht="15.75" customHeight="1">
      <c r="B648" s="10"/>
      <c r="C648" s="20"/>
      <c r="D648" s="20"/>
      <c r="E648" s="21"/>
      <c r="F648" s="21"/>
      <c r="G648" s="10"/>
      <c r="H648" s="10"/>
      <c r="I648" s="10"/>
      <c r="J648" s="10"/>
      <c r="K648" s="10"/>
      <c r="L648" s="10"/>
      <c r="M648" s="10"/>
      <c r="N648" s="23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22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</row>
    <row r="649" spans="2:48" ht="15.75" customHeight="1">
      <c r="B649" s="10"/>
      <c r="C649" s="20"/>
      <c r="D649" s="20"/>
      <c r="E649" s="21"/>
      <c r="F649" s="21"/>
      <c r="G649" s="10"/>
      <c r="H649" s="10"/>
      <c r="I649" s="10"/>
      <c r="J649" s="10"/>
      <c r="K649" s="10"/>
      <c r="L649" s="10"/>
      <c r="M649" s="10"/>
      <c r="N649" s="23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22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</row>
    <row r="650" spans="2:48" ht="15.75" customHeight="1">
      <c r="B650" s="10"/>
      <c r="C650" s="20"/>
      <c r="D650" s="20"/>
      <c r="E650" s="21"/>
      <c r="F650" s="21"/>
      <c r="G650" s="10"/>
      <c r="H650" s="10"/>
      <c r="I650" s="10"/>
      <c r="J650" s="10"/>
      <c r="K650" s="10"/>
      <c r="L650" s="10"/>
      <c r="M650" s="10"/>
      <c r="N650" s="23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22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</row>
    <row r="651" spans="2:48" ht="15.75" customHeight="1">
      <c r="B651" s="10"/>
      <c r="C651" s="20"/>
      <c r="D651" s="20"/>
      <c r="E651" s="21"/>
      <c r="F651" s="21"/>
      <c r="G651" s="10"/>
      <c r="H651" s="10"/>
      <c r="I651" s="10"/>
      <c r="J651" s="10"/>
      <c r="K651" s="10"/>
      <c r="L651" s="10"/>
      <c r="M651" s="10"/>
      <c r="N651" s="23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22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</row>
    <row r="652" spans="2:48" ht="15.75" customHeight="1">
      <c r="B652" s="10"/>
      <c r="C652" s="20"/>
      <c r="D652" s="20"/>
      <c r="E652" s="21"/>
      <c r="F652" s="21"/>
      <c r="G652" s="10"/>
      <c r="H652" s="10"/>
      <c r="I652" s="10"/>
      <c r="J652" s="10"/>
      <c r="K652" s="10"/>
      <c r="L652" s="10"/>
      <c r="M652" s="10"/>
      <c r="N652" s="23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22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</row>
    <row r="653" spans="2:48" ht="15.75" customHeight="1">
      <c r="B653" s="10"/>
      <c r="C653" s="20"/>
      <c r="D653" s="20"/>
      <c r="E653" s="21"/>
      <c r="F653" s="21"/>
      <c r="G653" s="10"/>
      <c r="H653" s="10"/>
      <c r="I653" s="10"/>
      <c r="J653" s="10"/>
      <c r="K653" s="10"/>
      <c r="L653" s="10"/>
      <c r="M653" s="10"/>
      <c r="N653" s="23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22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</row>
    <row r="654" spans="2:48" ht="15.75" customHeight="1">
      <c r="B654" s="10"/>
      <c r="C654" s="20"/>
      <c r="D654" s="20"/>
      <c r="E654" s="21"/>
      <c r="F654" s="21"/>
      <c r="G654" s="10"/>
      <c r="H654" s="10"/>
      <c r="I654" s="10"/>
      <c r="J654" s="10"/>
      <c r="K654" s="10"/>
      <c r="L654" s="10"/>
      <c r="M654" s="10"/>
      <c r="N654" s="23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22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</row>
    <row r="655" spans="2:48" ht="15.75" customHeight="1">
      <c r="B655" s="10"/>
      <c r="C655" s="20"/>
      <c r="D655" s="20"/>
      <c r="E655" s="21"/>
      <c r="F655" s="21"/>
      <c r="G655" s="10"/>
      <c r="H655" s="10"/>
      <c r="I655" s="10"/>
      <c r="J655" s="10"/>
      <c r="K655" s="10"/>
      <c r="L655" s="10"/>
      <c r="M655" s="10"/>
      <c r="N655" s="23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22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</row>
    <row r="656" spans="2:48" ht="15.75" customHeight="1">
      <c r="B656" s="10"/>
      <c r="C656" s="20"/>
      <c r="D656" s="20"/>
      <c r="E656" s="21"/>
      <c r="F656" s="21"/>
      <c r="G656" s="10"/>
      <c r="H656" s="10"/>
      <c r="I656" s="10"/>
      <c r="J656" s="10"/>
      <c r="K656" s="10"/>
      <c r="L656" s="10"/>
      <c r="M656" s="10"/>
      <c r="N656" s="23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22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</row>
    <row r="657" spans="2:48" ht="15.75" customHeight="1">
      <c r="B657" s="10"/>
      <c r="C657" s="20"/>
      <c r="D657" s="20"/>
      <c r="E657" s="21"/>
      <c r="F657" s="21"/>
      <c r="G657" s="10"/>
      <c r="H657" s="10"/>
      <c r="I657" s="10"/>
      <c r="J657" s="10"/>
      <c r="K657" s="10"/>
      <c r="L657" s="10"/>
      <c r="M657" s="10"/>
      <c r="N657" s="23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22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</row>
    <row r="658" spans="2:48" ht="15.75" customHeight="1">
      <c r="B658" s="10"/>
      <c r="C658" s="20"/>
      <c r="D658" s="20"/>
      <c r="E658" s="21"/>
      <c r="F658" s="21"/>
      <c r="G658" s="10"/>
      <c r="H658" s="10"/>
      <c r="I658" s="10"/>
      <c r="J658" s="10"/>
      <c r="K658" s="10"/>
      <c r="L658" s="10"/>
      <c r="M658" s="10"/>
      <c r="N658" s="23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22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</row>
    <row r="659" spans="2:48" ht="15.75" customHeight="1">
      <c r="B659" s="10"/>
      <c r="C659" s="20"/>
      <c r="D659" s="20"/>
      <c r="E659" s="21"/>
      <c r="F659" s="21"/>
      <c r="G659" s="10"/>
      <c r="H659" s="10"/>
      <c r="I659" s="10"/>
      <c r="J659" s="10"/>
      <c r="K659" s="10"/>
      <c r="L659" s="10"/>
      <c r="M659" s="10"/>
      <c r="N659" s="23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22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</row>
    <row r="660" spans="2:48" ht="15.75" customHeight="1">
      <c r="B660" s="10"/>
      <c r="C660" s="20"/>
      <c r="D660" s="20"/>
      <c r="E660" s="21"/>
      <c r="F660" s="21"/>
      <c r="G660" s="10"/>
      <c r="H660" s="10"/>
      <c r="I660" s="10"/>
      <c r="J660" s="10"/>
      <c r="K660" s="10"/>
      <c r="L660" s="10"/>
      <c r="M660" s="10"/>
      <c r="N660" s="23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22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</row>
    <row r="661" spans="2:48" ht="15.75" customHeight="1">
      <c r="B661" s="10"/>
      <c r="C661" s="20"/>
      <c r="D661" s="20"/>
      <c r="E661" s="21"/>
      <c r="F661" s="21"/>
      <c r="G661" s="10"/>
      <c r="H661" s="10"/>
      <c r="I661" s="10"/>
      <c r="J661" s="10"/>
      <c r="K661" s="10"/>
      <c r="L661" s="10"/>
      <c r="M661" s="10"/>
      <c r="N661" s="23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22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</row>
    <row r="662" spans="2:48" ht="15.75" customHeight="1">
      <c r="B662" s="10"/>
      <c r="C662" s="20"/>
      <c r="D662" s="20"/>
      <c r="E662" s="21"/>
      <c r="F662" s="21"/>
      <c r="G662" s="10"/>
      <c r="H662" s="10"/>
      <c r="I662" s="10"/>
      <c r="J662" s="10"/>
      <c r="K662" s="10"/>
      <c r="L662" s="10"/>
      <c r="M662" s="10"/>
      <c r="N662" s="23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22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</row>
    <row r="663" spans="2:48" ht="15.75" customHeight="1">
      <c r="B663" s="10"/>
      <c r="C663" s="20"/>
      <c r="D663" s="20"/>
      <c r="E663" s="21"/>
      <c r="F663" s="21"/>
      <c r="G663" s="10"/>
      <c r="H663" s="10"/>
      <c r="I663" s="10"/>
      <c r="J663" s="10"/>
      <c r="K663" s="10"/>
      <c r="L663" s="10"/>
      <c r="M663" s="10"/>
      <c r="N663" s="23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22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</row>
    <row r="664" spans="2:48" ht="15.75" customHeight="1">
      <c r="B664" s="10"/>
      <c r="C664" s="20"/>
      <c r="D664" s="20"/>
      <c r="E664" s="21"/>
      <c r="F664" s="21"/>
      <c r="G664" s="10"/>
      <c r="H664" s="10"/>
      <c r="I664" s="10"/>
      <c r="J664" s="10"/>
      <c r="K664" s="10"/>
      <c r="L664" s="10"/>
      <c r="M664" s="10"/>
      <c r="N664" s="23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22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</row>
    <row r="665" spans="2:48" ht="15.75" customHeight="1">
      <c r="B665" s="10"/>
      <c r="C665" s="20"/>
      <c r="D665" s="20"/>
      <c r="E665" s="21"/>
      <c r="F665" s="21"/>
      <c r="G665" s="10"/>
      <c r="H665" s="10"/>
      <c r="I665" s="10"/>
      <c r="J665" s="10"/>
      <c r="K665" s="10"/>
      <c r="L665" s="10"/>
      <c r="M665" s="10"/>
      <c r="N665" s="23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22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</row>
    <row r="666" spans="2:48" ht="15.75" customHeight="1">
      <c r="B666" s="10"/>
      <c r="C666" s="20"/>
      <c r="D666" s="20"/>
      <c r="E666" s="21"/>
      <c r="F666" s="21"/>
      <c r="G666" s="10"/>
      <c r="H666" s="10"/>
      <c r="I666" s="10"/>
      <c r="J666" s="10"/>
      <c r="K666" s="10"/>
      <c r="L666" s="10"/>
      <c r="M666" s="10"/>
      <c r="N666" s="23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22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</row>
    <row r="667" spans="2:48" ht="15.75" customHeight="1">
      <c r="B667" s="10"/>
      <c r="C667" s="20"/>
      <c r="D667" s="20"/>
      <c r="E667" s="21"/>
      <c r="F667" s="21"/>
      <c r="G667" s="10"/>
      <c r="H667" s="10"/>
      <c r="I667" s="10"/>
      <c r="J667" s="10"/>
      <c r="K667" s="10"/>
      <c r="L667" s="10"/>
      <c r="M667" s="10"/>
      <c r="N667" s="23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22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</row>
    <row r="668" spans="2:48" ht="15.75" customHeight="1">
      <c r="B668" s="10"/>
      <c r="C668" s="20"/>
      <c r="D668" s="20"/>
      <c r="E668" s="21"/>
      <c r="F668" s="21"/>
      <c r="G668" s="10"/>
      <c r="H668" s="10"/>
      <c r="I668" s="10"/>
      <c r="J668" s="10"/>
      <c r="K668" s="10"/>
      <c r="L668" s="10"/>
      <c r="M668" s="10"/>
      <c r="N668" s="23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22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</row>
    <row r="669" spans="2:48" ht="15.75" customHeight="1">
      <c r="B669" s="10"/>
      <c r="C669" s="20"/>
      <c r="D669" s="20"/>
      <c r="E669" s="21"/>
      <c r="F669" s="21"/>
      <c r="G669" s="10"/>
      <c r="H669" s="10"/>
      <c r="I669" s="10"/>
      <c r="J669" s="10"/>
      <c r="K669" s="10"/>
      <c r="L669" s="10"/>
      <c r="M669" s="10"/>
      <c r="N669" s="23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22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</row>
    <row r="670" spans="2:48" ht="15.75" customHeight="1">
      <c r="B670" s="10"/>
      <c r="C670" s="20"/>
      <c r="D670" s="20"/>
      <c r="E670" s="21"/>
      <c r="F670" s="21"/>
      <c r="G670" s="10"/>
      <c r="H670" s="10"/>
      <c r="I670" s="10"/>
      <c r="J670" s="10"/>
      <c r="K670" s="10"/>
      <c r="L670" s="10"/>
      <c r="M670" s="10"/>
      <c r="N670" s="23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22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</row>
    <row r="671" spans="2:48" ht="15.75" customHeight="1">
      <c r="B671" s="10"/>
      <c r="C671" s="20"/>
      <c r="D671" s="20"/>
      <c r="E671" s="21"/>
      <c r="F671" s="21"/>
      <c r="G671" s="10"/>
      <c r="H671" s="10"/>
      <c r="I671" s="10"/>
      <c r="J671" s="10"/>
      <c r="K671" s="10"/>
      <c r="L671" s="10"/>
      <c r="M671" s="10"/>
      <c r="N671" s="23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22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</row>
    <row r="672" spans="2:48" ht="15.75" customHeight="1">
      <c r="B672" s="10"/>
      <c r="C672" s="20"/>
      <c r="D672" s="20"/>
      <c r="E672" s="21"/>
      <c r="F672" s="21"/>
      <c r="G672" s="10"/>
      <c r="H672" s="10"/>
      <c r="I672" s="10"/>
      <c r="J672" s="10"/>
      <c r="K672" s="10"/>
      <c r="L672" s="10"/>
      <c r="M672" s="10"/>
      <c r="N672" s="23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22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</row>
    <row r="673" spans="2:48" ht="15.75" customHeight="1">
      <c r="B673" s="10"/>
      <c r="C673" s="20"/>
      <c r="D673" s="20"/>
      <c r="E673" s="21"/>
      <c r="F673" s="21"/>
      <c r="G673" s="10"/>
      <c r="H673" s="10"/>
      <c r="I673" s="10"/>
      <c r="J673" s="10"/>
      <c r="K673" s="10"/>
      <c r="L673" s="10"/>
      <c r="M673" s="10"/>
      <c r="N673" s="23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22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</row>
    <row r="674" spans="2:48" ht="15.75" customHeight="1">
      <c r="B674" s="10"/>
      <c r="C674" s="20"/>
      <c r="D674" s="20"/>
      <c r="E674" s="21"/>
      <c r="F674" s="21"/>
      <c r="G674" s="10"/>
      <c r="H674" s="10"/>
      <c r="I674" s="10"/>
      <c r="J674" s="10"/>
      <c r="K674" s="10"/>
      <c r="L674" s="10"/>
      <c r="M674" s="10"/>
      <c r="N674" s="23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22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</row>
    <row r="675" spans="2:48" ht="15.75" customHeight="1">
      <c r="B675" s="10"/>
      <c r="C675" s="20"/>
      <c r="D675" s="20"/>
      <c r="E675" s="21"/>
      <c r="F675" s="21"/>
      <c r="G675" s="10"/>
      <c r="H675" s="10"/>
      <c r="I675" s="10"/>
      <c r="J675" s="10"/>
      <c r="K675" s="10"/>
      <c r="L675" s="10"/>
      <c r="M675" s="10"/>
      <c r="N675" s="23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22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</row>
    <row r="676" spans="2:48" ht="15.75" customHeight="1">
      <c r="B676" s="10"/>
      <c r="C676" s="20"/>
      <c r="D676" s="20"/>
      <c r="E676" s="21"/>
      <c r="F676" s="21"/>
      <c r="G676" s="10"/>
      <c r="H676" s="10"/>
      <c r="I676" s="10"/>
      <c r="J676" s="10"/>
      <c r="K676" s="10"/>
      <c r="L676" s="10"/>
      <c r="M676" s="10"/>
      <c r="N676" s="23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22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</row>
    <row r="677" spans="2:48" ht="15" customHeight="1">
      <c r="Y677" s="10"/>
      <c r="Z677" s="10"/>
      <c r="AA677" s="10"/>
    </row>
    <row r="678" spans="2:48" ht="15" customHeight="1">
      <c r="Y678" s="10"/>
      <c r="Z678" s="10"/>
      <c r="AA678" s="10"/>
    </row>
  </sheetData>
  <mergeCells count="4">
    <mergeCell ref="B2:R2"/>
    <mergeCell ref="G3:L3"/>
    <mergeCell ref="O3:Y3"/>
    <mergeCell ref="Z3:AI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V712"/>
  <sheetViews>
    <sheetView workbookViewId="0">
      <pane ySplit="5" topLeftCell="A468" activePane="bottomLeft" state="frozen"/>
      <selection pane="bottomLeft" activeCell="AH100" sqref="AH100"/>
    </sheetView>
  </sheetViews>
  <sheetFormatPr defaultColWidth="14.42578125" defaultRowHeight="15.75"/>
  <cols>
    <col min="1" max="1" width="15.5703125" customWidth="1"/>
    <col min="2" max="2" width="10.85546875" style="32" customWidth="1"/>
    <col min="3" max="3" width="17.7109375" customWidth="1"/>
    <col min="4" max="4" width="8.140625" customWidth="1"/>
    <col min="5" max="5" width="7.42578125" customWidth="1"/>
    <col min="6" max="7" width="7.85546875" customWidth="1"/>
    <col min="8" max="8" width="8.28515625" customWidth="1"/>
    <col min="9" max="9" width="7" customWidth="1"/>
    <col min="10" max="10" width="8.140625" customWidth="1"/>
    <col min="11" max="11" width="8.42578125" customWidth="1"/>
    <col min="12" max="12" width="10.28515625" customWidth="1"/>
    <col min="13" max="13" width="8.28515625" customWidth="1"/>
    <col min="14" max="14" width="11.28515625" style="30" customWidth="1"/>
    <col min="15" max="15" width="8.140625" customWidth="1"/>
    <col min="16" max="17" width="9.42578125" customWidth="1"/>
    <col min="18" max="18" width="8.7109375" customWidth="1"/>
    <col min="19" max="19" width="8" customWidth="1"/>
    <col min="20" max="20" width="8.85546875" customWidth="1"/>
    <col min="21" max="21" width="9.28515625" customWidth="1"/>
    <col min="22" max="22" width="8.42578125" customWidth="1"/>
    <col min="23" max="23" width="9.28515625" customWidth="1"/>
    <col min="24" max="24" width="8.85546875" customWidth="1"/>
    <col min="25" max="25" width="9.85546875" customWidth="1"/>
    <col min="26" max="26" width="11.28515625" customWidth="1"/>
    <col min="27" max="27" width="8.140625" hidden="1" customWidth="1"/>
    <col min="28" max="28" width="8.42578125" customWidth="1"/>
    <col min="29" max="29" width="8.5703125" customWidth="1"/>
    <col min="30" max="30" width="10.85546875" customWidth="1"/>
    <col min="31" max="31" width="8.5703125" customWidth="1"/>
    <col min="32" max="32" width="10.42578125" customWidth="1"/>
    <col min="33" max="33" width="8.5703125" customWidth="1"/>
    <col min="34" max="34" width="9.5703125" customWidth="1"/>
    <col min="35" max="35" width="8.42578125" customWidth="1"/>
    <col min="36" max="36" width="10" customWidth="1"/>
    <col min="37" max="37" width="15.5703125" customWidth="1"/>
    <col min="38" max="48" width="13.5703125" customWidth="1"/>
  </cols>
  <sheetData>
    <row r="1" spans="1:48" ht="16.5" thickBot="1"/>
    <row r="2" spans="1:48" ht="30" customHeight="1" thickBot="1">
      <c r="B2" s="564" t="s">
        <v>46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5.75" customHeight="1">
      <c r="B3" s="24"/>
      <c r="C3" s="2"/>
      <c r="D3" s="25"/>
      <c r="E3" s="26"/>
      <c r="F3" s="26"/>
      <c r="G3" s="567" t="s">
        <v>0</v>
      </c>
      <c r="H3" s="568"/>
      <c r="I3" s="568"/>
      <c r="J3" s="568"/>
      <c r="K3" s="568"/>
      <c r="L3" s="569"/>
      <c r="M3" s="59"/>
      <c r="N3" s="28"/>
      <c r="O3" s="567" t="s">
        <v>1</v>
      </c>
      <c r="P3" s="568"/>
      <c r="Q3" s="568"/>
      <c r="R3" s="568"/>
      <c r="S3" s="570"/>
      <c r="T3" s="570"/>
      <c r="U3" s="570"/>
      <c r="V3" s="570"/>
      <c r="W3" s="570"/>
      <c r="X3" s="570"/>
      <c r="Y3" s="571"/>
      <c r="Z3" s="572" t="s">
        <v>2</v>
      </c>
      <c r="AA3" s="573"/>
      <c r="AB3" s="574"/>
      <c r="AC3" s="574"/>
      <c r="AD3" s="574"/>
      <c r="AE3" s="574"/>
      <c r="AF3" s="574"/>
      <c r="AG3" s="574"/>
      <c r="AH3" s="574"/>
      <c r="AI3" s="575"/>
      <c r="AJ3" s="3"/>
      <c r="AK3" s="3"/>
      <c r="AL3" s="3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5.75" customHeight="1">
      <c r="A4" s="100" t="s">
        <v>407</v>
      </c>
      <c r="B4" s="40" t="s">
        <v>3</v>
      </c>
      <c r="C4" s="38" t="s">
        <v>4</v>
      </c>
      <c r="D4" s="6" t="s">
        <v>5</v>
      </c>
      <c r="E4" s="27" t="s">
        <v>6</v>
      </c>
      <c r="F4" s="2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29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11</v>
      </c>
      <c r="V4" s="8" t="s">
        <v>22</v>
      </c>
      <c r="W4" s="8" t="s">
        <v>23</v>
      </c>
      <c r="X4" s="8" t="s">
        <v>24</v>
      </c>
      <c r="Y4" s="7" t="s">
        <v>25</v>
      </c>
      <c r="Z4" s="7" t="s">
        <v>26</v>
      </c>
      <c r="AA4" s="7" t="s">
        <v>12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9" t="s">
        <v>36</v>
      </c>
      <c r="AL4" s="5" t="s">
        <v>45</v>
      </c>
      <c r="AM4" s="10"/>
      <c r="AN4" s="10"/>
      <c r="AO4" s="10"/>
      <c r="AP4" s="10"/>
      <c r="AQ4" s="10"/>
      <c r="AR4" s="10"/>
      <c r="AS4" s="10"/>
      <c r="AT4" s="10"/>
      <c r="AU4" s="11"/>
      <c r="AV4" s="12"/>
    </row>
    <row r="5" spans="1:48" ht="15" customHeight="1">
      <c r="A5" s="98"/>
      <c r="B5" s="99"/>
      <c r="C5" s="45" t="s">
        <v>37</v>
      </c>
      <c r="D5" s="45" t="s">
        <v>38</v>
      </c>
      <c r="E5" s="46"/>
      <c r="F5" s="46"/>
      <c r="G5" s="39"/>
      <c r="H5" s="39"/>
      <c r="I5" s="47" t="s">
        <v>39</v>
      </c>
      <c r="J5" s="48" t="s">
        <v>40</v>
      </c>
      <c r="K5" s="39"/>
      <c r="L5" s="39"/>
      <c r="M5" s="39"/>
      <c r="N5" s="4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50"/>
      <c r="AJ5" s="39"/>
      <c r="AK5" s="39"/>
      <c r="AL5" s="39"/>
      <c r="AM5" s="4"/>
      <c r="AN5" s="4"/>
      <c r="AO5" s="4"/>
      <c r="AP5" s="4"/>
      <c r="AQ5" s="4"/>
      <c r="AR5" s="4"/>
      <c r="AS5" s="4"/>
      <c r="AT5" s="4"/>
      <c r="AU5" s="11"/>
      <c r="AV5" s="13"/>
    </row>
    <row r="6" spans="1:48" ht="15.75" customHeight="1">
      <c r="A6" s="535" t="s">
        <v>4129</v>
      </c>
      <c r="B6" s="51">
        <v>45931</v>
      </c>
      <c r="C6" s="33" t="s">
        <v>4128</v>
      </c>
      <c r="D6" s="37">
        <v>1464</v>
      </c>
      <c r="E6" s="34">
        <v>1.2</v>
      </c>
      <c r="F6" s="34">
        <v>1.3</v>
      </c>
      <c r="G6" s="34">
        <v>4.12</v>
      </c>
      <c r="H6" s="34">
        <v>0.15</v>
      </c>
      <c r="I6" s="34">
        <v>0.33</v>
      </c>
      <c r="J6" s="31">
        <v>0.03</v>
      </c>
      <c r="K6" s="31">
        <v>8.5999999999999993E-2</v>
      </c>
      <c r="L6" s="31">
        <v>2.8000000000000001E-2</v>
      </c>
      <c r="M6" s="31">
        <v>8.9999999999999993E-3</v>
      </c>
      <c r="N6" s="420">
        <f t="shared" ref="N6:N17" si="0">100-SUM(G6:M6)</f>
        <v>95.247</v>
      </c>
      <c r="O6" s="34">
        <v>36.18</v>
      </c>
      <c r="P6" s="34">
        <v>38.89</v>
      </c>
      <c r="Q6" s="34">
        <v>8.14</v>
      </c>
      <c r="R6" s="34">
        <v>14.29</v>
      </c>
      <c r="S6" s="34">
        <v>0.32</v>
      </c>
      <c r="T6" s="34">
        <v>0.26</v>
      </c>
      <c r="U6" s="34">
        <v>0.31</v>
      </c>
      <c r="V6" s="34">
        <v>0.2</v>
      </c>
      <c r="W6" s="34">
        <v>0.52</v>
      </c>
      <c r="X6" s="34">
        <v>0.74</v>
      </c>
      <c r="Y6" s="433">
        <f t="shared" ref="Y6" si="1">P6/O6</f>
        <v>1.0749032614704257</v>
      </c>
      <c r="Z6" s="433">
        <f t="shared" ref="Z6" si="2">(Q6+P6)/O6</f>
        <v>1.2998894416804865</v>
      </c>
      <c r="AA6" s="34"/>
      <c r="AB6" s="34" t="s">
        <v>50</v>
      </c>
      <c r="AC6" s="34">
        <v>6.3</v>
      </c>
      <c r="AD6" s="34">
        <v>25.6</v>
      </c>
      <c r="AE6" s="34">
        <v>17</v>
      </c>
      <c r="AF6" s="34">
        <v>0.6</v>
      </c>
      <c r="AG6" s="34">
        <v>3.48</v>
      </c>
      <c r="AH6" s="34">
        <v>53.32</v>
      </c>
      <c r="AI6" s="34">
        <v>1.5058823529411764</v>
      </c>
      <c r="AJ6" s="34">
        <v>39.906103286384976</v>
      </c>
      <c r="AK6" s="34">
        <v>886.93999999999994</v>
      </c>
      <c r="AL6" s="36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.75" customHeight="1">
      <c r="A7" s="535" t="s">
        <v>4131</v>
      </c>
      <c r="B7" s="51">
        <v>45931</v>
      </c>
      <c r="C7" s="33" t="s">
        <v>4130</v>
      </c>
      <c r="D7" s="37">
        <v>1475</v>
      </c>
      <c r="E7" s="34">
        <v>3.5</v>
      </c>
      <c r="F7" s="34">
        <v>4</v>
      </c>
      <c r="G7" s="34">
        <v>4.13</v>
      </c>
      <c r="H7" s="34">
        <v>0.16</v>
      </c>
      <c r="I7" s="34">
        <v>0.41</v>
      </c>
      <c r="J7" s="31">
        <v>2.1999999999999999E-2</v>
      </c>
      <c r="K7" s="31">
        <v>8.5999999999999993E-2</v>
      </c>
      <c r="L7" s="31">
        <v>3.4000000000000002E-2</v>
      </c>
      <c r="M7" s="31">
        <v>8.0000000000000002E-3</v>
      </c>
      <c r="N7" s="420">
        <f t="shared" si="0"/>
        <v>95.15</v>
      </c>
      <c r="O7" s="34">
        <v>35.4</v>
      </c>
      <c r="P7" s="34">
        <v>39.78</v>
      </c>
      <c r="Q7" s="34">
        <v>8.3800000000000008</v>
      </c>
      <c r="R7" s="34">
        <v>14.09</v>
      </c>
      <c r="S7" s="34">
        <v>0.3</v>
      </c>
      <c r="T7" s="34">
        <v>0.25</v>
      </c>
      <c r="U7" s="34">
        <v>0.32</v>
      </c>
      <c r="V7" s="34">
        <v>0.18</v>
      </c>
      <c r="W7" s="34">
        <v>0.46</v>
      </c>
      <c r="X7" s="34">
        <v>0.73</v>
      </c>
      <c r="Y7" s="34">
        <v>1.1237288135593222</v>
      </c>
      <c r="Z7" s="34">
        <v>1.3604519774011301</v>
      </c>
      <c r="AA7" s="34"/>
      <c r="AB7" s="34" t="s">
        <v>53</v>
      </c>
      <c r="AC7" s="34">
        <v>14.5</v>
      </c>
      <c r="AD7" s="34">
        <v>26.2</v>
      </c>
      <c r="AE7" s="34">
        <v>17.2</v>
      </c>
      <c r="AF7" s="34">
        <v>0.6</v>
      </c>
      <c r="AG7" s="34">
        <v>3.75</v>
      </c>
      <c r="AH7" s="34">
        <v>52.25</v>
      </c>
      <c r="AI7" s="34">
        <v>1.5232558139534884</v>
      </c>
      <c r="AJ7" s="34">
        <v>39.631336405529957</v>
      </c>
      <c r="AK7" s="34">
        <v>913.47500000000002</v>
      </c>
      <c r="AL7" s="36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.75" customHeight="1">
      <c r="A8" s="535" t="s">
        <v>4133</v>
      </c>
      <c r="B8" s="51">
        <v>45931</v>
      </c>
      <c r="C8" s="33" t="s">
        <v>4132</v>
      </c>
      <c r="D8" s="37">
        <v>1464</v>
      </c>
      <c r="E8" s="34">
        <v>5.2</v>
      </c>
      <c r="F8" s="34">
        <v>5.3</v>
      </c>
      <c r="G8" s="34">
        <v>4.1399999999999997</v>
      </c>
      <c r="H8" s="34">
        <v>0.15</v>
      </c>
      <c r="I8" s="34">
        <v>0.32</v>
      </c>
      <c r="J8" s="31">
        <v>2.5999999999999999E-2</v>
      </c>
      <c r="K8" s="31">
        <v>8.5999999999999993E-2</v>
      </c>
      <c r="L8" s="31">
        <v>2.9000000000000001E-2</v>
      </c>
      <c r="M8" s="31">
        <v>8.9999999999999993E-3</v>
      </c>
      <c r="N8" s="420">
        <f t="shared" si="0"/>
        <v>95.24</v>
      </c>
      <c r="O8" s="34">
        <v>36.06</v>
      </c>
      <c r="P8" s="34">
        <v>39.32</v>
      </c>
      <c r="Q8" s="34">
        <v>8.18</v>
      </c>
      <c r="R8" s="34">
        <v>13.98</v>
      </c>
      <c r="S8" s="34">
        <v>0.34</v>
      </c>
      <c r="T8" s="34">
        <v>0.28000000000000003</v>
      </c>
      <c r="U8" s="34">
        <v>0.32</v>
      </c>
      <c r="V8" s="34">
        <v>0.19</v>
      </c>
      <c r="W8" s="34">
        <v>0.47</v>
      </c>
      <c r="X8" s="34">
        <v>0.75</v>
      </c>
      <c r="Y8" s="34">
        <f>P8/O8</f>
        <v>1.0904048807542983</v>
      </c>
      <c r="Z8" s="34">
        <f>(Q8+P8)/O8</f>
        <v>1.317249029395452</v>
      </c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6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.75" customHeight="1">
      <c r="A9" s="535" t="s">
        <v>4135</v>
      </c>
      <c r="B9" s="51">
        <v>45931</v>
      </c>
      <c r="C9" s="33" t="s">
        <v>4134</v>
      </c>
      <c r="D9" s="37">
        <v>1464</v>
      </c>
      <c r="E9" s="34">
        <v>7.16</v>
      </c>
      <c r="F9" s="34">
        <v>7.26</v>
      </c>
      <c r="G9" s="34">
        <v>4.1500000000000004</v>
      </c>
      <c r="H9" s="34">
        <v>0.15</v>
      </c>
      <c r="I9" s="34">
        <v>0.32</v>
      </c>
      <c r="J9" s="31">
        <v>2.9000000000000001E-2</v>
      </c>
      <c r="K9" s="31">
        <v>8.7999999999999995E-2</v>
      </c>
      <c r="L9" s="31">
        <v>2.8000000000000001E-2</v>
      </c>
      <c r="M9" s="31">
        <v>8.0000000000000002E-3</v>
      </c>
      <c r="N9" s="420">
        <f t="shared" si="0"/>
        <v>95.227000000000004</v>
      </c>
      <c r="O9" s="34">
        <v>36.369999999999997</v>
      </c>
      <c r="P9" s="34">
        <v>38.74</v>
      </c>
      <c r="Q9" s="34">
        <v>8.1199999999999992</v>
      </c>
      <c r="R9" s="34">
        <v>14.18</v>
      </c>
      <c r="S9" s="34">
        <v>0.35</v>
      </c>
      <c r="T9" s="34">
        <v>0.35</v>
      </c>
      <c r="U9" s="34">
        <v>0.33</v>
      </c>
      <c r="V9" s="34">
        <v>0.19</v>
      </c>
      <c r="W9" s="34">
        <v>0.47</v>
      </c>
      <c r="X9" s="34">
        <v>0.78</v>
      </c>
      <c r="Y9" s="34">
        <f>P9/O9</f>
        <v>1.0651635963706352</v>
      </c>
      <c r="Z9" s="34">
        <f>(Q9+P9)/O9</f>
        <v>1.2884245257080011</v>
      </c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6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.75" customHeight="1">
      <c r="A10" s="535" t="s">
        <v>4137</v>
      </c>
      <c r="B10" s="51">
        <v>45931</v>
      </c>
      <c r="C10" s="33" t="s">
        <v>4136</v>
      </c>
      <c r="D10" s="37">
        <v>1454</v>
      </c>
      <c r="E10" s="34">
        <v>9.3000000000000007</v>
      </c>
      <c r="F10" s="34">
        <v>9.4</v>
      </c>
      <c r="G10" s="34">
        <v>4.28</v>
      </c>
      <c r="H10" s="34">
        <v>0.15</v>
      </c>
      <c r="I10" s="34">
        <v>0.46</v>
      </c>
      <c r="J10" s="31">
        <v>2.5000000000000001E-2</v>
      </c>
      <c r="K10" s="31">
        <v>9.0999999999999998E-2</v>
      </c>
      <c r="L10" s="31">
        <v>3.6999999999999998E-2</v>
      </c>
      <c r="M10" s="31">
        <v>8.0000000000000002E-3</v>
      </c>
      <c r="N10" s="420">
        <f t="shared" si="0"/>
        <v>94.948999999999998</v>
      </c>
      <c r="O10" s="34">
        <v>36.15</v>
      </c>
      <c r="P10" s="34">
        <v>39.61</v>
      </c>
      <c r="Q10" s="34">
        <v>8.24</v>
      </c>
      <c r="R10" s="34">
        <v>13.56</v>
      </c>
      <c r="S10" s="34">
        <v>0.43</v>
      </c>
      <c r="T10" s="34">
        <v>0.27</v>
      </c>
      <c r="U10" s="34">
        <v>0.32</v>
      </c>
      <c r="V10" s="34">
        <v>0.17</v>
      </c>
      <c r="W10" s="34">
        <v>0.41</v>
      </c>
      <c r="X10" s="34">
        <v>0.74</v>
      </c>
      <c r="Y10" s="34">
        <v>1.0957123098201937</v>
      </c>
      <c r="Z10" s="34">
        <v>1.3236514522821579</v>
      </c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6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.75" customHeight="1">
      <c r="A11" s="535" t="s">
        <v>4139</v>
      </c>
      <c r="B11" s="51">
        <v>45931</v>
      </c>
      <c r="C11" s="33" t="s">
        <v>4138</v>
      </c>
      <c r="D11" s="37">
        <v>1480</v>
      </c>
      <c r="E11" s="34">
        <v>10.199999999999999</v>
      </c>
      <c r="F11" s="34">
        <v>10.3</v>
      </c>
      <c r="G11" s="34">
        <v>4.2</v>
      </c>
      <c r="H11" s="34">
        <v>0.17</v>
      </c>
      <c r="I11" s="34">
        <v>0.61</v>
      </c>
      <c r="J11" s="31">
        <v>1.7999999999999999E-2</v>
      </c>
      <c r="K11" s="31">
        <v>9.4E-2</v>
      </c>
      <c r="L11" s="31">
        <v>4.8000000000000001E-2</v>
      </c>
      <c r="M11" s="31">
        <v>8.0000000000000002E-3</v>
      </c>
      <c r="N11" s="420">
        <f t="shared" si="0"/>
        <v>94.852000000000004</v>
      </c>
      <c r="O11" s="34">
        <v>35.43</v>
      </c>
      <c r="P11" s="34">
        <v>39.81</v>
      </c>
      <c r="Q11" s="34">
        <v>8.23</v>
      </c>
      <c r="R11" s="34">
        <v>14.31</v>
      </c>
      <c r="S11" s="34">
        <v>0.28999999999999998</v>
      </c>
      <c r="T11" s="34">
        <v>0.24</v>
      </c>
      <c r="U11" s="34">
        <v>0.31</v>
      </c>
      <c r="V11" s="34">
        <v>0.16</v>
      </c>
      <c r="W11" s="34">
        <v>0.39</v>
      </c>
      <c r="X11" s="34">
        <v>0.72</v>
      </c>
      <c r="Y11" s="34">
        <f>P11/O11</f>
        <v>1.1236240474174428</v>
      </c>
      <c r="Z11" s="34">
        <f>(Q11+P11)/O11</f>
        <v>1.3559130680214508</v>
      </c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6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.75" customHeight="1">
      <c r="A12" s="535" t="s">
        <v>4141</v>
      </c>
      <c r="B12" s="51">
        <v>45931</v>
      </c>
      <c r="C12" s="33" t="s">
        <v>4140</v>
      </c>
      <c r="D12" s="37">
        <v>1498</v>
      </c>
      <c r="E12" s="34">
        <v>12.4</v>
      </c>
      <c r="F12" s="34">
        <v>12.5</v>
      </c>
      <c r="G12" s="34">
        <v>4.22</v>
      </c>
      <c r="H12" s="34">
        <v>0.18</v>
      </c>
      <c r="I12" s="34">
        <v>0.9</v>
      </c>
      <c r="J12" s="31">
        <v>1.2999999999999999E-2</v>
      </c>
      <c r="K12" s="31">
        <v>9.6000000000000002E-2</v>
      </c>
      <c r="L12" s="31">
        <v>6.3E-2</v>
      </c>
      <c r="M12" s="31">
        <v>7.0000000000000001E-3</v>
      </c>
      <c r="N12" s="420">
        <f t="shared" si="0"/>
        <v>94.521000000000001</v>
      </c>
      <c r="O12" s="34">
        <v>34.65</v>
      </c>
      <c r="P12" s="34">
        <v>40.5</v>
      </c>
      <c r="Q12" s="34">
        <v>8.16</v>
      </c>
      <c r="R12" s="34">
        <v>14.68</v>
      </c>
      <c r="S12" s="34">
        <v>0.28000000000000003</v>
      </c>
      <c r="T12" s="34">
        <v>0.15</v>
      </c>
      <c r="U12" s="34">
        <v>0.33</v>
      </c>
      <c r="V12" s="34">
        <v>0.15</v>
      </c>
      <c r="W12" s="34">
        <v>0.31</v>
      </c>
      <c r="X12" s="34">
        <v>0.63</v>
      </c>
      <c r="Y12" s="34">
        <v>1.1688311688311688</v>
      </c>
      <c r="Z12" s="34">
        <v>1.4043290043290042</v>
      </c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6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.75" customHeight="1">
      <c r="A13" s="535" t="s">
        <v>4143</v>
      </c>
      <c r="B13" s="51">
        <v>45931</v>
      </c>
      <c r="C13" s="33" t="s">
        <v>4142</v>
      </c>
      <c r="D13" s="37">
        <v>1499</v>
      </c>
      <c r="E13" s="34">
        <v>14.3</v>
      </c>
      <c r="F13" s="34">
        <v>14.4</v>
      </c>
      <c r="G13" s="34">
        <v>4.24</v>
      </c>
      <c r="H13" s="34">
        <v>0.18</v>
      </c>
      <c r="I13" s="34">
        <v>0.86</v>
      </c>
      <c r="J13" s="31">
        <v>1.4999999999999999E-2</v>
      </c>
      <c r="K13" s="31">
        <v>9.7000000000000003E-2</v>
      </c>
      <c r="L13" s="31">
        <v>6.3E-2</v>
      </c>
      <c r="M13" s="31">
        <v>7.0000000000000001E-3</v>
      </c>
      <c r="N13" s="420">
        <f t="shared" si="0"/>
        <v>94.537999999999997</v>
      </c>
      <c r="O13" s="34">
        <v>34.81</v>
      </c>
      <c r="P13" s="34">
        <v>40.17</v>
      </c>
      <c r="Q13" s="34">
        <v>8.1300000000000008</v>
      </c>
      <c r="R13" s="34">
        <v>14.8</v>
      </c>
      <c r="S13" s="34">
        <v>0.33</v>
      </c>
      <c r="T13" s="34">
        <v>0.15</v>
      </c>
      <c r="U13" s="34">
        <v>0.33</v>
      </c>
      <c r="V13" s="34">
        <v>0.16</v>
      </c>
      <c r="W13" s="34">
        <v>0.33</v>
      </c>
      <c r="X13" s="34">
        <v>0.54</v>
      </c>
      <c r="Y13" s="433">
        <f t="shared" ref="Y13:Y17" si="3">P13/O13</f>
        <v>1.1539787417408791</v>
      </c>
      <c r="Z13" s="433">
        <f t="shared" ref="Z13:Z17" si="4">(Q13+P13)/O13</f>
        <v>1.3875323182993393</v>
      </c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6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.75" customHeight="1">
      <c r="A14" s="535" t="s">
        <v>4145</v>
      </c>
      <c r="B14" s="51">
        <v>45931</v>
      </c>
      <c r="C14" s="33" t="s">
        <v>4144</v>
      </c>
      <c r="D14" s="37">
        <v>1503</v>
      </c>
      <c r="E14" s="34">
        <v>16.100000000000001</v>
      </c>
      <c r="F14" s="34">
        <v>16.2</v>
      </c>
      <c r="G14" s="34">
        <v>4.1500000000000004</v>
      </c>
      <c r="H14" s="34">
        <v>0.17</v>
      </c>
      <c r="I14" s="34">
        <v>0.52</v>
      </c>
      <c r="J14" s="31">
        <v>2.1999999999999999E-2</v>
      </c>
      <c r="K14" s="31">
        <v>8.8999999999999996E-2</v>
      </c>
      <c r="L14" s="31">
        <v>4.4999999999999998E-2</v>
      </c>
      <c r="M14" s="31">
        <v>8.0000000000000002E-3</v>
      </c>
      <c r="N14" s="420">
        <f t="shared" si="0"/>
        <v>94.995999999999995</v>
      </c>
      <c r="O14" s="34">
        <v>35.22</v>
      </c>
      <c r="P14" s="34">
        <v>39.869999999999997</v>
      </c>
      <c r="Q14" s="34">
        <v>8.36</v>
      </c>
      <c r="R14" s="34">
        <v>14.28</v>
      </c>
      <c r="S14" s="34">
        <v>0.36</v>
      </c>
      <c r="T14" s="34">
        <v>0.2</v>
      </c>
      <c r="U14" s="34">
        <v>0.33</v>
      </c>
      <c r="V14" s="34">
        <v>0.18</v>
      </c>
      <c r="W14" s="34">
        <v>0.4</v>
      </c>
      <c r="X14" s="34">
        <v>0.69</v>
      </c>
      <c r="Y14" s="433">
        <f t="shared" si="3"/>
        <v>1.1320272572402044</v>
      </c>
      <c r="Z14" s="433">
        <f t="shared" si="4"/>
        <v>1.3693923906871095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6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.75" customHeight="1">
      <c r="A15" s="535" t="s">
        <v>4147</v>
      </c>
      <c r="B15" s="51">
        <v>45931</v>
      </c>
      <c r="C15" s="33" t="s">
        <v>4146</v>
      </c>
      <c r="D15" s="37">
        <v>1493</v>
      </c>
      <c r="E15" s="34">
        <v>17.5</v>
      </c>
      <c r="F15" s="34">
        <v>18</v>
      </c>
      <c r="G15" s="34">
        <v>4.0599999999999996</v>
      </c>
      <c r="H15" s="34">
        <v>0.16</v>
      </c>
      <c r="I15" s="34">
        <v>0.47</v>
      </c>
      <c r="J15" s="31">
        <v>2.3E-2</v>
      </c>
      <c r="K15" s="31">
        <v>8.5999999999999993E-2</v>
      </c>
      <c r="L15" s="31">
        <v>3.9E-2</v>
      </c>
      <c r="M15" s="31">
        <v>0.01</v>
      </c>
      <c r="N15" s="420">
        <f t="shared" si="0"/>
        <v>95.152000000000001</v>
      </c>
      <c r="O15" s="34">
        <v>36.03</v>
      </c>
      <c r="P15" s="34">
        <v>39.020000000000003</v>
      </c>
      <c r="Q15" s="34">
        <v>8.26</v>
      </c>
      <c r="R15" s="34">
        <v>14.4</v>
      </c>
      <c r="S15" s="34">
        <v>0.26</v>
      </c>
      <c r="T15" s="34">
        <v>0.2</v>
      </c>
      <c r="U15" s="34">
        <v>0.3</v>
      </c>
      <c r="V15" s="34">
        <v>0.21</v>
      </c>
      <c r="W15" s="34">
        <v>0.48</v>
      </c>
      <c r="X15" s="34">
        <v>0.73</v>
      </c>
      <c r="Y15" s="433">
        <f t="shared" si="3"/>
        <v>1.0829864002220373</v>
      </c>
      <c r="Z15" s="433">
        <f t="shared" si="4"/>
        <v>1.3122398001665279</v>
      </c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6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.75" customHeight="1">
      <c r="A16" s="535" t="s">
        <v>4149</v>
      </c>
      <c r="B16" s="51">
        <v>45931</v>
      </c>
      <c r="C16" s="33" t="s">
        <v>4148</v>
      </c>
      <c r="D16" s="37">
        <v>1482</v>
      </c>
      <c r="E16" s="34">
        <v>19.2</v>
      </c>
      <c r="F16" s="34">
        <v>19.3</v>
      </c>
      <c r="G16" s="34">
        <v>4.1100000000000003</v>
      </c>
      <c r="H16" s="34">
        <v>0.16</v>
      </c>
      <c r="I16" s="34">
        <v>0.37</v>
      </c>
      <c r="J16" s="31">
        <v>3.1E-2</v>
      </c>
      <c r="K16" s="31">
        <v>8.5000000000000006E-2</v>
      </c>
      <c r="L16" s="31">
        <v>3.2000000000000001E-2</v>
      </c>
      <c r="M16" s="31">
        <v>1.2999999999999999E-2</v>
      </c>
      <c r="N16" s="420">
        <f t="shared" si="0"/>
        <v>95.198999999999998</v>
      </c>
      <c r="O16" s="34">
        <v>37.270000000000003</v>
      </c>
      <c r="P16" s="34">
        <v>38.340000000000003</v>
      </c>
      <c r="Q16" s="34">
        <v>7.94</v>
      </c>
      <c r="R16" s="34">
        <v>13.92</v>
      </c>
      <c r="S16" s="34">
        <v>0.32</v>
      </c>
      <c r="T16" s="34">
        <v>0.27</v>
      </c>
      <c r="U16" s="34">
        <v>0.31</v>
      </c>
      <c r="V16" s="34">
        <v>0.22</v>
      </c>
      <c r="W16" s="34">
        <v>0.5</v>
      </c>
      <c r="X16" s="34">
        <v>0.76</v>
      </c>
      <c r="Y16" s="433">
        <f t="shared" si="3"/>
        <v>1.0287094177622753</v>
      </c>
      <c r="Z16" s="433">
        <f t="shared" si="4"/>
        <v>1.2417493962972899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6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.75" customHeight="1">
      <c r="A17" s="535" t="s">
        <v>4151</v>
      </c>
      <c r="B17" s="51">
        <v>45931</v>
      </c>
      <c r="C17" s="33" t="s">
        <v>4150</v>
      </c>
      <c r="D17" s="37">
        <v>1473</v>
      </c>
      <c r="E17" s="34">
        <v>20.5</v>
      </c>
      <c r="F17" s="34">
        <v>21</v>
      </c>
      <c r="G17" s="34">
        <v>4.1100000000000003</v>
      </c>
      <c r="H17" s="34">
        <v>0.14000000000000001</v>
      </c>
      <c r="I17" s="34">
        <v>0.33</v>
      </c>
      <c r="J17" s="31">
        <v>4.4999999999999998E-2</v>
      </c>
      <c r="K17" s="31">
        <v>8.5000000000000006E-2</v>
      </c>
      <c r="L17" s="31">
        <v>2.5999999999999999E-2</v>
      </c>
      <c r="M17" s="31">
        <v>7.0000000000000001E-3</v>
      </c>
      <c r="N17" s="420">
        <f t="shared" si="0"/>
        <v>95.257000000000005</v>
      </c>
      <c r="O17" s="34">
        <v>37.1</v>
      </c>
      <c r="P17" s="34">
        <v>38.159999999999997</v>
      </c>
      <c r="Q17" s="34">
        <v>7.99</v>
      </c>
      <c r="R17" s="34">
        <v>14.05</v>
      </c>
      <c r="S17" s="34">
        <v>0.42</v>
      </c>
      <c r="T17" s="34">
        <v>0.31</v>
      </c>
      <c r="U17" s="34">
        <v>0.33</v>
      </c>
      <c r="V17" s="34">
        <v>0.22</v>
      </c>
      <c r="W17" s="34">
        <v>0.5</v>
      </c>
      <c r="X17" s="34">
        <v>0.79</v>
      </c>
      <c r="Y17" s="433">
        <f t="shared" si="3"/>
        <v>1.0285714285714285</v>
      </c>
      <c r="Z17" s="433">
        <f t="shared" si="4"/>
        <v>1.2439353099730457</v>
      </c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6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.75" customHeight="1">
      <c r="A18" s="535" t="s">
        <v>4153</v>
      </c>
      <c r="B18" s="51">
        <v>45931</v>
      </c>
      <c r="C18" s="33" t="s">
        <v>4152</v>
      </c>
      <c r="D18" s="37">
        <v>1482</v>
      </c>
      <c r="E18" s="34">
        <v>22.4</v>
      </c>
      <c r="F18" s="34">
        <v>22.5</v>
      </c>
      <c r="G18" s="34">
        <v>4.0999999999999996</v>
      </c>
      <c r="H18" s="34">
        <v>0.15</v>
      </c>
      <c r="I18" s="34">
        <v>0.39</v>
      </c>
      <c r="J18" s="31">
        <v>3.1E-2</v>
      </c>
      <c r="K18" s="31">
        <v>8.5999999999999993E-2</v>
      </c>
      <c r="L18" s="31">
        <v>3.2000000000000001E-2</v>
      </c>
      <c r="M18" s="31">
        <v>7.0000000000000001E-3</v>
      </c>
      <c r="N18" s="420">
        <f t="shared" ref="N18:N31" si="5">100-SUM(G18:M18)</f>
        <v>95.204000000000008</v>
      </c>
      <c r="O18" s="34">
        <v>36.79</v>
      </c>
      <c r="P18" s="34">
        <v>38.54</v>
      </c>
      <c r="Q18" s="34">
        <v>7.99</v>
      </c>
      <c r="R18" s="34">
        <v>14.21</v>
      </c>
      <c r="S18" s="34">
        <v>0.28000000000000003</v>
      </c>
      <c r="T18" s="34">
        <v>0.27</v>
      </c>
      <c r="U18" s="34">
        <v>0.3</v>
      </c>
      <c r="V18" s="34">
        <v>0.2</v>
      </c>
      <c r="W18" s="34">
        <v>0.51</v>
      </c>
      <c r="X18" s="34">
        <v>0.79</v>
      </c>
      <c r="Y18" s="433">
        <f t="shared" ref="Y18" si="6">P18/O18</f>
        <v>1.0475672737156836</v>
      </c>
      <c r="Z18" s="433">
        <f t="shared" ref="Z18" si="7">(Q18+P18)/O18</f>
        <v>1.264745854851862</v>
      </c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6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.75" customHeight="1">
      <c r="A19" s="535" t="s">
        <v>4154</v>
      </c>
      <c r="B19" s="51">
        <v>45931</v>
      </c>
      <c r="C19" s="33" t="s">
        <v>4157</v>
      </c>
      <c r="D19" s="37">
        <v>1488</v>
      </c>
      <c r="E19" s="34">
        <v>23.4</v>
      </c>
      <c r="F19" s="34">
        <v>23.5</v>
      </c>
      <c r="G19" s="34">
        <v>4.1100000000000003</v>
      </c>
      <c r="H19" s="34">
        <v>0.14000000000000001</v>
      </c>
      <c r="I19" s="34">
        <v>0.37</v>
      </c>
      <c r="J19" s="31">
        <v>3.9E-2</v>
      </c>
      <c r="K19" s="31">
        <v>8.4000000000000005E-2</v>
      </c>
      <c r="L19" s="31">
        <v>0.03</v>
      </c>
      <c r="M19" s="31">
        <v>7.0000000000000001E-3</v>
      </c>
      <c r="N19" s="420">
        <f t="shared" si="5"/>
        <v>95.22</v>
      </c>
      <c r="O19" s="34">
        <v>37.200000000000003</v>
      </c>
      <c r="P19" s="34">
        <v>37.86</v>
      </c>
      <c r="Q19" s="34">
        <v>7.94</v>
      </c>
      <c r="R19" s="34">
        <v>14.61</v>
      </c>
      <c r="S19" s="34">
        <v>0.27</v>
      </c>
      <c r="T19" s="34">
        <v>0.27</v>
      </c>
      <c r="U19" s="34">
        <v>0.31</v>
      </c>
      <c r="V19" s="34">
        <v>0.19</v>
      </c>
      <c r="W19" s="34">
        <v>0.49</v>
      </c>
      <c r="X19" s="34">
        <v>0.76</v>
      </c>
      <c r="Y19" s="34">
        <v>1.0177419354838708</v>
      </c>
      <c r="Z19" s="34">
        <v>1.2311827956989245</v>
      </c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6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.75" customHeight="1">
      <c r="A20" s="530"/>
      <c r="B20" s="51"/>
      <c r="C20" s="33"/>
      <c r="D20" s="37"/>
      <c r="E20" s="34"/>
      <c r="F20" s="34"/>
      <c r="G20" s="34"/>
      <c r="H20" s="34"/>
      <c r="I20" s="34"/>
      <c r="J20" s="31"/>
      <c r="K20" s="31"/>
      <c r="L20" s="31"/>
      <c r="M20" s="31"/>
      <c r="N20" s="420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6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.75" customHeight="1">
      <c r="A21" s="535" t="s">
        <v>4156</v>
      </c>
      <c r="B21" s="51">
        <v>45932</v>
      </c>
      <c r="C21" s="33" t="s">
        <v>4155</v>
      </c>
      <c r="D21" s="37">
        <v>1467</v>
      </c>
      <c r="E21" s="34">
        <v>1.3</v>
      </c>
      <c r="F21" s="34">
        <v>1.4</v>
      </c>
      <c r="G21" s="34">
        <v>4.13</v>
      </c>
      <c r="H21" s="34">
        <v>0.12</v>
      </c>
      <c r="I21" s="34">
        <v>0.25</v>
      </c>
      <c r="J21" s="31">
        <v>6.9000000000000006E-2</v>
      </c>
      <c r="K21" s="31">
        <v>8.5999999999999993E-2</v>
      </c>
      <c r="L21" s="31">
        <v>1.9E-2</v>
      </c>
      <c r="M21" s="31">
        <v>7.0000000000000001E-3</v>
      </c>
      <c r="N21" s="420">
        <f t="shared" si="5"/>
        <v>95.319000000000003</v>
      </c>
      <c r="O21" s="34">
        <v>38.5</v>
      </c>
      <c r="P21" s="34">
        <v>37.1</v>
      </c>
      <c r="Q21" s="34">
        <v>7.65</v>
      </c>
      <c r="R21" s="34">
        <v>13.87</v>
      </c>
      <c r="S21" s="34">
        <v>0.46</v>
      </c>
      <c r="T21" s="34">
        <v>0.37</v>
      </c>
      <c r="U21" s="34">
        <v>0.3</v>
      </c>
      <c r="V21" s="34">
        <v>0.23</v>
      </c>
      <c r="W21" s="34">
        <v>0.5</v>
      </c>
      <c r="X21" s="34">
        <v>0.76</v>
      </c>
      <c r="Y21" s="34">
        <v>0.96363636363636362</v>
      </c>
      <c r="Z21" s="34">
        <v>1.1623376623376624</v>
      </c>
      <c r="AA21" s="34"/>
      <c r="AB21" s="34" t="s">
        <v>48</v>
      </c>
      <c r="AC21" s="34">
        <v>22.3</v>
      </c>
      <c r="AD21" s="34" t="s">
        <v>97</v>
      </c>
      <c r="AE21" s="34"/>
      <c r="AF21" s="34"/>
      <c r="AG21" s="34"/>
      <c r="AH21" s="34"/>
      <c r="AI21" s="34"/>
      <c r="AJ21" s="34"/>
      <c r="AK21" s="34"/>
      <c r="AL21" s="36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.75" customHeight="1">
      <c r="A22" s="535" t="s">
        <v>4159</v>
      </c>
      <c r="B22" s="51">
        <v>45932</v>
      </c>
      <c r="C22" s="33" t="s">
        <v>4158</v>
      </c>
      <c r="D22" s="37">
        <v>1476</v>
      </c>
      <c r="E22" s="34">
        <v>2.4</v>
      </c>
      <c r="F22" s="34">
        <v>2.5</v>
      </c>
      <c r="G22" s="34">
        <v>4.0999999999999996</v>
      </c>
      <c r="H22" s="34">
        <v>0.14000000000000001</v>
      </c>
      <c r="I22" s="34">
        <v>0.38</v>
      </c>
      <c r="J22" s="31">
        <v>0.06</v>
      </c>
      <c r="K22" s="31">
        <v>8.3000000000000004E-2</v>
      </c>
      <c r="L22" s="31">
        <v>2.4E-2</v>
      </c>
      <c r="M22" s="31">
        <v>7.0000000000000001E-3</v>
      </c>
      <c r="N22" s="420">
        <f t="shared" si="5"/>
        <v>95.206000000000003</v>
      </c>
      <c r="O22" s="34">
        <v>38.880000000000003</v>
      </c>
      <c r="P22" s="34">
        <v>36.43</v>
      </c>
      <c r="Q22" s="34">
        <v>7.57</v>
      </c>
      <c r="R22" s="34">
        <v>14.25</v>
      </c>
      <c r="S22" s="34">
        <v>0.38</v>
      </c>
      <c r="T22" s="34">
        <v>0.3</v>
      </c>
      <c r="U22" s="34">
        <v>0.35</v>
      </c>
      <c r="V22" s="34">
        <v>0.2</v>
      </c>
      <c r="W22" s="34">
        <v>0.5</v>
      </c>
      <c r="X22" s="34">
        <v>0.81</v>
      </c>
      <c r="Y22" s="433">
        <f t="shared" ref="Y22" si="8">P22/O22</f>
        <v>0.93698559670781889</v>
      </c>
      <c r="Z22" s="433">
        <f t="shared" ref="Z22" si="9">(Q22+P22)/O22</f>
        <v>1.1316872427983538</v>
      </c>
      <c r="AA22" s="34"/>
      <c r="AB22" s="34" t="s">
        <v>50</v>
      </c>
      <c r="AC22" s="34">
        <v>6.3</v>
      </c>
      <c r="AD22" s="34">
        <v>25.4</v>
      </c>
      <c r="AE22" s="34">
        <v>16.8</v>
      </c>
      <c r="AF22" s="34">
        <v>0.6</v>
      </c>
      <c r="AG22" s="34">
        <v>3.22</v>
      </c>
      <c r="AH22" s="34">
        <v>53.980000000000004</v>
      </c>
      <c r="AI22" s="34">
        <v>1.5119047619047619</v>
      </c>
      <c r="AJ22" s="34">
        <v>39.810426540284361</v>
      </c>
      <c r="AK22" s="34">
        <v>872.91000000000008</v>
      </c>
      <c r="AL22" s="36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.75" customHeight="1">
      <c r="A23" s="535" t="s">
        <v>4161</v>
      </c>
      <c r="B23" s="51">
        <v>45932</v>
      </c>
      <c r="C23" s="33" t="s">
        <v>4160</v>
      </c>
      <c r="D23" s="37">
        <v>1472</v>
      </c>
      <c r="E23" s="34">
        <v>4.3</v>
      </c>
      <c r="F23" s="34">
        <v>4.4000000000000004</v>
      </c>
      <c r="G23" s="34">
        <v>4.07</v>
      </c>
      <c r="H23" s="34">
        <v>0.14000000000000001</v>
      </c>
      <c r="I23" s="34">
        <v>0.5</v>
      </c>
      <c r="J23" s="31">
        <v>4.3999999999999997E-2</v>
      </c>
      <c r="K23" s="31">
        <v>8.3000000000000004E-2</v>
      </c>
      <c r="L23" s="31">
        <v>3.3000000000000002E-2</v>
      </c>
      <c r="M23" s="31">
        <v>7.0000000000000001E-3</v>
      </c>
      <c r="N23" s="420">
        <f t="shared" si="5"/>
        <v>95.123000000000005</v>
      </c>
      <c r="O23" s="34">
        <v>38.24</v>
      </c>
      <c r="P23" s="34">
        <v>37.25</v>
      </c>
      <c r="Q23" s="34">
        <v>7.82</v>
      </c>
      <c r="R23" s="34">
        <v>14.08</v>
      </c>
      <c r="S23" s="34">
        <v>0.43</v>
      </c>
      <c r="T23" s="34">
        <v>0.32</v>
      </c>
      <c r="U23" s="34">
        <v>0.3</v>
      </c>
      <c r="V23" s="34">
        <v>0.2</v>
      </c>
      <c r="W23" s="34">
        <v>0.5</v>
      </c>
      <c r="X23" s="34">
        <v>0.76</v>
      </c>
      <c r="Y23" s="34">
        <v>0.97411087866108781</v>
      </c>
      <c r="Z23" s="34">
        <v>1.1786087866108785</v>
      </c>
      <c r="AA23" s="34"/>
      <c r="AB23" s="34" t="s">
        <v>53</v>
      </c>
      <c r="AC23" s="34">
        <v>14.3</v>
      </c>
      <c r="AD23" s="34" t="s">
        <v>97</v>
      </c>
      <c r="AE23" s="34"/>
      <c r="AF23" s="34"/>
      <c r="AG23" s="34"/>
      <c r="AH23" s="34"/>
      <c r="AI23" s="34"/>
      <c r="AJ23" s="34"/>
      <c r="AK23" s="34"/>
      <c r="AL23" s="36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.75" customHeight="1">
      <c r="A24" s="535" t="s">
        <v>4163</v>
      </c>
      <c r="B24" s="51">
        <v>45932</v>
      </c>
      <c r="C24" s="33" t="s">
        <v>4162</v>
      </c>
      <c r="D24" s="37">
        <v>1456</v>
      </c>
      <c r="E24" s="34">
        <v>6.2</v>
      </c>
      <c r="F24" s="34">
        <v>6.3</v>
      </c>
      <c r="G24" s="34">
        <v>4.07</v>
      </c>
      <c r="H24" s="34">
        <v>0.1</v>
      </c>
      <c r="I24" s="34">
        <v>0.33</v>
      </c>
      <c r="J24" s="31">
        <v>6.2E-2</v>
      </c>
      <c r="K24" s="31">
        <v>8.2000000000000003E-2</v>
      </c>
      <c r="L24" s="31">
        <v>1.4999999999999999E-2</v>
      </c>
      <c r="M24" s="31">
        <v>8.9999999999999993E-3</v>
      </c>
      <c r="N24" s="420">
        <f t="shared" si="5"/>
        <v>95.331999999999994</v>
      </c>
      <c r="O24" s="34">
        <v>38.869999999999997</v>
      </c>
      <c r="P24" s="34">
        <v>36.42</v>
      </c>
      <c r="Q24" s="34">
        <v>7.32</v>
      </c>
      <c r="R24" s="34">
        <v>14.43</v>
      </c>
      <c r="S24" s="34">
        <v>0.62</v>
      </c>
      <c r="T24" s="34">
        <v>0.39</v>
      </c>
      <c r="U24" s="34">
        <v>0.28999999999999998</v>
      </c>
      <c r="V24" s="34">
        <v>0.21</v>
      </c>
      <c r="W24" s="34">
        <v>0.51</v>
      </c>
      <c r="X24" s="34">
        <v>0.83</v>
      </c>
      <c r="Y24" s="34">
        <v>0.93696938512992034</v>
      </c>
      <c r="Z24" s="34">
        <v>1.1252894262927708</v>
      </c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6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.75" customHeight="1">
      <c r="A25" s="535" t="s">
        <v>4165</v>
      </c>
      <c r="B25" s="51">
        <v>45932</v>
      </c>
      <c r="C25" s="33" t="s">
        <v>4164</v>
      </c>
      <c r="D25" s="37">
        <v>1457</v>
      </c>
      <c r="E25" s="34">
        <v>7.4</v>
      </c>
      <c r="F25" s="34">
        <v>7.5</v>
      </c>
      <c r="G25" s="34">
        <v>4.07</v>
      </c>
      <c r="H25" s="34">
        <v>0.13</v>
      </c>
      <c r="I25" s="34">
        <v>0.46</v>
      </c>
      <c r="J25" s="31">
        <v>6.3E-2</v>
      </c>
      <c r="K25" s="31">
        <v>8.5999999999999993E-2</v>
      </c>
      <c r="L25" s="31">
        <v>2.8000000000000001E-2</v>
      </c>
      <c r="M25" s="31">
        <v>7.0000000000000001E-3</v>
      </c>
      <c r="N25" s="420">
        <f t="shared" si="5"/>
        <v>95.156000000000006</v>
      </c>
      <c r="O25" s="34">
        <v>39.020000000000003</v>
      </c>
      <c r="P25" s="34">
        <v>36.08</v>
      </c>
      <c r="Q25" s="34">
        <v>7.61</v>
      </c>
      <c r="R25" s="34">
        <v>14.48</v>
      </c>
      <c r="S25" s="34">
        <v>0.49</v>
      </c>
      <c r="T25" s="34">
        <v>0.35</v>
      </c>
      <c r="U25" s="34">
        <v>0.32</v>
      </c>
      <c r="V25" s="34">
        <v>0.2</v>
      </c>
      <c r="W25" s="34">
        <v>0.5</v>
      </c>
      <c r="X25" s="34">
        <v>0.84</v>
      </c>
      <c r="Y25" s="34">
        <v>0.92465402357765236</v>
      </c>
      <c r="Z25" s="34">
        <v>1.119682214249103</v>
      </c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6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.75" customHeight="1">
      <c r="A26" s="535" t="s">
        <v>4167</v>
      </c>
      <c r="B26" s="51">
        <v>45932</v>
      </c>
      <c r="C26" s="33" t="s">
        <v>4166</v>
      </c>
      <c r="D26" s="37">
        <v>1468</v>
      </c>
      <c r="E26" s="34">
        <v>9.5500000000000007</v>
      </c>
      <c r="F26" s="34">
        <v>10.050000000000001</v>
      </c>
      <c r="G26" s="34">
        <v>4.12</v>
      </c>
      <c r="H26" s="34">
        <v>0.12</v>
      </c>
      <c r="I26" s="34">
        <v>0.32</v>
      </c>
      <c r="J26" s="31">
        <v>6.5000000000000002E-2</v>
      </c>
      <c r="K26" s="31">
        <v>8.5000000000000006E-2</v>
      </c>
      <c r="L26" s="31">
        <v>2.3E-2</v>
      </c>
      <c r="M26" s="31">
        <v>6.0000000000000001E-3</v>
      </c>
      <c r="N26" s="420">
        <f t="shared" si="5"/>
        <v>95.260999999999996</v>
      </c>
      <c r="O26" s="34">
        <v>38.32</v>
      </c>
      <c r="P26" s="34">
        <v>36.72</v>
      </c>
      <c r="Q26" s="34">
        <v>7.86</v>
      </c>
      <c r="R26" s="34">
        <v>14.58</v>
      </c>
      <c r="S26" s="34">
        <v>0.35</v>
      </c>
      <c r="T26" s="34">
        <v>0.31</v>
      </c>
      <c r="U26" s="34">
        <v>0.28999999999999998</v>
      </c>
      <c r="V26" s="34">
        <v>0.17</v>
      </c>
      <c r="W26" s="34">
        <v>0.47</v>
      </c>
      <c r="X26" s="34">
        <v>0.81</v>
      </c>
      <c r="Y26" s="34">
        <v>0.95824634655532359</v>
      </c>
      <c r="Z26" s="34">
        <v>1.1633611691022965</v>
      </c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6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.75" customHeight="1">
      <c r="A27" s="535" t="s">
        <v>4169</v>
      </c>
      <c r="B27" s="51">
        <v>45932</v>
      </c>
      <c r="C27" s="33" t="s">
        <v>4168</v>
      </c>
      <c r="D27" s="37">
        <v>1484</v>
      </c>
      <c r="E27" s="34">
        <v>12</v>
      </c>
      <c r="F27" s="34">
        <v>12.1</v>
      </c>
      <c r="G27" s="34">
        <v>4.28</v>
      </c>
      <c r="H27" s="34">
        <v>0.2</v>
      </c>
      <c r="I27" s="34">
        <v>0.55000000000000004</v>
      </c>
      <c r="J27" s="31">
        <v>2.1000000000000001E-2</v>
      </c>
      <c r="K27" s="31">
        <v>9.4E-2</v>
      </c>
      <c r="L27" s="31">
        <v>4.9000000000000002E-2</v>
      </c>
      <c r="M27" s="31">
        <v>8.0000000000000002E-3</v>
      </c>
      <c r="N27" s="420">
        <f t="shared" si="5"/>
        <v>94.798000000000002</v>
      </c>
      <c r="O27" s="34">
        <v>36.950000000000003</v>
      </c>
      <c r="P27" s="34">
        <v>38.56</v>
      </c>
      <c r="Q27" s="34">
        <v>8.23</v>
      </c>
      <c r="R27" s="34">
        <v>13.99</v>
      </c>
      <c r="S27" s="34">
        <v>0.34</v>
      </c>
      <c r="T27" s="34">
        <v>0.25</v>
      </c>
      <c r="U27" s="34">
        <v>0.28999999999999998</v>
      </c>
      <c r="V27" s="34">
        <v>0.15</v>
      </c>
      <c r="W27" s="34">
        <v>0.36</v>
      </c>
      <c r="X27" s="34">
        <v>0.78</v>
      </c>
      <c r="Y27" s="34">
        <v>1.043572395128552</v>
      </c>
      <c r="Z27" s="34">
        <v>1.2663058186738836</v>
      </c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6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s="74" customFormat="1" ht="15.75" customHeight="1">
      <c r="A28" s="535" t="s">
        <v>4171</v>
      </c>
      <c r="B28" s="51">
        <v>45932</v>
      </c>
      <c r="C28" s="33" t="s">
        <v>4170</v>
      </c>
      <c r="D28" s="37">
        <v>1474</v>
      </c>
      <c r="E28" s="34">
        <v>14.5</v>
      </c>
      <c r="F28" s="34">
        <v>15</v>
      </c>
      <c r="G28" s="34">
        <v>4.13</v>
      </c>
      <c r="H28" s="34">
        <v>0.14000000000000001</v>
      </c>
      <c r="I28" s="34">
        <v>0.22</v>
      </c>
      <c r="J28" s="31">
        <v>4.8000000000000001E-2</v>
      </c>
      <c r="K28" s="31">
        <v>8.5999999999999993E-2</v>
      </c>
      <c r="L28" s="31">
        <v>1.7999999999999999E-2</v>
      </c>
      <c r="M28" s="31">
        <v>7.0000000000000001E-3</v>
      </c>
      <c r="N28" s="420">
        <f t="shared" si="5"/>
        <v>95.350999999999999</v>
      </c>
      <c r="O28" s="34">
        <v>37.770000000000003</v>
      </c>
      <c r="P28" s="34">
        <v>38.29</v>
      </c>
      <c r="Q28" s="34">
        <v>8.14</v>
      </c>
      <c r="R28" s="34">
        <v>13.4</v>
      </c>
      <c r="S28" s="34">
        <v>0.35</v>
      </c>
      <c r="T28" s="34">
        <v>0.31</v>
      </c>
      <c r="U28" s="34">
        <v>0.3</v>
      </c>
      <c r="V28" s="34">
        <v>0.15</v>
      </c>
      <c r="W28" s="34">
        <v>0.39</v>
      </c>
      <c r="X28" s="34">
        <v>0.77</v>
      </c>
      <c r="Y28" s="433">
        <f t="shared" ref="Y28:Y31" si="10">P28/O28</f>
        <v>1.0137675403759596</v>
      </c>
      <c r="Z28" s="433">
        <f t="shared" ref="Z28:Z31" si="11">(Q28+P28)/O28</f>
        <v>1.2292824993380989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6"/>
      <c r="AM28" s="277"/>
      <c r="AN28" s="277"/>
      <c r="AO28" s="277"/>
      <c r="AP28" s="277"/>
      <c r="AQ28" s="277"/>
      <c r="AR28" s="277"/>
      <c r="AS28" s="277"/>
      <c r="AT28" s="277"/>
      <c r="AU28" s="277"/>
      <c r="AV28" s="277"/>
    </row>
    <row r="29" spans="1:48" s="74" customFormat="1" ht="15.75" customHeight="1">
      <c r="A29" s="535" t="s">
        <v>4173</v>
      </c>
      <c r="B29" s="51">
        <v>45932</v>
      </c>
      <c r="C29" s="33" t="s">
        <v>4172</v>
      </c>
      <c r="D29" s="37">
        <v>1500</v>
      </c>
      <c r="E29" s="34">
        <v>16.100000000000001</v>
      </c>
      <c r="F29" s="34">
        <v>16.2</v>
      </c>
      <c r="G29" s="34">
        <v>4.2699999999999996</v>
      </c>
      <c r="H29" s="34">
        <v>0.19</v>
      </c>
      <c r="I29" s="34">
        <v>0.63</v>
      </c>
      <c r="J29" s="31">
        <v>1.9E-2</v>
      </c>
      <c r="K29" s="31">
        <v>9.6000000000000002E-2</v>
      </c>
      <c r="L29" s="31">
        <v>5.0999999999999997E-2</v>
      </c>
      <c r="M29" s="31">
        <v>7.0000000000000001E-3</v>
      </c>
      <c r="N29" s="420">
        <f t="shared" si="5"/>
        <v>94.736999999999995</v>
      </c>
      <c r="O29" s="34">
        <v>36.99</v>
      </c>
      <c r="P29" s="34">
        <v>38.96</v>
      </c>
      <c r="Q29" s="34">
        <v>8.3000000000000007</v>
      </c>
      <c r="R29" s="34">
        <v>13.56</v>
      </c>
      <c r="S29" s="34">
        <v>0.33</v>
      </c>
      <c r="T29" s="34">
        <v>0.24</v>
      </c>
      <c r="U29" s="34">
        <v>0.28999999999999998</v>
      </c>
      <c r="V29" s="34">
        <v>0.14000000000000001</v>
      </c>
      <c r="W29" s="34">
        <v>0.32</v>
      </c>
      <c r="X29" s="34">
        <v>0.74</v>
      </c>
      <c r="Y29" s="433">
        <f t="shared" si="10"/>
        <v>1.053257637199243</v>
      </c>
      <c r="Z29" s="433">
        <f t="shared" si="11"/>
        <v>1.2776426061097594</v>
      </c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6"/>
      <c r="AM29" s="277"/>
      <c r="AN29" s="277"/>
      <c r="AO29" s="277"/>
      <c r="AP29" s="277"/>
      <c r="AQ29" s="277"/>
      <c r="AR29" s="277"/>
      <c r="AS29" s="277"/>
      <c r="AT29" s="277"/>
      <c r="AU29" s="277"/>
      <c r="AV29" s="277"/>
    </row>
    <row r="30" spans="1:48" s="74" customFormat="1" ht="15.75" customHeight="1">
      <c r="A30" s="535" t="s">
        <v>4175</v>
      </c>
      <c r="B30" s="51">
        <v>45932</v>
      </c>
      <c r="C30" s="33" t="s">
        <v>4174</v>
      </c>
      <c r="D30" s="37">
        <v>1499</v>
      </c>
      <c r="E30" s="34">
        <v>18</v>
      </c>
      <c r="F30" s="34">
        <v>18.100000000000001</v>
      </c>
      <c r="G30" s="34">
        <v>4.3499999999999996</v>
      </c>
      <c r="H30" s="34">
        <v>0.16</v>
      </c>
      <c r="I30" s="34">
        <v>0.35</v>
      </c>
      <c r="J30" s="31">
        <v>0.03</v>
      </c>
      <c r="K30" s="31">
        <v>8.5999999999999993E-2</v>
      </c>
      <c r="L30" s="31">
        <v>2.4E-2</v>
      </c>
      <c r="M30" s="31">
        <v>8.9999999999999993E-3</v>
      </c>
      <c r="N30" s="420">
        <f t="shared" si="5"/>
        <v>94.991</v>
      </c>
      <c r="O30" s="34">
        <v>36.33</v>
      </c>
      <c r="P30" s="34">
        <v>38.659999999999997</v>
      </c>
      <c r="Q30" s="34">
        <v>8.3699999999999992</v>
      </c>
      <c r="R30" s="34">
        <v>14.12</v>
      </c>
      <c r="S30" s="34">
        <v>0.39</v>
      </c>
      <c r="T30" s="34">
        <v>0.28999999999999998</v>
      </c>
      <c r="U30" s="34">
        <v>0.32</v>
      </c>
      <c r="V30" s="34">
        <v>0.16</v>
      </c>
      <c r="W30" s="34">
        <v>0.38</v>
      </c>
      <c r="X30" s="34">
        <v>0.87</v>
      </c>
      <c r="Y30" s="433">
        <f t="shared" si="10"/>
        <v>1.064134324249931</v>
      </c>
      <c r="Z30" s="433">
        <f t="shared" si="11"/>
        <v>1.2945224332507568</v>
      </c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6"/>
      <c r="AM30" s="277"/>
      <c r="AN30" s="277"/>
      <c r="AO30" s="277"/>
      <c r="AP30" s="277"/>
      <c r="AQ30" s="277"/>
      <c r="AR30" s="277"/>
      <c r="AS30" s="277"/>
      <c r="AT30" s="277"/>
      <c r="AU30" s="277"/>
      <c r="AV30" s="277"/>
    </row>
    <row r="31" spans="1:48" s="74" customFormat="1" ht="15.75" customHeight="1">
      <c r="A31" s="535" t="s">
        <v>4177</v>
      </c>
      <c r="B31" s="51">
        <v>45932</v>
      </c>
      <c r="C31" s="33" t="s">
        <v>4176</v>
      </c>
      <c r="D31" s="37">
        <v>1447</v>
      </c>
      <c r="E31" s="34">
        <v>19.149999999999999</v>
      </c>
      <c r="F31" s="34">
        <v>19.25</v>
      </c>
      <c r="G31" s="34">
        <v>4.3499999999999996</v>
      </c>
      <c r="H31" s="34">
        <v>0.13</v>
      </c>
      <c r="I31" s="34">
        <v>0.14000000000000001</v>
      </c>
      <c r="J31" s="31">
        <v>6.9000000000000006E-2</v>
      </c>
      <c r="K31" s="31">
        <v>7.6999999999999999E-2</v>
      </c>
      <c r="L31" s="31">
        <v>0.01</v>
      </c>
      <c r="M31" s="31">
        <v>7.0000000000000001E-3</v>
      </c>
      <c r="N31" s="420">
        <f t="shared" si="5"/>
        <v>95.216999999999999</v>
      </c>
      <c r="O31" s="34">
        <v>36.840000000000003</v>
      </c>
      <c r="P31" s="34">
        <v>37.64</v>
      </c>
      <c r="Q31" s="34">
        <v>8.4700000000000006</v>
      </c>
      <c r="R31" s="34">
        <v>13.86</v>
      </c>
      <c r="S31" s="34">
        <v>0.6</v>
      </c>
      <c r="T31" s="34">
        <v>0.41</v>
      </c>
      <c r="U31" s="34">
        <v>0.35</v>
      </c>
      <c r="V31" s="34">
        <v>0.19</v>
      </c>
      <c r="W31" s="34">
        <v>0.5</v>
      </c>
      <c r="X31" s="34">
        <v>1.03</v>
      </c>
      <c r="Y31" s="433">
        <f t="shared" si="10"/>
        <v>1.0217155266015201</v>
      </c>
      <c r="Z31" s="433">
        <f t="shared" si="11"/>
        <v>1.2516286644951138</v>
      </c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6"/>
      <c r="AM31" s="277"/>
      <c r="AN31" s="277"/>
      <c r="AO31" s="277"/>
      <c r="AP31" s="277"/>
      <c r="AQ31" s="277"/>
      <c r="AR31" s="277"/>
      <c r="AS31" s="277"/>
      <c r="AT31" s="277"/>
      <c r="AU31" s="277"/>
      <c r="AV31" s="277"/>
    </row>
    <row r="32" spans="1:48" s="74" customFormat="1" ht="15.75" customHeight="1">
      <c r="A32" s="535" t="s">
        <v>4179</v>
      </c>
      <c r="B32" s="51">
        <v>45932</v>
      </c>
      <c r="C32" s="33" t="s">
        <v>4178</v>
      </c>
      <c r="D32" s="37">
        <v>1473</v>
      </c>
      <c r="E32" s="34">
        <v>21.1</v>
      </c>
      <c r="F32" s="34">
        <v>21.2</v>
      </c>
      <c r="G32" s="34">
        <v>4.07</v>
      </c>
      <c r="H32" s="34">
        <v>0.16</v>
      </c>
      <c r="I32" s="34">
        <v>0.57999999999999996</v>
      </c>
      <c r="J32" s="31">
        <v>2.5000000000000001E-2</v>
      </c>
      <c r="K32" s="31">
        <v>9.1999999999999998E-2</v>
      </c>
      <c r="L32" s="31">
        <v>4.9000000000000002E-2</v>
      </c>
      <c r="M32" s="31">
        <v>8.9999999999999993E-3</v>
      </c>
      <c r="N32" s="420">
        <f t="shared" ref="N32:N45" si="12">100-SUM(G32:M32)</f>
        <v>95.015000000000001</v>
      </c>
      <c r="O32" s="34">
        <v>36.25</v>
      </c>
      <c r="P32" s="34">
        <v>38.36</v>
      </c>
      <c r="Q32" s="34">
        <v>8.15</v>
      </c>
      <c r="R32" s="34">
        <v>14.62</v>
      </c>
      <c r="S32" s="34">
        <v>0.35</v>
      </c>
      <c r="T32" s="34">
        <v>0.3</v>
      </c>
      <c r="U32" s="34">
        <v>0.32</v>
      </c>
      <c r="V32" s="34">
        <v>0.17</v>
      </c>
      <c r="W32" s="34">
        <v>0.46</v>
      </c>
      <c r="X32" s="34">
        <v>0.9</v>
      </c>
      <c r="Y32" s="433">
        <f t="shared" ref="Y32" si="13">P32/O32</f>
        <v>1.0582068965517242</v>
      </c>
      <c r="Z32" s="433">
        <f t="shared" ref="Z32" si="14">(Q32+P32)/O32</f>
        <v>1.2830344827586206</v>
      </c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6"/>
      <c r="AM32" s="277"/>
      <c r="AN32" s="277"/>
      <c r="AO32" s="277"/>
      <c r="AP32" s="277"/>
      <c r="AQ32" s="277"/>
      <c r="AR32" s="277"/>
      <c r="AS32" s="277"/>
      <c r="AT32" s="277"/>
      <c r="AU32" s="277"/>
      <c r="AV32" s="277"/>
    </row>
    <row r="33" spans="1:48" ht="15.75" customHeight="1">
      <c r="A33" s="535" t="s">
        <v>4181</v>
      </c>
      <c r="B33" s="51">
        <v>45932</v>
      </c>
      <c r="C33" s="33" t="s">
        <v>4180</v>
      </c>
      <c r="D33" s="37">
        <v>1467</v>
      </c>
      <c r="E33" s="34">
        <v>23.4</v>
      </c>
      <c r="F33" s="34">
        <v>23.5</v>
      </c>
      <c r="G33" s="34">
        <v>4.13</v>
      </c>
      <c r="H33" s="34">
        <v>0.13</v>
      </c>
      <c r="I33" s="34">
        <v>0.22</v>
      </c>
      <c r="J33" s="31">
        <v>5.7000000000000002E-2</v>
      </c>
      <c r="K33" s="31">
        <v>8.5000000000000006E-2</v>
      </c>
      <c r="L33" s="31">
        <v>1.7999999999999999E-2</v>
      </c>
      <c r="M33" s="31">
        <v>6.0000000000000001E-3</v>
      </c>
      <c r="N33" s="420">
        <f t="shared" si="12"/>
        <v>95.353999999999999</v>
      </c>
      <c r="O33" s="34">
        <v>36.479999999999997</v>
      </c>
      <c r="P33" s="34">
        <v>37.93</v>
      </c>
      <c r="Q33" s="34">
        <v>8.23</v>
      </c>
      <c r="R33" s="34">
        <v>14.8</v>
      </c>
      <c r="S33" s="34">
        <v>0.35</v>
      </c>
      <c r="T33" s="34">
        <v>0.3</v>
      </c>
      <c r="U33" s="34">
        <v>0.32</v>
      </c>
      <c r="V33" s="34">
        <v>0.17</v>
      </c>
      <c r="W33" s="34">
        <v>0.45</v>
      </c>
      <c r="X33" s="34">
        <v>0.86</v>
      </c>
      <c r="Y33" s="34">
        <v>1.0397478070175439</v>
      </c>
      <c r="Z33" s="34">
        <v>1.2653508771929824</v>
      </c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6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5.75" customHeight="1">
      <c r="A34" s="530"/>
      <c r="B34" s="51"/>
      <c r="C34" s="33"/>
      <c r="D34" s="37"/>
      <c r="E34" s="34"/>
      <c r="F34" s="34"/>
      <c r="G34" s="34"/>
      <c r="H34" s="34"/>
      <c r="I34" s="34"/>
      <c r="J34" s="31"/>
      <c r="K34" s="31"/>
      <c r="L34" s="31"/>
      <c r="M34" s="31"/>
      <c r="N34" s="420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6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5.75" customHeight="1">
      <c r="A35" s="535" t="s">
        <v>4183</v>
      </c>
      <c r="B35" s="51">
        <v>45933</v>
      </c>
      <c r="C35" s="33" t="s">
        <v>4182</v>
      </c>
      <c r="D35" s="37">
        <v>1482</v>
      </c>
      <c r="E35" s="34">
        <v>1.4</v>
      </c>
      <c r="F35" s="34">
        <v>1.5</v>
      </c>
      <c r="G35" s="34">
        <v>4.24</v>
      </c>
      <c r="H35" s="34">
        <v>0.18</v>
      </c>
      <c r="I35" s="34">
        <v>0.55000000000000004</v>
      </c>
      <c r="J35" s="31">
        <v>2.5999999999999999E-2</v>
      </c>
      <c r="K35" s="31">
        <v>9.5000000000000001E-2</v>
      </c>
      <c r="L35" s="31">
        <v>4.7E-2</v>
      </c>
      <c r="M35" s="31">
        <v>8.0000000000000002E-3</v>
      </c>
      <c r="N35" s="420">
        <f t="shared" si="12"/>
        <v>94.853999999999999</v>
      </c>
      <c r="O35" s="34">
        <v>36.57</v>
      </c>
      <c r="P35" s="34">
        <v>37.840000000000003</v>
      </c>
      <c r="Q35" s="34">
        <v>8.17</v>
      </c>
      <c r="R35" s="34">
        <v>14.94</v>
      </c>
      <c r="S35" s="34">
        <v>0.28000000000000003</v>
      </c>
      <c r="T35" s="34">
        <v>0.28999999999999998</v>
      </c>
      <c r="U35" s="34">
        <v>0.3</v>
      </c>
      <c r="V35" s="34">
        <v>0.18</v>
      </c>
      <c r="W35" s="34">
        <v>0.47</v>
      </c>
      <c r="X35" s="34">
        <v>0.85</v>
      </c>
      <c r="Y35" s="433">
        <f t="shared" ref="Y35:Y40" si="15">P35/O35</f>
        <v>1.0347279190593384</v>
      </c>
      <c r="Z35" s="433">
        <f t="shared" ref="Z35:Z40" si="16">(Q35+P35)/O35</f>
        <v>1.2581350834016956</v>
      </c>
      <c r="AA35" s="34"/>
      <c r="AB35" s="34" t="s">
        <v>48</v>
      </c>
      <c r="AC35" s="34">
        <v>22.3</v>
      </c>
      <c r="AD35" s="34">
        <v>25.6</v>
      </c>
      <c r="AE35" s="34">
        <v>16.600000000000001</v>
      </c>
      <c r="AF35" s="34">
        <v>0.6</v>
      </c>
      <c r="AG35" s="34">
        <v>3.48</v>
      </c>
      <c r="AH35" s="34">
        <v>53.72</v>
      </c>
      <c r="AI35" s="34">
        <v>1.542168674698795</v>
      </c>
      <c r="AJ35" s="34">
        <v>39.33649289099526</v>
      </c>
      <c r="AK35" s="34">
        <v>886.93999999999994</v>
      </c>
      <c r="AL35" s="36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5.75" customHeight="1">
      <c r="A36" s="535" t="s">
        <v>4185</v>
      </c>
      <c r="B36" s="51">
        <v>45933</v>
      </c>
      <c r="C36" s="33" t="s">
        <v>4184</v>
      </c>
      <c r="D36" s="37">
        <v>1480</v>
      </c>
      <c r="E36" s="34">
        <v>3.25</v>
      </c>
      <c r="F36" s="34">
        <v>3.35</v>
      </c>
      <c r="G36" s="34">
        <v>4.12</v>
      </c>
      <c r="H36" s="34">
        <v>0.14000000000000001</v>
      </c>
      <c r="I36" s="34">
        <v>0.31</v>
      </c>
      <c r="J36" s="31">
        <v>3.5000000000000003E-2</v>
      </c>
      <c r="K36" s="31">
        <v>8.6999999999999994E-2</v>
      </c>
      <c r="L36" s="31">
        <v>2.8000000000000001E-2</v>
      </c>
      <c r="M36" s="31">
        <v>8.0000000000000002E-3</v>
      </c>
      <c r="N36" s="420">
        <f t="shared" si="12"/>
        <v>95.272000000000006</v>
      </c>
      <c r="O36" s="34">
        <v>35.840000000000003</v>
      </c>
      <c r="P36" s="34">
        <v>38.44</v>
      </c>
      <c r="Q36" s="34">
        <v>8.35</v>
      </c>
      <c r="R36" s="34">
        <v>14.94</v>
      </c>
      <c r="S36" s="34">
        <v>0.34</v>
      </c>
      <c r="T36" s="34">
        <v>0.26</v>
      </c>
      <c r="U36" s="34">
        <v>0.32</v>
      </c>
      <c r="V36" s="34">
        <v>0.16</v>
      </c>
      <c r="W36" s="34">
        <v>0.39</v>
      </c>
      <c r="X36" s="34">
        <v>0.84</v>
      </c>
      <c r="Y36" s="433">
        <f t="shared" si="15"/>
        <v>1.0725446428571428</v>
      </c>
      <c r="Z36" s="433">
        <f t="shared" si="16"/>
        <v>1.3055245535714284</v>
      </c>
      <c r="AA36" s="34"/>
      <c r="AB36" s="34" t="s">
        <v>50</v>
      </c>
      <c r="AC36" s="34">
        <v>6.3</v>
      </c>
      <c r="AD36" s="34" t="s">
        <v>97</v>
      </c>
      <c r="AE36" s="34"/>
      <c r="AF36" s="34"/>
      <c r="AG36" s="34"/>
      <c r="AH36" s="34"/>
      <c r="AI36" s="34"/>
      <c r="AJ36" s="34"/>
      <c r="AK36" s="34"/>
      <c r="AL36" s="36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5.75" customHeight="1">
      <c r="A37" s="535" t="s">
        <v>4187</v>
      </c>
      <c r="B37" s="51">
        <v>45933</v>
      </c>
      <c r="C37" s="33" t="s">
        <v>4186</v>
      </c>
      <c r="D37" s="37">
        <v>1442</v>
      </c>
      <c r="E37" s="34">
        <v>6.4</v>
      </c>
      <c r="F37" s="34">
        <v>6.5</v>
      </c>
      <c r="G37" s="34">
        <v>4.1399999999999997</v>
      </c>
      <c r="H37" s="34">
        <v>0.12</v>
      </c>
      <c r="I37" s="34">
        <v>0.26</v>
      </c>
      <c r="J37" s="31">
        <v>6.7000000000000004E-2</v>
      </c>
      <c r="K37" s="31">
        <v>8.5999999999999993E-2</v>
      </c>
      <c r="L37" s="31">
        <v>2.5000000000000001E-2</v>
      </c>
      <c r="M37" s="31">
        <v>7.0000000000000001E-3</v>
      </c>
      <c r="N37" s="420">
        <f t="shared" si="12"/>
        <v>95.295000000000002</v>
      </c>
      <c r="O37" s="34">
        <v>36.85</v>
      </c>
      <c r="P37" s="34">
        <v>37.68</v>
      </c>
      <c r="Q37" s="34">
        <v>8.39</v>
      </c>
      <c r="R37" s="34">
        <v>13.99</v>
      </c>
      <c r="S37" s="34">
        <v>0.51</v>
      </c>
      <c r="T37" s="34">
        <v>0.47</v>
      </c>
      <c r="U37" s="34">
        <v>0.32</v>
      </c>
      <c r="V37" s="34">
        <v>0.2</v>
      </c>
      <c r="W37" s="34">
        <v>0.5</v>
      </c>
      <c r="X37" s="34">
        <v>0.98</v>
      </c>
      <c r="Y37" s="433">
        <f t="shared" si="15"/>
        <v>1.0225237449118045</v>
      </c>
      <c r="Z37" s="433">
        <f t="shared" si="16"/>
        <v>1.2502035278154682</v>
      </c>
      <c r="AA37" s="34"/>
      <c r="AB37" s="34" t="s">
        <v>53</v>
      </c>
      <c r="AC37" s="34">
        <v>14.5</v>
      </c>
      <c r="AD37" s="34">
        <v>25.2</v>
      </c>
      <c r="AE37" s="34">
        <v>16.600000000000001</v>
      </c>
      <c r="AF37" s="34">
        <v>0.4</v>
      </c>
      <c r="AG37" s="34">
        <v>3.35</v>
      </c>
      <c r="AH37" s="34">
        <v>54.45</v>
      </c>
      <c r="AI37" s="34">
        <v>1.5180722891566263</v>
      </c>
      <c r="AJ37" s="34">
        <v>39.712918660287087</v>
      </c>
      <c r="AK37" s="34">
        <v>870.77499999999998</v>
      </c>
      <c r="AL37" s="36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5.75" customHeight="1">
      <c r="A38" s="535" t="s">
        <v>4189</v>
      </c>
      <c r="B38" s="51">
        <v>45933</v>
      </c>
      <c r="C38" s="33" t="s">
        <v>4188</v>
      </c>
      <c r="D38" s="37">
        <v>1463</v>
      </c>
      <c r="E38" s="34">
        <v>7.45</v>
      </c>
      <c r="F38" s="34">
        <v>7.55</v>
      </c>
      <c r="G38" s="34">
        <v>4.1500000000000004</v>
      </c>
      <c r="H38" s="34">
        <v>0.16</v>
      </c>
      <c r="I38" s="34">
        <v>0.26</v>
      </c>
      <c r="J38" s="31">
        <v>3.7999999999999999E-2</v>
      </c>
      <c r="K38" s="31">
        <v>0.09</v>
      </c>
      <c r="L38" s="31">
        <v>2.4E-2</v>
      </c>
      <c r="M38" s="31">
        <v>1.0999999999999999E-2</v>
      </c>
      <c r="N38" s="420">
        <f t="shared" si="12"/>
        <v>95.266999999999996</v>
      </c>
      <c r="O38" s="34">
        <v>36.39</v>
      </c>
      <c r="P38" s="34">
        <v>37.99</v>
      </c>
      <c r="Q38" s="34">
        <v>8.43</v>
      </c>
      <c r="R38" s="34">
        <v>14.54</v>
      </c>
      <c r="S38" s="34">
        <v>0.34</v>
      </c>
      <c r="T38" s="34">
        <v>0.36</v>
      </c>
      <c r="U38" s="34">
        <v>0.31</v>
      </c>
      <c r="V38" s="34">
        <v>0.16</v>
      </c>
      <c r="W38" s="34">
        <v>0.41</v>
      </c>
      <c r="X38" s="34">
        <v>0.94</v>
      </c>
      <c r="Y38" s="433">
        <f t="shared" si="15"/>
        <v>1.0439681231107447</v>
      </c>
      <c r="Z38" s="433">
        <f t="shared" si="16"/>
        <v>1.275625171750481</v>
      </c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6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5.75" customHeight="1">
      <c r="A39" s="535" t="s">
        <v>4191</v>
      </c>
      <c r="B39" s="51">
        <v>45933</v>
      </c>
      <c r="C39" s="33" t="s">
        <v>4190</v>
      </c>
      <c r="D39" s="37">
        <v>1458</v>
      </c>
      <c r="E39" s="34">
        <v>10.5</v>
      </c>
      <c r="F39" s="34">
        <v>11</v>
      </c>
      <c r="G39" s="34">
        <v>4.0999999999999996</v>
      </c>
      <c r="H39" s="34">
        <v>0.14000000000000001</v>
      </c>
      <c r="I39" s="34">
        <v>0.24</v>
      </c>
      <c r="J39" s="31">
        <v>5.5E-2</v>
      </c>
      <c r="K39" s="31">
        <v>8.8999999999999996E-2</v>
      </c>
      <c r="L39" s="31">
        <v>1.6E-2</v>
      </c>
      <c r="M39" s="31">
        <v>1.0999999999999999E-2</v>
      </c>
      <c r="N39" s="420">
        <f t="shared" si="12"/>
        <v>95.349000000000004</v>
      </c>
      <c r="O39" s="34">
        <v>36.409999999999997</v>
      </c>
      <c r="P39" s="34">
        <v>38.14</v>
      </c>
      <c r="Q39" s="34">
        <v>8.3800000000000008</v>
      </c>
      <c r="R39" s="34">
        <v>14.47</v>
      </c>
      <c r="S39" s="34">
        <v>0.36</v>
      </c>
      <c r="T39" s="34">
        <v>0.32</v>
      </c>
      <c r="U39" s="34">
        <v>0.32</v>
      </c>
      <c r="V39" s="34">
        <v>0.16</v>
      </c>
      <c r="W39" s="34">
        <v>0.4</v>
      </c>
      <c r="X39" s="34">
        <v>0.94</v>
      </c>
      <c r="Y39" s="433">
        <f t="shared" si="15"/>
        <v>1.0475144191156276</v>
      </c>
      <c r="Z39" s="433">
        <f t="shared" si="16"/>
        <v>1.2776709695138699</v>
      </c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6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5.75" customHeight="1">
      <c r="A40" s="535" t="s">
        <v>4193</v>
      </c>
      <c r="B40" s="51">
        <v>45933</v>
      </c>
      <c r="C40" s="33" t="s">
        <v>4192</v>
      </c>
      <c r="D40" s="37">
        <v>1468</v>
      </c>
      <c r="E40" s="34">
        <v>11.5</v>
      </c>
      <c r="F40" s="34">
        <v>12</v>
      </c>
      <c r="G40" s="34">
        <v>4.18</v>
      </c>
      <c r="H40" s="34">
        <v>0.15</v>
      </c>
      <c r="I40" s="34">
        <v>0.37</v>
      </c>
      <c r="J40" s="31">
        <v>2.8000000000000001E-2</v>
      </c>
      <c r="K40" s="31">
        <v>0.09</v>
      </c>
      <c r="L40" s="31">
        <v>3.4000000000000002E-2</v>
      </c>
      <c r="M40" s="31">
        <v>8.9999999999999993E-3</v>
      </c>
      <c r="N40" s="420">
        <f t="shared" si="12"/>
        <v>95.138999999999996</v>
      </c>
      <c r="O40" s="34">
        <v>35.979999999999997</v>
      </c>
      <c r="P40" s="34">
        <v>38.24</v>
      </c>
      <c r="Q40" s="34">
        <v>8.42</v>
      </c>
      <c r="R40" s="34">
        <v>14.8</v>
      </c>
      <c r="S40" s="34">
        <v>0.33</v>
      </c>
      <c r="T40" s="34">
        <v>0.3</v>
      </c>
      <c r="U40" s="34">
        <v>0.32</v>
      </c>
      <c r="V40" s="34">
        <v>0.16</v>
      </c>
      <c r="W40" s="34">
        <v>0.38</v>
      </c>
      <c r="X40" s="34">
        <v>0.95</v>
      </c>
      <c r="Y40" s="433">
        <f t="shared" si="15"/>
        <v>1.0628126737076156</v>
      </c>
      <c r="Z40" s="433">
        <f t="shared" si="16"/>
        <v>1.2968315730961648</v>
      </c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6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5.75" customHeight="1">
      <c r="A41" s="535" t="s">
        <v>4195</v>
      </c>
      <c r="B41" s="51">
        <v>45933</v>
      </c>
      <c r="C41" s="33" t="s">
        <v>4194</v>
      </c>
      <c r="D41" s="37">
        <v>1458</v>
      </c>
      <c r="E41" s="34">
        <v>14.3</v>
      </c>
      <c r="F41" s="34">
        <v>14.4</v>
      </c>
      <c r="G41" s="34">
        <v>4.38</v>
      </c>
      <c r="H41" s="34">
        <v>0.14000000000000001</v>
      </c>
      <c r="I41" s="34">
        <v>0.2</v>
      </c>
      <c r="J41" s="31">
        <v>4.5999999999999999E-2</v>
      </c>
      <c r="K41" s="31">
        <v>8.5000000000000006E-2</v>
      </c>
      <c r="L41" s="31">
        <v>1.4999999999999999E-2</v>
      </c>
      <c r="M41" s="31">
        <v>8.0000000000000002E-3</v>
      </c>
      <c r="N41" s="420">
        <f t="shared" si="12"/>
        <v>95.126000000000005</v>
      </c>
      <c r="O41" s="34">
        <v>36.369999999999997</v>
      </c>
      <c r="P41" s="34">
        <v>37.75</v>
      </c>
      <c r="Q41" s="34">
        <v>8.35</v>
      </c>
      <c r="R41" s="34">
        <v>14.81</v>
      </c>
      <c r="S41" s="34">
        <v>0.38</v>
      </c>
      <c r="T41" s="34">
        <v>0.32</v>
      </c>
      <c r="U41" s="34">
        <v>0.33</v>
      </c>
      <c r="V41" s="34">
        <v>0.17</v>
      </c>
      <c r="W41" s="34">
        <v>0.42</v>
      </c>
      <c r="X41" s="34">
        <v>0.99</v>
      </c>
      <c r="Y41" s="433">
        <f t="shared" ref="Y41:Y45" si="17">P41/O41</f>
        <v>1.0379433599120154</v>
      </c>
      <c r="Z41" s="433">
        <f t="shared" ref="Z41:Z45" si="18">(Q41+P41)/O41</f>
        <v>1.2675281825680507</v>
      </c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6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5.75" customHeight="1">
      <c r="A42" s="535" t="s">
        <v>4197</v>
      </c>
      <c r="B42" s="51">
        <v>45933</v>
      </c>
      <c r="C42" s="33" t="s">
        <v>4196</v>
      </c>
      <c r="D42" s="37">
        <v>1474</v>
      </c>
      <c r="E42" s="34">
        <v>15.3</v>
      </c>
      <c r="F42" s="34">
        <v>15.4</v>
      </c>
      <c r="G42" s="34">
        <v>4.12</v>
      </c>
      <c r="H42" s="34">
        <v>0.18</v>
      </c>
      <c r="I42" s="34">
        <v>0.51</v>
      </c>
      <c r="J42" s="31">
        <v>0.02</v>
      </c>
      <c r="K42" s="31">
        <v>9.4E-2</v>
      </c>
      <c r="L42" s="31">
        <v>0.05</v>
      </c>
      <c r="M42" s="31">
        <v>1.0999999999999999E-2</v>
      </c>
      <c r="N42" s="420">
        <f t="shared" si="12"/>
        <v>95.015000000000001</v>
      </c>
      <c r="O42" s="34">
        <v>35.520000000000003</v>
      </c>
      <c r="P42" s="34">
        <v>38.93</v>
      </c>
      <c r="Q42" s="34">
        <v>8.09</v>
      </c>
      <c r="R42" s="34">
        <v>15.12</v>
      </c>
      <c r="S42" s="34">
        <v>0.25</v>
      </c>
      <c r="T42" s="34">
        <v>0.27</v>
      </c>
      <c r="U42" s="34">
        <v>0.28999999999999998</v>
      </c>
      <c r="V42" s="34">
        <v>0.16</v>
      </c>
      <c r="W42" s="34">
        <v>0.38</v>
      </c>
      <c r="X42" s="34">
        <v>0.88</v>
      </c>
      <c r="Y42" s="433">
        <f t="shared" si="17"/>
        <v>1.0960022522522521</v>
      </c>
      <c r="Z42" s="433">
        <f t="shared" si="18"/>
        <v>1.323761261261261</v>
      </c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6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5.75" customHeight="1">
      <c r="A43" s="535" t="s">
        <v>4199</v>
      </c>
      <c r="B43" s="51">
        <v>45933</v>
      </c>
      <c r="C43" s="33" t="s">
        <v>4198</v>
      </c>
      <c r="D43" s="37">
        <v>1490</v>
      </c>
      <c r="E43" s="34">
        <v>17</v>
      </c>
      <c r="F43" s="34">
        <v>17.100000000000001</v>
      </c>
      <c r="G43" s="34">
        <v>4.3099999999999996</v>
      </c>
      <c r="H43" s="34">
        <v>0.17</v>
      </c>
      <c r="I43" s="34">
        <v>0.66</v>
      </c>
      <c r="J43" s="31">
        <v>2.1999999999999999E-2</v>
      </c>
      <c r="K43" s="31">
        <v>9.8000000000000004E-2</v>
      </c>
      <c r="L43" s="31">
        <v>5.3999999999999999E-2</v>
      </c>
      <c r="M43" s="31">
        <v>1.0999999999999999E-2</v>
      </c>
      <c r="N43" s="420">
        <f t="shared" si="12"/>
        <v>94.674999999999997</v>
      </c>
      <c r="O43" s="34">
        <v>35.04</v>
      </c>
      <c r="P43" s="34">
        <v>39.67</v>
      </c>
      <c r="Q43" s="34">
        <v>7.78</v>
      </c>
      <c r="R43" s="34">
        <v>15.42</v>
      </c>
      <c r="S43" s="34">
        <v>0.22</v>
      </c>
      <c r="T43" s="34">
        <v>0.19</v>
      </c>
      <c r="U43" s="34">
        <v>0.31</v>
      </c>
      <c r="V43" s="34">
        <v>0.15</v>
      </c>
      <c r="W43" s="34">
        <v>0.35</v>
      </c>
      <c r="X43" s="34">
        <v>0.76</v>
      </c>
      <c r="Y43" s="433">
        <f>P43/O43</f>
        <v>1.1321347031963471</v>
      </c>
      <c r="Z43" s="433">
        <f>(Q43+P43)/O43</f>
        <v>1.3541666666666667</v>
      </c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6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5.75" customHeight="1">
      <c r="A44" s="535" t="s">
        <v>4201</v>
      </c>
      <c r="B44" s="51">
        <v>45933</v>
      </c>
      <c r="C44" s="33" t="s">
        <v>4200</v>
      </c>
      <c r="D44" s="37">
        <v>1507</v>
      </c>
      <c r="E44" s="34">
        <v>18.399999999999999</v>
      </c>
      <c r="F44" s="34">
        <v>18.5</v>
      </c>
      <c r="G44" s="34">
        <v>4.2699999999999996</v>
      </c>
      <c r="H44" s="34">
        <v>0.19</v>
      </c>
      <c r="I44" s="34">
        <v>0.64</v>
      </c>
      <c r="J44" s="31">
        <v>1.7999999999999999E-2</v>
      </c>
      <c r="K44" s="31">
        <v>9.6000000000000002E-2</v>
      </c>
      <c r="L44" s="31">
        <v>5.6000000000000001E-2</v>
      </c>
      <c r="M44" s="31">
        <v>1.2999999999999999E-2</v>
      </c>
      <c r="N44" s="420">
        <f t="shared" si="12"/>
        <v>94.716999999999999</v>
      </c>
      <c r="O44" s="34">
        <v>34.43</v>
      </c>
      <c r="P44" s="34">
        <v>40.15</v>
      </c>
      <c r="Q44" s="34">
        <v>7.74</v>
      </c>
      <c r="R44" s="34">
        <v>15.53</v>
      </c>
      <c r="S44" s="34">
        <v>0.26</v>
      </c>
      <c r="T44" s="34">
        <v>0.19</v>
      </c>
      <c r="U44" s="34">
        <v>0.31</v>
      </c>
      <c r="V44" s="34">
        <v>0.16</v>
      </c>
      <c r="W44" s="34">
        <v>0.37</v>
      </c>
      <c r="X44" s="34">
        <v>0.75</v>
      </c>
      <c r="Y44" s="433">
        <f t="shared" si="17"/>
        <v>1.1661341853035143</v>
      </c>
      <c r="Z44" s="433">
        <f t="shared" si="18"/>
        <v>1.3909381353470811</v>
      </c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6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5.75" customHeight="1">
      <c r="A45" s="535" t="s">
        <v>4203</v>
      </c>
      <c r="B45" s="51">
        <v>45933</v>
      </c>
      <c r="C45" s="33" t="s">
        <v>4202</v>
      </c>
      <c r="D45" s="37">
        <v>1482</v>
      </c>
      <c r="E45" s="34">
        <v>20.25</v>
      </c>
      <c r="F45" s="34">
        <v>20.350000000000001</v>
      </c>
      <c r="G45" s="34">
        <v>4.0999999999999996</v>
      </c>
      <c r="H45" s="34">
        <v>0.15</v>
      </c>
      <c r="I45" s="34">
        <v>0.42</v>
      </c>
      <c r="J45" s="31">
        <v>2.9000000000000001E-2</v>
      </c>
      <c r="K45" s="31">
        <v>8.7999999999999995E-2</v>
      </c>
      <c r="L45" s="31">
        <v>3.7999999999999999E-2</v>
      </c>
      <c r="M45" s="31">
        <v>1.0999999999999999E-2</v>
      </c>
      <c r="N45" s="420">
        <f t="shared" si="12"/>
        <v>95.164000000000001</v>
      </c>
      <c r="O45" s="34">
        <v>34.39</v>
      </c>
      <c r="P45" s="34">
        <v>40.22</v>
      </c>
      <c r="Q45" s="34">
        <v>7.62</v>
      </c>
      <c r="R45" s="34">
        <v>15.56</v>
      </c>
      <c r="S45" s="34">
        <v>0.25</v>
      </c>
      <c r="T45" s="34">
        <v>0.19</v>
      </c>
      <c r="U45" s="34">
        <v>0.33</v>
      </c>
      <c r="V45" s="34">
        <v>0.17</v>
      </c>
      <c r="W45" s="34">
        <v>0.4</v>
      </c>
      <c r="X45" s="34">
        <v>0.75</v>
      </c>
      <c r="Y45" s="433">
        <f t="shared" si="17"/>
        <v>1.1695260250072694</v>
      </c>
      <c r="Z45" s="433">
        <f t="shared" si="18"/>
        <v>1.3911020645536492</v>
      </c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6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5.75" customHeight="1">
      <c r="A46" s="535" t="s">
        <v>4205</v>
      </c>
      <c r="B46" s="51">
        <v>45933</v>
      </c>
      <c r="C46" s="33" t="s">
        <v>4204</v>
      </c>
      <c r="D46" s="37">
        <v>1488</v>
      </c>
      <c r="E46" s="34">
        <v>21.4</v>
      </c>
      <c r="F46" s="34">
        <v>21.5</v>
      </c>
      <c r="G46" s="34">
        <v>4.18</v>
      </c>
      <c r="H46" s="34">
        <v>0.17</v>
      </c>
      <c r="I46" s="34">
        <v>0.47</v>
      </c>
      <c r="J46" s="31">
        <v>2.1000000000000001E-2</v>
      </c>
      <c r="K46" s="31">
        <v>9.0999999999999998E-2</v>
      </c>
      <c r="L46" s="31">
        <v>4.5999999999999999E-2</v>
      </c>
      <c r="M46" s="31">
        <v>1.2E-2</v>
      </c>
      <c r="N46" s="420">
        <f t="shared" ref="N46:N78" si="19">100-SUM(G46:M46)</f>
        <v>95.01</v>
      </c>
      <c r="O46" s="34">
        <v>34.94</v>
      </c>
      <c r="P46" s="34">
        <v>39.81</v>
      </c>
      <c r="Q46" s="34">
        <v>7.45</v>
      </c>
      <c r="R46" s="34">
        <v>15.52</v>
      </c>
      <c r="S46" s="34">
        <v>0.25</v>
      </c>
      <c r="T46" s="34">
        <v>0.21</v>
      </c>
      <c r="U46" s="34">
        <v>0.32</v>
      </c>
      <c r="V46" s="34">
        <v>0.19</v>
      </c>
      <c r="W46" s="34">
        <v>0.44</v>
      </c>
      <c r="X46" s="34">
        <v>0.76</v>
      </c>
      <c r="Y46" s="433">
        <f t="shared" ref="Y46" si="20">P46/O46</f>
        <v>1.1393817973669149</v>
      </c>
      <c r="Z46" s="433">
        <f t="shared" ref="Z46" si="21">(Q46+P46)/O46</f>
        <v>1.3526044647967947</v>
      </c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6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5.75" customHeight="1">
      <c r="A47" s="535" t="s">
        <v>4207</v>
      </c>
      <c r="B47" s="51">
        <v>45933</v>
      </c>
      <c r="C47" s="33" t="s">
        <v>4206</v>
      </c>
      <c r="D47" s="37">
        <v>1492</v>
      </c>
      <c r="E47" s="34">
        <v>23.2</v>
      </c>
      <c r="F47" s="34">
        <v>23.3</v>
      </c>
      <c r="G47" s="34">
        <v>4.13</v>
      </c>
      <c r="H47" s="34">
        <v>0.15</v>
      </c>
      <c r="I47" s="34">
        <v>0.34</v>
      </c>
      <c r="J47" s="31">
        <v>3.5999999999999997E-2</v>
      </c>
      <c r="K47" s="31">
        <v>8.6999999999999994E-2</v>
      </c>
      <c r="L47" s="31">
        <v>3.1E-2</v>
      </c>
      <c r="M47" s="31">
        <v>1.2E-2</v>
      </c>
      <c r="N47" s="420">
        <f t="shared" si="19"/>
        <v>95.213999999999999</v>
      </c>
      <c r="O47" s="34">
        <v>35.83</v>
      </c>
      <c r="P47" s="34">
        <v>38.770000000000003</v>
      </c>
      <c r="Q47" s="34">
        <v>7.61</v>
      </c>
      <c r="R47" s="34">
        <v>15.03</v>
      </c>
      <c r="S47" s="34">
        <v>0.43</v>
      </c>
      <c r="T47" s="34">
        <v>0.27</v>
      </c>
      <c r="U47" s="34">
        <v>0.33</v>
      </c>
      <c r="V47" s="34">
        <v>0.2</v>
      </c>
      <c r="W47" s="34">
        <v>0.5</v>
      </c>
      <c r="X47" s="34">
        <v>0.88</v>
      </c>
      <c r="Y47" s="34">
        <v>1.0820541445715881</v>
      </c>
      <c r="Z47" s="34">
        <v>1.294445994976277</v>
      </c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6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5.75" customHeight="1">
      <c r="A48" s="530"/>
      <c r="B48" s="51"/>
      <c r="C48" s="33"/>
      <c r="D48" s="37"/>
      <c r="E48" s="34"/>
      <c r="F48" s="34"/>
      <c r="G48" s="34"/>
      <c r="H48" s="34"/>
      <c r="I48" s="34"/>
      <c r="J48" s="31"/>
      <c r="K48" s="31"/>
      <c r="L48" s="31"/>
      <c r="M48" s="31"/>
      <c r="N48" s="420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6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5.75" customHeight="1">
      <c r="A49" s="535" t="s">
        <v>4208</v>
      </c>
      <c r="B49" s="51">
        <v>45934</v>
      </c>
      <c r="C49" s="33" t="s">
        <v>4209</v>
      </c>
      <c r="D49" s="37">
        <v>1472</v>
      </c>
      <c r="E49" s="34">
        <v>1.05</v>
      </c>
      <c r="F49" s="34">
        <v>1.1499999999999999</v>
      </c>
      <c r="G49" s="34">
        <v>4.1399999999999997</v>
      </c>
      <c r="H49" s="34">
        <v>0.13</v>
      </c>
      <c r="I49" s="34">
        <v>0.25</v>
      </c>
      <c r="J49" s="31">
        <v>6.4000000000000001E-2</v>
      </c>
      <c r="K49" s="31">
        <v>8.7999999999999995E-2</v>
      </c>
      <c r="L49" s="31">
        <v>2.1000000000000001E-2</v>
      </c>
      <c r="M49" s="31">
        <v>1.0999999999999999E-2</v>
      </c>
      <c r="N49" s="420">
        <f t="shared" si="19"/>
        <v>95.296000000000006</v>
      </c>
      <c r="O49" s="34">
        <v>37.32</v>
      </c>
      <c r="P49" s="34">
        <v>37.75</v>
      </c>
      <c r="Q49" s="34">
        <v>7.36</v>
      </c>
      <c r="R49" s="34">
        <v>14.53</v>
      </c>
      <c r="S49" s="34">
        <v>0.53</v>
      </c>
      <c r="T49" s="34">
        <v>0.33</v>
      </c>
      <c r="U49" s="34">
        <v>0.34</v>
      </c>
      <c r="V49" s="34">
        <v>0.23</v>
      </c>
      <c r="W49" s="34">
        <v>0.55000000000000004</v>
      </c>
      <c r="X49" s="34">
        <v>0.87</v>
      </c>
      <c r="Y49" s="34">
        <v>1.0115219721329045</v>
      </c>
      <c r="Z49" s="34">
        <v>1.2087352625937835</v>
      </c>
      <c r="AA49" s="34"/>
      <c r="AB49" s="34" t="s">
        <v>48</v>
      </c>
      <c r="AC49" s="34">
        <v>22.3</v>
      </c>
      <c r="AD49" s="34">
        <v>25.2</v>
      </c>
      <c r="AE49" s="34">
        <v>17.600000000000001</v>
      </c>
      <c r="AF49" s="34">
        <v>0.6</v>
      </c>
      <c r="AG49" s="34">
        <v>3.48</v>
      </c>
      <c r="AH49" s="34">
        <v>53.120000000000005</v>
      </c>
      <c r="AI49" s="34">
        <v>1.4318181818181817</v>
      </c>
      <c r="AJ49" s="34">
        <v>41.121495327102807</v>
      </c>
      <c r="AK49" s="34">
        <v>874.74</v>
      </c>
      <c r="AL49" s="36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5.75" customHeight="1">
      <c r="A50" s="535" t="s">
        <v>4211</v>
      </c>
      <c r="B50" s="51">
        <v>45934</v>
      </c>
      <c r="C50" s="33" t="s">
        <v>4210</v>
      </c>
      <c r="D50" s="37">
        <v>1466</v>
      </c>
      <c r="E50" s="34">
        <v>3.05</v>
      </c>
      <c r="F50" s="34">
        <v>3.15</v>
      </c>
      <c r="G50" s="34">
        <v>4.13</v>
      </c>
      <c r="H50" s="34">
        <v>0.13</v>
      </c>
      <c r="I50" s="34">
        <v>0.28000000000000003</v>
      </c>
      <c r="J50" s="31">
        <v>4.7E-2</v>
      </c>
      <c r="K50" s="31">
        <v>8.6999999999999994E-2</v>
      </c>
      <c r="L50" s="31">
        <v>2.5999999999999999E-2</v>
      </c>
      <c r="M50" s="31">
        <v>1.0999999999999999E-2</v>
      </c>
      <c r="N50" s="420">
        <f t="shared" si="19"/>
        <v>95.289000000000001</v>
      </c>
      <c r="O50" s="34">
        <v>37.24</v>
      </c>
      <c r="P50" s="34">
        <v>38.11</v>
      </c>
      <c r="Q50" s="34">
        <v>7.16</v>
      </c>
      <c r="R50" s="34">
        <v>14.83</v>
      </c>
      <c r="S50" s="34">
        <v>0.34</v>
      </c>
      <c r="T50" s="34">
        <v>0.28999999999999998</v>
      </c>
      <c r="U50" s="34">
        <v>0.3</v>
      </c>
      <c r="V50" s="34">
        <v>0.2</v>
      </c>
      <c r="W50" s="34">
        <v>0.56000000000000005</v>
      </c>
      <c r="X50" s="34">
        <v>0.84</v>
      </c>
      <c r="Y50" s="34">
        <v>1.023361976369495</v>
      </c>
      <c r="Z50" s="34">
        <v>1.2156283566058002</v>
      </c>
      <c r="AA50" s="34"/>
      <c r="AB50" s="34" t="s">
        <v>50</v>
      </c>
      <c r="AC50" s="34">
        <v>6.3</v>
      </c>
      <c r="AD50" s="34">
        <v>25.6</v>
      </c>
      <c r="AE50" s="34">
        <v>18.8</v>
      </c>
      <c r="AF50" s="34">
        <v>0.6</v>
      </c>
      <c r="AG50" s="34">
        <v>3.08</v>
      </c>
      <c r="AH50" s="34">
        <v>51.92</v>
      </c>
      <c r="AI50" s="34">
        <v>1.3617021276595744</v>
      </c>
      <c r="AJ50" s="34">
        <v>42.342342342342334</v>
      </c>
      <c r="AK50" s="34">
        <v>874.74</v>
      </c>
      <c r="AL50" s="36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5.75" customHeight="1">
      <c r="A51" s="535" t="s">
        <v>4213</v>
      </c>
      <c r="B51" s="51">
        <v>45934</v>
      </c>
      <c r="C51" s="33" t="s">
        <v>4212</v>
      </c>
      <c r="D51" s="37">
        <v>1472</v>
      </c>
      <c r="E51" s="34">
        <v>4.3</v>
      </c>
      <c r="F51" s="34">
        <v>4.4000000000000004</v>
      </c>
      <c r="G51" s="34">
        <v>4.0999999999999996</v>
      </c>
      <c r="H51" s="34">
        <v>0.13</v>
      </c>
      <c r="I51" s="34">
        <v>0.3</v>
      </c>
      <c r="J51" s="31">
        <v>4.2000000000000003E-2</v>
      </c>
      <c r="K51" s="31">
        <v>8.8999999999999996E-2</v>
      </c>
      <c r="L51" s="31">
        <v>2.7E-2</v>
      </c>
      <c r="M51" s="31">
        <v>1.0999999999999999E-2</v>
      </c>
      <c r="N51" s="420">
        <f t="shared" si="19"/>
        <v>95.301000000000002</v>
      </c>
      <c r="O51" s="34">
        <v>37.6</v>
      </c>
      <c r="P51" s="34">
        <v>38.21</v>
      </c>
      <c r="Q51" s="34">
        <v>6.94</v>
      </c>
      <c r="R51" s="34">
        <v>14.71</v>
      </c>
      <c r="S51" s="34">
        <v>0.36</v>
      </c>
      <c r="T51" s="34">
        <v>0.27</v>
      </c>
      <c r="U51" s="34">
        <v>0.31</v>
      </c>
      <c r="V51" s="34">
        <v>0.19</v>
      </c>
      <c r="W51" s="34">
        <v>0.49</v>
      </c>
      <c r="X51" s="34">
        <v>0.8</v>
      </c>
      <c r="Y51" s="34">
        <v>1.0162234042553191</v>
      </c>
      <c r="Z51" s="34">
        <v>1.2007978723404253</v>
      </c>
      <c r="AA51" s="34"/>
      <c r="AB51" s="34" t="s">
        <v>53</v>
      </c>
      <c r="AC51" s="34">
        <v>14.3</v>
      </c>
      <c r="AD51" s="34">
        <v>26</v>
      </c>
      <c r="AE51" s="34">
        <v>17.600000000000001</v>
      </c>
      <c r="AF51" s="34">
        <v>0.6</v>
      </c>
      <c r="AG51" s="34">
        <v>3.48</v>
      </c>
      <c r="AH51" s="34">
        <v>52.32</v>
      </c>
      <c r="AI51" s="34">
        <v>1.4772727272727271</v>
      </c>
      <c r="AJ51" s="34">
        <v>40.366972477064223</v>
      </c>
      <c r="AK51" s="34">
        <v>899.14</v>
      </c>
      <c r="AL51" s="36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5.75" customHeight="1">
      <c r="A52" s="535" t="s">
        <v>4214</v>
      </c>
      <c r="B52" s="51">
        <v>45934</v>
      </c>
      <c r="C52" s="33" t="s">
        <v>4215</v>
      </c>
      <c r="D52" s="37">
        <v>1486</v>
      </c>
      <c r="E52" s="34">
        <v>6.4</v>
      </c>
      <c r="F52" s="34">
        <v>6.5</v>
      </c>
      <c r="G52" s="34">
        <v>4.1500000000000004</v>
      </c>
      <c r="H52" s="34">
        <v>0.14000000000000001</v>
      </c>
      <c r="I52" s="34">
        <v>0.35</v>
      </c>
      <c r="J52" s="31">
        <v>0.04</v>
      </c>
      <c r="K52" s="31">
        <v>8.8999999999999996E-2</v>
      </c>
      <c r="L52" s="31">
        <v>0.03</v>
      </c>
      <c r="M52" s="31">
        <v>0.01</v>
      </c>
      <c r="N52" s="420">
        <f t="shared" si="19"/>
        <v>95.191000000000003</v>
      </c>
      <c r="O52" s="34">
        <v>37.79</v>
      </c>
      <c r="P52" s="34">
        <v>38.01</v>
      </c>
      <c r="Q52" s="34">
        <v>6.91</v>
      </c>
      <c r="R52" s="34">
        <v>14.81</v>
      </c>
      <c r="S52" s="34">
        <v>0.34</v>
      </c>
      <c r="T52" s="34">
        <v>0.27</v>
      </c>
      <c r="U52" s="34">
        <v>0.3</v>
      </c>
      <c r="V52" s="34">
        <v>0.19</v>
      </c>
      <c r="W52" s="34">
        <v>0.5</v>
      </c>
      <c r="X52" s="34">
        <v>0.78</v>
      </c>
      <c r="Y52" s="433">
        <f t="shared" ref="Y52:Y60" si="22">P52/O52</f>
        <v>1.0058216459380789</v>
      </c>
      <c r="Z52" s="433">
        <f t="shared" ref="Z52:Z60" si="23">(Q52+P52)/O52</f>
        <v>1.1886742524477376</v>
      </c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6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5.75" customHeight="1">
      <c r="A53" s="535" t="s">
        <v>4217</v>
      </c>
      <c r="B53" s="51">
        <v>45934</v>
      </c>
      <c r="C53" s="33" t="s">
        <v>4216</v>
      </c>
      <c r="D53" s="33">
        <v>1474</v>
      </c>
      <c r="E53" s="34">
        <v>7.45</v>
      </c>
      <c r="F53" s="34">
        <v>7.55</v>
      </c>
      <c r="G53" s="34">
        <v>4.0999999999999996</v>
      </c>
      <c r="H53" s="34">
        <v>0.13</v>
      </c>
      <c r="I53" s="34">
        <v>0.35</v>
      </c>
      <c r="J53" s="31">
        <v>4.8000000000000001E-2</v>
      </c>
      <c r="K53" s="31">
        <v>8.6999999999999994E-2</v>
      </c>
      <c r="L53" s="31">
        <v>2.5999999999999999E-2</v>
      </c>
      <c r="M53" s="31">
        <v>8.9999999999999993E-3</v>
      </c>
      <c r="N53" s="420">
        <f t="shared" si="19"/>
        <v>95.25</v>
      </c>
      <c r="O53" s="34">
        <v>37.950000000000003</v>
      </c>
      <c r="P53" s="34">
        <v>37.81</v>
      </c>
      <c r="Q53" s="34">
        <v>6.95</v>
      </c>
      <c r="R53" s="34">
        <v>14.77</v>
      </c>
      <c r="S53" s="34">
        <v>0.36</v>
      </c>
      <c r="T53" s="34">
        <v>0.26</v>
      </c>
      <c r="U53" s="34">
        <v>0.3</v>
      </c>
      <c r="V53" s="34">
        <v>0.19</v>
      </c>
      <c r="W53" s="34">
        <v>0.5</v>
      </c>
      <c r="X53" s="34">
        <v>0.8</v>
      </c>
      <c r="Y53" s="433">
        <v>0.99631093544137017</v>
      </c>
      <c r="Z53" s="433">
        <v>1.1794466403162056</v>
      </c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6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5.75" customHeight="1">
      <c r="A54" s="535" t="s">
        <v>4219</v>
      </c>
      <c r="B54" s="51">
        <v>45934</v>
      </c>
      <c r="C54" s="33" t="s">
        <v>4218</v>
      </c>
      <c r="D54" s="33">
        <v>1477</v>
      </c>
      <c r="E54" s="34">
        <v>9.5</v>
      </c>
      <c r="F54" s="34">
        <v>10</v>
      </c>
      <c r="G54" s="34">
        <v>4.07</v>
      </c>
      <c r="H54" s="34">
        <v>0.13</v>
      </c>
      <c r="I54" s="34">
        <v>0.39</v>
      </c>
      <c r="J54" s="31">
        <v>5.6000000000000001E-2</v>
      </c>
      <c r="K54" s="31">
        <v>8.6999999999999994E-2</v>
      </c>
      <c r="L54" s="31">
        <v>2.1000000000000001E-2</v>
      </c>
      <c r="M54" s="31">
        <v>8.0000000000000002E-3</v>
      </c>
      <c r="N54" s="420">
        <f t="shared" si="19"/>
        <v>95.238</v>
      </c>
      <c r="O54" s="34">
        <v>37.71</v>
      </c>
      <c r="P54" s="34">
        <v>37.51</v>
      </c>
      <c r="Q54" s="34">
        <v>6.93</v>
      </c>
      <c r="R54" s="34">
        <v>15.28</v>
      </c>
      <c r="S54" s="34">
        <v>0.32</v>
      </c>
      <c r="T54" s="34">
        <v>0.28999999999999998</v>
      </c>
      <c r="U54" s="34">
        <v>0.3</v>
      </c>
      <c r="V54" s="34">
        <v>0.19</v>
      </c>
      <c r="W54" s="34">
        <v>0.52</v>
      </c>
      <c r="X54" s="34">
        <v>0.83</v>
      </c>
      <c r="Y54" s="433">
        <v>0.99469636701140274</v>
      </c>
      <c r="Z54" s="433">
        <v>1.1784672500662954</v>
      </c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6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5.75" customHeight="1">
      <c r="A55" s="535" t="s">
        <v>4221</v>
      </c>
      <c r="B55" s="51">
        <v>45934</v>
      </c>
      <c r="C55" s="33" t="s">
        <v>4220</v>
      </c>
      <c r="D55" s="33">
        <v>1484</v>
      </c>
      <c r="E55" s="34">
        <v>11.16</v>
      </c>
      <c r="F55" s="34">
        <v>11.26</v>
      </c>
      <c r="G55" s="34">
        <v>4.1500000000000004</v>
      </c>
      <c r="H55" s="34">
        <v>0.16</v>
      </c>
      <c r="I55" s="34">
        <v>0.28999999999999998</v>
      </c>
      <c r="J55" s="31">
        <v>3.6999999999999998E-2</v>
      </c>
      <c r="K55" s="31">
        <v>8.7999999999999995E-2</v>
      </c>
      <c r="L55" s="31">
        <v>2.9000000000000001E-2</v>
      </c>
      <c r="M55" s="31">
        <v>8.9999999999999993E-3</v>
      </c>
      <c r="N55" s="420">
        <f t="shared" si="19"/>
        <v>95.236999999999995</v>
      </c>
      <c r="O55" s="34">
        <v>36.89</v>
      </c>
      <c r="P55" s="34">
        <v>37.11</v>
      </c>
      <c r="Q55" s="34">
        <v>7.02</v>
      </c>
      <c r="R55" s="34">
        <v>15.5</v>
      </c>
      <c r="S55" s="34">
        <v>0.3</v>
      </c>
      <c r="T55" s="34">
        <v>0.27</v>
      </c>
      <c r="U55" s="34">
        <v>0.3</v>
      </c>
      <c r="V55" s="34">
        <v>0.18</v>
      </c>
      <c r="W55" s="34">
        <v>0.48</v>
      </c>
      <c r="X55" s="34">
        <v>0.84</v>
      </c>
      <c r="Y55" s="433">
        <v>1.0059636757928978</v>
      </c>
      <c r="Z55" s="433">
        <v>1.1962591488208185</v>
      </c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6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5.75" customHeight="1">
      <c r="A56" s="535" t="s">
        <v>4223</v>
      </c>
      <c r="B56" s="51">
        <v>45934</v>
      </c>
      <c r="C56" s="33" t="s">
        <v>4222</v>
      </c>
      <c r="D56" s="37">
        <v>1483</v>
      </c>
      <c r="E56" s="34">
        <v>13.15</v>
      </c>
      <c r="F56" s="34">
        <v>13.25</v>
      </c>
      <c r="G56" s="34">
        <v>4.34</v>
      </c>
      <c r="H56" s="34">
        <v>0.16</v>
      </c>
      <c r="I56" s="34">
        <v>0.25</v>
      </c>
      <c r="J56" s="31">
        <v>3.7999999999999999E-2</v>
      </c>
      <c r="K56" s="31">
        <v>8.5999999999999993E-2</v>
      </c>
      <c r="L56" s="31">
        <v>0.02</v>
      </c>
      <c r="M56" s="31">
        <v>0.01</v>
      </c>
      <c r="N56" s="420">
        <f t="shared" si="19"/>
        <v>95.096000000000004</v>
      </c>
      <c r="O56" s="34">
        <v>36.97</v>
      </c>
      <c r="P56" s="34">
        <v>38.03</v>
      </c>
      <c r="Q56" s="34">
        <v>6.92</v>
      </c>
      <c r="R56" s="34">
        <v>15.47</v>
      </c>
      <c r="S56" s="34">
        <v>0.38</v>
      </c>
      <c r="T56" s="34">
        <v>0.28000000000000003</v>
      </c>
      <c r="U56" s="34">
        <v>0.37</v>
      </c>
      <c r="V56" s="34">
        <v>0.16</v>
      </c>
      <c r="W56" s="34">
        <v>0.42</v>
      </c>
      <c r="X56" s="34">
        <v>0.84</v>
      </c>
      <c r="Y56" s="433">
        <v>1.0286718961319989</v>
      </c>
      <c r="Z56" s="433">
        <v>1.2158506897484449</v>
      </c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6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5.75" customHeight="1">
      <c r="A57" s="535" t="s">
        <v>4225</v>
      </c>
      <c r="B57" s="51">
        <v>45934</v>
      </c>
      <c r="C57" s="33" t="s">
        <v>4224</v>
      </c>
      <c r="D57" s="37">
        <v>1487</v>
      </c>
      <c r="E57" s="34">
        <v>15.2</v>
      </c>
      <c r="F57" s="34">
        <v>15.3</v>
      </c>
      <c r="G57" s="34">
        <v>4.13</v>
      </c>
      <c r="H57" s="34">
        <v>0.19</v>
      </c>
      <c r="I57" s="34">
        <v>0.32</v>
      </c>
      <c r="J57" s="31">
        <v>2.7E-2</v>
      </c>
      <c r="K57" s="31">
        <v>0.09</v>
      </c>
      <c r="L57" s="31">
        <v>3.5999999999999997E-2</v>
      </c>
      <c r="M57" s="31">
        <v>1.2999999999999999E-2</v>
      </c>
      <c r="N57" s="420">
        <f t="shared" si="19"/>
        <v>95.194000000000003</v>
      </c>
      <c r="O57" s="34">
        <v>35.83</v>
      </c>
      <c r="P57" s="34">
        <v>38.82</v>
      </c>
      <c r="Q57" s="34">
        <v>7.03</v>
      </c>
      <c r="R57" s="34">
        <v>15.75</v>
      </c>
      <c r="S57" s="34">
        <v>0.21</v>
      </c>
      <c r="T57" s="34">
        <v>0.26</v>
      </c>
      <c r="U57" s="34">
        <v>0.36</v>
      </c>
      <c r="V57" s="34">
        <v>0.17</v>
      </c>
      <c r="W57" s="34">
        <v>0.41</v>
      </c>
      <c r="X57" s="34">
        <v>0.82</v>
      </c>
      <c r="Y57" s="433">
        <f t="shared" si="22"/>
        <v>1.0834496232207649</v>
      </c>
      <c r="Z57" s="433">
        <f t="shared" si="23"/>
        <v>1.2796539212950042</v>
      </c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6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5.75" customHeight="1">
      <c r="A58" s="535" t="s">
        <v>4227</v>
      </c>
      <c r="B58" s="51">
        <v>45934</v>
      </c>
      <c r="C58" s="33" t="s">
        <v>4226</v>
      </c>
      <c r="D58" s="37">
        <v>1495</v>
      </c>
      <c r="E58" s="34">
        <v>17</v>
      </c>
      <c r="F58" s="34">
        <v>17.100000000000001</v>
      </c>
      <c r="G58" s="34">
        <v>4.38</v>
      </c>
      <c r="H58" s="34">
        <v>0.2</v>
      </c>
      <c r="I58" s="34">
        <v>0.33</v>
      </c>
      <c r="J58" s="31">
        <v>2.1999999999999999E-2</v>
      </c>
      <c r="K58" s="31">
        <v>9.2999999999999999E-2</v>
      </c>
      <c r="L58" s="31">
        <v>3.1E-2</v>
      </c>
      <c r="M58" s="31">
        <v>0.01</v>
      </c>
      <c r="N58" s="420">
        <f t="shared" si="19"/>
        <v>94.933999999999997</v>
      </c>
      <c r="O58" s="34">
        <v>35.04</v>
      </c>
      <c r="P58" s="34">
        <v>39.4</v>
      </c>
      <c r="Q58" s="34">
        <v>7.07</v>
      </c>
      <c r="R58" s="34">
        <v>15.95</v>
      </c>
      <c r="S58" s="34">
        <v>0.27</v>
      </c>
      <c r="T58" s="34">
        <v>0.27</v>
      </c>
      <c r="U58" s="34">
        <v>0.35399999999999998</v>
      </c>
      <c r="V58" s="34">
        <v>0.17</v>
      </c>
      <c r="W58" s="34">
        <v>0.42</v>
      </c>
      <c r="X58" s="34">
        <v>0.81</v>
      </c>
      <c r="Y58" s="433">
        <f t="shared" si="22"/>
        <v>1.1244292237442923</v>
      </c>
      <c r="Z58" s="433">
        <f t="shared" si="23"/>
        <v>1.3261986301369864</v>
      </c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6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5.75" customHeight="1">
      <c r="A59" s="535" t="s">
        <v>4229</v>
      </c>
      <c r="B59" s="51">
        <v>45934</v>
      </c>
      <c r="C59" s="33" t="s">
        <v>4228</v>
      </c>
      <c r="D59" s="37">
        <v>1489</v>
      </c>
      <c r="E59" s="34">
        <v>18.2</v>
      </c>
      <c r="F59" s="34">
        <v>18.3</v>
      </c>
      <c r="G59" s="34">
        <v>4.3600000000000003</v>
      </c>
      <c r="H59" s="34">
        <v>0.22</v>
      </c>
      <c r="I59" s="34">
        <v>0.54</v>
      </c>
      <c r="J59" s="31">
        <v>2.9000000000000001E-2</v>
      </c>
      <c r="K59" s="31">
        <v>9.0999999999999998E-2</v>
      </c>
      <c r="L59" s="31">
        <v>3.4000000000000002E-2</v>
      </c>
      <c r="M59" s="31">
        <v>0.01</v>
      </c>
      <c r="N59" s="420">
        <f t="shared" si="19"/>
        <v>94.715999999999994</v>
      </c>
      <c r="O59" s="34">
        <v>34.97</v>
      </c>
      <c r="P59" s="34">
        <v>39.21</v>
      </c>
      <c r="Q59" s="34">
        <v>7.14</v>
      </c>
      <c r="R59" s="34">
        <v>16.11</v>
      </c>
      <c r="S59" s="34">
        <v>0.26</v>
      </c>
      <c r="T59" s="34">
        <v>0.28999999999999998</v>
      </c>
      <c r="U59" s="34">
        <v>0.34</v>
      </c>
      <c r="V59" s="34">
        <v>0.18</v>
      </c>
      <c r="W59" s="34">
        <v>0.42</v>
      </c>
      <c r="X59" s="34">
        <v>0.84</v>
      </c>
      <c r="Y59" s="433">
        <f t="shared" si="22"/>
        <v>1.1212467829568202</v>
      </c>
      <c r="Z59" s="433">
        <f t="shared" si="23"/>
        <v>1.325421790105805</v>
      </c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6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ht="15.75" customHeight="1">
      <c r="A60" s="535" t="s">
        <v>4231</v>
      </c>
      <c r="B60" s="51">
        <v>45934</v>
      </c>
      <c r="C60" s="33" t="s">
        <v>4230</v>
      </c>
      <c r="D60" s="37">
        <v>1483</v>
      </c>
      <c r="E60" s="34">
        <v>19.350000000000001</v>
      </c>
      <c r="F60" s="34">
        <v>19.45</v>
      </c>
      <c r="G60" s="34">
        <v>4.3600000000000003</v>
      </c>
      <c r="H60" s="34">
        <v>0.19</v>
      </c>
      <c r="I60" s="34">
        <v>0.25</v>
      </c>
      <c r="J60" s="31">
        <v>2.9000000000000001E-2</v>
      </c>
      <c r="K60" s="31">
        <v>8.6999999999999994E-2</v>
      </c>
      <c r="L60" s="31">
        <v>2.1999999999999999E-2</v>
      </c>
      <c r="M60" s="31">
        <v>0.01</v>
      </c>
      <c r="N60" s="420">
        <f t="shared" si="19"/>
        <v>95.051999999999992</v>
      </c>
      <c r="O60" s="34">
        <v>35.1</v>
      </c>
      <c r="P60" s="34">
        <v>39.07</v>
      </c>
      <c r="Q60" s="34">
        <v>7.15</v>
      </c>
      <c r="R60" s="34">
        <v>16.059999999999999</v>
      </c>
      <c r="S60" s="34">
        <v>0.27</v>
      </c>
      <c r="T60" s="34">
        <v>0.28999999999999998</v>
      </c>
      <c r="U60" s="34">
        <v>0.36</v>
      </c>
      <c r="V60" s="34">
        <v>0.17</v>
      </c>
      <c r="W60" s="34">
        <v>0.43</v>
      </c>
      <c r="X60" s="34">
        <v>0.86</v>
      </c>
      <c r="Y60" s="433">
        <f t="shared" si="22"/>
        <v>1.113105413105413</v>
      </c>
      <c r="Z60" s="433">
        <f t="shared" si="23"/>
        <v>1.3168091168091167</v>
      </c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6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ht="15.75" customHeight="1">
      <c r="A61" s="535" t="s">
        <v>4233</v>
      </c>
      <c r="B61" s="51">
        <v>45934</v>
      </c>
      <c r="C61" s="33" t="s">
        <v>4232</v>
      </c>
      <c r="D61" s="37">
        <v>1460</v>
      </c>
      <c r="E61" s="34">
        <v>20.399999999999999</v>
      </c>
      <c r="F61" s="34">
        <v>20.5</v>
      </c>
      <c r="G61" s="34">
        <v>4.33</v>
      </c>
      <c r="H61" s="34">
        <v>0.15</v>
      </c>
      <c r="I61" s="34">
        <v>0.19</v>
      </c>
      <c r="J61" s="31">
        <v>4.9000000000000002E-2</v>
      </c>
      <c r="K61" s="31">
        <v>8.3000000000000004E-2</v>
      </c>
      <c r="L61" s="31">
        <v>1.9E-2</v>
      </c>
      <c r="M61" s="31">
        <v>8.9999999999999993E-3</v>
      </c>
      <c r="N61" s="420">
        <f t="shared" si="19"/>
        <v>95.17</v>
      </c>
      <c r="O61" s="34">
        <v>35.549999999999997</v>
      </c>
      <c r="P61" s="34">
        <v>38.53</v>
      </c>
      <c r="Q61" s="34">
        <v>7.31</v>
      </c>
      <c r="R61" s="34">
        <v>15.64</v>
      </c>
      <c r="S61" s="34">
        <v>0.36</v>
      </c>
      <c r="T61" s="34">
        <v>0.35</v>
      </c>
      <c r="U61" s="34">
        <v>0.35</v>
      </c>
      <c r="V61" s="34">
        <v>0.21</v>
      </c>
      <c r="W61" s="34">
        <v>0.57999999999999996</v>
      </c>
      <c r="X61" s="34">
        <v>0.89</v>
      </c>
      <c r="Y61" s="433">
        <v>1.0838255977496485</v>
      </c>
      <c r="Z61" s="433">
        <v>1.2894514767932492</v>
      </c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6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1:48" ht="15.75" customHeight="1">
      <c r="A62" s="535" t="s">
        <v>4235</v>
      </c>
      <c r="B62" s="51">
        <v>45934</v>
      </c>
      <c r="C62" s="33" t="s">
        <v>4234</v>
      </c>
      <c r="D62" s="37">
        <v>1462</v>
      </c>
      <c r="E62" s="34">
        <v>22.4</v>
      </c>
      <c r="F62" s="34">
        <v>22.5</v>
      </c>
      <c r="G62" s="34">
        <v>4.3</v>
      </c>
      <c r="H62" s="34">
        <v>0.19</v>
      </c>
      <c r="I62" s="34">
        <v>0.28999999999999998</v>
      </c>
      <c r="J62" s="31">
        <v>0.04</v>
      </c>
      <c r="K62" s="31">
        <v>8.8999999999999996E-2</v>
      </c>
      <c r="L62" s="31">
        <v>1.7000000000000001E-2</v>
      </c>
      <c r="M62" s="31">
        <v>1.6E-2</v>
      </c>
      <c r="N62" s="420">
        <f t="shared" si="19"/>
        <v>95.057999999999993</v>
      </c>
      <c r="O62" s="34">
        <v>36.26</v>
      </c>
      <c r="P62" s="34">
        <v>37.97</v>
      </c>
      <c r="Q62" s="34">
        <v>7.22</v>
      </c>
      <c r="R62" s="34">
        <v>15.31</v>
      </c>
      <c r="S62" s="34">
        <v>0.56999999999999995</v>
      </c>
      <c r="T62" s="34">
        <v>0.4</v>
      </c>
      <c r="U62" s="34">
        <v>0.31</v>
      </c>
      <c r="V62" s="34">
        <v>0.21</v>
      </c>
      <c r="W62" s="34">
        <v>0.63</v>
      </c>
      <c r="X62" s="34">
        <v>0.87</v>
      </c>
      <c r="Y62" s="433">
        <v>1.0471594043022614</v>
      </c>
      <c r="Z62" s="433">
        <v>1.2462768891340319</v>
      </c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6"/>
      <c r="AM62" s="10"/>
      <c r="AN62" s="10"/>
      <c r="AO62" s="10"/>
      <c r="AP62" s="10"/>
      <c r="AQ62" s="10"/>
      <c r="AR62" s="10"/>
      <c r="AS62" s="10"/>
      <c r="AT62" s="10"/>
      <c r="AU62" s="10"/>
      <c r="AV62" s="10"/>
    </row>
    <row r="63" spans="1:48" ht="15.75" customHeight="1">
      <c r="A63" s="535" t="s">
        <v>4237</v>
      </c>
      <c r="B63" s="51">
        <v>45934</v>
      </c>
      <c r="C63" s="33" t="s">
        <v>4236</v>
      </c>
      <c r="D63" s="37">
        <v>1456</v>
      </c>
      <c r="E63" s="34">
        <v>23.55</v>
      </c>
      <c r="F63" s="34">
        <v>0.05</v>
      </c>
      <c r="G63" s="34">
        <v>4.33</v>
      </c>
      <c r="H63" s="34">
        <v>0.15</v>
      </c>
      <c r="I63" s="34">
        <v>0.2</v>
      </c>
      <c r="J63" s="31">
        <v>6.4000000000000001E-2</v>
      </c>
      <c r="K63" s="31">
        <v>8.5999999999999993E-2</v>
      </c>
      <c r="L63" s="31">
        <v>8.0000000000000002E-3</v>
      </c>
      <c r="M63" s="31">
        <v>8.9999999999999993E-3</v>
      </c>
      <c r="N63" s="420">
        <f t="shared" si="19"/>
        <v>95.152999999999992</v>
      </c>
      <c r="O63" s="34">
        <v>37.159999999999997</v>
      </c>
      <c r="P63" s="34">
        <v>37.729999999999997</v>
      </c>
      <c r="Q63" s="34">
        <v>7.18</v>
      </c>
      <c r="R63" s="34">
        <v>14.67</v>
      </c>
      <c r="S63" s="34">
        <v>0.55000000000000004</v>
      </c>
      <c r="T63" s="34">
        <v>0.41</v>
      </c>
      <c r="U63" s="34">
        <v>0.32</v>
      </c>
      <c r="V63" s="34">
        <v>0.21</v>
      </c>
      <c r="W63" s="34">
        <v>0.67</v>
      </c>
      <c r="X63" s="34">
        <v>0.83</v>
      </c>
      <c r="Y63" s="433">
        <v>1.0153390742734123</v>
      </c>
      <c r="Z63" s="433">
        <v>1.2085575888051669</v>
      </c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6"/>
      <c r="AM63" s="10"/>
      <c r="AN63" s="10"/>
      <c r="AO63" s="10"/>
      <c r="AP63" s="10"/>
      <c r="AQ63" s="10"/>
      <c r="AR63" s="10"/>
      <c r="AS63" s="10"/>
      <c r="AT63" s="10"/>
      <c r="AU63" s="10"/>
      <c r="AV63" s="10"/>
    </row>
    <row r="64" spans="1:48" ht="15.75" customHeight="1">
      <c r="A64" s="530"/>
      <c r="B64" s="51"/>
      <c r="C64" s="33"/>
      <c r="D64" s="37"/>
      <c r="E64" s="34"/>
      <c r="F64" s="34"/>
      <c r="G64" s="34"/>
      <c r="H64" s="34"/>
      <c r="I64" s="34"/>
      <c r="J64" s="31"/>
      <c r="K64" s="31"/>
      <c r="L64" s="31"/>
      <c r="M64" s="31"/>
      <c r="N64" s="420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433"/>
      <c r="Z64" s="433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6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8" ht="15.75" customHeight="1">
      <c r="A65" s="535" t="s">
        <v>4239</v>
      </c>
      <c r="B65" s="51">
        <v>45935</v>
      </c>
      <c r="C65" s="33" t="s">
        <v>4238</v>
      </c>
      <c r="D65" s="37">
        <v>1456</v>
      </c>
      <c r="E65" s="34">
        <v>1.45</v>
      </c>
      <c r="F65" s="34">
        <v>1.55</v>
      </c>
      <c r="G65" s="34">
        <v>4.34</v>
      </c>
      <c r="H65" s="34">
        <v>0.19</v>
      </c>
      <c r="I65" s="34">
        <v>0.36</v>
      </c>
      <c r="J65" s="31">
        <v>4.2000000000000003E-2</v>
      </c>
      <c r="K65" s="31">
        <v>9.0999999999999998E-2</v>
      </c>
      <c r="L65" s="31">
        <v>0.02</v>
      </c>
      <c r="M65" s="31">
        <v>2.1000000000000001E-2</v>
      </c>
      <c r="N65" s="420">
        <f t="shared" si="19"/>
        <v>94.936000000000007</v>
      </c>
      <c r="O65" s="34">
        <v>37.5</v>
      </c>
      <c r="P65" s="34">
        <v>38.369999999999997</v>
      </c>
      <c r="Q65" s="34">
        <v>7.27</v>
      </c>
      <c r="R65" s="34">
        <v>13.84</v>
      </c>
      <c r="S65" s="34">
        <v>0.46</v>
      </c>
      <c r="T65" s="34">
        <v>0.41</v>
      </c>
      <c r="U65" s="34">
        <v>0.34</v>
      </c>
      <c r="V65" s="34">
        <v>0.19</v>
      </c>
      <c r="W65" s="34">
        <v>0.56999999999999995</v>
      </c>
      <c r="X65" s="34">
        <v>0.76</v>
      </c>
      <c r="Y65" s="433">
        <f t="shared" ref="Y65:Y71" si="24">P65/O65</f>
        <v>1.0231999999999999</v>
      </c>
      <c r="Z65" s="433">
        <f t="shared" ref="Z65:Z71" si="25">(Q65+P65)/O65</f>
        <v>1.2170666666666667</v>
      </c>
      <c r="AA65" s="34"/>
      <c r="AB65" s="34" t="s">
        <v>48</v>
      </c>
      <c r="AC65" s="34">
        <v>22.3</v>
      </c>
      <c r="AD65" s="34">
        <v>25.8</v>
      </c>
      <c r="AE65" s="34">
        <v>17.8</v>
      </c>
      <c r="AF65" s="34">
        <v>0.6</v>
      </c>
      <c r="AG65" s="34">
        <v>3.22</v>
      </c>
      <c r="AH65" s="34">
        <v>52.58</v>
      </c>
      <c r="AI65" s="34">
        <v>1.449438202247191</v>
      </c>
      <c r="AJ65" s="34">
        <v>40.825688073394495</v>
      </c>
      <c r="AK65" s="34">
        <v>885.11</v>
      </c>
      <c r="AL65" s="36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8" ht="15.75" customHeight="1">
      <c r="A66" s="535" t="s">
        <v>4241</v>
      </c>
      <c r="B66" s="51">
        <v>45935</v>
      </c>
      <c r="C66" s="33" t="s">
        <v>4240</v>
      </c>
      <c r="D66" s="37">
        <v>1461</v>
      </c>
      <c r="E66" s="34">
        <v>4.05</v>
      </c>
      <c r="F66" s="34">
        <v>4.1500000000000004</v>
      </c>
      <c r="G66" s="34">
        <v>4.3499999999999996</v>
      </c>
      <c r="H66" s="34">
        <v>0.19</v>
      </c>
      <c r="I66" s="34">
        <v>0.28000000000000003</v>
      </c>
      <c r="J66" s="31">
        <v>5.0999999999999997E-2</v>
      </c>
      <c r="K66" s="31">
        <v>8.5999999999999993E-2</v>
      </c>
      <c r="L66" s="31">
        <v>1.0999999999999999E-2</v>
      </c>
      <c r="M66" s="31">
        <v>8.9999999999999993E-3</v>
      </c>
      <c r="N66" s="420">
        <f t="shared" si="19"/>
        <v>95.022999999999996</v>
      </c>
      <c r="O66" s="34">
        <v>37.520000000000003</v>
      </c>
      <c r="P66" s="34">
        <v>38.479999999999997</v>
      </c>
      <c r="Q66" s="34">
        <v>7.25</v>
      </c>
      <c r="R66" s="34">
        <v>13.82</v>
      </c>
      <c r="S66" s="34">
        <v>0.48</v>
      </c>
      <c r="T66" s="34">
        <v>0.41</v>
      </c>
      <c r="U66" s="34">
        <v>0.34</v>
      </c>
      <c r="V66" s="34">
        <v>0.18</v>
      </c>
      <c r="W66" s="34">
        <v>0.51</v>
      </c>
      <c r="X66" s="34">
        <v>0.75</v>
      </c>
      <c r="Y66" s="433">
        <f t="shared" si="24"/>
        <v>1.0255863539445627</v>
      </c>
      <c r="Z66" s="433">
        <f t="shared" si="25"/>
        <v>1.2188166311300639</v>
      </c>
      <c r="AA66" s="34"/>
      <c r="AB66" s="34" t="s">
        <v>50</v>
      </c>
      <c r="AC66" s="34">
        <v>6.3</v>
      </c>
      <c r="AD66" s="34">
        <v>26.4</v>
      </c>
      <c r="AE66" s="34">
        <v>18.600000000000001</v>
      </c>
      <c r="AF66" s="34">
        <v>0.6</v>
      </c>
      <c r="AG66" s="34">
        <v>3.48</v>
      </c>
      <c r="AH66" s="34">
        <v>50.92</v>
      </c>
      <c r="AI66" s="34">
        <v>1.4193548387096773</v>
      </c>
      <c r="AJ66" s="34">
        <v>41.333333333333336</v>
      </c>
      <c r="AK66" s="34">
        <v>911.34</v>
      </c>
      <c r="AL66" s="36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8" ht="15.75" customHeight="1">
      <c r="A67" s="535" t="s">
        <v>4243</v>
      </c>
      <c r="B67" s="51">
        <v>45935</v>
      </c>
      <c r="C67" s="33" t="s">
        <v>4242</v>
      </c>
      <c r="D67" s="37">
        <v>1463</v>
      </c>
      <c r="E67" s="34">
        <v>5.25</v>
      </c>
      <c r="F67" s="34">
        <v>5.35</v>
      </c>
      <c r="G67" s="34">
        <v>4.3499999999999996</v>
      </c>
      <c r="H67" s="34">
        <v>0.21</v>
      </c>
      <c r="I67" s="34">
        <v>0.36</v>
      </c>
      <c r="J67" s="31">
        <v>3.2000000000000001E-2</v>
      </c>
      <c r="K67" s="31">
        <v>9.0999999999999998E-2</v>
      </c>
      <c r="L67" s="31">
        <v>2.1999999999999999E-2</v>
      </c>
      <c r="M67" s="31">
        <v>1.0999999999999999E-2</v>
      </c>
      <c r="N67" s="420">
        <f t="shared" si="19"/>
        <v>94.924000000000007</v>
      </c>
      <c r="O67" s="34">
        <v>36.83</v>
      </c>
      <c r="P67" s="34">
        <v>38.369999999999997</v>
      </c>
      <c r="Q67" s="34">
        <v>7.09</v>
      </c>
      <c r="R67" s="34">
        <v>14.36</v>
      </c>
      <c r="S67" s="34">
        <v>0.75</v>
      </c>
      <c r="T67" s="34">
        <v>0.41</v>
      </c>
      <c r="U67" s="34">
        <v>0.35</v>
      </c>
      <c r="V67" s="34">
        <v>0.17</v>
      </c>
      <c r="W67" s="34">
        <v>0.47</v>
      </c>
      <c r="X67" s="34">
        <v>0.73</v>
      </c>
      <c r="Y67" s="433">
        <f t="shared" si="24"/>
        <v>1.0418137387998914</v>
      </c>
      <c r="Z67" s="433">
        <f t="shared" si="25"/>
        <v>1.2343198479500406</v>
      </c>
      <c r="AA67" s="34"/>
      <c r="AB67" s="34" t="s">
        <v>53</v>
      </c>
      <c r="AC67" s="34">
        <v>14.3</v>
      </c>
      <c r="AD67" s="34">
        <v>26.2</v>
      </c>
      <c r="AE67" s="34">
        <v>18.399999999999999</v>
      </c>
      <c r="AF67" s="34">
        <v>0.6</v>
      </c>
      <c r="AG67" s="34">
        <v>3.22</v>
      </c>
      <c r="AH67" s="34">
        <v>51.58</v>
      </c>
      <c r="AI67" s="34">
        <v>1.423913043478261</v>
      </c>
      <c r="AJ67" s="34">
        <v>41.255605381165921</v>
      </c>
      <c r="AK67" s="34">
        <v>897.31000000000006</v>
      </c>
      <c r="AL67" s="36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8" ht="15.75" customHeight="1">
      <c r="A68" s="535" t="s">
        <v>4247</v>
      </c>
      <c r="B68" s="51">
        <v>45935</v>
      </c>
      <c r="C68" s="33" t="s">
        <v>4244</v>
      </c>
      <c r="D68" s="37">
        <v>1484</v>
      </c>
      <c r="E68" s="34">
        <v>7.2</v>
      </c>
      <c r="F68" s="34">
        <v>7.3</v>
      </c>
      <c r="G68" s="34">
        <v>4.46</v>
      </c>
      <c r="H68" s="34">
        <v>0.25</v>
      </c>
      <c r="I68" s="34">
        <v>0.65</v>
      </c>
      <c r="J68" s="31">
        <v>2.3E-2</v>
      </c>
      <c r="K68" s="31">
        <v>9.9000000000000005E-2</v>
      </c>
      <c r="L68" s="31">
        <v>4.2000000000000003E-2</v>
      </c>
      <c r="M68" s="31">
        <v>1.0999999999999999E-2</v>
      </c>
      <c r="N68" s="420">
        <f t="shared" si="19"/>
        <v>94.465000000000003</v>
      </c>
      <c r="O68" s="34">
        <v>37.29</v>
      </c>
      <c r="P68" s="34">
        <v>39.1</v>
      </c>
      <c r="Q68" s="34">
        <v>7.27</v>
      </c>
      <c r="R68" s="34">
        <v>13.89</v>
      </c>
      <c r="S68" s="34">
        <v>0.36</v>
      </c>
      <c r="T68" s="34">
        <v>0.28999999999999998</v>
      </c>
      <c r="U68" s="34">
        <v>0.36</v>
      </c>
      <c r="V68" s="34">
        <v>0.16</v>
      </c>
      <c r="W68" s="34">
        <v>0.41</v>
      </c>
      <c r="X68" s="34">
        <v>0.63</v>
      </c>
      <c r="Y68" s="433">
        <f t="shared" si="24"/>
        <v>1.0485384821668009</v>
      </c>
      <c r="Z68" s="433">
        <f t="shared" si="25"/>
        <v>1.2434969160632878</v>
      </c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6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8" ht="15.75" customHeight="1">
      <c r="A69" s="535" t="s">
        <v>4245</v>
      </c>
      <c r="B69" s="51">
        <v>45935</v>
      </c>
      <c r="C69" s="33" t="s">
        <v>4246</v>
      </c>
      <c r="D69" s="37">
        <v>1483</v>
      </c>
      <c r="E69" s="34">
        <v>8.5</v>
      </c>
      <c r="F69" s="34">
        <v>9</v>
      </c>
      <c r="G69" s="34">
        <v>4.4400000000000004</v>
      </c>
      <c r="H69" s="34">
        <v>0.26</v>
      </c>
      <c r="I69" s="34">
        <v>0.47</v>
      </c>
      <c r="J69" s="31">
        <v>2.5000000000000001E-2</v>
      </c>
      <c r="K69" s="31">
        <v>0.107</v>
      </c>
      <c r="L69" s="31">
        <v>3.3000000000000002E-2</v>
      </c>
      <c r="M69" s="31">
        <v>1.0999999999999999E-2</v>
      </c>
      <c r="N69" s="420">
        <f t="shared" si="19"/>
        <v>94.653999999999996</v>
      </c>
      <c r="O69" s="34">
        <v>37.5</v>
      </c>
      <c r="P69" s="34">
        <v>39.24</v>
      </c>
      <c r="Q69" s="34">
        <v>7.38</v>
      </c>
      <c r="R69" s="34">
        <v>13.52</v>
      </c>
      <c r="S69" s="34">
        <v>0.26</v>
      </c>
      <c r="T69" s="34">
        <v>0.31</v>
      </c>
      <c r="U69" s="34">
        <v>0.35</v>
      </c>
      <c r="V69" s="34">
        <v>0.16</v>
      </c>
      <c r="W69" s="34">
        <v>0.4</v>
      </c>
      <c r="X69" s="34">
        <v>0.64</v>
      </c>
      <c r="Y69" s="433">
        <f t="shared" si="24"/>
        <v>1.0464</v>
      </c>
      <c r="Z69" s="433">
        <f t="shared" si="25"/>
        <v>1.2432000000000001</v>
      </c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6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8" ht="15.75" customHeight="1">
      <c r="A70" s="535" t="s">
        <v>4249</v>
      </c>
      <c r="B70" s="51">
        <v>45935</v>
      </c>
      <c r="C70" s="33" t="s">
        <v>4248</v>
      </c>
      <c r="D70" s="37">
        <v>1487</v>
      </c>
      <c r="E70" s="34">
        <v>10.199999999999999</v>
      </c>
      <c r="F70" s="34">
        <v>10.3</v>
      </c>
      <c r="G70" s="34">
        <v>4.49</v>
      </c>
      <c r="H70" s="34">
        <v>0.24</v>
      </c>
      <c r="I70" s="34">
        <v>0.49</v>
      </c>
      <c r="J70" s="31">
        <v>2.3E-2</v>
      </c>
      <c r="K70" s="31">
        <v>0.10299999999999999</v>
      </c>
      <c r="L70" s="31">
        <v>3.5000000000000003E-2</v>
      </c>
      <c r="M70" s="31">
        <v>1.0999999999999999E-2</v>
      </c>
      <c r="N70" s="420">
        <f t="shared" si="19"/>
        <v>94.608000000000004</v>
      </c>
      <c r="O70" s="34">
        <v>36.83</v>
      </c>
      <c r="P70" s="34">
        <v>39.450000000000003</v>
      </c>
      <c r="Q70" s="34">
        <v>7.44</v>
      </c>
      <c r="R70" s="34">
        <v>13.87</v>
      </c>
      <c r="S70" s="34">
        <v>0.37</v>
      </c>
      <c r="T70" s="34">
        <v>0.25</v>
      </c>
      <c r="U70" s="34">
        <v>0.38</v>
      </c>
      <c r="V70" s="34">
        <v>0.16</v>
      </c>
      <c r="W70" s="34">
        <v>0.38</v>
      </c>
      <c r="X70" s="34">
        <v>0.63</v>
      </c>
      <c r="Y70" s="433">
        <f t="shared" si="24"/>
        <v>1.0711376595166984</v>
      </c>
      <c r="Z70" s="433">
        <f t="shared" si="25"/>
        <v>1.2731468911213686</v>
      </c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6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ht="15.75" customHeight="1">
      <c r="A71" s="535" t="s">
        <v>4251</v>
      </c>
      <c r="B71" s="51">
        <v>45935</v>
      </c>
      <c r="C71" s="33" t="s">
        <v>4250</v>
      </c>
      <c r="D71" s="37">
        <v>1484</v>
      </c>
      <c r="E71" s="34">
        <v>12.2</v>
      </c>
      <c r="F71" s="34">
        <v>12.3</v>
      </c>
      <c r="G71" s="34">
        <v>4.34</v>
      </c>
      <c r="H71" s="34">
        <v>0.23</v>
      </c>
      <c r="I71" s="34">
        <v>0.39</v>
      </c>
      <c r="J71" s="31">
        <v>3.1E-2</v>
      </c>
      <c r="K71" s="31">
        <v>9.1999999999999998E-2</v>
      </c>
      <c r="L71" s="31">
        <v>2.5999999999999999E-2</v>
      </c>
      <c r="M71" s="31">
        <v>1.0999999999999999E-2</v>
      </c>
      <c r="N71" s="420">
        <f t="shared" si="19"/>
        <v>94.88</v>
      </c>
      <c r="O71" s="34">
        <v>37.33</v>
      </c>
      <c r="P71" s="34">
        <v>38.950000000000003</v>
      </c>
      <c r="Q71" s="34">
        <v>7.4</v>
      </c>
      <c r="R71" s="34">
        <v>13.75</v>
      </c>
      <c r="S71" s="34">
        <v>0.35</v>
      </c>
      <c r="T71" s="34">
        <v>0.32</v>
      </c>
      <c r="U71" s="34">
        <v>0.37</v>
      </c>
      <c r="V71" s="34">
        <v>0.18</v>
      </c>
      <c r="W71" s="34">
        <v>0.43</v>
      </c>
      <c r="X71" s="34">
        <v>0.67</v>
      </c>
      <c r="Y71" s="433">
        <f t="shared" si="24"/>
        <v>1.0433967318510582</v>
      </c>
      <c r="Z71" s="433">
        <f t="shared" si="25"/>
        <v>1.2416287168497189</v>
      </c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6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ht="15.75" customHeight="1">
      <c r="A72" s="535" t="s">
        <v>4253</v>
      </c>
      <c r="B72" s="51">
        <v>45935</v>
      </c>
      <c r="C72" s="33" t="s">
        <v>4252</v>
      </c>
      <c r="D72" s="37">
        <v>1472</v>
      </c>
      <c r="E72" s="34">
        <v>14.3</v>
      </c>
      <c r="F72" s="34">
        <v>14.4</v>
      </c>
      <c r="G72" s="34">
        <v>4.3</v>
      </c>
      <c r="H72" s="34">
        <v>0.21</v>
      </c>
      <c r="I72" s="34">
        <v>0.3</v>
      </c>
      <c r="J72" s="31">
        <v>4.2000000000000003E-2</v>
      </c>
      <c r="K72" s="31">
        <v>8.5999999999999993E-2</v>
      </c>
      <c r="L72" s="31">
        <v>1.9E-2</v>
      </c>
      <c r="M72" s="31">
        <v>1.0999999999999999E-2</v>
      </c>
      <c r="N72" s="420">
        <f t="shared" si="19"/>
        <v>95.031999999999996</v>
      </c>
      <c r="O72" s="34">
        <v>38.15</v>
      </c>
      <c r="P72" s="34">
        <v>38.29</v>
      </c>
      <c r="Q72" s="34">
        <v>7.27</v>
      </c>
      <c r="R72" s="34">
        <v>13.61</v>
      </c>
      <c r="S72" s="34">
        <v>0.37</v>
      </c>
      <c r="T72" s="34">
        <v>0.34</v>
      </c>
      <c r="U72" s="34">
        <v>0.36</v>
      </c>
      <c r="V72" s="34">
        <v>0.19</v>
      </c>
      <c r="W72" s="34">
        <v>0.49</v>
      </c>
      <c r="X72" s="34">
        <v>0.68</v>
      </c>
      <c r="Y72" s="433">
        <f t="shared" ref="Y72:Y75" si="26">P72/O72</f>
        <v>1.0036697247706423</v>
      </c>
      <c r="Z72" s="433">
        <f t="shared" ref="Z72:Z75" si="27">(Q72+P72)/O72</f>
        <v>1.1942332896461338</v>
      </c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6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ht="15.75" customHeight="1">
      <c r="A73" s="535" t="s">
        <v>4255</v>
      </c>
      <c r="B73" s="51">
        <v>45935</v>
      </c>
      <c r="C73" s="33" t="s">
        <v>4254</v>
      </c>
      <c r="D73" s="37">
        <v>1477</v>
      </c>
      <c r="E73" s="34">
        <v>15.4</v>
      </c>
      <c r="F73" s="34">
        <v>15.5</v>
      </c>
      <c r="G73" s="34">
        <v>4.4000000000000004</v>
      </c>
      <c r="H73" s="34">
        <v>0.25</v>
      </c>
      <c r="I73" s="34">
        <v>0.53</v>
      </c>
      <c r="J73" s="31">
        <v>2.5999999999999999E-2</v>
      </c>
      <c r="K73" s="31">
        <v>9.8000000000000004E-2</v>
      </c>
      <c r="L73" s="31">
        <v>3.2000000000000001E-2</v>
      </c>
      <c r="M73" s="31">
        <v>1.2E-2</v>
      </c>
      <c r="N73" s="420">
        <f t="shared" si="19"/>
        <v>94.652000000000001</v>
      </c>
      <c r="O73" s="34">
        <v>38.630000000000003</v>
      </c>
      <c r="P73" s="34">
        <v>38.340000000000003</v>
      </c>
      <c r="Q73" s="34">
        <v>7.27</v>
      </c>
      <c r="R73" s="34">
        <v>13.09</v>
      </c>
      <c r="S73" s="34">
        <v>0.31</v>
      </c>
      <c r="T73" s="34">
        <v>0.35</v>
      </c>
      <c r="U73" s="34">
        <v>0.35</v>
      </c>
      <c r="V73" s="34">
        <v>0.2</v>
      </c>
      <c r="W73" s="34">
        <v>0.55000000000000004</v>
      </c>
      <c r="X73" s="34">
        <v>0.68</v>
      </c>
      <c r="Y73" s="433">
        <f t="shared" si="26"/>
        <v>0.99249288118042978</v>
      </c>
      <c r="Z73" s="433">
        <f t="shared" si="27"/>
        <v>1.1806885840020709</v>
      </c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6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ht="15.75" customHeight="1">
      <c r="A74" s="535" t="s">
        <v>4257</v>
      </c>
      <c r="B74" s="51">
        <v>45935</v>
      </c>
      <c r="C74" s="33" t="s">
        <v>4256</v>
      </c>
      <c r="D74" s="37">
        <v>1484</v>
      </c>
      <c r="E74" s="34">
        <v>17.5</v>
      </c>
      <c r="F74" s="34">
        <v>18</v>
      </c>
      <c r="G74" s="34">
        <v>4.3099999999999996</v>
      </c>
      <c r="H74" s="34">
        <v>0.26</v>
      </c>
      <c r="I74" s="34">
        <v>0.71</v>
      </c>
      <c r="J74" s="31">
        <v>1.4E-2</v>
      </c>
      <c r="K74" s="31">
        <v>9.7000000000000003E-2</v>
      </c>
      <c r="L74" s="31">
        <v>4.8000000000000001E-2</v>
      </c>
      <c r="M74" s="31">
        <v>1.2E-2</v>
      </c>
      <c r="N74" s="420">
        <f t="shared" si="19"/>
        <v>94.549000000000007</v>
      </c>
      <c r="O74" s="34">
        <v>37.25</v>
      </c>
      <c r="P74" s="34">
        <v>39.26</v>
      </c>
      <c r="Q74" s="34">
        <v>7.57</v>
      </c>
      <c r="R74" s="34">
        <v>13.56</v>
      </c>
      <c r="S74" s="34">
        <v>0.25</v>
      </c>
      <c r="T74" s="34">
        <v>0.27</v>
      </c>
      <c r="U74" s="34">
        <v>0.34</v>
      </c>
      <c r="V74" s="34">
        <v>0.19</v>
      </c>
      <c r="W74" s="34">
        <v>0.47</v>
      </c>
      <c r="X74" s="34">
        <v>0.6</v>
      </c>
      <c r="Y74" s="433">
        <v>1.0539597315436242</v>
      </c>
      <c r="Z74" s="433">
        <v>1.2571812080536913</v>
      </c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6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ht="15.75" customHeight="1">
      <c r="A75" s="535" t="s">
        <v>4259</v>
      </c>
      <c r="B75" s="51">
        <v>45935</v>
      </c>
      <c r="C75" s="33" t="s">
        <v>4258</v>
      </c>
      <c r="D75" s="37">
        <v>1492</v>
      </c>
      <c r="E75" s="34">
        <v>19.350000000000001</v>
      </c>
      <c r="F75" s="34">
        <v>19.45</v>
      </c>
      <c r="G75" s="34">
        <v>4.43</v>
      </c>
      <c r="H75" s="34">
        <v>0.24</v>
      </c>
      <c r="I75" s="34">
        <v>0.54</v>
      </c>
      <c r="J75" s="31">
        <v>2.1000000000000001E-2</v>
      </c>
      <c r="K75" s="31">
        <v>9.6000000000000002E-2</v>
      </c>
      <c r="L75" s="31">
        <v>3.5999999999999997E-2</v>
      </c>
      <c r="M75" s="31">
        <v>1.0999999999999999E-2</v>
      </c>
      <c r="N75" s="420">
        <f t="shared" si="19"/>
        <v>94.626000000000005</v>
      </c>
      <c r="O75" s="34">
        <v>36.979999999999997</v>
      </c>
      <c r="P75" s="34">
        <v>39.26</v>
      </c>
      <c r="Q75" s="34">
        <v>7.6</v>
      </c>
      <c r="R75" s="34">
        <v>13.88</v>
      </c>
      <c r="S75" s="34">
        <v>0.2</v>
      </c>
      <c r="T75" s="34">
        <v>0.24</v>
      </c>
      <c r="U75" s="34">
        <v>0.34</v>
      </c>
      <c r="V75" s="34">
        <v>0.2</v>
      </c>
      <c r="W75" s="34">
        <v>0.47</v>
      </c>
      <c r="X75" s="34">
        <v>0.61</v>
      </c>
      <c r="Y75" s="433">
        <f t="shared" si="26"/>
        <v>1.0616549486208762</v>
      </c>
      <c r="Z75" s="433">
        <f t="shared" si="27"/>
        <v>1.2671714440237967</v>
      </c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6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8" ht="15.75" customHeight="1">
      <c r="A76" s="535" t="s">
        <v>4261</v>
      </c>
      <c r="B76" s="51">
        <v>45935</v>
      </c>
      <c r="C76" s="33" t="s">
        <v>4260</v>
      </c>
      <c r="D76" s="37">
        <v>1469</v>
      </c>
      <c r="E76" s="34">
        <v>21.5</v>
      </c>
      <c r="F76" s="34">
        <v>22</v>
      </c>
      <c r="G76" s="34">
        <v>4.2300000000000004</v>
      </c>
      <c r="H76" s="34">
        <v>0.2</v>
      </c>
      <c r="I76" s="34">
        <v>0.55000000000000004</v>
      </c>
      <c r="J76" s="31">
        <v>4.7E-2</v>
      </c>
      <c r="K76" s="31">
        <v>8.4000000000000005E-2</v>
      </c>
      <c r="L76" s="31">
        <v>1.2E-2</v>
      </c>
      <c r="M76" s="31">
        <v>0.01</v>
      </c>
      <c r="N76" s="420">
        <f t="shared" si="19"/>
        <v>94.867000000000004</v>
      </c>
      <c r="O76" s="34">
        <v>37.729999999999997</v>
      </c>
      <c r="P76" s="34">
        <v>38.799999999999997</v>
      </c>
      <c r="Q76" s="34">
        <v>7.42</v>
      </c>
      <c r="R76" s="34">
        <v>13.12</v>
      </c>
      <c r="S76" s="34">
        <v>0.37</v>
      </c>
      <c r="T76" s="34">
        <v>0.37</v>
      </c>
      <c r="U76" s="34">
        <v>0.33600000000000002</v>
      </c>
      <c r="V76" s="34">
        <v>0.22</v>
      </c>
      <c r="W76" s="34">
        <v>0.67</v>
      </c>
      <c r="X76" s="34">
        <v>0.7</v>
      </c>
      <c r="Y76" s="34">
        <f>P76/O76</f>
        <v>1.0283593957063344</v>
      </c>
      <c r="Z76" s="34">
        <f>(Q76+P76)/O76</f>
        <v>1.2250198780811026</v>
      </c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6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ht="15.75" customHeight="1">
      <c r="A77" s="535" t="s">
        <v>4263</v>
      </c>
      <c r="B77" s="51">
        <v>45935</v>
      </c>
      <c r="C77" s="33" t="s">
        <v>4262</v>
      </c>
      <c r="D77" s="37">
        <v>1473</v>
      </c>
      <c r="E77" s="34">
        <v>22.4</v>
      </c>
      <c r="F77" s="34">
        <v>22.5</v>
      </c>
      <c r="G77" s="34">
        <v>4.41</v>
      </c>
      <c r="H77" s="34">
        <v>0.22</v>
      </c>
      <c r="I77" s="34">
        <v>0.45</v>
      </c>
      <c r="J77" s="31">
        <v>2.8000000000000001E-2</v>
      </c>
      <c r="K77" s="31">
        <v>9.6000000000000002E-2</v>
      </c>
      <c r="L77" s="31">
        <v>2.8000000000000001E-2</v>
      </c>
      <c r="M77" s="31">
        <v>1.0999999999999999E-2</v>
      </c>
      <c r="N77" s="420">
        <f t="shared" si="19"/>
        <v>94.757000000000005</v>
      </c>
      <c r="O77" s="34">
        <v>38.229999999999997</v>
      </c>
      <c r="P77" s="34">
        <v>38.369999999999997</v>
      </c>
      <c r="Q77" s="34">
        <v>7.31</v>
      </c>
      <c r="R77" s="34">
        <v>13.2</v>
      </c>
      <c r="S77" s="34">
        <v>0.42</v>
      </c>
      <c r="T77" s="34">
        <v>0.33</v>
      </c>
      <c r="U77" s="34">
        <v>0.34200000000000003</v>
      </c>
      <c r="V77" s="34">
        <v>0.22</v>
      </c>
      <c r="W77" s="34">
        <v>0.64</v>
      </c>
      <c r="X77" s="34">
        <v>0.69</v>
      </c>
      <c r="Y77" s="34">
        <f>P77/O77</f>
        <v>1.0036620455139942</v>
      </c>
      <c r="Z77" s="34">
        <f>(Q77+P77)/O77</f>
        <v>1.1948731362804081</v>
      </c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6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ht="15.75" customHeight="1">
      <c r="A78" s="535" t="s">
        <v>4264</v>
      </c>
      <c r="B78" s="51">
        <v>45935</v>
      </c>
      <c r="C78" s="33" t="s">
        <v>4265</v>
      </c>
      <c r="D78" s="37">
        <v>1473</v>
      </c>
      <c r="E78" s="34">
        <v>23.5</v>
      </c>
      <c r="F78" s="34">
        <v>0</v>
      </c>
      <c r="G78" s="34">
        <v>4.33</v>
      </c>
      <c r="H78" s="34">
        <v>0.19</v>
      </c>
      <c r="I78" s="34">
        <v>0.41</v>
      </c>
      <c r="J78" s="31">
        <v>0.03</v>
      </c>
      <c r="K78" s="31">
        <v>8.7999999999999995E-2</v>
      </c>
      <c r="L78" s="31">
        <v>2.4E-2</v>
      </c>
      <c r="M78" s="31">
        <v>1.2E-2</v>
      </c>
      <c r="N78" s="420">
        <f t="shared" si="19"/>
        <v>94.915999999999997</v>
      </c>
      <c r="O78" s="34">
        <v>38.26</v>
      </c>
      <c r="P78" s="34">
        <v>38.549999999999997</v>
      </c>
      <c r="Q78" s="34">
        <v>7.46</v>
      </c>
      <c r="R78" s="34">
        <v>13.08</v>
      </c>
      <c r="S78" s="34">
        <v>0.4</v>
      </c>
      <c r="T78" s="34">
        <v>0.3</v>
      </c>
      <c r="U78" s="34">
        <v>0.34</v>
      </c>
      <c r="V78" s="34">
        <v>0.2</v>
      </c>
      <c r="W78" s="34">
        <v>0.5</v>
      </c>
      <c r="X78" s="34">
        <v>0.66</v>
      </c>
      <c r="Y78" s="433">
        <f t="shared" ref="Y78" si="28">P78/O78</f>
        <v>1.0075797177208572</v>
      </c>
      <c r="Z78" s="433">
        <f t="shared" ref="Z78" si="29">(Q78+P78)/O78</f>
        <v>1.2025614218504965</v>
      </c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6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8" ht="15.75" customHeight="1">
      <c r="A79" s="530"/>
      <c r="B79" s="51"/>
      <c r="C79" s="33"/>
      <c r="D79" s="37"/>
      <c r="E79" s="34"/>
      <c r="F79" s="34"/>
      <c r="G79" s="34"/>
      <c r="H79" s="34"/>
      <c r="I79" s="34"/>
      <c r="J79" s="31"/>
      <c r="K79" s="31"/>
      <c r="L79" s="31"/>
      <c r="M79" s="31"/>
      <c r="N79" s="420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6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8" ht="15.75" customHeight="1">
      <c r="A80" s="535" t="s">
        <v>4267</v>
      </c>
      <c r="B80" s="51">
        <v>45936</v>
      </c>
      <c r="C80" s="33" t="s">
        <v>4266</v>
      </c>
      <c r="D80" s="37">
        <v>1477</v>
      </c>
      <c r="E80" s="34">
        <v>1.4</v>
      </c>
      <c r="F80" s="34">
        <v>1.5</v>
      </c>
      <c r="G80" s="34">
        <v>4.34</v>
      </c>
      <c r="H80" s="34">
        <v>0.16</v>
      </c>
      <c r="I80" s="34">
        <v>0.23</v>
      </c>
      <c r="J80" s="31">
        <v>3.7999999999999999E-2</v>
      </c>
      <c r="K80" s="31">
        <v>8.4000000000000005E-2</v>
      </c>
      <c r="L80" s="31">
        <v>1.2999999999999999E-2</v>
      </c>
      <c r="M80" s="31">
        <v>1.0999999999999999E-2</v>
      </c>
      <c r="N80" s="420">
        <f t="shared" ref="N80:N92" si="30">100-SUM(G80:M80)</f>
        <v>95.123999999999995</v>
      </c>
      <c r="O80" s="34">
        <v>38.39</v>
      </c>
      <c r="P80" s="34">
        <v>38.79</v>
      </c>
      <c r="Q80" s="34">
        <v>7.71</v>
      </c>
      <c r="R80" s="34">
        <v>12.52</v>
      </c>
      <c r="S80" s="34">
        <v>0.36</v>
      </c>
      <c r="T80" s="34">
        <v>0.31</v>
      </c>
      <c r="U80" s="34">
        <v>0.35</v>
      </c>
      <c r="V80" s="34">
        <v>0.19</v>
      </c>
      <c r="W80" s="34">
        <v>0.55000000000000004</v>
      </c>
      <c r="X80" s="34">
        <v>0.68</v>
      </c>
      <c r="Y80" s="433">
        <f t="shared" ref="Y80:Y82" si="31">P80/O80</f>
        <v>1.0104193800468872</v>
      </c>
      <c r="Z80" s="433">
        <f t="shared" ref="Z80:Z82" si="32">(Q80+P80)/O80</f>
        <v>1.2112529304506381</v>
      </c>
      <c r="AA80" s="34"/>
      <c r="AB80" s="34" t="s">
        <v>48</v>
      </c>
      <c r="AC80" s="34">
        <v>22.3</v>
      </c>
      <c r="AD80" s="34">
        <v>26.6</v>
      </c>
      <c r="AE80" s="34">
        <v>18</v>
      </c>
      <c r="AF80" s="34">
        <v>0.4</v>
      </c>
      <c r="AG80" s="34">
        <v>3.35</v>
      </c>
      <c r="AH80" s="34">
        <f>100-(AG80+AF80+AE80+AD80)</f>
        <v>51.65</v>
      </c>
      <c r="AI80" s="34">
        <f>AD80/AE80</f>
        <v>1.4777777777777779</v>
      </c>
      <c r="AJ80" s="34">
        <f>AE80/(AD80+AE80)*100</f>
        <v>40.358744394618832</v>
      </c>
      <c r="AK80" s="34">
        <f>AD80*3050/100+AG80*3050/100</f>
        <v>913.47499999999991</v>
      </c>
      <c r="AL80" s="36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8" ht="15.75" customHeight="1">
      <c r="A81" s="535" t="s">
        <v>4269</v>
      </c>
      <c r="B81" s="51">
        <v>45936</v>
      </c>
      <c r="C81" s="33" t="s">
        <v>4268</v>
      </c>
      <c r="D81" s="37">
        <v>1468</v>
      </c>
      <c r="E81" s="34">
        <v>3.16</v>
      </c>
      <c r="F81" s="34">
        <v>3.26</v>
      </c>
      <c r="G81" s="34">
        <v>4.41</v>
      </c>
      <c r="H81" s="34">
        <v>0.18</v>
      </c>
      <c r="I81" s="34">
        <v>0.31</v>
      </c>
      <c r="J81" s="31">
        <v>0.02</v>
      </c>
      <c r="K81" s="31">
        <v>8.2000000000000003E-2</v>
      </c>
      <c r="L81" s="31">
        <v>2.1000000000000001E-2</v>
      </c>
      <c r="M81" s="31">
        <v>1.2E-2</v>
      </c>
      <c r="N81" s="420">
        <f t="shared" si="30"/>
        <v>94.965000000000003</v>
      </c>
      <c r="O81" s="34">
        <v>38.04</v>
      </c>
      <c r="P81" s="34">
        <v>39.92</v>
      </c>
      <c r="Q81" s="34">
        <v>7.95</v>
      </c>
      <c r="R81" s="34">
        <v>11.75</v>
      </c>
      <c r="S81" s="34">
        <v>0.25</v>
      </c>
      <c r="T81" s="34">
        <v>0.23</v>
      </c>
      <c r="U81" s="34">
        <v>0.39200000000000002</v>
      </c>
      <c r="V81" s="34">
        <v>0.17</v>
      </c>
      <c r="W81" s="34">
        <v>0.44</v>
      </c>
      <c r="X81" s="34">
        <v>0.63</v>
      </c>
      <c r="Y81" s="433">
        <f>P81/O81</f>
        <v>1.0494216614090432</v>
      </c>
      <c r="Z81" s="433">
        <f>(Q81+P81)/O81</f>
        <v>1.2584121976866458</v>
      </c>
      <c r="AA81" s="34"/>
      <c r="AB81" s="34" t="s">
        <v>50</v>
      </c>
      <c r="AC81" s="34">
        <v>6.3</v>
      </c>
      <c r="AD81" s="34">
        <v>27.6</v>
      </c>
      <c r="AE81" s="34">
        <v>18.2</v>
      </c>
      <c r="AF81" s="34">
        <v>0.6</v>
      </c>
      <c r="AG81" s="34">
        <v>3.35</v>
      </c>
      <c r="AH81" s="34">
        <v>50.25</v>
      </c>
      <c r="AI81" s="34">
        <v>1.5164835164835166</v>
      </c>
      <c r="AJ81" s="34">
        <v>39.737991266375545</v>
      </c>
      <c r="AK81" s="34">
        <v>943.97499999999991</v>
      </c>
      <c r="AL81" s="36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ht="15.75" customHeight="1">
      <c r="A82" s="535" t="s">
        <v>4271</v>
      </c>
      <c r="B82" s="51">
        <v>45936</v>
      </c>
      <c r="C82" s="33" t="s">
        <v>4270</v>
      </c>
      <c r="D82" s="37">
        <v>1484</v>
      </c>
      <c r="E82" s="34">
        <v>5.0999999999999996</v>
      </c>
      <c r="F82" s="34">
        <v>5.2</v>
      </c>
      <c r="G82" s="34">
        <v>4.46</v>
      </c>
      <c r="H82" s="34">
        <v>0.17</v>
      </c>
      <c r="I82" s="34">
        <v>0.36</v>
      </c>
      <c r="J82" s="31">
        <v>1.7999999999999999E-2</v>
      </c>
      <c r="K82" s="31">
        <v>8.7999999999999995E-2</v>
      </c>
      <c r="L82" s="31">
        <v>2.7E-2</v>
      </c>
      <c r="M82" s="31">
        <v>1.2E-2</v>
      </c>
      <c r="N82" s="420">
        <f t="shared" si="30"/>
        <v>94.864999999999995</v>
      </c>
      <c r="O82" s="34">
        <v>37.590000000000003</v>
      </c>
      <c r="P82" s="34">
        <v>40.520000000000003</v>
      </c>
      <c r="Q82" s="34">
        <v>7.9</v>
      </c>
      <c r="R82" s="34">
        <v>11.97</v>
      </c>
      <c r="S82" s="34">
        <v>0.37</v>
      </c>
      <c r="T82" s="34">
        <v>0.18</v>
      </c>
      <c r="U82" s="34">
        <v>0.24</v>
      </c>
      <c r="V82" s="34">
        <v>0.18</v>
      </c>
      <c r="W82" s="34">
        <v>0.33</v>
      </c>
      <c r="X82" s="34">
        <v>0.61</v>
      </c>
      <c r="Y82" s="433">
        <f t="shared" si="31"/>
        <v>1.0779462623038041</v>
      </c>
      <c r="Z82" s="433">
        <f t="shared" si="32"/>
        <v>1.2881085395051874</v>
      </c>
      <c r="AA82" s="34"/>
      <c r="AB82" s="34" t="s">
        <v>53</v>
      </c>
      <c r="AC82" s="34">
        <v>14.3</v>
      </c>
      <c r="AD82" s="34">
        <v>25.6</v>
      </c>
      <c r="AE82" s="34">
        <v>17</v>
      </c>
      <c r="AF82" s="34">
        <v>0.6</v>
      </c>
      <c r="AG82" s="34">
        <v>3.62</v>
      </c>
      <c r="AH82" s="34">
        <v>53.18</v>
      </c>
      <c r="AI82" s="34">
        <v>1.51</v>
      </c>
      <c r="AJ82" s="34">
        <v>39.909999999999997</v>
      </c>
      <c r="AK82" s="34">
        <v>891.21</v>
      </c>
      <c r="AL82" s="36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ht="15.75" customHeight="1">
      <c r="A83" s="535" t="s">
        <v>4272</v>
      </c>
      <c r="B83" s="51">
        <v>45936</v>
      </c>
      <c r="C83" s="33" t="s">
        <v>4273</v>
      </c>
      <c r="D83" s="37">
        <v>1462</v>
      </c>
      <c r="E83" s="34">
        <v>7.15</v>
      </c>
      <c r="F83" s="34">
        <v>7.25</v>
      </c>
      <c r="G83" s="34">
        <v>4.28</v>
      </c>
      <c r="H83" s="34">
        <v>0.15</v>
      </c>
      <c r="I83" s="34">
        <v>0.38</v>
      </c>
      <c r="J83" s="31">
        <v>4.8000000000000001E-2</v>
      </c>
      <c r="K83" s="31">
        <v>8.4000000000000005E-2</v>
      </c>
      <c r="L83" s="31">
        <v>0.01</v>
      </c>
      <c r="M83" s="31">
        <v>1.2E-2</v>
      </c>
      <c r="N83" s="420">
        <f t="shared" si="30"/>
        <v>95.036000000000001</v>
      </c>
      <c r="O83" s="34">
        <v>38.020000000000003</v>
      </c>
      <c r="P83" s="34">
        <v>39.81</v>
      </c>
      <c r="Q83" s="34">
        <v>7.78</v>
      </c>
      <c r="R83" s="34">
        <v>11.8</v>
      </c>
      <c r="S83" s="34">
        <v>0.39</v>
      </c>
      <c r="T83" s="34">
        <v>0.28000000000000003</v>
      </c>
      <c r="U83" s="34">
        <v>0.37</v>
      </c>
      <c r="V83" s="34">
        <v>0.18</v>
      </c>
      <c r="W83" s="34">
        <v>0.47</v>
      </c>
      <c r="X83" s="34">
        <v>0.66</v>
      </c>
      <c r="Y83" s="433">
        <f t="shared" ref="Y83:Y92" si="33">P83/O83</f>
        <v>1.0470804839558128</v>
      </c>
      <c r="Z83" s="433">
        <f t="shared" ref="Z83:Z92" si="34">(Q83+P83)/O83</f>
        <v>1.251709626512362</v>
      </c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6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ht="15.75" customHeight="1">
      <c r="A84" s="535" t="s">
        <v>4275</v>
      </c>
      <c r="B84" s="51">
        <v>45936</v>
      </c>
      <c r="C84" s="33" t="s">
        <v>4274</v>
      </c>
      <c r="D84" s="37">
        <v>1467</v>
      </c>
      <c r="E84" s="34">
        <v>8.5</v>
      </c>
      <c r="F84" s="34">
        <v>9</v>
      </c>
      <c r="G84" s="34">
        <v>4.3899999999999997</v>
      </c>
      <c r="H84" s="34">
        <v>0.14000000000000001</v>
      </c>
      <c r="I84" s="34">
        <v>0.37</v>
      </c>
      <c r="J84" s="31">
        <v>4.5999999999999999E-2</v>
      </c>
      <c r="K84" s="31">
        <v>8.2000000000000003E-2</v>
      </c>
      <c r="L84" s="31">
        <v>1.4E-2</v>
      </c>
      <c r="M84" s="31">
        <v>1.2E-2</v>
      </c>
      <c r="N84" s="420">
        <f t="shared" si="30"/>
        <v>94.945999999999998</v>
      </c>
      <c r="O84" s="34">
        <v>38.14</v>
      </c>
      <c r="P84" s="34">
        <v>39.54</v>
      </c>
      <c r="Q84" s="34">
        <v>7.52</v>
      </c>
      <c r="R84" s="34">
        <v>12.14</v>
      </c>
      <c r="S84" s="34">
        <v>0.38</v>
      </c>
      <c r="T84" s="34">
        <v>0.3</v>
      </c>
      <c r="U84" s="34">
        <v>0.37</v>
      </c>
      <c r="V84" s="34">
        <v>0.18</v>
      </c>
      <c r="W84" s="34">
        <v>0.49</v>
      </c>
      <c r="X84" s="34">
        <v>0.68</v>
      </c>
      <c r="Y84" s="433">
        <v>1.0367068694284216</v>
      </c>
      <c r="Z84" s="433">
        <v>1.2338751966439434</v>
      </c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6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1:48" ht="15.75" customHeight="1">
      <c r="A85" s="535" t="s">
        <v>4277</v>
      </c>
      <c r="B85" s="51">
        <v>45936</v>
      </c>
      <c r="C85" s="33" t="s">
        <v>4276</v>
      </c>
      <c r="D85" s="37">
        <v>1460</v>
      </c>
      <c r="E85" s="34">
        <v>10.45</v>
      </c>
      <c r="F85" s="34">
        <v>10.55</v>
      </c>
      <c r="G85" s="34">
        <v>4.33</v>
      </c>
      <c r="H85" s="34">
        <v>0.14000000000000001</v>
      </c>
      <c r="I85" s="34">
        <v>0.23</v>
      </c>
      <c r="J85" s="31">
        <v>4.4999999999999998E-2</v>
      </c>
      <c r="K85" s="31">
        <v>7.9000000000000001E-2</v>
      </c>
      <c r="L85" s="31">
        <v>0.01</v>
      </c>
      <c r="M85" s="31">
        <v>1.0999999999999999E-2</v>
      </c>
      <c r="N85" s="420">
        <f t="shared" si="30"/>
        <v>95.155000000000001</v>
      </c>
      <c r="O85" s="34">
        <v>39.18</v>
      </c>
      <c r="P85" s="34">
        <v>38.75</v>
      </c>
      <c r="Q85" s="34">
        <v>7.61</v>
      </c>
      <c r="R85" s="34">
        <v>11.94</v>
      </c>
      <c r="S85" s="34">
        <v>0.32</v>
      </c>
      <c r="T85" s="34">
        <v>0.3</v>
      </c>
      <c r="U85" s="34">
        <v>0.36</v>
      </c>
      <c r="V85" s="34">
        <v>0.17</v>
      </c>
      <c r="W85" s="34">
        <v>0.46</v>
      </c>
      <c r="X85" s="34">
        <v>0.67</v>
      </c>
      <c r="Y85" s="433">
        <v>0.98902501276161303</v>
      </c>
      <c r="Z85" s="433">
        <v>1.183256763654926</v>
      </c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6"/>
      <c r="AM85" s="10"/>
      <c r="AN85" s="10"/>
      <c r="AO85" s="10"/>
      <c r="AP85" s="10"/>
      <c r="AQ85" s="10"/>
      <c r="AR85" s="10"/>
      <c r="AS85" s="10"/>
      <c r="AT85" s="10"/>
      <c r="AU85" s="10"/>
      <c r="AV85" s="10"/>
    </row>
    <row r="86" spans="1:48" ht="15.75" customHeight="1">
      <c r="A86" s="535" t="s">
        <v>4279</v>
      </c>
      <c r="B86" s="51">
        <v>45936</v>
      </c>
      <c r="C86" s="33" t="s">
        <v>4278</v>
      </c>
      <c r="D86" s="37">
        <v>1442</v>
      </c>
      <c r="E86" s="34">
        <v>12.55</v>
      </c>
      <c r="F86" s="34">
        <v>13.05</v>
      </c>
      <c r="G86" s="34">
        <v>4.29</v>
      </c>
      <c r="H86" s="34">
        <v>0.15</v>
      </c>
      <c r="I86" s="34">
        <v>0.22</v>
      </c>
      <c r="J86" s="31">
        <v>5.6000000000000001E-2</v>
      </c>
      <c r="K86" s="31">
        <v>8.6999999999999994E-2</v>
      </c>
      <c r="L86" s="31">
        <v>8.0000000000000002E-3</v>
      </c>
      <c r="M86" s="31">
        <v>1.0999999999999999E-2</v>
      </c>
      <c r="N86" s="420">
        <f t="shared" si="30"/>
        <v>95.177999999999997</v>
      </c>
      <c r="O86" s="34">
        <v>38.68</v>
      </c>
      <c r="P86" s="34">
        <v>38.96</v>
      </c>
      <c r="Q86" s="34">
        <v>7.64</v>
      </c>
      <c r="R86" s="34">
        <v>11.92</v>
      </c>
      <c r="S86" s="34">
        <v>0.44</v>
      </c>
      <c r="T86" s="34">
        <v>0.37</v>
      </c>
      <c r="U86" s="34">
        <v>0.35</v>
      </c>
      <c r="V86" s="34">
        <v>0.18</v>
      </c>
      <c r="W86" s="34">
        <v>0.5</v>
      </c>
      <c r="X86" s="34">
        <v>0.72</v>
      </c>
      <c r="Y86" s="433">
        <v>1.0072388831437435</v>
      </c>
      <c r="Z86" s="433">
        <v>1.2047569803516029</v>
      </c>
      <c r="AA86" s="34">
        <v>99.76</v>
      </c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6"/>
      <c r="AM86" s="10"/>
      <c r="AN86" s="10"/>
      <c r="AO86" s="10"/>
      <c r="AP86" s="10"/>
      <c r="AQ86" s="10"/>
      <c r="AR86" s="10"/>
      <c r="AS86" s="10"/>
      <c r="AT86" s="10"/>
      <c r="AU86" s="10"/>
      <c r="AV86" s="10"/>
    </row>
    <row r="87" spans="1:48" ht="15.75" customHeight="1">
      <c r="A87" s="535" t="s">
        <v>4281</v>
      </c>
      <c r="B87" s="51">
        <v>45936</v>
      </c>
      <c r="C87" s="33" t="s">
        <v>4280</v>
      </c>
      <c r="D87" s="37">
        <v>1459</v>
      </c>
      <c r="E87" s="34">
        <v>14.5</v>
      </c>
      <c r="F87" s="34">
        <v>15</v>
      </c>
      <c r="G87" s="34">
        <v>4.28</v>
      </c>
      <c r="H87" s="34">
        <v>0.18</v>
      </c>
      <c r="I87" s="34">
        <v>0.41</v>
      </c>
      <c r="J87" s="31">
        <v>3.2000000000000001E-2</v>
      </c>
      <c r="K87" s="31">
        <v>0.09</v>
      </c>
      <c r="L87" s="31">
        <v>2.3E-2</v>
      </c>
      <c r="M87" s="31">
        <v>1.2E-2</v>
      </c>
      <c r="N87" s="420">
        <f t="shared" si="30"/>
        <v>94.972999999999999</v>
      </c>
      <c r="O87" s="34">
        <v>38.29</v>
      </c>
      <c r="P87" s="34">
        <v>39.04</v>
      </c>
      <c r="Q87" s="34">
        <v>7.69</v>
      </c>
      <c r="R87" s="34">
        <v>12.39</v>
      </c>
      <c r="S87" s="34">
        <v>0.37</v>
      </c>
      <c r="T87" s="34">
        <v>0.31</v>
      </c>
      <c r="U87" s="34">
        <v>0.35</v>
      </c>
      <c r="V87" s="34">
        <v>0.17</v>
      </c>
      <c r="W87" s="34">
        <v>0.44</v>
      </c>
      <c r="X87" s="34">
        <v>0.69</v>
      </c>
      <c r="Y87" s="433">
        <v>1.0195873596239227</v>
      </c>
      <c r="Z87" s="433">
        <v>1.2204230869678767</v>
      </c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6"/>
      <c r="AM87" s="10"/>
      <c r="AN87" s="10"/>
      <c r="AO87" s="10"/>
      <c r="AP87" s="10"/>
      <c r="AQ87" s="10"/>
      <c r="AR87" s="10"/>
      <c r="AS87" s="10"/>
      <c r="AT87" s="10"/>
      <c r="AU87" s="10"/>
      <c r="AV87" s="10"/>
    </row>
    <row r="88" spans="1:48" ht="15.75" customHeight="1">
      <c r="A88" s="535" t="s">
        <v>4283</v>
      </c>
      <c r="B88" s="51">
        <v>45936</v>
      </c>
      <c r="C88" s="33" t="s">
        <v>4282</v>
      </c>
      <c r="D88" s="37">
        <v>1453</v>
      </c>
      <c r="E88" s="34">
        <v>16.3</v>
      </c>
      <c r="F88" s="34">
        <v>16.399999999999999</v>
      </c>
      <c r="G88" s="34">
        <v>4.34</v>
      </c>
      <c r="H88" s="34">
        <v>0.15</v>
      </c>
      <c r="I88" s="34">
        <v>0.32</v>
      </c>
      <c r="J88" s="31">
        <v>2.7E-2</v>
      </c>
      <c r="K88" s="31">
        <v>8.3000000000000004E-2</v>
      </c>
      <c r="L88" s="31">
        <v>1.7000000000000001E-2</v>
      </c>
      <c r="M88" s="31">
        <v>1.2E-2</v>
      </c>
      <c r="N88" s="420">
        <f t="shared" si="30"/>
        <v>95.051000000000002</v>
      </c>
      <c r="O88" s="34">
        <v>38.04</v>
      </c>
      <c r="P88" s="34">
        <v>39.89</v>
      </c>
      <c r="Q88" s="34">
        <v>7.78</v>
      </c>
      <c r="R88" s="34">
        <v>11.87</v>
      </c>
      <c r="S88" s="34">
        <v>0.3</v>
      </c>
      <c r="T88" s="34">
        <v>0.25</v>
      </c>
      <c r="U88" s="34">
        <v>0.37</v>
      </c>
      <c r="V88" s="34">
        <v>0.18</v>
      </c>
      <c r="W88" s="34">
        <v>0.44</v>
      </c>
      <c r="X88" s="34">
        <v>0.64</v>
      </c>
      <c r="Y88" s="433">
        <v>1.0486330178759202</v>
      </c>
      <c r="Z88" s="433">
        <v>1.2531545741324921</v>
      </c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6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1:48" ht="15.75" customHeight="1">
      <c r="A89" s="535" t="s">
        <v>4285</v>
      </c>
      <c r="B89" s="51">
        <v>45936</v>
      </c>
      <c r="C89" s="33" t="s">
        <v>4284</v>
      </c>
      <c r="D89" s="37">
        <v>1467</v>
      </c>
      <c r="E89" s="34">
        <v>17.399999999999999</v>
      </c>
      <c r="F89" s="34">
        <v>17.5</v>
      </c>
      <c r="G89" s="34">
        <v>4.33</v>
      </c>
      <c r="H89" s="34">
        <v>0.16</v>
      </c>
      <c r="I89" s="34">
        <v>0.43</v>
      </c>
      <c r="J89" s="31">
        <v>0.02</v>
      </c>
      <c r="K89" s="31">
        <v>8.6999999999999994E-2</v>
      </c>
      <c r="L89" s="31">
        <v>2.7E-2</v>
      </c>
      <c r="M89" s="31">
        <v>1.2999999999999999E-2</v>
      </c>
      <c r="N89" s="420">
        <f t="shared" si="30"/>
        <v>94.933000000000007</v>
      </c>
      <c r="O89" s="34">
        <v>38.450000000000003</v>
      </c>
      <c r="P89" s="34">
        <v>40.020000000000003</v>
      </c>
      <c r="Q89" s="34">
        <v>7.74</v>
      </c>
      <c r="R89" s="34">
        <v>11.45</v>
      </c>
      <c r="S89" s="34">
        <v>0.28999999999999998</v>
      </c>
      <c r="T89" s="34">
        <v>0.23</v>
      </c>
      <c r="U89" s="34">
        <v>0.36</v>
      </c>
      <c r="V89" s="34">
        <v>0.17</v>
      </c>
      <c r="W89" s="34">
        <v>0.45</v>
      </c>
      <c r="X89" s="34">
        <v>0.61</v>
      </c>
      <c r="Y89" s="433">
        <v>1.0408322496749025</v>
      </c>
      <c r="Z89" s="433">
        <v>1.2421326397919377</v>
      </c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6"/>
      <c r="AM89" s="10"/>
      <c r="AN89" s="10"/>
      <c r="AO89" s="10"/>
      <c r="AP89" s="10"/>
      <c r="AQ89" s="10"/>
      <c r="AR89" s="10"/>
      <c r="AS89" s="10"/>
      <c r="AT89" s="10"/>
      <c r="AU89" s="10"/>
      <c r="AV89" s="10"/>
    </row>
    <row r="90" spans="1:48" ht="15.75" customHeight="1">
      <c r="A90" s="535" t="s">
        <v>4287</v>
      </c>
      <c r="B90" s="51">
        <v>45936</v>
      </c>
      <c r="C90" s="33" t="s">
        <v>4286</v>
      </c>
      <c r="D90" s="37">
        <v>1469</v>
      </c>
      <c r="E90" s="34">
        <v>19.2</v>
      </c>
      <c r="F90" s="34">
        <v>19.3</v>
      </c>
      <c r="G90" s="34">
        <v>4.38</v>
      </c>
      <c r="H90" s="34">
        <v>0.15</v>
      </c>
      <c r="I90" s="34">
        <v>0.28999999999999998</v>
      </c>
      <c r="J90" s="31">
        <v>2.3E-2</v>
      </c>
      <c r="K90" s="31">
        <v>0.08</v>
      </c>
      <c r="L90" s="31">
        <v>1.9E-2</v>
      </c>
      <c r="M90" s="31">
        <v>1.2E-2</v>
      </c>
      <c r="N90" s="420">
        <f t="shared" si="30"/>
        <v>95.046000000000006</v>
      </c>
      <c r="O90" s="34">
        <v>37.74</v>
      </c>
      <c r="P90" s="34">
        <v>39.72</v>
      </c>
      <c r="Q90" s="34">
        <v>7.67</v>
      </c>
      <c r="R90" s="34">
        <v>12.26</v>
      </c>
      <c r="S90" s="34">
        <v>0.66</v>
      </c>
      <c r="T90" s="34">
        <v>0.23</v>
      </c>
      <c r="U90" s="34">
        <v>0.35</v>
      </c>
      <c r="V90" s="34">
        <v>0.16</v>
      </c>
      <c r="W90" s="34">
        <v>0.42</v>
      </c>
      <c r="X90" s="34">
        <v>0.65</v>
      </c>
      <c r="Y90" s="433">
        <v>1.0524642289348172</v>
      </c>
      <c r="Z90" s="433">
        <v>1.2556968733439322</v>
      </c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6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1:48" ht="15.75" customHeight="1">
      <c r="A91" s="535" t="s">
        <v>4289</v>
      </c>
      <c r="B91" s="51">
        <v>45936</v>
      </c>
      <c r="C91" s="33" t="s">
        <v>4288</v>
      </c>
      <c r="D91" s="37">
        <v>1465</v>
      </c>
      <c r="E91" s="34">
        <v>21.1</v>
      </c>
      <c r="F91" s="34">
        <v>21.2</v>
      </c>
      <c r="G91" s="34">
        <v>4.3899999999999997</v>
      </c>
      <c r="H91" s="34">
        <v>0.18</v>
      </c>
      <c r="I91" s="34">
        <v>0.38</v>
      </c>
      <c r="J91" s="31">
        <v>1.9E-2</v>
      </c>
      <c r="K91" s="31">
        <v>8.5000000000000006E-2</v>
      </c>
      <c r="L91" s="31">
        <v>2.5999999999999999E-2</v>
      </c>
      <c r="M91" s="31">
        <v>1.4E-2</v>
      </c>
      <c r="N91" s="420">
        <f t="shared" si="30"/>
        <v>94.906000000000006</v>
      </c>
      <c r="O91" s="34">
        <v>37.57</v>
      </c>
      <c r="P91" s="34">
        <v>40.31</v>
      </c>
      <c r="Q91" s="34">
        <v>7.84</v>
      </c>
      <c r="R91" s="34">
        <v>12.01</v>
      </c>
      <c r="S91" s="34">
        <v>0.3</v>
      </c>
      <c r="T91" s="34">
        <v>0.21</v>
      </c>
      <c r="U91" s="34">
        <v>0.36</v>
      </c>
      <c r="V91" s="34">
        <v>0.16</v>
      </c>
      <c r="W91" s="34">
        <v>0.42</v>
      </c>
      <c r="X91" s="34">
        <v>0.57999999999999996</v>
      </c>
      <c r="Y91" s="433">
        <v>1.0729305296779346</v>
      </c>
      <c r="Z91" s="433">
        <v>1.2816076656907107</v>
      </c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6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spans="1:48" ht="15.75" customHeight="1">
      <c r="A92" s="535" t="s">
        <v>4291</v>
      </c>
      <c r="B92" s="51">
        <v>45936</v>
      </c>
      <c r="C92" s="33" t="s">
        <v>4290</v>
      </c>
      <c r="D92" s="37">
        <v>1474</v>
      </c>
      <c r="E92" s="34">
        <v>22.5</v>
      </c>
      <c r="F92" s="34">
        <v>23</v>
      </c>
      <c r="G92" s="34">
        <v>4.45</v>
      </c>
      <c r="H92" s="34">
        <v>0.16</v>
      </c>
      <c r="I92" s="34">
        <v>0.32</v>
      </c>
      <c r="J92" s="31">
        <v>1.7999999999999999E-2</v>
      </c>
      <c r="K92" s="31">
        <v>8.5999999999999993E-2</v>
      </c>
      <c r="L92" s="31">
        <v>2.5000000000000001E-2</v>
      </c>
      <c r="M92" s="31">
        <v>1.4E-2</v>
      </c>
      <c r="N92" s="420">
        <f t="shared" si="30"/>
        <v>94.926999999999992</v>
      </c>
      <c r="O92" s="34">
        <v>37.19</v>
      </c>
      <c r="P92" s="34">
        <v>41.2</v>
      </c>
      <c r="Q92" s="34">
        <v>7.83</v>
      </c>
      <c r="R92" s="34">
        <v>11.85</v>
      </c>
      <c r="S92" s="34">
        <v>0.23</v>
      </c>
      <c r="T92" s="34">
        <v>0.17</v>
      </c>
      <c r="U92" s="34">
        <v>0.37</v>
      </c>
      <c r="V92" s="34">
        <v>0.15</v>
      </c>
      <c r="W92" s="34">
        <v>0.33</v>
      </c>
      <c r="X92" s="34">
        <v>0.54</v>
      </c>
      <c r="Y92" s="433">
        <f t="shared" si="33"/>
        <v>1.1078246840548536</v>
      </c>
      <c r="Z92" s="433">
        <f t="shared" si="34"/>
        <v>1.3183651519225599</v>
      </c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6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spans="1:48" ht="15.75" customHeight="1">
      <c r="A93" s="530"/>
      <c r="B93" s="51"/>
      <c r="C93" s="33"/>
      <c r="D93" s="37"/>
      <c r="E93" s="34"/>
      <c r="F93" s="34"/>
      <c r="G93" s="34"/>
      <c r="H93" s="34"/>
      <c r="I93" s="34"/>
      <c r="J93" s="31"/>
      <c r="K93" s="31"/>
      <c r="L93" s="31"/>
      <c r="M93" s="31"/>
      <c r="N93" s="420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6"/>
      <c r="AM93" s="10"/>
      <c r="AN93" s="10"/>
      <c r="AO93" s="10"/>
      <c r="AP93" s="10"/>
      <c r="AQ93" s="10"/>
      <c r="AR93" s="10"/>
      <c r="AS93" s="10"/>
      <c r="AT93" s="10"/>
      <c r="AU93" s="10"/>
      <c r="AV93" s="10"/>
    </row>
    <row r="94" spans="1:48" ht="15.75" customHeight="1">
      <c r="A94" s="535" t="s">
        <v>4293</v>
      </c>
      <c r="B94" s="51">
        <v>45937</v>
      </c>
      <c r="C94" s="33" t="s">
        <v>4292</v>
      </c>
      <c r="D94" s="37">
        <v>1467</v>
      </c>
      <c r="E94" s="34">
        <v>0.35</v>
      </c>
      <c r="F94" s="34">
        <v>0.45</v>
      </c>
      <c r="G94" s="34">
        <v>4.37</v>
      </c>
      <c r="H94" s="34">
        <v>0.16</v>
      </c>
      <c r="I94" s="34">
        <v>0.26</v>
      </c>
      <c r="J94" s="31">
        <v>1.6E-2</v>
      </c>
      <c r="K94" s="31">
        <v>8.3000000000000004E-2</v>
      </c>
      <c r="L94" s="31">
        <v>1.9E-2</v>
      </c>
      <c r="M94" s="31">
        <v>1.2999999999999999E-2</v>
      </c>
      <c r="N94" s="420">
        <f t="shared" ref="N94:N97" si="35">100-SUM(G94:M94)</f>
        <v>95.078999999999994</v>
      </c>
      <c r="O94" s="34">
        <v>36.979999999999997</v>
      </c>
      <c r="P94" s="34">
        <v>41.22</v>
      </c>
      <c r="Q94" s="34">
        <v>7.81</v>
      </c>
      <c r="R94" s="34">
        <v>11.76</v>
      </c>
      <c r="S94" s="34">
        <v>0.31</v>
      </c>
      <c r="T94" s="34">
        <v>0.19</v>
      </c>
      <c r="U94" s="34">
        <v>0.36</v>
      </c>
      <c r="V94" s="34">
        <v>0.16</v>
      </c>
      <c r="W94" s="34">
        <v>0.38</v>
      </c>
      <c r="X94" s="34">
        <v>0.57999999999999996</v>
      </c>
      <c r="Y94" s="433">
        <f t="shared" ref="Y94:Y96" si="36">P94/O94</f>
        <v>1.1146565711195242</v>
      </c>
      <c r="Z94" s="433">
        <f t="shared" ref="Z94:Z96" si="37">(Q94+P94)/O94</f>
        <v>1.325851811790157</v>
      </c>
      <c r="AA94" s="34"/>
      <c r="AB94" s="34" t="s">
        <v>48</v>
      </c>
      <c r="AC94" s="34">
        <v>22.5</v>
      </c>
      <c r="AD94" s="34">
        <v>26</v>
      </c>
      <c r="AE94" s="34">
        <v>17.399999999999999</v>
      </c>
      <c r="AF94" s="34">
        <v>0.6</v>
      </c>
      <c r="AG94" s="34">
        <v>3.48</v>
      </c>
      <c r="AH94" s="34">
        <v>52.52</v>
      </c>
      <c r="AI94" s="34">
        <v>1.4942528735632186</v>
      </c>
      <c r="AJ94" s="34">
        <v>40.092165898617509</v>
      </c>
      <c r="AK94" s="34">
        <v>899.14</v>
      </c>
      <c r="AL94" s="36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1:48" ht="15.75" customHeight="1">
      <c r="A95" s="535" t="s">
        <v>4295</v>
      </c>
      <c r="B95" s="51">
        <v>45937</v>
      </c>
      <c r="C95" s="33" t="s">
        <v>4294</v>
      </c>
      <c r="D95" s="37">
        <v>1468</v>
      </c>
      <c r="E95" s="34">
        <v>2.15</v>
      </c>
      <c r="F95" s="34">
        <v>2.25</v>
      </c>
      <c r="G95" s="34">
        <v>4.38</v>
      </c>
      <c r="H95" s="34">
        <v>0.17</v>
      </c>
      <c r="I95" s="34">
        <v>0.16</v>
      </c>
      <c r="J95" s="31">
        <v>2.3E-2</v>
      </c>
      <c r="K95" s="31">
        <v>8.3000000000000004E-2</v>
      </c>
      <c r="L95" s="31">
        <v>1.0999999999999999E-2</v>
      </c>
      <c r="M95" s="31">
        <v>1.2999999999999999E-2</v>
      </c>
      <c r="N95" s="420">
        <f t="shared" si="35"/>
        <v>95.16</v>
      </c>
      <c r="O95" s="34">
        <v>37.49</v>
      </c>
      <c r="P95" s="34">
        <v>40.83</v>
      </c>
      <c r="Q95" s="34">
        <v>7.79</v>
      </c>
      <c r="R95" s="34">
        <v>11.49</v>
      </c>
      <c r="S95" s="34">
        <v>0.28000000000000003</v>
      </c>
      <c r="T95" s="34">
        <v>0.28000000000000003</v>
      </c>
      <c r="U95" s="34">
        <v>0.36</v>
      </c>
      <c r="V95" s="34">
        <v>0.17</v>
      </c>
      <c r="W95" s="34">
        <v>0.42</v>
      </c>
      <c r="X95" s="34">
        <v>0.65</v>
      </c>
      <c r="Y95" s="433">
        <f t="shared" si="36"/>
        <v>1.0890904241130968</v>
      </c>
      <c r="Z95" s="433">
        <f t="shared" si="37"/>
        <v>1.296879167778074</v>
      </c>
      <c r="AA95" s="34"/>
      <c r="AB95" s="34" t="s">
        <v>50</v>
      </c>
      <c r="AC95" s="34">
        <v>6.3</v>
      </c>
      <c r="AD95" s="34">
        <v>26.8</v>
      </c>
      <c r="AE95" s="34">
        <v>17.2</v>
      </c>
      <c r="AF95" s="34">
        <v>0.6</v>
      </c>
      <c r="AG95" s="34">
        <v>3.48</v>
      </c>
      <c r="AH95" s="34">
        <v>51.92</v>
      </c>
      <c r="AI95" s="34">
        <v>1.558139534883721</v>
      </c>
      <c r="AJ95" s="34">
        <v>39.090909090909086</v>
      </c>
      <c r="AK95" s="34">
        <v>923.54</v>
      </c>
      <c r="AL95" s="36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spans="1:48" ht="15.75" customHeight="1">
      <c r="A96" s="535" t="s">
        <v>4297</v>
      </c>
      <c r="B96" s="51">
        <v>45937</v>
      </c>
      <c r="C96" s="33" t="s">
        <v>4296</v>
      </c>
      <c r="D96" s="37">
        <v>1455</v>
      </c>
      <c r="E96" s="34">
        <v>4.17</v>
      </c>
      <c r="F96" s="34">
        <v>4.2699999999999996</v>
      </c>
      <c r="G96" s="34">
        <v>4.3</v>
      </c>
      <c r="H96" s="34">
        <v>0.16</v>
      </c>
      <c r="I96" s="34">
        <v>0.16</v>
      </c>
      <c r="J96" s="31">
        <v>0.03</v>
      </c>
      <c r="K96" s="31">
        <v>8.3000000000000004E-2</v>
      </c>
      <c r="L96" s="31">
        <v>1.0999999999999999E-2</v>
      </c>
      <c r="M96" s="31">
        <v>1.2E-2</v>
      </c>
      <c r="N96" s="420">
        <f t="shared" si="35"/>
        <v>95.244</v>
      </c>
      <c r="O96" s="34">
        <v>37.4</v>
      </c>
      <c r="P96" s="34">
        <v>40.78</v>
      </c>
      <c r="Q96" s="34">
        <v>7.77</v>
      </c>
      <c r="R96" s="34">
        <v>11.58</v>
      </c>
      <c r="S96" s="34">
        <v>0.3</v>
      </c>
      <c r="T96" s="34">
        <v>0.3</v>
      </c>
      <c r="U96" s="34">
        <v>0.36</v>
      </c>
      <c r="V96" s="34">
        <v>0.17</v>
      </c>
      <c r="W96" s="34">
        <v>0.46</v>
      </c>
      <c r="X96" s="34">
        <v>0.64</v>
      </c>
      <c r="Y96" s="433">
        <f t="shared" si="36"/>
        <v>1.0903743315508021</v>
      </c>
      <c r="Z96" s="433">
        <f t="shared" si="37"/>
        <v>1.2981283422459893</v>
      </c>
      <c r="AA96" s="34"/>
      <c r="AB96" s="34" t="s">
        <v>53</v>
      </c>
      <c r="AC96" s="34">
        <v>14.3</v>
      </c>
      <c r="AD96" s="34">
        <v>26.4</v>
      </c>
      <c r="AE96" s="34">
        <v>18.2</v>
      </c>
      <c r="AF96" s="34">
        <v>0.6</v>
      </c>
      <c r="AG96" s="34">
        <v>3.48</v>
      </c>
      <c r="AH96" s="34">
        <v>51.32</v>
      </c>
      <c r="AI96" s="34">
        <v>1.4505494505494505</v>
      </c>
      <c r="AJ96" s="34">
        <v>40.80717488789238</v>
      </c>
      <c r="AK96" s="34">
        <v>911.34</v>
      </c>
      <c r="AL96" s="36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spans="1:48" ht="15.75" customHeight="1">
      <c r="A97" s="535" t="s">
        <v>4298</v>
      </c>
      <c r="B97" s="51">
        <v>45937</v>
      </c>
      <c r="C97" s="33" t="s">
        <v>4296</v>
      </c>
      <c r="D97" s="37">
        <v>1456</v>
      </c>
      <c r="E97" s="34">
        <v>4.2300000000000004</v>
      </c>
      <c r="F97" s="34">
        <v>4.33</v>
      </c>
      <c r="G97" s="34">
        <v>4.3499999999999996</v>
      </c>
      <c r="H97" s="34">
        <v>0.16</v>
      </c>
      <c r="I97" s="34">
        <v>0.28999999999999998</v>
      </c>
      <c r="J97" s="31">
        <v>2.9000000000000001E-2</v>
      </c>
      <c r="K97" s="31">
        <v>8.3000000000000004E-2</v>
      </c>
      <c r="L97" s="31">
        <v>1.7999999999999999E-2</v>
      </c>
      <c r="M97" s="31">
        <v>1.2E-2</v>
      </c>
      <c r="N97" s="420">
        <f t="shared" si="35"/>
        <v>95.058000000000007</v>
      </c>
      <c r="O97" s="34" t="s">
        <v>52</v>
      </c>
      <c r="P97" s="34" t="s">
        <v>52</v>
      </c>
      <c r="Q97" s="34" t="s">
        <v>52</v>
      </c>
      <c r="R97" s="34" t="s">
        <v>52</v>
      </c>
      <c r="S97" s="34" t="s">
        <v>52</v>
      </c>
      <c r="T97" s="34" t="s">
        <v>52</v>
      </c>
      <c r="U97" s="34" t="s">
        <v>52</v>
      </c>
      <c r="V97" s="34" t="s">
        <v>52</v>
      </c>
      <c r="W97" s="34" t="s">
        <v>52</v>
      </c>
      <c r="X97" s="34" t="s">
        <v>52</v>
      </c>
      <c r="Y97" s="34" t="s">
        <v>52</v>
      </c>
      <c r="Z97" s="34" t="s">
        <v>52</v>
      </c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6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1:48" ht="15.75" customHeight="1">
      <c r="A98" s="535" t="s">
        <v>4300</v>
      </c>
      <c r="B98" s="51">
        <v>45937</v>
      </c>
      <c r="C98" s="33" t="s">
        <v>4299</v>
      </c>
      <c r="D98" s="37">
        <v>1480</v>
      </c>
      <c r="E98" s="34">
        <v>6.2</v>
      </c>
      <c r="F98" s="34">
        <v>6.3</v>
      </c>
      <c r="G98" s="34">
        <v>4.47</v>
      </c>
      <c r="H98" s="34">
        <v>0.21</v>
      </c>
      <c r="I98" s="34">
        <v>0.54</v>
      </c>
      <c r="J98" s="31">
        <v>1.0999999999999999E-2</v>
      </c>
      <c r="K98" s="31">
        <v>9.4E-2</v>
      </c>
      <c r="L98" s="31">
        <v>3.9E-2</v>
      </c>
      <c r="M98" s="31">
        <v>1.2E-2</v>
      </c>
      <c r="N98" s="420">
        <f t="shared" ref="N98:N153" si="38">100-SUM(G98:M98)</f>
        <v>94.623999999999995</v>
      </c>
      <c r="O98" s="34">
        <v>37.020000000000003</v>
      </c>
      <c r="P98" s="34">
        <v>41.43</v>
      </c>
      <c r="Q98" s="34">
        <v>7.71</v>
      </c>
      <c r="R98" s="34">
        <v>11.81</v>
      </c>
      <c r="S98" s="34">
        <v>0.26</v>
      </c>
      <c r="T98" s="34">
        <v>0.2</v>
      </c>
      <c r="U98" s="34">
        <v>0.38</v>
      </c>
      <c r="V98" s="34">
        <v>0.15</v>
      </c>
      <c r="W98" s="34">
        <v>0.37</v>
      </c>
      <c r="X98" s="34">
        <v>0.54</v>
      </c>
      <c r="Y98" s="433">
        <v>1.119124797406807</v>
      </c>
      <c r="Z98" s="433">
        <v>1.3273905996758508</v>
      </c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6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spans="1:48" ht="15.75" customHeight="1">
      <c r="A99" s="535" t="s">
        <v>4302</v>
      </c>
      <c r="B99" s="51">
        <v>45937</v>
      </c>
      <c r="C99" s="33" t="s">
        <v>4301</v>
      </c>
      <c r="D99" s="37">
        <v>1481</v>
      </c>
      <c r="E99" s="34">
        <v>8</v>
      </c>
      <c r="F99" s="34">
        <v>8.1</v>
      </c>
      <c r="G99" s="34">
        <v>4.3499999999999996</v>
      </c>
      <c r="H99" s="34">
        <v>0.22</v>
      </c>
      <c r="I99" s="34">
        <v>0.53</v>
      </c>
      <c r="J99" s="31">
        <v>1.2999999999999999E-2</v>
      </c>
      <c r="K99" s="31">
        <v>0.09</v>
      </c>
      <c r="L99" s="31">
        <v>3.6999999999999998E-2</v>
      </c>
      <c r="M99" s="31">
        <v>1.2E-2</v>
      </c>
      <c r="N99" s="420">
        <f t="shared" si="38"/>
        <v>94.748000000000005</v>
      </c>
      <c r="O99" s="34">
        <v>37.11</v>
      </c>
      <c r="P99" s="34">
        <v>41.25</v>
      </c>
      <c r="Q99" s="34">
        <v>7.58</v>
      </c>
      <c r="R99" s="34">
        <v>11.97</v>
      </c>
      <c r="S99" s="34">
        <v>0.24</v>
      </c>
      <c r="T99" s="34">
        <v>0.19</v>
      </c>
      <c r="U99" s="34">
        <v>0.37</v>
      </c>
      <c r="V99" s="34">
        <v>0.16</v>
      </c>
      <c r="W99" s="34">
        <v>0.38</v>
      </c>
      <c r="X99" s="34">
        <v>0.53</v>
      </c>
      <c r="Y99" s="34">
        <v>1.1115602263540825</v>
      </c>
      <c r="Z99" s="34">
        <v>1.3158178388574508</v>
      </c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6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1:48" ht="15.75" customHeight="1">
      <c r="A100" s="535" t="s">
        <v>4304</v>
      </c>
      <c r="B100" s="51">
        <v>45937</v>
      </c>
      <c r="C100" s="33" t="s">
        <v>4303</v>
      </c>
      <c r="D100" s="37">
        <v>1478</v>
      </c>
      <c r="E100" s="34">
        <v>9.5</v>
      </c>
      <c r="F100" s="34">
        <v>10</v>
      </c>
      <c r="G100" s="34">
        <v>4.38</v>
      </c>
      <c r="H100" s="34">
        <v>0.22</v>
      </c>
      <c r="I100" s="34">
        <v>0.56999999999999995</v>
      </c>
      <c r="J100" s="31">
        <v>1.2999999999999999E-2</v>
      </c>
      <c r="K100" s="31">
        <v>8.4000000000000005E-2</v>
      </c>
      <c r="L100" s="31">
        <v>3.5000000000000003E-2</v>
      </c>
      <c r="M100" s="31">
        <v>1.2999999999999999E-2</v>
      </c>
      <c r="N100" s="420">
        <f t="shared" si="38"/>
        <v>94.685000000000002</v>
      </c>
      <c r="O100" s="34">
        <v>37.130000000000003</v>
      </c>
      <c r="P100" s="34">
        <v>41.23</v>
      </c>
      <c r="Q100" s="34">
        <v>7.46</v>
      </c>
      <c r="R100" s="34">
        <v>11.97</v>
      </c>
      <c r="S100" s="34">
        <v>0.28000000000000003</v>
      </c>
      <c r="T100" s="34">
        <v>0.21</v>
      </c>
      <c r="U100" s="34">
        <v>0.35</v>
      </c>
      <c r="V100" s="34">
        <v>0.17</v>
      </c>
      <c r="W100" s="34">
        <v>0.42</v>
      </c>
      <c r="X100" s="34">
        <v>0.55000000000000004</v>
      </c>
      <c r="Y100" s="433">
        <f t="shared" ref="Y100" si="39">P100/O100</f>
        <v>1.1104228386749257</v>
      </c>
      <c r="Z100" s="433">
        <f t="shared" ref="Z100" si="40">(Q100+P100)/O100</f>
        <v>1.3113385402639373</v>
      </c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6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spans="1:48" ht="15.75" customHeight="1">
      <c r="A101" s="535" t="s">
        <v>4306</v>
      </c>
      <c r="B101" s="51">
        <v>45937</v>
      </c>
      <c r="C101" s="33" t="s">
        <v>4305</v>
      </c>
      <c r="D101" s="37">
        <v>1441</v>
      </c>
      <c r="E101" s="34">
        <v>11.2</v>
      </c>
      <c r="F101" s="34">
        <v>11.3</v>
      </c>
      <c r="G101" s="34">
        <v>4.3</v>
      </c>
      <c r="H101" s="34">
        <v>0.13</v>
      </c>
      <c r="I101" s="34">
        <v>0.11</v>
      </c>
      <c r="J101" s="31">
        <v>5.5E-2</v>
      </c>
      <c r="K101" s="31">
        <v>7.1999999999999995E-2</v>
      </c>
      <c r="L101" s="31">
        <v>0.03</v>
      </c>
      <c r="M101" s="31">
        <v>0.01</v>
      </c>
      <c r="N101" s="420">
        <f t="shared" si="38"/>
        <v>95.293000000000006</v>
      </c>
      <c r="O101" s="34">
        <v>37.130000000000003</v>
      </c>
      <c r="P101" s="34">
        <v>40.54</v>
      </c>
      <c r="Q101" s="34">
        <v>7.41</v>
      </c>
      <c r="R101" s="34">
        <v>11.95</v>
      </c>
      <c r="S101" s="34">
        <v>0.54</v>
      </c>
      <c r="T101" s="34">
        <v>0.36</v>
      </c>
      <c r="U101" s="34">
        <v>0.33</v>
      </c>
      <c r="V101" s="34">
        <v>0.2</v>
      </c>
      <c r="W101" s="34">
        <v>0.5</v>
      </c>
      <c r="X101" s="34">
        <v>0.65</v>
      </c>
      <c r="Y101" s="433">
        <v>1.0918394828979261</v>
      </c>
      <c r="Z101" s="433">
        <v>1.2914085645030973</v>
      </c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6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1:48" ht="15.75" customHeight="1">
      <c r="A102" s="535" t="s">
        <v>4308</v>
      </c>
      <c r="B102" s="51">
        <v>45937</v>
      </c>
      <c r="C102" s="33" t="s">
        <v>4307</v>
      </c>
      <c r="D102" s="37">
        <v>1474</v>
      </c>
      <c r="E102" s="34">
        <v>13.05</v>
      </c>
      <c r="F102" s="34">
        <v>13.15</v>
      </c>
      <c r="G102" s="34">
        <v>4.4800000000000004</v>
      </c>
      <c r="H102" s="34">
        <v>0.18</v>
      </c>
      <c r="I102" s="34">
        <v>0.44</v>
      </c>
      <c r="J102" s="31">
        <v>1.7999999999999999E-2</v>
      </c>
      <c r="K102" s="31">
        <v>8.2000000000000003E-2</v>
      </c>
      <c r="L102" s="31">
        <v>3.4000000000000002E-2</v>
      </c>
      <c r="M102" s="31">
        <v>1.2999999999999999E-2</v>
      </c>
      <c r="N102" s="420">
        <f t="shared" si="38"/>
        <v>94.753</v>
      </c>
      <c r="O102" s="34">
        <v>36.83</v>
      </c>
      <c r="P102" s="34">
        <v>41.27</v>
      </c>
      <c r="Q102" s="34">
        <v>7.49</v>
      </c>
      <c r="R102" s="34">
        <v>12.04</v>
      </c>
      <c r="S102" s="34">
        <v>0.25</v>
      </c>
      <c r="T102" s="34">
        <v>0.23</v>
      </c>
      <c r="U102" s="34">
        <v>0.37</v>
      </c>
      <c r="V102" s="34">
        <v>0.17</v>
      </c>
      <c r="W102" s="34">
        <v>0.48</v>
      </c>
      <c r="X102" s="34">
        <v>0.62</v>
      </c>
      <c r="Y102" s="433">
        <v>1.1205538962802064</v>
      </c>
      <c r="Z102" s="433">
        <v>1.3239207168069511</v>
      </c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6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</row>
    <row r="103" spans="1:48" ht="15.75" customHeight="1">
      <c r="A103" s="535" t="s">
        <v>4310</v>
      </c>
      <c r="B103" s="51">
        <v>45937</v>
      </c>
      <c r="C103" s="33" t="s">
        <v>4309</v>
      </c>
      <c r="D103" s="37">
        <v>1482</v>
      </c>
      <c r="E103" s="34">
        <v>15.25</v>
      </c>
      <c r="F103" s="34">
        <v>15.35</v>
      </c>
      <c r="G103" s="34">
        <v>4.37</v>
      </c>
      <c r="H103" s="34">
        <v>0.17</v>
      </c>
      <c r="I103" s="34">
        <v>0.34</v>
      </c>
      <c r="J103" s="31">
        <v>1.2999999999999999E-2</v>
      </c>
      <c r="K103" s="31">
        <v>8.3000000000000004E-2</v>
      </c>
      <c r="L103" s="31">
        <v>0.03</v>
      </c>
      <c r="M103" s="31">
        <v>1.2E-2</v>
      </c>
      <c r="N103" s="420">
        <f t="shared" si="38"/>
        <v>94.981999999999999</v>
      </c>
      <c r="O103" s="34">
        <v>36.840000000000003</v>
      </c>
      <c r="P103" s="34">
        <v>41.14</v>
      </c>
      <c r="Q103" s="34">
        <v>7.62</v>
      </c>
      <c r="R103" s="34">
        <v>12.09</v>
      </c>
      <c r="S103" s="34">
        <v>0.22</v>
      </c>
      <c r="T103" s="34">
        <v>0.19</v>
      </c>
      <c r="U103" s="34">
        <v>0.38</v>
      </c>
      <c r="V103" s="34">
        <v>0.17</v>
      </c>
      <c r="W103" s="34">
        <v>0.42</v>
      </c>
      <c r="X103" s="34">
        <v>0.63</v>
      </c>
      <c r="Y103" s="433">
        <v>1.1167209554831703</v>
      </c>
      <c r="Z103" s="433">
        <v>1.3235613463626492</v>
      </c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6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1:48" ht="15.75" customHeight="1">
      <c r="A104" s="535" t="s">
        <v>4313</v>
      </c>
      <c r="B104" s="51">
        <v>45937</v>
      </c>
      <c r="C104" s="33" t="s">
        <v>4311</v>
      </c>
      <c r="D104" s="37">
        <v>1486</v>
      </c>
      <c r="E104" s="34">
        <v>16.399999999999999</v>
      </c>
      <c r="F104" s="34">
        <v>16.5</v>
      </c>
      <c r="G104" s="34">
        <v>4.41</v>
      </c>
      <c r="H104" s="34">
        <v>0.22</v>
      </c>
      <c r="I104" s="34">
        <v>0.59</v>
      </c>
      <c r="J104" s="31">
        <v>1.2E-2</v>
      </c>
      <c r="K104" s="31">
        <v>9.7000000000000003E-2</v>
      </c>
      <c r="L104" s="31">
        <v>4.7E-2</v>
      </c>
      <c r="M104" s="31">
        <v>1.2E-2</v>
      </c>
      <c r="N104" s="420">
        <f t="shared" si="38"/>
        <v>94.611999999999995</v>
      </c>
      <c r="O104" s="34">
        <v>36.630000000000003</v>
      </c>
      <c r="P104" s="34">
        <v>40.76</v>
      </c>
      <c r="Q104" s="34">
        <v>7.54</v>
      </c>
      <c r="R104" s="34">
        <v>12.6</v>
      </c>
      <c r="S104" s="34">
        <v>0.32</v>
      </c>
      <c r="T104" s="34">
        <v>0.23</v>
      </c>
      <c r="U104" s="34">
        <v>0.37</v>
      </c>
      <c r="V104" s="34">
        <v>0.19</v>
      </c>
      <c r="W104" s="34">
        <v>0.5</v>
      </c>
      <c r="X104" s="34">
        <v>0.63</v>
      </c>
      <c r="Y104" s="34">
        <v>1.1127491127491127</v>
      </c>
      <c r="Z104" s="34">
        <v>1.3185913185913185</v>
      </c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6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1:48" ht="15.75" customHeight="1">
      <c r="A105" s="535" t="s">
        <v>4314</v>
      </c>
      <c r="B105" s="51">
        <v>45937</v>
      </c>
      <c r="C105" s="33" t="s">
        <v>4312</v>
      </c>
      <c r="D105" s="37">
        <v>1495</v>
      </c>
      <c r="E105" s="34">
        <v>18.399999999999999</v>
      </c>
      <c r="F105" s="34">
        <v>18.5</v>
      </c>
      <c r="G105" s="34">
        <v>4.21</v>
      </c>
      <c r="H105" s="34">
        <v>0.22</v>
      </c>
      <c r="I105" s="34">
        <v>0.85</v>
      </c>
      <c r="J105" s="31">
        <v>1.2999999999999999E-2</v>
      </c>
      <c r="K105" s="31">
        <v>9.8000000000000004E-2</v>
      </c>
      <c r="L105" s="31">
        <v>6.3E-2</v>
      </c>
      <c r="M105" s="31">
        <v>1.0999999999999999E-2</v>
      </c>
      <c r="N105" s="420">
        <f t="shared" si="38"/>
        <v>94.534999999999997</v>
      </c>
      <c r="O105" s="34">
        <v>36.33</v>
      </c>
      <c r="P105" s="34">
        <v>41.48</v>
      </c>
      <c r="Q105" s="34">
        <v>7.38</v>
      </c>
      <c r="R105" s="34">
        <v>12.65</v>
      </c>
      <c r="S105" s="34">
        <v>0.2</v>
      </c>
      <c r="T105" s="34">
        <v>0.19</v>
      </c>
      <c r="U105" s="34">
        <v>0.36</v>
      </c>
      <c r="V105" s="34">
        <v>0.16</v>
      </c>
      <c r="W105" s="34">
        <v>0.44</v>
      </c>
      <c r="X105" s="34">
        <v>0.56000000000000005</v>
      </c>
      <c r="Y105" s="34">
        <v>1.141756124415084</v>
      </c>
      <c r="Z105" s="34">
        <v>1.3448940269749519</v>
      </c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6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spans="1:48" ht="15.75" customHeight="1">
      <c r="A106" s="535" t="s">
        <v>4316</v>
      </c>
      <c r="B106" s="51">
        <v>45937</v>
      </c>
      <c r="C106" s="33" t="s">
        <v>4315</v>
      </c>
      <c r="D106" s="37">
        <v>1499</v>
      </c>
      <c r="E106" s="34">
        <v>20.3</v>
      </c>
      <c r="F106" s="34">
        <v>20.399999999999999</v>
      </c>
      <c r="G106" s="34">
        <v>4.1900000000000004</v>
      </c>
      <c r="H106" s="34">
        <v>0.17</v>
      </c>
      <c r="I106" s="34">
        <v>0.53</v>
      </c>
      <c r="J106" s="31">
        <v>1.9E-2</v>
      </c>
      <c r="K106" s="31">
        <v>8.6999999999999994E-2</v>
      </c>
      <c r="L106" s="31">
        <v>4.2000000000000003E-2</v>
      </c>
      <c r="M106" s="31">
        <v>0.01</v>
      </c>
      <c r="N106" s="420">
        <f t="shared" si="38"/>
        <v>94.951999999999998</v>
      </c>
      <c r="O106" s="34">
        <v>37.159999999999997</v>
      </c>
      <c r="P106" s="34">
        <v>40.69</v>
      </c>
      <c r="Q106" s="34">
        <v>7.26</v>
      </c>
      <c r="R106" s="34">
        <v>12.69</v>
      </c>
      <c r="S106" s="34">
        <v>0.21</v>
      </c>
      <c r="T106" s="34">
        <v>0.17</v>
      </c>
      <c r="U106" s="34">
        <v>0.36</v>
      </c>
      <c r="V106" s="34">
        <v>0.18</v>
      </c>
      <c r="W106" s="34">
        <v>0.47</v>
      </c>
      <c r="X106" s="34">
        <v>0.55000000000000004</v>
      </c>
      <c r="Y106" s="34">
        <v>1.094994617868676</v>
      </c>
      <c r="Z106" s="34">
        <v>1.2903659849300324</v>
      </c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6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spans="1:48" ht="15.75" customHeight="1">
      <c r="A107" s="535" t="s">
        <v>4317</v>
      </c>
      <c r="B107" s="51">
        <v>45937</v>
      </c>
      <c r="C107" s="33" t="s">
        <v>4318</v>
      </c>
      <c r="D107" s="37">
        <v>1479</v>
      </c>
      <c r="E107" s="34">
        <v>21.3</v>
      </c>
      <c r="F107" s="34">
        <v>21.4</v>
      </c>
      <c r="G107" s="34">
        <v>4.0999999999999996</v>
      </c>
      <c r="H107" s="34">
        <v>0.17</v>
      </c>
      <c r="I107" s="34">
        <v>0.4</v>
      </c>
      <c r="J107" s="31">
        <v>2.5000000000000001E-2</v>
      </c>
      <c r="K107" s="31">
        <v>8.6999999999999994E-2</v>
      </c>
      <c r="L107" s="31">
        <v>3.3000000000000002E-2</v>
      </c>
      <c r="M107" s="31">
        <v>0.01</v>
      </c>
      <c r="N107" s="420">
        <f t="shared" si="38"/>
        <v>95.174999999999997</v>
      </c>
      <c r="O107" s="34">
        <v>36.97</v>
      </c>
      <c r="P107" s="34">
        <v>40.49</v>
      </c>
      <c r="Q107" s="34">
        <v>7.4</v>
      </c>
      <c r="R107" s="34">
        <v>12.74</v>
      </c>
      <c r="S107" s="34">
        <v>0.24</v>
      </c>
      <c r="T107" s="34">
        <v>0.19</v>
      </c>
      <c r="U107" s="34">
        <v>0.38</v>
      </c>
      <c r="V107" s="34">
        <v>0.19</v>
      </c>
      <c r="W107" s="34">
        <v>0.51</v>
      </c>
      <c r="X107" s="34">
        <v>0.63</v>
      </c>
      <c r="Y107" s="34">
        <v>1.0952123343251285</v>
      </c>
      <c r="Z107" s="34">
        <v>1.295374628076819</v>
      </c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6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1:48" ht="15.75" customHeight="1">
      <c r="A108" s="535" t="s">
        <v>4320</v>
      </c>
      <c r="B108" s="51">
        <v>45937</v>
      </c>
      <c r="C108" s="33" t="s">
        <v>4319</v>
      </c>
      <c r="D108" s="33">
        <v>1496</v>
      </c>
      <c r="E108" s="34">
        <v>23.5</v>
      </c>
      <c r="F108" s="34">
        <v>0</v>
      </c>
      <c r="G108" s="34">
        <v>4.21</v>
      </c>
      <c r="H108" s="34">
        <v>0.19</v>
      </c>
      <c r="I108" s="34">
        <v>0.54</v>
      </c>
      <c r="J108" s="31">
        <v>2.1999999999999999E-2</v>
      </c>
      <c r="K108" s="31">
        <v>9.2999999999999999E-2</v>
      </c>
      <c r="L108" s="31">
        <v>4.2999999999999997E-2</v>
      </c>
      <c r="M108" s="31">
        <v>0.01</v>
      </c>
      <c r="N108" s="420">
        <f t="shared" si="38"/>
        <v>94.891999999999996</v>
      </c>
      <c r="O108" s="34">
        <v>36.909999999999997</v>
      </c>
      <c r="P108" s="34">
        <v>40.11</v>
      </c>
      <c r="Q108" s="34">
        <v>7.58</v>
      </c>
      <c r="R108" s="34">
        <v>12.89</v>
      </c>
      <c r="S108" s="34">
        <v>0.28000000000000003</v>
      </c>
      <c r="T108" s="34">
        <v>0.23</v>
      </c>
      <c r="U108" s="34">
        <v>0.38</v>
      </c>
      <c r="V108" s="34">
        <v>0.18</v>
      </c>
      <c r="W108" s="34">
        <v>0.51</v>
      </c>
      <c r="X108" s="34">
        <v>0.69</v>
      </c>
      <c r="Y108" s="433">
        <f t="shared" ref="Y108" si="41">P108/O108</f>
        <v>1.0866973719859117</v>
      </c>
      <c r="Z108" s="433">
        <f t="shared" ref="Z108" si="42">(Q108+P108)/O108</f>
        <v>1.29206177187754</v>
      </c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6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spans="1:48" ht="15.75" customHeight="1">
      <c r="A109" s="530"/>
      <c r="B109" s="51"/>
      <c r="C109" s="33"/>
      <c r="D109" s="37"/>
      <c r="E109" s="34"/>
      <c r="F109" s="34"/>
      <c r="G109" s="34"/>
      <c r="H109" s="34"/>
      <c r="I109" s="34"/>
      <c r="J109" s="31"/>
      <c r="K109" s="31"/>
      <c r="L109" s="31"/>
      <c r="M109" s="31"/>
      <c r="N109" s="420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6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spans="1:48" ht="15.75" customHeight="1">
      <c r="A110" s="535" t="s">
        <v>4322</v>
      </c>
      <c r="B110" s="51">
        <v>45938</v>
      </c>
      <c r="C110" s="33" t="s">
        <v>4321</v>
      </c>
      <c r="D110" s="33">
        <v>1477</v>
      </c>
      <c r="E110" s="34">
        <v>1.47</v>
      </c>
      <c r="F110" s="34">
        <v>1.57</v>
      </c>
      <c r="G110" s="34">
        <v>4.1100000000000003</v>
      </c>
      <c r="H110" s="34">
        <v>0.18</v>
      </c>
      <c r="I110" s="34">
        <v>0.37</v>
      </c>
      <c r="J110" s="31">
        <v>3.5000000000000003E-2</v>
      </c>
      <c r="K110" s="31">
        <v>8.6999999999999994E-2</v>
      </c>
      <c r="L110" s="31">
        <v>2.7E-2</v>
      </c>
      <c r="M110" s="31">
        <v>1.0999999999999999E-2</v>
      </c>
      <c r="N110" s="420">
        <f t="shared" si="38"/>
        <v>95.18</v>
      </c>
      <c r="O110" s="34">
        <v>37.85</v>
      </c>
      <c r="P110" s="34">
        <v>39.51</v>
      </c>
      <c r="Q110" s="34">
        <v>7.62</v>
      </c>
      <c r="R110" s="34">
        <v>12.48</v>
      </c>
      <c r="S110" s="34">
        <v>0.26</v>
      </c>
      <c r="T110" s="34">
        <v>0.27</v>
      </c>
      <c r="U110" s="34">
        <v>0.378</v>
      </c>
      <c r="V110" s="34">
        <v>0.19</v>
      </c>
      <c r="W110" s="34">
        <v>0.55000000000000004</v>
      </c>
      <c r="X110" s="34">
        <v>0.66</v>
      </c>
      <c r="Y110" s="433">
        <f>P110/O110</f>
        <v>1.0438573315719946</v>
      </c>
      <c r="Z110" s="433">
        <f>(Q110+P110)/O110</f>
        <v>1.2451783355350063</v>
      </c>
      <c r="AA110" s="34"/>
      <c r="AB110" s="34" t="s">
        <v>48</v>
      </c>
      <c r="AC110" s="34">
        <v>22.5</v>
      </c>
      <c r="AD110" s="34">
        <v>26.6</v>
      </c>
      <c r="AE110" s="34">
        <v>19</v>
      </c>
      <c r="AF110" s="34">
        <v>0.6</v>
      </c>
      <c r="AG110" s="34">
        <v>3.62</v>
      </c>
      <c r="AH110" s="34">
        <v>50.18</v>
      </c>
      <c r="AI110" s="34">
        <v>1.4000000000000001</v>
      </c>
      <c r="AJ110" s="34">
        <v>41.666666666666664</v>
      </c>
      <c r="AK110" s="34">
        <v>921.70999999999992</v>
      </c>
      <c r="AL110" s="36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spans="1:48" ht="15.75" customHeight="1">
      <c r="A111" s="535" t="s">
        <v>4324</v>
      </c>
      <c r="B111" s="51">
        <v>45938</v>
      </c>
      <c r="C111" s="33" t="s">
        <v>4323</v>
      </c>
      <c r="D111" s="33">
        <v>1454</v>
      </c>
      <c r="E111" s="34">
        <v>3.35</v>
      </c>
      <c r="F111" s="34">
        <v>3.45</v>
      </c>
      <c r="G111" s="34">
        <v>4.13</v>
      </c>
      <c r="H111" s="34">
        <v>0.17</v>
      </c>
      <c r="I111" s="34">
        <v>0.27</v>
      </c>
      <c r="J111" s="31">
        <v>3.6999999999999998E-2</v>
      </c>
      <c r="K111" s="31">
        <v>8.5999999999999993E-2</v>
      </c>
      <c r="L111" s="31">
        <v>2.1000000000000001E-2</v>
      </c>
      <c r="M111" s="31">
        <v>0.01</v>
      </c>
      <c r="N111" s="420">
        <f t="shared" si="38"/>
        <v>95.275999999999996</v>
      </c>
      <c r="O111" s="34">
        <v>37.93</v>
      </c>
      <c r="P111" s="34">
        <v>39.299999999999997</v>
      </c>
      <c r="Q111" s="34">
        <v>7.55</v>
      </c>
      <c r="R111" s="34">
        <v>12.5</v>
      </c>
      <c r="S111" s="34">
        <v>0.36</v>
      </c>
      <c r="T111" s="34">
        <v>0.28999999999999998</v>
      </c>
      <c r="U111" s="34">
        <v>0.35</v>
      </c>
      <c r="V111" s="34">
        <v>0.19</v>
      </c>
      <c r="W111" s="34">
        <v>0.59</v>
      </c>
      <c r="X111" s="34">
        <v>0.69</v>
      </c>
      <c r="Y111" s="433">
        <f t="shared" ref="Y111" si="43">P111/O111</f>
        <v>1.0361191668863696</v>
      </c>
      <c r="Z111" s="433">
        <f t="shared" ref="Z111" si="44">(Q111+P111)/O111</f>
        <v>1.2351700500922751</v>
      </c>
      <c r="AA111" s="34"/>
      <c r="AB111" s="34" t="s">
        <v>50</v>
      </c>
      <c r="AC111" s="34">
        <v>6.3</v>
      </c>
      <c r="AD111" s="34">
        <v>26.2</v>
      </c>
      <c r="AE111" s="34">
        <v>18.8</v>
      </c>
      <c r="AF111" s="34">
        <v>0.6</v>
      </c>
      <c r="AG111" s="34">
        <v>3.48</v>
      </c>
      <c r="AH111" s="34">
        <v>50.92</v>
      </c>
      <c r="AI111" s="34">
        <v>1.3936170212765957</v>
      </c>
      <c r="AJ111" s="34">
        <v>41.777777777777779</v>
      </c>
      <c r="AK111" s="34">
        <v>905.24</v>
      </c>
      <c r="AL111" s="36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spans="1:48" ht="15.75" customHeight="1">
      <c r="A112" s="535" t="s">
        <v>4325</v>
      </c>
      <c r="B112" s="51">
        <v>45938</v>
      </c>
      <c r="C112" s="33" t="s">
        <v>4326</v>
      </c>
      <c r="D112" s="33">
        <v>1443</v>
      </c>
      <c r="E112" s="34">
        <v>6</v>
      </c>
      <c r="F112" s="34">
        <v>6.1</v>
      </c>
      <c r="G112" s="34">
        <v>4.13</v>
      </c>
      <c r="H112" s="34">
        <v>0.12</v>
      </c>
      <c r="I112" s="34">
        <v>0.11</v>
      </c>
      <c r="J112" s="31">
        <v>8.5999999999999993E-2</v>
      </c>
      <c r="K112" s="31">
        <v>8.3000000000000004E-2</v>
      </c>
      <c r="L112" s="31">
        <v>8.0000000000000002E-3</v>
      </c>
      <c r="M112" s="31">
        <v>8.9999999999999993E-3</v>
      </c>
      <c r="N112" s="420">
        <f t="shared" si="38"/>
        <v>95.453999999999994</v>
      </c>
      <c r="O112" s="34">
        <v>38.409999999999997</v>
      </c>
      <c r="P112" s="34">
        <v>39.229999999999997</v>
      </c>
      <c r="Q112" s="34">
        <v>7.56</v>
      </c>
      <c r="R112" s="34">
        <v>11.84</v>
      </c>
      <c r="S112" s="34">
        <v>0.41</v>
      </c>
      <c r="T112" s="34">
        <v>0.4</v>
      </c>
      <c r="U112" s="34">
        <v>0.35</v>
      </c>
      <c r="V112" s="34">
        <v>0.18</v>
      </c>
      <c r="W112" s="34">
        <v>0.62</v>
      </c>
      <c r="X112" s="34">
        <v>0.76</v>
      </c>
      <c r="Y112" s="433">
        <v>1.0213486071335589</v>
      </c>
      <c r="Z112" s="433">
        <v>1.2181723509502735</v>
      </c>
      <c r="AA112" s="34"/>
      <c r="AB112" s="34" t="s">
        <v>53</v>
      </c>
      <c r="AC112" s="34">
        <v>14.3</v>
      </c>
      <c r="AD112" s="34">
        <v>26</v>
      </c>
      <c r="AE112" s="34">
        <v>19.399999999999999</v>
      </c>
      <c r="AF112" s="34">
        <v>0.6</v>
      </c>
      <c r="AG112" s="34">
        <v>3.22</v>
      </c>
      <c r="AH112" s="34">
        <v>50.78</v>
      </c>
      <c r="AI112" s="34">
        <v>1.3402061855670104</v>
      </c>
      <c r="AJ112" s="34">
        <v>42.731277533039645</v>
      </c>
      <c r="AK112" s="34">
        <v>891.21</v>
      </c>
      <c r="AL112" s="36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spans="1:48" ht="15.75" customHeight="1">
      <c r="A113" s="535" t="s">
        <v>4328</v>
      </c>
      <c r="B113" s="51">
        <v>45938</v>
      </c>
      <c r="C113" s="33" t="s">
        <v>4327</v>
      </c>
      <c r="D113" s="33">
        <v>1448</v>
      </c>
      <c r="E113" s="34">
        <v>8.1999999999999993</v>
      </c>
      <c r="F113" s="34">
        <v>8.3000000000000007</v>
      </c>
      <c r="G113" s="34">
        <v>4.16</v>
      </c>
      <c r="H113" s="34">
        <v>0.18</v>
      </c>
      <c r="I113" s="34">
        <v>0.31</v>
      </c>
      <c r="J113" s="31">
        <v>3.5000000000000003E-2</v>
      </c>
      <c r="K113" s="31">
        <v>0.09</v>
      </c>
      <c r="L113" s="31">
        <v>2.4E-2</v>
      </c>
      <c r="M113" s="31">
        <v>1.0999999999999999E-2</v>
      </c>
      <c r="N113" s="420">
        <f t="shared" si="38"/>
        <v>95.19</v>
      </c>
      <c r="O113" s="34">
        <v>38.67</v>
      </c>
      <c r="P113" s="34">
        <v>38.74</v>
      </c>
      <c r="Q113" s="34">
        <v>7.55</v>
      </c>
      <c r="R113" s="34">
        <v>12.28</v>
      </c>
      <c r="S113" s="34">
        <v>0.35</v>
      </c>
      <c r="T113" s="34">
        <v>0.35</v>
      </c>
      <c r="U113" s="34">
        <v>0.36</v>
      </c>
      <c r="V113" s="34">
        <v>0.18</v>
      </c>
      <c r="W113" s="34">
        <v>0.55000000000000004</v>
      </c>
      <c r="X113" s="34">
        <v>0.73</v>
      </c>
      <c r="Y113" s="433">
        <v>1.0018101887768296</v>
      </c>
      <c r="Z113" s="433">
        <v>1.1970519782777347</v>
      </c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6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spans="1:48" ht="15.75" customHeight="1">
      <c r="A114" s="535" t="s">
        <v>4330</v>
      </c>
      <c r="B114" s="51">
        <v>45938</v>
      </c>
      <c r="C114" s="33" t="s">
        <v>4329</v>
      </c>
      <c r="D114" s="33">
        <v>1481</v>
      </c>
      <c r="E114" s="34">
        <v>10.199999999999999</v>
      </c>
      <c r="F114" s="34">
        <v>10.3</v>
      </c>
      <c r="G114" s="34">
        <v>4.28</v>
      </c>
      <c r="H114" s="34">
        <v>0.19</v>
      </c>
      <c r="I114" s="34">
        <v>0.55000000000000004</v>
      </c>
      <c r="J114" s="31">
        <v>2.1000000000000001E-2</v>
      </c>
      <c r="K114" s="31">
        <v>9.0999999999999998E-2</v>
      </c>
      <c r="L114" s="31">
        <v>4.4999999999999998E-2</v>
      </c>
      <c r="M114" s="31">
        <v>1.0999999999999999E-2</v>
      </c>
      <c r="N114" s="420">
        <f t="shared" si="38"/>
        <v>94.811999999999998</v>
      </c>
      <c r="O114" s="34">
        <v>37.369999999999997</v>
      </c>
      <c r="P114" s="34">
        <v>40.159999999999997</v>
      </c>
      <c r="Q114" s="34">
        <v>7.72</v>
      </c>
      <c r="R114" s="34">
        <v>12.31</v>
      </c>
      <c r="S114" s="34">
        <v>0.25</v>
      </c>
      <c r="T114" s="34">
        <v>0.24</v>
      </c>
      <c r="U114" s="34">
        <v>0.39</v>
      </c>
      <c r="V114" s="34">
        <v>0.17</v>
      </c>
      <c r="W114" s="34">
        <v>0.45</v>
      </c>
      <c r="X114" s="34">
        <v>0.68</v>
      </c>
      <c r="Y114" s="433">
        <v>1.0746588172330747</v>
      </c>
      <c r="Z114" s="433">
        <v>1.2812416376772813</v>
      </c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6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spans="1:48" ht="15.75" customHeight="1">
      <c r="A115" s="535" t="s">
        <v>4332</v>
      </c>
      <c r="B115" s="51">
        <v>45938</v>
      </c>
      <c r="C115" s="33" t="s">
        <v>4331</v>
      </c>
      <c r="D115" s="33">
        <v>1470</v>
      </c>
      <c r="E115" s="34">
        <v>11.25</v>
      </c>
      <c r="F115" s="34">
        <v>11.35</v>
      </c>
      <c r="G115" s="34">
        <v>4.18</v>
      </c>
      <c r="H115" s="34">
        <v>0.18</v>
      </c>
      <c r="I115" s="34">
        <v>0.43</v>
      </c>
      <c r="J115" s="31">
        <v>2.3E-2</v>
      </c>
      <c r="K115" s="31">
        <v>8.5999999999999993E-2</v>
      </c>
      <c r="L115" s="31">
        <v>3.5999999999999997E-2</v>
      </c>
      <c r="M115" s="31">
        <v>0.01</v>
      </c>
      <c r="N115" s="420">
        <f t="shared" si="38"/>
        <v>95.055000000000007</v>
      </c>
      <c r="O115" s="34">
        <v>37.65</v>
      </c>
      <c r="P115" s="34">
        <v>39.880000000000003</v>
      </c>
      <c r="Q115" s="34">
        <v>7.63</v>
      </c>
      <c r="R115" s="34">
        <v>12.43</v>
      </c>
      <c r="S115" s="34">
        <v>0.28000000000000003</v>
      </c>
      <c r="T115" s="34">
        <v>0.22</v>
      </c>
      <c r="U115" s="34">
        <v>0.38</v>
      </c>
      <c r="V115" s="34">
        <v>0.16</v>
      </c>
      <c r="W115" s="34">
        <v>0.45</v>
      </c>
      <c r="X115" s="34">
        <v>0.68</v>
      </c>
      <c r="Y115" s="34">
        <v>1.0592297476759629</v>
      </c>
      <c r="Z115" s="34">
        <v>1.261885790172643</v>
      </c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6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spans="1:48" ht="15.75" customHeight="1">
      <c r="A116" s="535" t="s">
        <v>4334</v>
      </c>
      <c r="B116" s="51">
        <v>45938</v>
      </c>
      <c r="C116" s="33" t="s">
        <v>4333</v>
      </c>
      <c r="D116" s="33">
        <v>1480</v>
      </c>
      <c r="E116" s="34">
        <v>13.3</v>
      </c>
      <c r="F116" s="34">
        <v>13.4</v>
      </c>
      <c r="G116" s="34">
        <v>4.3099999999999996</v>
      </c>
      <c r="H116" s="34">
        <v>0.19</v>
      </c>
      <c r="I116" s="34">
        <v>0.27</v>
      </c>
      <c r="J116" s="31">
        <v>3.6999999999999998E-2</v>
      </c>
      <c r="K116" s="31">
        <v>8.8999999999999996E-2</v>
      </c>
      <c r="L116" s="31">
        <v>2.1000000000000001E-2</v>
      </c>
      <c r="M116" s="31">
        <v>0.01</v>
      </c>
      <c r="N116" s="420">
        <f t="shared" si="38"/>
        <v>95.073000000000008</v>
      </c>
      <c r="O116" s="34">
        <v>36.96</v>
      </c>
      <c r="P116" s="34">
        <v>39.97</v>
      </c>
      <c r="Q116" s="34">
        <v>7.52</v>
      </c>
      <c r="R116" s="34">
        <v>13.04</v>
      </c>
      <c r="S116" s="34">
        <v>0.3</v>
      </c>
      <c r="T116" s="34">
        <v>0.31</v>
      </c>
      <c r="U116" s="34">
        <v>0.37</v>
      </c>
      <c r="V116" s="34">
        <v>0.17</v>
      </c>
      <c r="W116" s="34">
        <v>0.45</v>
      </c>
      <c r="X116" s="34">
        <v>0.68</v>
      </c>
      <c r="Y116" s="34">
        <v>1.0814393939393938</v>
      </c>
      <c r="Z116" s="34">
        <v>1.2849025974025972</v>
      </c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6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</row>
    <row r="117" spans="1:48" ht="15.75" customHeight="1">
      <c r="A117" s="535" t="s">
        <v>4336</v>
      </c>
      <c r="B117" s="51">
        <v>45938</v>
      </c>
      <c r="C117" s="33" t="s">
        <v>4335</v>
      </c>
      <c r="D117" s="33">
        <v>1467</v>
      </c>
      <c r="E117" s="34">
        <v>15.1</v>
      </c>
      <c r="F117" s="34">
        <v>15.2</v>
      </c>
      <c r="G117" s="34">
        <v>4.12</v>
      </c>
      <c r="H117" s="34">
        <v>0.19</v>
      </c>
      <c r="I117" s="34">
        <v>0.17</v>
      </c>
      <c r="J117" s="31">
        <v>4.5999999999999999E-2</v>
      </c>
      <c r="K117" s="31">
        <v>8.8999999999999996E-2</v>
      </c>
      <c r="L117" s="31">
        <v>1.4999999999999999E-2</v>
      </c>
      <c r="M117" s="31">
        <v>1.0999999999999999E-2</v>
      </c>
      <c r="N117" s="420">
        <f t="shared" si="38"/>
        <v>95.358999999999995</v>
      </c>
      <c r="O117" s="34">
        <v>38.1</v>
      </c>
      <c r="P117" s="34">
        <v>38.9</v>
      </c>
      <c r="Q117" s="34">
        <v>7.55</v>
      </c>
      <c r="R117" s="34">
        <v>12.54</v>
      </c>
      <c r="S117" s="34">
        <v>0.45</v>
      </c>
      <c r="T117" s="34">
        <v>0.47</v>
      </c>
      <c r="U117" s="34">
        <v>0.34</v>
      </c>
      <c r="V117" s="34">
        <v>0.2</v>
      </c>
      <c r="W117" s="34">
        <v>0.56000000000000005</v>
      </c>
      <c r="X117" s="34">
        <v>0.76</v>
      </c>
      <c r="Y117" s="34">
        <v>1.0209973753280839</v>
      </c>
      <c r="Z117" s="34">
        <v>1.2191601049868765</v>
      </c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6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spans="1:48" ht="15.75" customHeight="1">
      <c r="A118" s="535" t="s">
        <v>4338</v>
      </c>
      <c r="B118" s="51">
        <v>45938</v>
      </c>
      <c r="C118" s="33" t="s">
        <v>4337</v>
      </c>
      <c r="D118" s="33">
        <v>1467</v>
      </c>
      <c r="E118" s="34">
        <v>16.399999999999999</v>
      </c>
      <c r="F118" s="34">
        <v>16.5</v>
      </c>
      <c r="G118" s="34">
        <v>4.13</v>
      </c>
      <c r="H118" s="34">
        <v>0.19</v>
      </c>
      <c r="I118" s="34">
        <v>0.19</v>
      </c>
      <c r="J118" s="31">
        <v>4.5999999999999999E-2</v>
      </c>
      <c r="K118" s="31">
        <v>8.7999999999999995E-2</v>
      </c>
      <c r="L118" s="31">
        <v>1.7999999999999999E-2</v>
      </c>
      <c r="M118" s="31">
        <v>1.2E-2</v>
      </c>
      <c r="N118" s="420">
        <f t="shared" si="38"/>
        <v>95.325999999999993</v>
      </c>
      <c r="O118" s="34">
        <v>38.46</v>
      </c>
      <c r="P118" s="34">
        <v>38.909999999999997</v>
      </c>
      <c r="Q118" s="34">
        <v>7.52</v>
      </c>
      <c r="R118" s="34">
        <v>12.12</v>
      </c>
      <c r="S118" s="34">
        <v>0.57999999999999996</v>
      </c>
      <c r="T118" s="34">
        <v>0.41</v>
      </c>
      <c r="U118" s="34">
        <v>0.35</v>
      </c>
      <c r="V118" s="34">
        <v>0.19</v>
      </c>
      <c r="W118" s="34">
        <v>0.53</v>
      </c>
      <c r="X118" s="34">
        <v>0.71</v>
      </c>
      <c r="Y118" s="34">
        <v>1.0117004680187207</v>
      </c>
      <c r="Z118" s="34">
        <v>1.2072282891315651</v>
      </c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6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</row>
    <row r="119" spans="1:48" ht="15.75" customHeight="1">
      <c r="A119" s="535" t="s">
        <v>4339</v>
      </c>
      <c r="B119" s="51">
        <v>45938</v>
      </c>
      <c r="C119" s="33" t="s">
        <v>4346</v>
      </c>
      <c r="D119" s="33">
        <v>1467</v>
      </c>
      <c r="E119" s="34">
        <v>18.100000000000001</v>
      </c>
      <c r="F119" s="34">
        <v>18.2</v>
      </c>
      <c r="G119" s="34">
        <v>4.12</v>
      </c>
      <c r="H119" s="34">
        <v>0.19</v>
      </c>
      <c r="I119" s="34">
        <v>0.19</v>
      </c>
      <c r="J119" s="31">
        <v>0.04</v>
      </c>
      <c r="K119" s="31">
        <v>8.5000000000000006E-2</v>
      </c>
      <c r="L119" s="31">
        <v>1.2999999999999999E-2</v>
      </c>
      <c r="M119" s="31">
        <v>0.01</v>
      </c>
      <c r="N119" s="420">
        <f t="shared" si="38"/>
        <v>95.352000000000004</v>
      </c>
      <c r="O119" s="34" t="s">
        <v>2352</v>
      </c>
      <c r="P119" s="34" t="s">
        <v>2352</v>
      </c>
      <c r="Q119" s="34" t="s">
        <v>2352</v>
      </c>
      <c r="R119" s="34" t="s">
        <v>2352</v>
      </c>
      <c r="S119" s="34" t="s">
        <v>2352</v>
      </c>
      <c r="T119" s="34" t="s">
        <v>2352</v>
      </c>
      <c r="U119" s="34" t="s">
        <v>2352</v>
      </c>
      <c r="V119" s="34" t="s">
        <v>2352</v>
      </c>
      <c r="W119" s="34" t="s">
        <v>2352</v>
      </c>
      <c r="X119" s="34" t="s">
        <v>2352</v>
      </c>
      <c r="Y119" s="34" t="s">
        <v>2352</v>
      </c>
      <c r="Z119" s="34" t="s">
        <v>2352</v>
      </c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6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</row>
    <row r="120" spans="1:48" ht="15.75" customHeight="1">
      <c r="A120" s="535" t="s">
        <v>4341</v>
      </c>
      <c r="B120" s="51">
        <v>45938</v>
      </c>
      <c r="C120" s="33" t="s">
        <v>4340</v>
      </c>
      <c r="D120" s="33">
        <v>1476</v>
      </c>
      <c r="E120" s="34">
        <v>18.25</v>
      </c>
      <c r="F120" s="34">
        <v>18.350000000000001</v>
      </c>
      <c r="G120" s="34">
        <v>4.1500000000000004</v>
      </c>
      <c r="H120" s="34">
        <v>0.22</v>
      </c>
      <c r="I120" s="34">
        <v>0.28000000000000003</v>
      </c>
      <c r="J120" s="31">
        <v>3.4000000000000002E-2</v>
      </c>
      <c r="K120" s="31">
        <v>8.7999999999999995E-2</v>
      </c>
      <c r="L120" s="31">
        <v>2.1000000000000001E-2</v>
      </c>
      <c r="M120" s="31">
        <v>1.2999999999999999E-2</v>
      </c>
      <c r="N120" s="420">
        <f t="shared" si="38"/>
        <v>95.194000000000003</v>
      </c>
      <c r="O120" s="34">
        <v>38.08</v>
      </c>
      <c r="P120" s="34">
        <v>39.24</v>
      </c>
      <c r="Q120" s="34">
        <v>7.36</v>
      </c>
      <c r="R120" s="34">
        <v>12.94</v>
      </c>
      <c r="S120" s="34">
        <v>0.28000000000000003</v>
      </c>
      <c r="T120" s="34">
        <v>0.36</v>
      </c>
      <c r="U120" s="34">
        <v>0.3</v>
      </c>
      <c r="V120" s="34">
        <v>0.17</v>
      </c>
      <c r="W120" s="34">
        <v>0.46</v>
      </c>
      <c r="X120" s="34">
        <v>0.7</v>
      </c>
      <c r="Y120" s="34">
        <v>1.0304621848739497</v>
      </c>
      <c r="Z120" s="34">
        <v>1.2237394957983194</v>
      </c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6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spans="1:48" ht="15.75" customHeight="1">
      <c r="A121" s="535" t="s">
        <v>4342</v>
      </c>
      <c r="B121" s="51">
        <v>45938</v>
      </c>
      <c r="C121" s="33" t="s">
        <v>4343</v>
      </c>
      <c r="D121" s="33">
        <v>1497</v>
      </c>
      <c r="E121" s="34">
        <v>20.100000000000001</v>
      </c>
      <c r="F121" s="34">
        <v>20.2</v>
      </c>
      <c r="G121" s="34">
        <v>4.2300000000000004</v>
      </c>
      <c r="H121" s="34">
        <v>0.24</v>
      </c>
      <c r="I121" s="34">
        <v>0.35</v>
      </c>
      <c r="J121" s="31">
        <v>2.4E-2</v>
      </c>
      <c r="K121" s="31">
        <v>9.0999999999999998E-2</v>
      </c>
      <c r="L121" s="31">
        <v>3.1E-2</v>
      </c>
      <c r="M121" s="31">
        <v>1.2E-2</v>
      </c>
      <c r="N121" s="420">
        <f t="shared" si="38"/>
        <v>95.022000000000006</v>
      </c>
      <c r="O121" s="34">
        <v>37.36</v>
      </c>
      <c r="P121" s="34">
        <v>39.57</v>
      </c>
      <c r="Q121" s="34">
        <v>7.46</v>
      </c>
      <c r="R121" s="34">
        <v>13.33</v>
      </c>
      <c r="S121" s="34">
        <v>0.24</v>
      </c>
      <c r="T121" s="34">
        <v>0.33</v>
      </c>
      <c r="U121" s="34">
        <v>0.31</v>
      </c>
      <c r="V121" s="34">
        <v>0.17</v>
      </c>
      <c r="W121" s="34">
        <v>0.45</v>
      </c>
      <c r="X121" s="34">
        <v>0.67</v>
      </c>
      <c r="Y121" s="34">
        <v>1.0591541755888652</v>
      </c>
      <c r="Z121" s="34">
        <v>1.2588329764453963</v>
      </c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6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</row>
    <row r="122" spans="1:48" ht="15.75" customHeight="1">
      <c r="A122" s="535" t="s">
        <v>4345</v>
      </c>
      <c r="B122" s="51">
        <v>45938</v>
      </c>
      <c r="C122" s="33" t="s">
        <v>4344</v>
      </c>
      <c r="D122" s="33">
        <v>1487</v>
      </c>
      <c r="E122" s="34">
        <v>21.3</v>
      </c>
      <c r="F122" s="34">
        <v>21.4</v>
      </c>
      <c r="G122" s="34">
        <v>4.21</v>
      </c>
      <c r="H122" s="34">
        <v>0.25</v>
      </c>
      <c r="I122" s="34">
        <v>0.39</v>
      </c>
      <c r="J122" s="31">
        <v>2.1000000000000001E-2</v>
      </c>
      <c r="K122" s="31">
        <v>0.09</v>
      </c>
      <c r="L122" s="31">
        <v>3.4000000000000002E-2</v>
      </c>
      <c r="M122" s="31">
        <v>0.01</v>
      </c>
      <c r="N122" s="420">
        <f t="shared" si="38"/>
        <v>94.995000000000005</v>
      </c>
      <c r="O122" s="34">
        <v>37.049999999999997</v>
      </c>
      <c r="P122" s="34">
        <v>39.82</v>
      </c>
      <c r="Q122" s="34">
        <v>7.56</v>
      </c>
      <c r="R122" s="34">
        <v>13.27</v>
      </c>
      <c r="S122" s="34">
        <v>0.31</v>
      </c>
      <c r="T122" s="34">
        <v>0.33</v>
      </c>
      <c r="U122" s="34">
        <v>0.32</v>
      </c>
      <c r="V122" s="34">
        <v>0.16</v>
      </c>
      <c r="W122" s="34">
        <v>0.4</v>
      </c>
      <c r="X122" s="34">
        <v>0.66</v>
      </c>
      <c r="Y122" s="34">
        <v>1.0747638326585696</v>
      </c>
      <c r="Z122" s="34">
        <v>1.2788124156545211</v>
      </c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6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</row>
    <row r="123" spans="1:48" ht="15.75" customHeight="1">
      <c r="A123" s="535" t="s">
        <v>4348</v>
      </c>
      <c r="B123" s="51">
        <v>45938</v>
      </c>
      <c r="C123" s="33" t="s">
        <v>4347</v>
      </c>
      <c r="D123" s="33">
        <v>1497</v>
      </c>
      <c r="E123" s="34">
        <v>23</v>
      </c>
      <c r="F123" s="34">
        <v>23.1</v>
      </c>
      <c r="G123" s="34">
        <v>4.24</v>
      </c>
      <c r="H123" s="34">
        <v>0.23</v>
      </c>
      <c r="I123" s="34">
        <v>0.45</v>
      </c>
      <c r="J123" s="31">
        <v>2.5999999999999999E-2</v>
      </c>
      <c r="K123" s="31">
        <v>9.6000000000000002E-2</v>
      </c>
      <c r="L123" s="31">
        <v>3.4000000000000002E-2</v>
      </c>
      <c r="M123" s="31">
        <v>1.2E-2</v>
      </c>
      <c r="N123" s="420">
        <f t="shared" si="38"/>
        <v>94.912000000000006</v>
      </c>
      <c r="O123" s="34">
        <v>37.15</v>
      </c>
      <c r="P123" s="34">
        <v>39.659999999999997</v>
      </c>
      <c r="Q123" s="34">
        <v>7.54</v>
      </c>
      <c r="R123" s="34">
        <v>13.43</v>
      </c>
      <c r="S123" s="34">
        <v>0.28999999999999998</v>
      </c>
      <c r="T123" s="34">
        <v>0.3</v>
      </c>
      <c r="U123" s="34">
        <v>0.32</v>
      </c>
      <c r="V123" s="34">
        <v>0.16</v>
      </c>
      <c r="W123" s="34">
        <v>0.4</v>
      </c>
      <c r="X123" s="34">
        <v>0.62</v>
      </c>
      <c r="Y123" s="433">
        <f>P123/O123</f>
        <v>1.067563930013459</v>
      </c>
      <c r="Z123" s="433">
        <f>(Q123+P123)/O123</f>
        <v>1.2705248990578735</v>
      </c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6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</row>
    <row r="124" spans="1:48" ht="15.75" customHeight="1">
      <c r="A124" s="530"/>
      <c r="B124" s="51"/>
      <c r="C124" s="33"/>
      <c r="D124" s="37"/>
      <c r="E124" s="34"/>
      <c r="F124" s="34"/>
      <c r="G124" s="34"/>
      <c r="H124" s="34"/>
      <c r="I124" s="34"/>
      <c r="J124" s="31"/>
      <c r="K124" s="31"/>
      <c r="L124" s="31"/>
      <c r="M124" s="31"/>
      <c r="N124" s="420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6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</row>
    <row r="125" spans="1:48" ht="15.75" customHeight="1">
      <c r="A125" s="535" t="s">
        <v>4350</v>
      </c>
      <c r="B125" s="51">
        <v>45939</v>
      </c>
      <c r="C125" s="33" t="s">
        <v>4349</v>
      </c>
      <c r="D125" s="33">
        <v>1479</v>
      </c>
      <c r="E125" s="34">
        <v>0.25</v>
      </c>
      <c r="F125" s="34">
        <v>0.35</v>
      </c>
      <c r="G125" s="34">
        <v>4.17</v>
      </c>
      <c r="H125" s="34">
        <v>0.22</v>
      </c>
      <c r="I125" s="34">
        <v>0.28000000000000003</v>
      </c>
      <c r="J125" s="31">
        <v>3.5999999999999997E-2</v>
      </c>
      <c r="K125" s="31">
        <v>8.8999999999999996E-2</v>
      </c>
      <c r="L125" s="31">
        <v>2.3E-2</v>
      </c>
      <c r="M125" s="31">
        <v>1.0999999999999999E-2</v>
      </c>
      <c r="N125" s="420">
        <f t="shared" si="38"/>
        <v>95.171000000000006</v>
      </c>
      <c r="O125" s="34">
        <v>38.270000000000003</v>
      </c>
      <c r="P125" s="34">
        <v>38.57</v>
      </c>
      <c r="Q125" s="34">
        <v>7.43</v>
      </c>
      <c r="R125" s="34">
        <v>13.19</v>
      </c>
      <c r="S125" s="34">
        <v>0.38</v>
      </c>
      <c r="T125" s="34">
        <v>0.38</v>
      </c>
      <c r="U125" s="34">
        <v>0.32</v>
      </c>
      <c r="V125" s="34">
        <v>0.19</v>
      </c>
      <c r="W125" s="34">
        <v>0.51</v>
      </c>
      <c r="X125" s="34">
        <v>0.65</v>
      </c>
      <c r="Y125" s="433">
        <f t="shared" ref="Y125:Y126" si="45">P125/O125</f>
        <v>1.0078390384112881</v>
      </c>
      <c r="Z125" s="433">
        <f t="shared" ref="Z125:Z126" si="46">(Q125+P125)/O125</f>
        <v>1.2019858897308595</v>
      </c>
      <c r="AA125" s="34"/>
      <c r="AB125" s="34" t="s">
        <v>48</v>
      </c>
      <c r="AC125" s="34">
        <v>22.5</v>
      </c>
      <c r="AD125" s="34">
        <v>25.8</v>
      </c>
      <c r="AE125" s="34">
        <v>18.399999999999999</v>
      </c>
      <c r="AF125" s="34">
        <v>0.4</v>
      </c>
      <c r="AG125" s="34">
        <v>3.48</v>
      </c>
      <c r="AH125" s="34">
        <v>51.92</v>
      </c>
      <c r="AI125" s="34">
        <v>1.4</v>
      </c>
      <c r="AJ125" s="34">
        <v>41.63</v>
      </c>
      <c r="AK125" s="34">
        <v>893.04</v>
      </c>
      <c r="AL125" s="36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</row>
    <row r="126" spans="1:48" ht="15.75" customHeight="1">
      <c r="A126" s="535" t="s">
        <v>4352</v>
      </c>
      <c r="B126" s="51">
        <v>45939</v>
      </c>
      <c r="C126" s="33" t="s">
        <v>4351</v>
      </c>
      <c r="D126" s="33">
        <v>1471</v>
      </c>
      <c r="E126" s="34">
        <v>2.1</v>
      </c>
      <c r="F126" s="34">
        <v>2.2000000000000002</v>
      </c>
      <c r="G126" s="34">
        <v>4.24</v>
      </c>
      <c r="H126" s="34">
        <v>0.25</v>
      </c>
      <c r="I126" s="34">
        <v>0.53</v>
      </c>
      <c r="J126" s="31">
        <v>2.4E-2</v>
      </c>
      <c r="K126" s="31">
        <v>9.9000000000000005E-2</v>
      </c>
      <c r="L126" s="31">
        <v>4.1000000000000002E-2</v>
      </c>
      <c r="M126" s="31">
        <v>1.2999999999999999E-2</v>
      </c>
      <c r="N126" s="420">
        <f t="shared" si="38"/>
        <v>94.802999999999997</v>
      </c>
      <c r="O126" s="34">
        <v>37.79</v>
      </c>
      <c r="P126" s="34">
        <v>39.24</v>
      </c>
      <c r="Q126" s="34">
        <v>7.5</v>
      </c>
      <c r="R126" s="34">
        <v>12.79</v>
      </c>
      <c r="S126" s="34">
        <v>0.51</v>
      </c>
      <c r="T126" s="34">
        <v>0.35</v>
      </c>
      <c r="U126" s="34">
        <v>0.34</v>
      </c>
      <c r="V126" s="34">
        <v>0.18</v>
      </c>
      <c r="W126" s="34">
        <v>0.52</v>
      </c>
      <c r="X126" s="34">
        <v>0.66</v>
      </c>
      <c r="Y126" s="433">
        <f t="shared" si="45"/>
        <v>1.038369939137338</v>
      </c>
      <c r="Z126" s="433">
        <f t="shared" si="46"/>
        <v>1.2368351415718444</v>
      </c>
      <c r="AA126" s="34"/>
      <c r="AB126" s="34" t="s">
        <v>50</v>
      </c>
      <c r="AC126" s="34">
        <v>6.3</v>
      </c>
      <c r="AD126" s="34">
        <v>26.2</v>
      </c>
      <c r="AE126" s="34">
        <v>18.8</v>
      </c>
      <c r="AF126" s="34">
        <v>0.6</v>
      </c>
      <c r="AG126" s="34">
        <v>3.48</v>
      </c>
      <c r="AH126" s="34">
        <v>50.92</v>
      </c>
      <c r="AI126" s="34">
        <v>1.3936170212765957</v>
      </c>
      <c r="AJ126" s="34">
        <v>41.777777777777779</v>
      </c>
      <c r="AK126" s="34">
        <v>905.24</v>
      </c>
      <c r="AL126" s="36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</row>
    <row r="127" spans="1:48" ht="15.75" customHeight="1">
      <c r="A127" s="535" t="s">
        <v>4354</v>
      </c>
      <c r="B127" s="51">
        <v>45939</v>
      </c>
      <c r="C127" s="33" t="s">
        <v>4353</v>
      </c>
      <c r="D127" s="33">
        <v>1496</v>
      </c>
      <c r="E127" s="34">
        <v>3.55</v>
      </c>
      <c r="F127" s="34">
        <v>4.05</v>
      </c>
      <c r="G127" s="34">
        <v>4.25</v>
      </c>
      <c r="H127" s="34">
        <v>0.25</v>
      </c>
      <c r="I127" s="34">
        <v>0.42</v>
      </c>
      <c r="J127" s="31">
        <v>2.4E-2</v>
      </c>
      <c r="K127" s="31">
        <v>9.5000000000000001E-2</v>
      </c>
      <c r="L127" s="31">
        <v>3.4000000000000002E-2</v>
      </c>
      <c r="M127" s="31">
        <v>0.01</v>
      </c>
      <c r="N127" s="420">
        <f t="shared" si="38"/>
        <v>94.917000000000002</v>
      </c>
      <c r="O127" s="34">
        <v>37.43</v>
      </c>
      <c r="P127" s="34">
        <v>39.130000000000003</v>
      </c>
      <c r="Q127" s="34">
        <v>7.55</v>
      </c>
      <c r="R127" s="34">
        <v>13.69</v>
      </c>
      <c r="S127" s="34">
        <v>0.28000000000000003</v>
      </c>
      <c r="T127" s="34">
        <v>0.28999999999999998</v>
      </c>
      <c r="U127" s="34">
        <v>0.32</v>
      </c>
      <c r="V127" s="34">
        <v>0.16</v>
      </c>
      <c r="W127" s="34">
        <v>0.42</v>
      </c>
      <c r="X127" s="34">
        <v>0.62</v>
      </c>
      <c r="Y127" s="433">
        <f>P127/O127</f>
        <v>1.0454181138124501</v>
      </c>
      <c r="Z127" s="433">
        <f>(Q127+P127)/O127</f>
        <v>1.247127972214801</v>
      </c>
      <c r="AA127" s="34"/>
      <c r="AB127" s="34" t="s">
        <v>53</v>
      </c>
      <c r="AC127" s="34">
        <v>14.3</v>
      </c>
      <c r="AD127" s="34">
        <v>25.4</v>
      </c>
      <c r="AE127" s="34">
        <v>17.8</v>
      </c>
      <c r="AF127" s="34">
        <v>0.6</v>
      </c>
      <c r="AG127" s="34">
        <v>3.35</v>
      </c>
      <c r="AH127" s="34">
        <v>52.85</v>
      </c>
      <c r="AI127" s="34">
        <v>1.4269662921348314</v>
      </c>
      <c r="AJ127" s="34">
        <v>41.203703703703702</v>
      </c>
      <c r="AK127" s="34">
        <v>876.875</v>
      </c>
      <c r="AL127" s="36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spans="1:48" ht="15.75" customHeight="1">
      <c r="A128" s="535" t="s">
        <v>4356</v>
      </c>
      <c r="B128" s="51">
        <v>45939</v>
      </c>
      <c r="C128" s="33" t="s">
        <v>4355</v>
      </c>
      <c r="D128" s="33">
        <v>1490</v>
      </c>
      <c r="E128" s="34">
        <v>5.29</v>
      </c>
      <c r="F128" s="34">
        <v>5.39</v>
      </c>
      <c r="G128" s="34">
        <v>4.0999999999999996</v>
      </c>
      <c r="H128" s="34">
        <v>0.22</v>
      </c>
      <c r="I128" s="34">
        <v>0.36</v>
      </c>
      <c r="J128" s="31">
        <v>2.5999999999999999E-2</v>
      </c>
      <c r="K128" s="31">
        <v>8.8999999999999996E-2</v>
      </c>
      <c r="L128" s="31">
        <v>2.8000000000000001E-2</v>
      </c>
      <c r="M128" s="31">
        <v>0.01</v>
      </c>
      <c r="N128" s="420">
        <f t="shared" si="38"/>
        <v>95.167000000000002</v>
      </c>
      <c r="O128" s="34">
        <v>37.51</v>
      </c>
      <c r="P128" s="34">
        <v>39.32</v>
      </c>
      <c r="Q128" s="34">
        <v>7.45</v>
      </c>
      <c r="R128" s="34">
        <v>13.38</v>
      </c>
      <c r="S128" s="34">
        <v>0.28999999999999998</v>
      </c>
      <c r="T128" s="34">
        <v>0.32</v>
      </c>
      <c r="U128" s="34">
        <v>0.32</v>
      </c>
      <c r="V128" s="34">
        <v>0.19</v>
      </c>
      <c r="W128" s="34">
        <v>0.49</v>
      </c>
      <c r="X128" s="34">
        <v>0.63</v>
      </c>
      <c r="Y128" s="433">
        <f>P128/O128</f>
        <v>1.0482537989869369</v>
      </c>
      <c r="Z128" s="433">
        <f>(Q128+P128)/O128</f>
        <v>1.2468675019994671</v>
      </c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6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</row>
    <row r="129" spans="1:48" ht="15.75" customHeight="1">
      <c r="A129" s="535" t="s">
        <v>4358</v>
      </c>
      <c r="B129" s="51">
        <v>45939</v>
      </c>
      <c r="C129" s="33" t="s">
        <v>4357</v>
      </c>
      <c r="D129" s="33">
        <v>1462</v>
      </c>
      <c r="E129" s="34">
        <v>7.1</v>
      </c>
      <c r="F129" s="34">
        <v>7.2</v>
      </c>
      <c r="G129" s="34">
        <v>4.09</v>
      </c>
      <c r="H129" s="34">
        <v>0.21</v>
      </c>
      <c r="I129" s="34">
        <v>0.21</v>
      </c>
      <c r="J129" s="31">
        <v>6.6000000000000003E-2</v>
      </c>
      <c r="K129" s="31">
        <v>8.5000000000000006E-2</v>
      </c>
      <c r="L129" s="31">
        <v>1.4E-2</v>
      </c>
      <c r="M129" s="31">
        <v>8.9999999999999993E-3</v>
      </c>
      <c r="N129" s="420">
        <f t="shared" si="38"/>
        <v>95.316000000000003</v>
      </c>
      <c r="O129" s="34">
        <v>38.64</v>
      </c>
      <c r="P129" s="34">
        <v>38.229999999999997</v>
      </c>
      <c r="Q129" s="34">
        <v>7.33</v>
      </c>
      <c r="R129" s="34">
        <v>12.8</v>
      </c>
      <c r="S129" s="34">
        <v>0.48</v>
      </c>
      <c r="T129" s="34">
        <v>0.49</v>
      </c>
      <c r="U129" s="34">
        <v>0.35</v>
      </c>
      <c r="V129" s="34">
        <v>0.22</v>
      </c>
      <c r="W129" s="34">
        <v>0.65</v>
      </c>
      <c r="X129" s="34">
        <v>0.7</v>
      </c>
      <c r="Y129" s="433">
        <v>0.98938923395445122</v>
      </c>
      <c r="Z129" s="433">
        <v>1.1790890269151137</v>
      </c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6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spans="1:48" ht="15.75" customHeight="1">
      <c r="A130" s="535" t="s">
        <v>4360</v>
      </c>
      <c r="B130" s="51">
        <v>45939</v>
      </c>
      <c r="C130" s="33" t="s">
        <v>4359</v>
      </c>
      <c r="D130" s="33">
        <v>1452</v>
      </c>
      <c r="E130" s="34">
        <v>9</v>
      </c>
      <c r="F130" s="34">
        <v>9.1</v>
      </c>
      <c r="G130" s="34">
        <v>4.12</v>
      </c>
      <c r="H130" s="34">
        <v>0.18</v>
      </c>
      <c r="I130" s="34">
        <v>0.28000000000000003</v>
      </c>
      <c r="J130" s="31">
        <v>4.4999999999999998E-2</v>
      </c>
      <c r="K130" s="31">
        <v>8.7999999999999995E-2</v>
      </c>
      <c r="L130" s="31">
        <v>2.1000000000000001E-2</v>
      </c>
      <c r="M130" s="31">
        <v>1.0999999999999999E-2</v>
      </c>
      <c r="N130" s="420">
        <f t="shared" si="38"/>
        <v>95.254999999999995</v>
      </c>
      <c r="O130" s="34">
        <v>39.020000000000003</v>
      </c>
      <c r="P130" s="34">
        <v>38.409999999999997</v>
      </c>
      <c r="Q130" s="34">
        <v>7.32</v>
      </c>
      <c r="R130" s="34">
        <v>12.55</v>
      </c>
      <c r="S130" s="34">
        <v>0.34</v>
      </c>
      <c r="T130" s="34">
        <v>0.4</v>
      </c>
      <c r="U130" s="34">
        <v>0.3</v>
      </c>
      <c r="V130" s="34">
        <v>0.21</v>
      </c>
      <c r="W130" s="34">
        <v>0.62</v>
      </c>
      <c r="X130" s="34">
        <v>0.74</v>
      </c>
      <c r="Y130" s="34">
        <v>0.98436699128651961</v>
      </c>
      <c r="Z130" s="34">
        <v>1.1719630958482827</v>
      </c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6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spans="1:48" ht="15.75" customHeight="1">
      <c r="A131" s="535" t="s">
        <v>4362</v>
      </c>
      <c r="B131" s="51">
        <v>45939</v>
      </c>
      <c r="C131" s="33" t="s">
        <v>4361</v>
      </c>
      <c r="D131" s="33">
        <v>1488</v>
      </c>
      <c r="E131" s="34">
        <v>10.36</v>
      </c>
      <c r="F131" s="34">
        <v>10.46</v>
      </c>
      <c r="G131" s="34">
        <v>4.18</v>
      </c>
      <c r="H131" s="34">
        <v>0.18</v>
      </c>
      <c r="I131" s="34">
        <v>0.39</v>
      </c>
      <c r="J131" s="31">
        <v>2.8000000000000001E-2</v>
      </c>
      <c r="K131" s="31">
        <v>0.09</v>
      </c>
      <c r="L131" s="31">
        <v>3.5000000000000003E-2</v>
      </c>
      <c r="M131" s="31">
        <v>1.0999999999999999E-2</v>
      </c>
      <c r="N131" s="420">
        <f t="shared" si="38"/>
        <v>95.085999999999999</v>
      </c>
      <c r="O131" s="34">
        <v>38.11</v>
      </c>
      <c r="P131" s="34">
        <v>39.619999999999997</v>
      </c>
      <c r="Q131" s="34">
        <v>7.33</v>
      </c>
      <c r="R131" s="34">
        <v>12.59</v>
      </c>
      <c r="S131" s="34">
        <v>0.31</v>
      </c>
      <c r="T131" s="34">
        <v>0.26</v>
      </c>
      <c r="U131" s="34">
        <v>0.3</v>
      </c>
      <c r="V131" s="34">
        <v>0.17</v>
      </c>
      <c r="W131" s="34">
        <v>0.48</v>
      </c>
      <c r="X131" s="34">
        <v>0.72</v>
      </c>
      <c r="Y131" s="34">
        <v>1.0396221464182629</v>
      </c>
      <c r="Z131" s="34">
        <v>1.2319601154552611</v>
      </c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6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spans="1:48" ht="15.75" customHeight="1">
      <c r="A132" s="535" t="s">
        <v>4364</v>
      </c>
      <c r="B132" s="51">
        <v>45939</v>
      </c>
      <c r="C132" s="33" t="s">
        <v>4363</v>
      </c>
      <c r="D132" s="33">
        <v>1482</v>
      </c>
      <c r="E132" s="34">
        <v>12.15</v>
      </c>
      <c r="F132" s="34">
        <v>12.25</v>
      </c>
      <c r="G132" s="34">
        <v>4.24</v>
      </c>
      <c r="H132" s="34">
        <v>0.23</v>
      </c>
      <c r="I132" s="34">
        <v>0.45</v>
      </c>
      <c r="J132" s="31">
        <v>2.5999999999999999E-2</v>
      </c>
      <c r="K132" s="31">
        <v>9.6000000000000002E-2</v>
      </c>
      <c r="L132" s="31">
        <v>3.4000000000000002E-2</v>
      </c>
      <c r="M132" s="31">
        <v>1.2E-2</v>
      </c>
      <c r="N132" s="420">
        <f t="shared" si="38"/>
        <v>94.912000000000006</v>
      </c>
      <c r="O132" s="34">
        <v>37.82</v>
      </c>
      <c r="P132" s="34">
        <v>39.86</v>
      </c>
      <c r="Q132" s="34">
        <v>7.4</v>
      </c>
      <c r="R132" s="34">
        <v>12.73</v>
      </c>
      <c r="S132" s="34">
        <v>0.26</v>
      </c>
      <c r="T132" s="34">
        <v>0.22</v>
      </c>
      <c r="U132" s="34">
        <v>0.28999999999999998</v>
      </c>
      <c r="V132" s="34">
        <v>0.16</v>
      </c>
      <c r="W132" s="34">
        <v>0.41</v>
      </c>
      <c r="X132" s="34">
        <v>0.72</v>
      </c>
      <c r="Y132" s="34">
        <v>1.0539397144368059</v>
      </c>
      <c r="Z132" s="34">
        <v>1.2496033844526704</v>
      </c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6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spans="1:48" ht="15.75" customHeight="1">
      <c r="A133" s="535" t="s">
        <v>4366</v>
      </c>
      <c r="B133" s="51">
        <v>45939</v>
      </c>
      <c r="C133" s="33" t="s">
        <v>4365</v>
      </c>
      <c r="D133" s="33">
        <v>1489</v>
      </c>
      <c r="E133" s="34">
        <v>14.4</v>
      </c>
      <c r="F133" s="34">
        <v>14.5</v>
      </c>
      <c r="G133" s="34">
        <v>4.16</v>
      </c>
      <c r="H133" s="34">
        <v>0.2</v>
      </c>
      <c r="I133" s="34">
        <v>0.64</v>
      </c>
      <c r="J133" s="31">
        <v>2.5999999999999999E-2</v>
      </c>
      <c r="K133" s="31">
        <v>0.09</v>
      </c>
      <c r="L133" s="31">
        <v>4.5999999999999999E-2</v>
      </c>
      <c r="M133" s="31">
        <v>1.2E-2</v>
      </c>
      <c r="N133" s="420">
        <f t="shared" si="38"/>
        <v>94.825999999999993</v>
      </c>
      <c r="O133" s="34">
        <v>38.04</v>
      </c>
      <c r="P133" s="34">
        <v>39.950000000000003</v>
      </c>
      <c r="Q133" s="34">
        <v>7.36</v>
      </c>
      <c r="R133" s="34">
        <v>12.17</v>
      </c>
      <c r="S133" s="34">
        <v>0.4</v>
      </c>
      <c r="T133" s="34">
        <v>0.23</v>
      </c>
      <c r="U133" s="34">
        <v>0.35</v>
      </c>
      <c r="V133" s="34">
        <v>0.19</v>
      </c>
      <c r="W133" s="34">
        <v>0.49</v>
      </c>
      <c r="X133" s="34">
        <v>0.71</v>
      </c>
      <c r="Y133" s="34">
        <v>1.0502103049421663</v>
      </c>
      <c r="Z133" s="34">
        <v>1.2436908517350158</v>
      </c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6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spans="1:48" ht="15.75" customHeight="1">
      <c r="A134" s="535" t="s">
        <v>4368</v>
      </c>
      <c r="B134" s="51">
        <v>45939</v>
      </c>
      <c r="C134" s="33" t="s">
        <v>4367</v>
      </c>
      <c r="D134" s="33">
        <v>1477</v>
      </c>
      <c r="E134" s="34">
        <v>15.5</v>
      </c>
      <c r="F134" s="34">
        <v>16</v>
      </c>
      <c r="G134" s="34">
        <v>4.2</v>
      </c>
      <c r="H134" s="34">
        <v>0.17</v>
      </c>
      <c r="I134" s="34">
        <v>0.6</v>
      </c>
      <c r="J134" s="31">
        <v>2.4E-2</v>
      </c>
      <c r="K134" s="31">
        <v>9.1999999999999998E-2</v>
      </c>
      <c r="L134" s="31">
        <v>4.2000000000000003E-2</v>
      </c>
      <c r="M134" s="31">
        <v>1.2E-2</v>
      </c>
      <c r="N134" s="420">
        <f t="shared" si="38"/>
        <v>94.86</v>
      </c>
      <c r="O134" s="34">
        <v>37.15</v>
      </c>
      <c r="P134" s="34">
        <v>39.869999999999997</v>
      </c>
      <c r="Q134" s="34">
        <v>7.24</v>
      </c>
      <c r="R134" s="34">
        <v>13.12</v>
      </c>
      <c r="S134" s="34">
        <v>0.3</v>
      </c>
      <c r="T134" s="34">
        <v>0.22</v>
      </c>
      <c r="U134" s="34">
        <v>0.4</v>
      </c>
      <c r="V134" s="34">
        <v>0.18</v>
      </c>
      <c r="W134" s="34">
        <v>0.52</v>
      </c>
      <c r="X134" s="34">
        <v>0.62</v>
      </c>
      <c r="Y134" s="34">
        <v>1.0732166890982504</v>
      </c>
      <c r="Z134" s="34">
        <v>1.2681022880215345</v>
      </c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6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spans="1:48" ht="15.75" customHeight="1">
      <c r="A135" s="535" t="s">
        <v>4370</v>
      </c>
      <c r="B135" s="51">
        <v>45939</v>
      </c>
      <c r="C135" s="33" t="s">
        <v>4369</v>
      </c>
      <c r="D135" s="33">
        <v>1467</v>
      </c>
      <c r="E135" s="34">
        <v>17</v>
      </c>
      <c r="F135" s="34">
        <v>17.100000000000001</v>
      </c>
      <c r="G135" s="34">
        <v>4.08</v>
      </c>
      <c r="H135" s="34">
        <v>0.15</v>
      </c>
      <c r="I135" s="34">
        <v>0.31</v>
      </c>
      <c r="J135" s="31">
        <v>4.1000000000000002E-2</v>
      </c>
      <c r="K135" s="31">
        <v>8.2000000000000003E-2</v>
      </c>
      <c r="L135" s="31">
        <v>0.02</v>
      </c>
      <c r="M135" s="31">
        <v>1.0999999999999999E-2</v>
      </c>
      <c r="N135" s="420">
        <f t="shared" si="38"/>
        <v>95.305999999999997</v>
      </c>
      <c r="O135" s="34">
        <v>37.54</v>
      </c>
      <c r="P135" s="34">
        <v>39.78</v>
      </c>
      <c r="Q135" s="34">
        <v>7.46</v>
      </c>
      <c r="R135" s="34">
        <v>12.27</v>
      </c>
      <c r="S135" s="34">
        <v>0.53</v>
      </c>
      <c r="T135" s="34">
        <v>0.28999999999999998</v>
      </c>
      <c r="U135" s="34">
        <v>0.38</v>
      </c>
      <c r="V135" s="34">
        <v>0.19</v>
      </c>
      <c r="W135" s="34">
        <v>0.59</v>
      </c>
      <c r="X135" s="34">
        <v>0.69</v>
      </c>
      <c r="Y135" s="34">
        <v>1.0596696856686203</v>
      </c>
      <c r="Z135" s="34">
        <v>1.2583910495471498</v>
      </c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6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  <row r="136" spans="1:48" ht="15.75" customHeight="1">
      <c r="A136" s="535" t="s">
        <v>4372</v>
      </c>
      <c r="B136" s="51">
        <v>45939</v>
      </c>
      <c r="C136" s="33" t="s">
        <v>4371</v>
      </c>
      <c r="D136" s="33">
        <v>1483</v>
      </c>
      <c r="E136" s="34">
        <v>18.45</v>
      </c>
      <c r="F136" s="34">
        <v>18.55</v>
      </c>
      <c r="G136" s="34">
        <v>4.29</v>
      </c>
      <c r="H136" s="34">
        <v>0.18</v>
      </c>
      <c r="I136" s="34">
        <v>0.35</v>
      </c>
      <c r="J136" s="31">
        <v>2.1999999999999999E-2</v>
      </c>
      <c r="K136" s="31">
        <v>0.09</v>
      </c>
      <c r="L136" s="31">
        <v>3.6999999999999998E-2</v>
      </c>
      <c r="M136" s="31">
        <v>1.2999999999999999E-2</v>
      </c>
      <c r="N136" s="420">
        <f t="shared" si="38"/>
        <v>95.018000000000001</v>
      </c>
      <c r="O136" s="34">
        <v>37.39</v>
      </c>
      <c r="P136" s="34">
        <v>40.33</v>
      </c>
      <c r="Q136" s="34">
        <v>7.44</v>
      </c>
      <c r="R136" s="34">
        <v>12.31</v>
      </c>
      <c r="S136" s="34">
        <v>0.3</v>
      </c>
      <c r="T136" s="34">
        <v>0.23</v>
      </c>
      <c r="U136" s="34">
        <v>0.4</v>
      </c>
      <c r="V136" s="34">
        <v>0.16</v>
      </c>
      <c r="W136" s="34">
        <v>0.5</v>
      </c>
      <c r="X136" s="34">
        <v>0.68</v>
      </c>
      <c r="Y136" s="34">
        <v>1.078630649906392</v>
      </c>
      <c r="Z136" s="34">
        <v>1.2776143353837923</v>
      </c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6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</row>
    <row r="137" spans="1:48" ht="15.75" customHeight="1">
      <c r="A137" s="535" t="s">
        <v>4374</v>
      </c>
      <c r="B137" s="51">
        <v>45939</v>
      </c>
      <c r="C137" s="33" t="s">
        <v>4373</v>
      </c>
      <c r="D137" s="33">
        <v>1468</v>
      </c>
      <c r="E137" s="34">
        <v>20.149999999999999</v>
      </c>
      <c r="F137" s="34">
        <v>20.25</v>
      </c>
      <c r="G137" s="34">
        <v>4.25</v>
      </c>
      <c r="H137" s="34">
        <v>0.18</v>
      </c>
      <c r="I137" s="34">
        <v>0.23</v>
      </c>
      <c r="J137" s="31">
        <v>2.3E-2</v>
      </c>
      <c r="K137" s="31">
        <v>8.5999999999999993E-2</v>
      </c>
      <c r="L137" s="31">
        <v>2.4E-2</v>
      </c>
      <c r="M137" s="31">
        <v>1.2999999999999999E-2</v>
      </c>
      <c r="N137" s="420">
        <f t="shared" si="38"/>
        <v>95.194000000000003</v>
      </c>
      <c r="O137" s="34">
        <v>37.119999999999997</v>
      </c>
      <c r="P137" s="34">
        <v>41</v>
      </c>
      <c r="Q137" s="34">
        <v>7.99</v>
      </c>
      <c r="R137" s="34">
        <v>11.56</v>
      </c>
      <c r="S137" s="34">
        <v>0.33</v>
      </c>
      <c r="T137" s="34">
        <v>0.26</v>
      </c>
      <c r="U137" s="34">
        <v>0.3</v>
      </c>
      <c r="V137" s="34">
        <v>0.15</v>
      </c>
      <c r="W137" s="34">
        <v>0.39</v>
      </c>
      <c r="X137" s="34">
        <v>0.79</v>
      </c>
      <c r="Y137" s="34">
        <v>1.1045258620689655</v>
      </c>
      <c r="Z137" s="34">
        <v>1.3197737068965518</v>
      </c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6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</row>
    <row r="138" spans="1:48" ht="15.75" customHeight="1">
      <c r="A138" s="535" t="s">
        <v>4376</v>
      </c>
      <c r="B138" s="51">
        <v>45939</v>
      </c>
      <c r="C138" s="33" t="s">
        <v>4375</v>
      </c>
      <c r="D138" s="33">
        <v>1460</v>
      </c>
      <c r="E138" s="34">
        <v>22.25</v>
      </c>
      <c r="F138" s="34">
        <v>22.35</v>
      </c>
      <c r="G138" s="34">
        <v>4.1100000000000003</v>
      </c>
      <c r="H138" s="34">
        <v>0.19</v>
      </c>
      <c r="I138" s="34">
        <v>0.24</v>
      </c>
      <c r="J138" s="31">
        <v>3.4000000000000002E-2</v>
      </c>
      <c r="K138" s="31">
        <v>8.6999999999999994E-2</v>
      </c>
      <c r="L138" s="31">
        <v>1.9E-2</v>
      </c>
      <c r="M138" s="31">
        <v>1.2999999999999999E-2</v>
      </c>
      <c r="N138" s="420">
        <f t="shared" si="38"/>
        <v>95.307000000000002</v>
      </c>
      <c r="O138" s="34">
        <v>37.869999999999997</v>
      </c>
      <c r="P138" s="34">
        <v>40.450000000000003</v>
      </c>
      <c r="Q138" s="34">
        <v>7.86</v>
      </c>
      <c r="R138" s="34">
        <v>11.29</v>
      </c>
      <c r="S138" s="34">
        <v>0.35</v>
      </c>
      <c r="T138" s="34">
        <v>0.31</v>
      </c>
      <c r="U138" s="34">
        <v>0.3</v>
      </c>
      <c r="V138" s="34">
        <v>0.17</v>
      </c>
      <c r="W138" s="34">
        <v>0.46</v>
      </c>
      <c r="X138" s="34">
        <v>0.81</v>
      </c>
      <c r="Y138" s="433">
        <f t="shared" ref="Y138" si="47">P138/O138</f>
        <v>1.0681278056509111</v>
      </c>
      <c r="Z138" s="433">
        <f t="shared" ref="Z138" si="48">(Q138+P138)/O138</f>
        <v>1.2756799577501983</v>
      </c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6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</row>
    <row r="139" spans="1:48" ht="15.75" customHeight="1">
      <c r="A139" s="535" t="s">
        <v>4378</v>
      </c>
      <c r="B139" s="51">
        <v>45939</v>
      </c>
      <c r="C139" s="33" t="s">
        <v>4377</v>
      </c>
      <c r="D139" s="33">
        <v>1463</v>
      </c>
      <c r="E139" s="34">
        <v>23.3</v>
      </c>
      <c r="F139" s="34">
        <v>23.4</v>
      </c>
      <c r="G139" s="34">
        <v>4.0999999999999996</v>
      </c>
      <c r="H139" s="34">
        <v>0.12</v>
      </c>
      <c r="I139" s="34">
        <v>0.18</v>
      </c>
      <c r="J139" s="31">
        <v>3.7999999999999999E-2</v>
      </c>
      <c r="K139" s="31">
        <v>8.3000000000000004E-2</v>
      </c>
      <c r="L139" s="31">
        <v>1.2999999999999999E-2</v>
      </c>
      <c r="M139" s="31">
        <v>8.9999999999999993E-3</v>
      </c>
      <c r="N139" s="420">
        <f t="shared" si="38"/>
        <v>95.456999999999994</v>
      </c>
      <c r="O139" s="34">
        <v>39.26</v>
      </c>
      <c r="P139" s="34">
        <v>39.46</v>
      </c>
      <c r="Q139" s="34">
        <v>7.58</v>
      </c>
      <c r="R139" s="34">
        <v>11.08</v>
      </c>
      <c r="S139" s="34">
        <v>0.45</v>
      </c>
      <c r="T139" s="34">
        <v>0.32</v>
      </c>
      <c r="U139" s="34">
        <v>0.3</v>
      </c>
      <c r="V139" s="34">
        <v>0.2</v>
      </c>
      <c r="W139" s="34">
        <v>0.5</v>
      </c>
      <c r="X139" s="34">
        <v>0.76</v>
      </c>
      <c r="Y139" s="433">
        <f t="shared" ref="Y139" si="49">P139/O139</f>
        <v>1.0050942435048396</v>
      </c>
      <c r="Z139" s="433">
        <f t="shared" ref="Z139" si="50">(Q139+P139)/O139</f>
        <v>1.1981660723382579</v>
      </c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6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</row>
    <row r="140" spans="1:48" ht="15.75" customHeight="1">
      <c r="A140" s="530"/>
      <c r="B140" s="51"/>
      <c r="C140" s="33"/>
      <c r="D140" s="33"/>
      <c r="E140" s="34"/>
      <c r="F140" s="34"/>
      <c r="G140" s="34"/>
      <c r="H140" s="34"/>
      <c r="I140" s="34"/>
      <c r="J140" s="31"/>
      <c r="K140" s="31"/>
      <c r="L140" s="31"/>
      <c r="M140" s="31"/>
      <c r="N140" s="420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6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spans="1:48" ht="15.75" customHeight="1">
      <c r="A141" s="535" t="s">
        <v>4380</v>
      </c>
      <c r="B141" s="51">
        <v>45940</v>
      </c>
      <c r="C141" s="33" t="s">
        <v>4379</v>
      </c>
      <c r="D141" s="33">
        <v>1473</v>
      </c>
      <c r="E141" s="34">
        <v>2.1</v>
      </c>
      <c r="F141" s="34">
        <v>2.2000000000000002</v>
      </c>
      <c r="G141" s="34">
        <v>4.28</v>
      </c>
      <c r="H141" s="34">
        <v>0.16</v>
      </c>
      <c r="I141" s="34">
        <v>0.56999999999999995</v>
      </c>
      <c r="J141" s="31">
        <v>2.5999999999999999E-2</v>
      </c>
      <c r="K141" s="31">
        <v>9.7000000000000003E-2</v>
      </c>
      <c r="L141" s="31">
        <v>4.4999999999999998E-2</v>
      </c>
      <c r="M141" s="31">
        <v>1.2E-2</v>
      </c>
      <c r="N141" s="420">
        <f t="shared" si="38"/>
        <v>94.81</v>
      </c>
      <c r="O141" s="34">
        <v>39.159999999999997</v>
      </c>
      <c r="P141" s="34">
        <v>39.549999999999997</v>
      </c>
      <c r="Q141" s="34">
        <v>7.4</v>
      </c>
      <c r="R141" s="34">
        <v>11.42</v>
      </c>
      <c r="S141" s="34">
        <v>0.36</v>
      </c>
      <c r="T141" s="34">
        <v>0.27</v>
      </c>
      <c r="U141" s="34">
        <v>0.27</v>
      </c>
      <c r="V141" s="34">
        <v>0.18</v>
      </c>
      <c r="W141" s="34">
        <v>0.53</v>
      </c>
      <c r="X141" s="34">
        <v>0.73</v>
      </c>
      <c r="Y141" s="433">
        <f t="shared" ref="Y141:Y145" si="51">P141/O141</f>
        <v>1.0099591419816139</v>
      </c>
      <c r="Z141" s="433">
        <f t="shared" ref="Z141:Z145" si="52">(Q141+P141)/O141</f>
        <v>1.1989274770173646</v>
      </c>
      <c r="AA141" s="34"/>
      <c r="AB141" s="34" t="s">
        <v>48</v>
      </c>
      <c r="AC141" s="34">
        <v>22.5</v>
      </c>
      <c r="AD141" s="34">
        <v>26.4</v>
      </c>
      <c r="AE141" s="34">
        <v>18</v>
      </c>
      <c r="AF141" s="34">
        <v>0.4</v>
      </c>
      <c r="AG141" s="34">
        <v>3.62</v>
      </c>
      <c r="AH141" s="34">
        <v>51.58</v>
      </c>
      <c r="AI141" s="34">
        <v>1.4666666666666666</v>
      </c>
      <c r="AJ141" s="34">
        <v>40.54054054054054</v>
      </c>
      <c r="AK141" s="34">
        <v>915.61</v>
      </c>
      <c r="AL141" s="36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spans="1:48" ht="15.75" customHeight="1">
      <c r="A142" s="535" t="s">
        <v>4382</v>
      </c>
      <c r="B142" s="51">
        <v>45940</v>
      </c>
      <c r="C142" s="33" t="s">
        <v>4381</v>
      </c>
      <c r="D142" s="33">
        <v>1482</v>
      </c>
      <c r="E142" s="34">
        <v>3.53</v>
      </c>
      <c r="F142" s="34">
        <v>4.03</v>
      </c>
      <c r="G142" s="34">
        <v>4.25</v>
      </c>
      <c r="H142" s="34">
        <v>0.16</v>
      </c>
      <c r="I142" s="34">
        <v>0.41</v>
      </c>
      <c r="J142" s="31">
        <v>3.1E-2</v>
      </c>
      <c r="K142" s="31">
        <v>9.2999999999999999E-2</v>
      </c>
      <c r="L142" s="31">
        <v>3.5000000000000003E-2</v>
      </c>
      <c r="M142" s="31">
        <v>1.2E-2</v>
      </c>
      <c r="N142" s="420">
        <f t="shared" si="38"/>
        <v>95.009</v>
      </c>
      <c r="O142" s="34">
        <v>39.96</v>
      </c>
      <c r="P142" s="34">
        <v>38.81</v>
      </c>
      <c r="Q142" s="34">
        <v>7.21</v>
      </c>
      <c r="R142" s="34">
        <v>11.65</v>
      </c>
      <c r="S142" s="34">
        <v>0.4</v>
      </c>
      <c r="T142" s="34">
        <v>0.24</v>
      </c>
      <c r="U142" s="34">
        <v>0.28000000000000003</v>
      </c>
      <c r="V142" s="34">
        <v>0.18</v>
      </c>
      <c r="W142" s="34">
        <v>0.49</v>
      </c>
      <c r="X142" s="34">
        <v>0.67</v>
      </c>
      <c r="Y142" s="433">
        <f>P142/O142</f>
        <v>0.97122122122122123</v>
      </c>
      <c r="Z142" s="433">
        <f>(Q142+P142)/O142</f>
        <v>1.1516516516516517</v>
      </c>
      <c r="AA142" s="34"/>
      <c r="AB142" s="34" t="s">
        <v>50</v>
      </c>
      <c r="AC142" s="34">
        <v>6.3</v>
      </c>
      <c r="AD142" s="34">
        <v>25.8</v>
      </c>
      <c r="AE142" s="34">
        <v>17.8</v>
      </c>
      <c r="AF142" s="34">
        <v>0.6</v>
      </c>
      <c r="AG142" s="34">
        <v>3.34</v>
      </c>
      <c r="AH142" s="34">
        <f>100-(AG142+AF142+AE142+AD142)</f>
        <v>52.459999999999994</v>
      </c>
      <c r="AI142" s="34">
        <f>AD142/AE142</f>
        <v>1.449438202247191</v>
      </c>
      <c r="AJ142" s="34">
        <f>AE142/(AD142+AE142)*100</f>
        <v>40.825688073394495</v>
      </c>
      <c r="AK142" s="34">
        <f>AD142*3050/100+AG142*3050/100</f>
        <v>888.77</v>
      </c>
      <c r="AL142" s="36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spans="1:48" ht="15.75" customHeight="1">
      <c r="A143" s="535" t="s">
        <v>4384</v>
      </c>
      <c r="B143" s="51">
        <v>45940</v>
      </c>
      <c r="C143" s="33" t="s">
        <v>4383</v>
      </c>
      <c r="D143" s="33">
        <v>1476</v>
      </c>
      <c r="E143" s="34">
        <v>5.03</v>
      </c>
      <c r="F143" s="34">
        <v>5.13</v>
      </c>
      <c r="G143" s="34">
        <v>4.1399999999999997</v>
      </c>
      <c r="H143" s="34">
        <v>0.17</v>
      </c>
      <c r="I143" s="34">
        <v>0.57999999999999996</v>
      </c>
      <c r="J143" s="31">
        <v>2.1999999999999999E-2</v>
      </c>
      <c r="K143" s="31">
        <v>9.1999999999999998E-2</v>
      </c>
      <c r="L143" s="31">
        <v>4.2999999999999997E-2</v>
      </c>
      <c r="M143" s="31">
        <v>1.2999999999999999E-2</v>
      </c>
      <c r="N143" s="420">
        <f t="shared" si="38"/>
        <v>94.94</v>
      </c>
      <c r="O143" s="34">
        <v>39.380000000000003</v>
      </c>
      <c r="P143" s="34">
        <v>39.409999999999997</v>
      </c>
      <c r="Q143" s="34">
        <v>7.32</v>
      </c>
      <c r="R143" s="34">
        <v>11.79</v>
      </c>
      <c r="S143" s="34">
        <v>0.3</v>
      </c>
      <c r="T143" s="34">
        <v>0.2</v>
      </c>
      <c r="U143" s="34">
        <v>0.27</v>
      </c>
      <c r="V143" s="34">
        <v>0.17</v>
      </c>
      <c r="W143" s="34">
        <v>0.43</v>
      </c>
      <c r="X143" s="34">
        <v>0.63</v>
      </c>
      <c r="Y143" s="433">
        <f>P143/O143</f>
        <v>1.0007618080243776</v>
      </c>
      <c r="Z143" s="433">
        <f>(Q143+P143)/O143</f>
        <v>1.1866429659725748</v>
      </c>
      <c r="AA143" s="34"/>
      <c r="AB143" s="34" t="s">
        <v>53</v>
      </c>
      <c r="AC143" s="34">
        <v>14.3</v>
      </c>
      <c r="AD143" s="34">
        <v>25.6</v>
      </c>
      <c r="AE143" s="34">
        <v>18</v>
      </c>
      <c r="AF143" s="34">
        <v>0.6</v>
      </c>
      <c r="AG143" s="34">
        <v>3.62</v>
      </c>
      <c r="AH143" s="34">
        <v>52.18</v>
      </c>
      <c r="AI143" s="34">
        <v>1.4222222222222223</v>
      </c>
      <c r="AJ143" s="34">
        <v>41.284403669724767</v>
      </c>
      <c r="AK143" s="34">
        <v>891.20999999999992</v>
      </c>
      <c r="AL143" s="36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spans="1:48" ht="15.75" customHeight="1">
      <c r="A144" s="535" t="s">
        <v>4385</v>
      </c>
      <c r="B144" s="51">
        <v>45940</v>
      </c>
      <c r="C144" s="33" t="s">
        <v>4386</v>
      </c>
      <c r="D144" s="33">
        <v>1479</v>
      </c>
      <c r="E144" s="34">
        <v>7</v>
      </c>
      <c r="F144" s="34">
        <v>7.1</v>
      </c>
      <c r="G144" s="34">
        <v>4.17</v>
      </c>
      <c r="H144" s="34">
        <v>0.16</v>
      </c>
      <c r="I144" s="34">
        <v>0.51</v>
      </c>
      <c r="J144" s="31">
        <v>2.7E-2</v>
      </c>
      <c r="K144" s="31">
        <v>9.0999999999999998E-2</v>
      </c>
      <c r="L144" s="31">
        <v>3.7999999999999999E-2</v>
      </c>
      <c r="M144" s="31">
        <v>1.2999999999999999E-2</v>
      </c>
      <c r="N144" s="420">
        <f t="shared" si="38"/>
        <v>94.991</v>
      </c>
      <c r="O144" s="34">
        <v>39.979999999999997</v>
      </c>
      <c r="P144" s="34">
        <v>38.799999999999997</v>
      </c>
      <c r="Q144" s="34">
        <v>7.18</v>
      </c>
      <c r="R144" s="34">
        <v>11.82</v>
      </c>
      <c r="S144" s="34">
        <v>0.26</v>
      </c>
      <c r="T144" s="34">
        <v>0.22</v>
      </c>
      <c r="U144" s="34">
        <v>0.27</v>
      </c>
      <c r="V144" s="34">
        <v>0.18</v>
      </c>
      <c r="W144" s="34">
        <v>0.5</v>
      </c>
      <c r="X144" s="34">
        <v>0.62</v>
      </c>
      <c r="Y144" s="433">
        <f t="shared" si="51"/>
        <v>0.97048524262131064</v>
      </c>
      <c r="Z144" s="433">
        <f t="shared" si="52"/>
        <v>1.1500750375187594</v>
      </c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6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spans="1:48" ht="15.75" customHeight="1">
      <c r="A145" s="535" t="s">
        <v>4387</v>
      </c>
      <c r="B145" s="51">
        <v>45940</v>
      </c>
      <c r="C145" s="33" t="s">
        <v>4388</v>
      </c>
      <c r="D145" s="33">
        <v>1470</v>
      </c>
      <c r="E145" s="34">
        <v>8.35</v>
      </c>
      <c r="F145" s="34">
        <v>8.4499999999999993</v>
      </c>
      <c r="G145" s="34">
        <v>4.13</v>
      </c>
      <c r="H145" s="34">
        <v>0.15</v>
      </c>
      <c r="I145" s="34">
        <v>0.3</v>
      </c>
      <c r="J145" s="31">
        <v>0.03</v>
      </c>
      <c r="K145" s="31">
        <v>8.5999999999999993E-2</v>
      </c>
      <c r="L145" s="31">
        <v>2.5999999999999999E-2</v>
      </c>
      <c r="M145" s="31">
        <v>1.2E-2</v>
      </c>
      <c r="N145" s="420">
        <f t="shared" si="38"/>
        <v>95.266000000000005</v>
      </c>
      <c r="O145" s="34">
        <v>39.58</v>
      </c>
      <c r="P145" s="34">
        <v>38.99</v>
      </c>
      <c r="Q145" s="34">
        <v>7.28</v>
      </c>
      <c r="R145" s="34">
        <v>11.8</v>
      </c>
      <c r="S145" s="34">
        <v>0.33</v>
      </c>
      <c r="T145" s="34">
        <v>0.26</v>
      </c>
      <c r="U145" s="34">
        <v>0.28000000000000003</v>
      </c>
      <c r="V145" s="34">
        <v>0.18</v>
      </c>
      <c r="W145" s="34">
        <v>0.49</v>
      </c>
      <c r="X145" s="34">
        <v>0.7</v>
      </c>
      <c r="Y145" s="433">
        <f t="shared" si="51"/>
        <v>0.98509348155634169</v>
      </c>
      <c r="Z145" s="433">
        <f t="shared" si="52"/>
        <v>1.1690247599797878</v>
      </c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6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spans="1:48" ht="15.75" customHeight="1">
      <c r="A146" s="535" t="s">
        <v>4389</v>
      </c>
      <c r="B146" s="51">
        <v>45940</v>
      </c>
      <c r="C146" s="33" t="s">
        <v>4390</v>
      </c>
      <c r="D146" s="33">
        <v>1476</v>
      </c>
      <c r="E146" s="34">
        <v>9.5500000000000007</v>
      </c>
      <c r="F146" s="34">
        <v>10.050000000000001</v>
      </c>
      <c r="G146" s="34">
        <v>4.16</v>
      </c>
      <c r="H146" s="34">
        <v>0.15</v>
      </c>
      <c r="I146" s="34">
        <v>0.45</v>
      </c>
      <c r="J146" s="31">
        <v>2.1000000000000001E-2</v>
      </c>
      <c r="K146" s="31">
        <v>0.09</v>
      </c>
      <c r="L146" s="31">
        <v>4.1000000000000002E-2</v>
      </c>
      <c r="M146" s="31">
        <v>1.2999999999999999E-2</v>
      </c>
      <c r="N146" s="420">
        <f t="shared" si="38"/>
        <v>95.075000000000003</v>
      </c>
      <c r="O146" s="34">
        <v>39.06</v>
      </c>
      <c r="P146" s="34">
        <v>39.64</v>
      </c>
      <c r="Q146" s="34">
        <v>7.27</v>
      </c>
      <c r="R146" s="34">
        <v>11.86</v>
      </c>
      <c r="S146" s="34">
        <v>0.28999999999999998</v>
      </c>
      <c r="T146" s="34">
        <v>0.21</v>
      </c>
      <c r="U146" s="34">
        <v>0.27</v>
      </c>
      <c r="V146" s="34">
        <v>0.17</v>
      </c>
      <c r="W146" s="34">
        <v>0.45</v>
      </c>
      <c r="X146" s="34">
        <v>0.68</v>
      </c>
      <c r="Y146" s="433">
        <f t="shared" ref="Y146:Y153" si="53">P146/O146</f>
        <v>1.0148489503328213</v>
      </c>
      <c r="Z146" s="433">
        <f t="shared" ref="Z146:Z153" si="54">(Q146+P146)/O146</f>
        <v>1.2009728622631848</v>
      </c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6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spans="1:48" ht="15.75" customHeight="1">
      <c r="A147" s="535" t="s">
        <v>4391</v>
      </c>
      <c r="B147" s="51">
        <v>45940</v>
      </c>
      <c r="C147" s="33" t="s">
        <v>4392</v>
      </c>
      <c r="D147" s="33">
        <v>1481</v>
      </c>
      <c r="E147" s="34">
        <v>11.55</v>
      </c>
      <c r="F147" s="34">
        <v>12.05</v>
      </c>
      <c r="G147" s="34">
        <v>4.12</v>
      </c>
      <c r="H147" s="34">
        <v>0.17</v>
      </c>
      <c r="I147" s="34">
        <v>0.68</v>
      </c>
      <c r="J147" s="31">
        <v>1.2999999999999999E-2</v>
      </c>
      <c r="K147" s="31">
        <v>9.1999999999999998E-2</v>
      </c>
      <c r="L147" s="31">
        <v>5.7000000000000002E-2</v>
      </c>
      <c r="M147" s="31">
        <v>1.0999999999999999E-2</v>
      </c>
      <c r="N147" s="420">
        <f t="shared" si="38"/>
        <v>94.856999999999999</v>
      </c>
      <c r="O147" s="34">
        <v>37.58</v>
      </c>
      <c r="P147" s="34">
        <v>41.09</v>
      </c>
      <c r="Q147" s="34">
        <v>7.3</v>
      </c>
      <c r="R147" s="34">
        <v>12.19</v>
      </c>
      <c r="S147" s="34">
        <v>0.23</v>
      </c>
      <c r="T147" s="34">
        <v>0.14000000000000001</v>
      </c>
      <c r="U147" s="34">
        <v>0.27</v>
      </c>
      <c r="V147" s="34">
        <v>0.14000000000000001</v>
      </c>
      <c r="W147" s="34">
        <v>0.34</v>
      </c>
      <c r="X147" s="34">
        <v>0.61</v>
      </c>
      <c r="Y147" s="433">
        <f t="shared" si="53"/>
        <v>1.0934007450771688</v>
      </c>
      <c r="Z147" s="433">
        <f t="shared" si="54"/>
        <v>1.2876530069185739</v>
      </c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6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spans="1:48" ht="15.75" customHeight="1">
      <c r="A148" s="535" t="s">
        <v>4393</v>
      </c>
      <c r="B148" s="51">
        <v>45940</v>
      </c>
      <c r="C148" s="33" t="s">
        <v>4394</v>
      </c>
      <c r="D148" s="33">
        <v>1483</v>
      </c>
      <c r="E148" s="34">
        <v>13.45</v>
      </c>
      <c r="F148" s="34">
        <v>13.55</v>
      </c>
      <c r="G148" s="34">
        <v>4.1399999999999997</v>
      </c>
      <c r="H148" s="34">
        <v>0.15</v>
      </c>
      <c r="I148" s="34">
        <v>0.28999999999999998</v>
      </c>
      <c r="J148" s="31">
        <v>0.03</v>
      </c>
      <c r="K148" s="31">
        <v>8.5999999999999993E-2</v>
      </c>
      <c r="L148" s="31">
        <v>2.7E-2</v>
      </c>
      <c r="M148" s="31">
        <v>1.2E-2</v>
      </c>
      <c r="N148" s="420">
        <f t="shared" si="38"/>
        <v>95.265000000000001</v>
      </c>
      <c r="O148" s="34">
        <v>38.799999999999997</v>
      </c>
      <c r="P148" s="34">
        <v>39.83</v>
      </c>
      <c r="Q148" s="34">
        <v>7.29</v>
      </c>
      <c r="R148" s="34">
        <v>11.78</v>
      </c>
      <c r="S148" s="34">
        <v>0.35</v>
      </c>
      <c r="T148" s="34">
        <v>0.22</v>
      </c>
      <c r="U148" s="34">
        <v>0.28999999999999998</v>
      </c>
      <c r="V148" s="34">
        <v>0.18</v>
      </c>
      <c r="W148" s="34">
        <v>0.49</v>
      </c>
      <c r="X148" s="34">
        <v>0.67</v>
      </c>
      <c r="Y148" s="433">
        <f t="shared" si="53"/>
        <v>1.0265463917525774</v>
      </c>
      <c r="Z148" s="433">
        <f t="shared" si="54"/>
        <v>1.2144329896907218</v>
      </c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6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spans="1:48" ht="15.75" customHeight="1">
      <c r="A149" s="535" t="s">
        <v>4396</v>
      </c>
      <c r="B149" s="51">
        <v>45940</v>
      </c>
      <c r="C149" s="33" t="s">
        <v>4395</v>
      </c>
      <c r="D149" s="33">
        <v>1470</v>
      </c>
      <c r="E149" s="34">
        <v>15.4</v>
      </c>
      <c r="F149" s="34">
        <v>15.5</v>
      </c>
      <c r="G149" s="34">
        <v>4.13</v>
      </c>
      <c r="H149" s="34">
        <v>0.14000000000000001</v>
      </c>
      <c r="I149" s="34">
        <v>0.24</v>
      </c>
      <c r="J149" s="31">
        <v>4.4999999999999998E-2</v>
      </c>
      <c r="K149" s="31">
        <v>8.6999999999999994E-2</v>
      </c>
      <c r="L149" s="31">
        <v>0.02</v>
      </c>
      <c r="M149" s="31">
        <v>1.2E-2</v>
      </c>
      <c r="N149" s="420">
        <f t="shared" si="38"/>
        <v>95.326000000000008</v>
      </c>
      <c r="O149" s="34">
        <v>38.869999999999997</v>
      </c>
      <c r="P149" s="34">
        <v>39.58</v>
      </c>
      <c r="Q149" s="34">
        <v>7.21</v>
      </c>
      <c r="R149" s="34">
        <v>11.61</v>
      </c>
      <c r="S149" s="34">
        <v>0.5</v>
      </c>
      <c r="T149" s="34">
        <v>0.26</v>
      </c>
      <c r="U149" s="34">
        <v>0.38</v>
      </c>
      <c r="V149" s="34">
        <v>0.18</v>
      </c>
      <c r="W149" s="34">
        <v>0.53</v>
      </c>
      <c r="X149" s="34">
        <v>0.71</v>
      </c>
      <c r="Y149" s="433">
        <v>1.0182660149215332</v>
      </c>
      <c r="Z149" s="433">
        <v>1.2037561101106251</v>
      </c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6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spans="1:48" ht="15.75" customHeight="1">
      <c r="A150" s="535" t="s">
        <v>4398</v>
      </c>
      <c r="B150" s="51">
        <v>45940</v>
      </c>
      <c r="C150" s="33" t="s">
        <v>4397</v>
      </c>
      <c r="D150" s="33">
        <v>1464</v>
      </c>
      <c r="E150" s="34">
        <v>17.05</v>
      </c>
      <c r="F150" s="34">
        <v>17.149999999999999</v>
      </c>
      <c r="G150" s="34">
        <v>4.21</v>
      </c>
      <c r="H150" s="34">
        <v>0.16</v>
      </c>
      <c r="I150" s="34">
        <v>0.36</v>
      </c>
      <c r="J150" s="31">
        <v>2.3E-2</v>
      </c>
      <c r="K150" s="31">
        <v>8.8999999999999996E-2</v>
      </c>
      <c r="L150" s="31">
        <v>3.3000000000000002E-2</v>
      </c>
      <c r="M150" s="31">
        <v>1.2E-2</v>
      </c>
      <c r="N150" s="420">
        <f t="shared" si="38"/>
        <v>95.113</v>
      </c>
      <c r="O150" s="34">
        <v>37.74</v>
      </c>
      <c r="P150" s="34">
        <v>40.840000000000003</v>
      </c>
      <c r="Q150" s="34">
        <v>7.25</v>
      </c>
      <c r="R150" s="34">
        <v>11.71</v>
      </c>
      <c r="S150" s="34">
        <v>0.28000000000000003</v>
      </c>
      <c r="T150" s="34">
        <v>0.22</v>
      </c>
      <c r="U150" s="34">
        <v>0.4</v>
      </c>
      <c r="V150" s="34">
        <v>0.16</v>
      </c>
      <c r="W150" s="34">
        <v>0.44</v>
      </c>
      <c r="X150" s="34">
        <v>0.7</v>
      </c>
      <c r="Y150" s="433">
        <v>1.0821409644939057</v>
      </c>
      <c r="Z150" s="433">
        <v>1.2742448330683624</v>
      </c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6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spans="1:48" ht="15.75" customHeight="1">
      <c r="A151" s="535" t="s">
        <v>4400</v>
      </c>
      <c r="B151" s="51">
        <v>45940</v>
      </c>
      <c r="C151" s="33" t="s">
        <v>4399</v>
      </c>
      <c r="D151" s="33">
        <v>1497</v>
      </c>
      <c r="E151" s="34">
        <v>18.3</v>
      </c>
      <c r="F151" s="34">
        <v>18.399999999999999</v>
      </c>
      <c r="G151" s="34">
        <v>4.28</v>
      </c>
      <c r="H151" s="34">
        <v>0.18</v>
      </c>
      <c r="I151" s="34">
        <v>0.42</v>
      </c>
      <c r="J151" s="31">
        <v>2.1000000000000001E-2</v>
      </c>
      <c r="K151" s="31">
        <v>8.7999999999999995E-2</v>
      </c>
      <c r="L151" s="31">
        <v>3.7999999999999999E-2</v>
      </c>
      <c r="M151" s="31">
        <v>1.2999999999999999E-2</v>
      </c>
      <c r="N151" s="420">
        <f t="shared" si="38"/>
        <v>94.96</v>
      </c>
      <c r="O151" s="34">
        <v>37.06</v>
      </c>
      <c r="P151" s="34">
        <v>41.32</v>
      </c>
      <c r="Q151" s="34">
        <v>7.4</v>
      </c>
      <c r="R151" s="34">
        <v>12.13</v>
      </c>
      <c r="S151" s="34">
        <v>0.2</v>
      </c>
      <c r="T151" s="34">
        <v>0.16</v>
      </c>
      <c r="U151" s="34">
        <v>0.39</v>
      </c>
      <c r="V151" s="34">
        <v>0.14000000000000001</v>
      </c>
      <c r="W151" s="34">
        <v>0.34</v>
      </c>
      <c r="X151" s="34">
        <v>0.61</v>
      </c>
      <c r="Y151" s="433">
        <v>1.1149487317862925</v>
      </c>
      <c r="Z151" s="433">
        <v>1.314624932541824</v>
      </c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6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spans="1:48" ht="15.75" customHeight="1">
      <c r="A152" s="535" t="s">
        <v>4402</v>
      </c>
      <c r="B152" s="51">
        <v>45940</v>
      </c>
      <c r="C152" s="33" t="s">
        <v>4401</v>
      </c>
      <c r="D152" s="33">
        <v>1484</v>
      </c>
      <c r="E152" s="34">
        <v>21.05</v>
      </c>
      <c r="F152" s="34">
        <v>21.15</v>
      </c>
      <c r="G152" s="34">
        <v>4.17</v>
      </c>
      <c r="H152" s="34">
        <v>0.16</v>
      </c>
      <c r="I152" s="34">
        <v>0.36</v>
      </c>
      <c r="J152" s="31">
        <v>0.02</v>
      </c>
      <c r="K152" s="31">
        <v>8.7999999999999995E-2</v>
      </c>
      <c r="L152" s="31">
        <v>3.5000000000000003E-2</v>
      </c>
      <c r="M152" s="31">
        <v>0.01</v>
      </c>
      <c r="N152" s="420">
        <f t="shared" si="38"/>
        <v>95.156999999999996</v>
      </c>
      <c r="O152" s="34">
        <v>37.630000000000003</v>
      </c>
      <c r="P152" s="34">
        <v>41.01</v>
      </c>
      <c r="Q152" s="34">
        <v>7.55</v>
      </c>
      <c r="R152" s="34">
        <v>11.67</v>
      </c>
      <c r="S152" s="34">
        <v>0.34</v>
      </c>
      <c r="T152" s="34">
        <v>0.18</v>
      </c>
      <c r="U152" s="34">
        <v>0.28000000000000003</v>
      </c>
      <c r="V152" s="34">
        <v>0.16</v>
      </c>
      <c r="W152" s="34">
        <v>0.4</v>
      </c>
      <c r="X152" s="34">
        <v>0.67</v>
      </c>
      <c r="Y152" s="433">
        <v>1.0898219505713524</v>
      </c>
      <c r="Z152" s="433">
        <v>1.2904597395694921</v>
      </c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6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spans="1:48" ht="15.75" customHeight="1">
      <c r="A153" s="535" t="s">
        <v>4404</v>
      </c>
      <c r="B153" s="51">
        <v>45940</v>
      </c>
      <c r="C153" s="33" t="s">
        <v>4403</v>
      </c>
      <c r="D153" s="33">
        <v>1458</v>
      </c>
      <c r="E153" s="34">
        <v>22.5</v>
      </c>
      <c r="F153" s="34">
        <v>23</v>
      </c>
      <c r="G153" s="34">
        <v>4.21</v>
      </c>
      <c r="H153" s="34">
        <v>0.13</v>
      </c>
      <c r="I153" s="34">
        <v>0.48</v>
      </c>
      <c r="J153" s="31">
        <v>4.5999999999999999E-2</v>
      </c>
      <c r="K153" s="31">
        <v>8.6999999999999994E-2</v>
      </c>
      <c r="L153" s="31">
        <v>2.1999999999999999E-2</v>
      </c>
      <c r="M153" s="31">
        <v>0.01</v>
      </c>
      <c r="N153" s="420">
        <f t="shared" si="38"/>
        <v>95.015000000000001</v>
      </c>
      <c r="O153" s="34">
        <v>39.07</v>
      </c>
      <c r="P153" s="34">
        <v>39.67</v>
      </c>
      <c r="Q153" s="34">
        <v>7.33</v>
      </c>
      <c r="R153" s="34">
        <v>11.32</v>
      </c>
      <c r="S153" s="34">
        <v>0.45</v>
      </c>
      <c r="T153" s="34">
        <v>0.28000000000000003</v>
      </c>
      <c r="U153" s="34">
        <v>0.31</v>
      </c>
      <c r="V153" s="34">
        <v>0.22</v>
      </c>
      <c r="W153" s="34">
        <v>0.5</v>
      </c>
      <c r="X153" s="34">
        <v>0.73</v>
      </c>
      <c r="Y153" s="433">
        <f t="shared" si="53"/>
        <v>1.0153570514461223</v>
      </c>
      <c r="Z153" s="433">
        <f t="shared" si="54"/>
        <v>1.2029690299462503</v>
      </c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6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spans="1:48" ht="15.75" customHeight="1">
      <c r="A154" s="535"/>
      <c r="B154" s="51"/>
      <c r="C154" s="33"/>
      <c r="D154" s="37"/>
      <c r="E154" s="34"/>
      <c r="F154" s="34"/>
      <c r="G154" s="34"/>
      <c r="H154" s="34"/>
      <c r="I154" s="34"/>
      <c r="J154" s="31"/>
      <c r="K154" s="31"/>
      <c r="L154" s="31"/>
      <c r="M154" s="31"/>
      <c r="N154" s="420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6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spans="1:48" ht="15.75" customHeight="1">
      <c r="A155" s="535" t="s">
        <v>4406</v>
      </c>
      <c r="B155" s="51">
        <v>45941</v>
      </c>
      <c r="C155" s="33" t="s">
        <v>4405</v>
      </c>
      <c r="D155" s="33">
        <v>1468</v>
      </c>
      <c r="E155" s="34">
        <v>0.3</v>
      </c>
      <c r="F155" s="34">
        <v>0.4</v>
      </c>
      <c r="G155" s="34">
        <v>4.1399999999999997</v>
      </c>
      <c r="H155" s="34">
        <v>0.16</v>
      </c>
      <c r="I155" s="34">
        <v>0.32</v>
      </c>
      <c r="J155" s="31">
        <v>2.9000000000000001E-2</v>
      </c>
      <c r="K155" s="31">
        <v>0.09</v>
      </c>
      <c r="L155" s="31">
        <v>2.5999999999999999E-2</v>
      </c>
      <c r="M155" s="31">
        <v>0.01</v>
      </c>
      <c r="N155" s="420">
        <f t="shared" ref="N155:N183" si="55">100-SUM(G155:M155)</f>
        <v>95.224999999999994</v>
      </c>
      <c r="O155" s="34">
        <v>39.409999999999997</v>
      </c>
      <c r="P155" s="34">
        <v>39.090000000000003</v>
      </c>
      <c r="Q155" s="34">
        <v>7.32</v>
      </c>
      <c r="R155" s="34">
        <v>11.77</v>
      </c>
      <c r="S155" s="34">
        <v>0.35</v>
      </c>
      <c r="T155" s="34">
        <v>0.28000000000000003</v>
      </c>
      <c r="U155" s="34">
        <v>0.28000000000000003</v>
      </c>
      <c r="V155" s="34">
        <v>0.2</v>
      </c>
      <c r="W155" s="34">
        <v>0.5</v>
      </c>
      <c r="X155" s="34">
        <v>0.7</v>
      </c>
      <c r="Y155" s="433">
        <f t="shared" ref="Y155:Y159" si="56">P155/O155</f>
        <v>0.99188023344328868</v>
      </c>
      <c r="Z155" s="433">
        <f t="shared" ref="Z155:Z159" si="57">(Q155+P155)/O155</f>
        <v>1.1776198934280642</v>
      </c>
      <c r="AA155" s="34"/>
      <c r="AB155" s="34" t="s">
        <v>48</v>
      </c>
      <c r="AC155" s="34">
        <v>22.5</v>
      </c>
      <c r="AD155" s="34">
        <v>26.2</v>
      </c>
      <c r="AE155" s="34">
        <v>17.600000000000001</v>
      </c>
      <c r="AF155" s="34">
        <v>0.6</v>
      </c>
      <c r="AG155" s="34">
        <v>3.62</v>
      </c>
      <c r="AH155" s="34">
        <v>51.98</v>
      </c>
      <c r="AI155" s="34">
        <v>1.49</v>
      </c>
      <c r="AJ155" s="34">
        <v>40.18</v>
      </c>
      <c r="AK155" s="31">
        <v>909.51</v>
      </c>
      <c r="AL155" s="36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</row>
    <row r="156" spans="1:48" ht="15.75" customHeight="1">
      <c r="A156" s="535" t="s">
        <v>4407</v>
      </c>
      <c r="B156" s="51">
        <v>45941</v>
      </c>
      <c r="C156" s="33" t="s">
        <v>4408</v>
      </c>
      <c r="D156" s="33">
        <v>1488</v>
      </c>
      <c r="E156" s="34">
        <v>2</v>
      </c>
      <c r="F156" s="34">
        <v>2.1</v>
      </c>
      <c r="G156" s="34">
        <v>4.33</v>
      </c>
      <c r="H156" s="34">
        <v>0.19</v>
      </c>
      <c r="I156" s="34">
        <v>0.63</v>
      </c>
      <c r="J156" s="31">
        <v>1.6E-2</v>
      </c>
      <c r="K156" s="31">
        <v>9.7000000000000003E-2</v>
      </c>
      <c r="L156" s="31">
        <v>5.1999999999999998E-2</v>
      </c>
      <c r="M156" s="31">
        <v>0.01</v>
      </c>
      <c r="N156" s="420">
        <f t="shared" si="55"/>
        <v>94.674999999999997</v>
      </c>
      <c r="O156" s="34">
        <v>37.979999999999997</v>
      </c>
      <c r="P156" s="34">
        <v>40.15</v>
      </c>
      <c r="Q156" s="34">
        <v>7.37</v>
      </c>
      <c r="R156" s="34">
        <v>12.44</v>
      </c>
      <c r="S156" s="34">
        <v>0.25</v>
      </c>
      <c r="T156" s="34">
        <v>0.19</v>
      </c>
      <c r="U156" s="34">
        <v>0.28000000000000003</v>
      </c>
      <c r="V156" s="34">
        <v>0.16</v>
      </c>
      <c r="W156" s="34">
        <v>0.42</v>
      </c>
      <c r="X156" s="34">
        <v>0.65</v>
      </c>
      <c r="Y156" s="433">
        <f t="shared" si="56"/>
        <v>1.0571353343865193</v>
      </c>
      <c r="Z156" s="433">
        <f t="shared" si="57"/>
        <v>1.2511848341232228</v>
      </c>
      <c r="AA156" s="34"/>
      <c r="AB156" s="34" t="s">
        <v>50</v>
      </c>
      <c r="AC156" s="34">
        <v>6.3</v>
      </c>
      <c r="AD156" s="34">
        <v>26</v>
      </c>
      <c r="AE156" s="34">
        <v>17.8</v>
      </c>
      <c r="AF156" s="34">
        <v>0.6</v>
      </c>
      <c r="AG156" s="34">
        <v>3.48</v>
      </c>
      <c r="AH156" s="34">
        <v>52.12</v>
      </c>
      <c r="AI156" s="34">
        <v>1.4606741573033708</v>
      </c>
      <c r="AJ156" s="34">
        <v>40.6392694063927</v>
      </c>
      <c r="AK156" s="34">
        <v>899.14</v>
      </c>
      <c r="AL156" s="36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</row>
    <row r="157" spans="1:48" ht="15.75" customHeight="1">
      <c r="A157" s="535" t="s">
        <v>4409</v>
      </c>
      <c r="B157" s="51">
        <v>45941</v>
      </c>
      <c r="C157" s="33" t="s">
        <v>4410</v>
      </c>
      <c r="D157" s="33">
        <v>1482</v>
      </c>
      <c r="E157" s="34">
        <v>3.55</v>
      </c>
      <c r="F157" s="34">
        <v>4.05</v>
      </c>
      <c r="G157" s="34">
        <v>4.24</v>
      </c>
      <c r="H157" s="34">
        <v>0.17</v>
      </c>
      <c r="I157" s="34">
        <v>0.35</v>
      </c>
      <c r="J157" s="31">
        <v>2.4E-2</v>
      </c>
      <c r="K157" s="31">
        <v>0.09</v>
      </c>
      <c r="L157" s="31">
        <v>3.4000000000000002E-2</v>
      </c>
      <c r="M157" s="31">
        <v>8.9999999999999993E-3</v>
      </c>
      <c r="N157" s="420">
        <f t="shared" si="55"/>
        <v>95.082999999999998</v>
      </c>
      <c r="O157" s="34">
        <v>38.200000000000003</v>
      </c>
      <c r="P157" s="34">
        <v>39.909999999999997</v>
      </c>
      <c r="Q157" s="34">
        <v>7.48</v>
      </c>
      <c r="R157" s="34">
        <v>12.18</v>
      </c>
      <c r="S157" s="34">
        <v>0.31</v>
      </c>
      <c r="T157" s="34">
        <v>0.22</v>
      </c>
      <c r="U157" s="34">
        <v>0.28999999999999998</v>
      </c>
      <c r="V157" s="34">
        <v>0.16</v>
      </c>
      <c r="W157" s="34">
        <v>0.41</v>
      </c>
      <c r="X157" s="34">
        <v>0.72</v>
      </c>
      <c r="Y157" s="433">
        <v>1.044764397905759</v>
      </c>
      <c r="Z157" s="433">
        <v>1.2405759162303664</v>
      </c>
      <c r="AA157" s="34"/>
      <c r="AB157" s="34" t="s">
        <v>53</v>
      </c>
      <c r="AC157" s="34">
        <v>14.3</v>
      </c>
      <c r="AD157" s="34">
        <v>25.6</v>
      </c>
      <c r="AE157" s="34">
        <v>17</v>
      </c>
      <c r="AF157" s="34">
        <v>0.6</v>
      </c>
      <c r="AG157" s="34">
        <v>3.62</v>
      </c>
      <c r="AH157" s="34">
        <v>53.18</v>
      </c>
      <c r="AI157" s="34">
        <v>1.5058823529411764</v>
      </c>
      <c r="AJ157" s="34">
        <v>39.906103286384976</v>
      </c>
      <c r="AK157" s="34">
        <v>891.20999999999992</v>
      </c>
      <c r="AL157" s="36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</row>
    <row r="158" spans="1:48" ht="15.75" customHeight="1">
      <c r="A158" s="535" t="s">
        <v>4411</v>
      </c>
      <c r="B158" s="51">
        <v>45941</v>
      </c>
      <c r="C158" s="33" t="s">
        <v>4412</v>
      </c>
      <c r="D158" s="33">
        <v>1461</v>
      </c>
      <c r="E158" s="34">
        <v>3.55</v>
      </c>
      <c r="F158" s="34">
        <v>4.05</v>
      </c>
      <c r="G158" s="34">
        <v>4.1900000000000004</v>
      </c>
      <c r="H158" s="34">
        <v>0.15</v>
      </c>
      <c r="I158" s="34">
        <v>0.16</v>
      </c>
      <c r="J158" s="31">
        <v>3.3000000000000002E-2</v>
      </c>
      <c r="K158" s="31">
        <v>8.5000000000000006E-2</v>
      </c>
      <c r="L158" s="31">
        <v>1.7999999999999999E-2</v>
      </c>
      <c r="M158" s="31">
        <v>0.01</v>
      </c>
      <c r="N158" s="420">
        <f t="shared" si="55"/>
        <v>95.353999999999999</v>
      </c>
      <c r="O158" s="34">
        <v>38.22</v>
      </c>
      <c r="P158" s="34">
        <v>39.979999999999997</v>
      </c>
      <c r="Q158" s="34">
        <v>7.42</v>
      </c>
      <c r="R158" s="34">
        <v>11.82</v>
      </c>
      <c r="S158" s="34">
        <v>0.43</v>
      </c>
      <c r="T158" s="34">
        <v>0.28000000000000003</v>
      </c>
      <c r="U158" s="34">
        <v>0.32</v>
      </c>
      <c r="V158" s="34">
        <v>0.16</v>
      </c>
      <c r="W158" s="34">
        <v>0.41</v>
      </c>
      <c r="X158" s="34">
        <v>0.82</v>
      </c>
      <c r="Y158" s="433">
        <f t="shared" si="56"/>
        <v>1.0460491889063317</v>
      </c>
      <c r="Z158" s="433">
        <f t="shared" si="57"/>
        <v>1.2401883830455258</v>
      </c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6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</row>
    <row r="159" spans="1:48" ht="15.75" customHeight="1">
      <c r="A159" s="535" t="s">
        <v>4414</v>
      </c>
      <c r="B159" s="51">
        <v>45941</v>
      </c>
      <c r="C159" s="33" t="s">
        <v>4413</v>
      </c>
      <c r="D159" s="33">
        <v>1467</v>
      </c>
      <c r="E159" s="34">
        <v>6.55</v>
      </c>
      <c r="F159" s="34">
        <v>7.05</v>
      </c>
      <c r="G159" s="34">
        <v>4.13</v>
      </c>
      <c r="H159" s="34">
        <v>0.15</v>
      </c>
      <c r="I159" s="34">
        <v>0.2</v>
      </c>
      <c r="J159" s="31">
        <v>2.9000000000000001E-2</v>
      </c>
      <c r="K159" s="31">
        <v>8.8999999999999996E-2</v>
      </c>
      <c r="L159" s="31">
        <v>2.1999999999999999E-2</v>
      </c>
      <c r="M159" s="31">
        <v>0.01</v>
      </c>
      <c r="N159" s="420">
        <f t="shared" si="55"/>
        <v>95.37</v>
      </c>
      <c r="O159" s="34">
        <v>37.869999999999997</v>
      </c>
      <c r="P159" s="34">
        <v>40.35</v>
      </c>
      <c r="Q159" s="34">
        <v>7.43</v>
      </c>
      <c r="R159" s="34">
        <v>11.88</v>
      </c>
      <c r="S159" s="34">
        <v>0.35</v>
      </c>
      <c r="T159" s="34">
        <v>0.28000000000000003</v>
      </c>
      <c r="U159" s="34">
        <v>0.28999999999999998</v>
      </c>
      <c r="V159" s="34">
        <v>0.17</v>
      </c>
      <c r="W159" s="34">
        <v>0.44</v>
      </c>
      <c r="X159" s="34">
        <v>0.81</v>
      </c>
      <c r="Y159" s="433">
        <f t="shared" si="56"/>
        <v>1.0654871930287828</v>
      </c>
      <c r="Z159" s="433">
        <f t="shared" si="57"/>
        <v>1.2616847108529179</v>
      </c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6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</row>
    <row r="160" spans="1:48" ht="15.75" customHeight="1">
      <c r="A160" s="535" t="s">
        <v>4415</v>
      </c>
      <c r="B160" s="51">
        <v>45941</v>
      </c>
      <c r="C160" s="33" t="s">
        <v>4416</v>
      </c>
      <c r="D160" s="33">
        <v>1459</v>
      </c>
      <c r="E160" s="34">
        <v>8.4</v>
      </c>
      <c r="F160" s="34">
        <v>8.5</v>
      </c>
      <c r="G160" s="34">
        <v>4.1500000000000004</v>
      </c>
      <c r="H160" s="34">
        <v>0.17</v>
      </c>
      <c r="I160" s="34">
        <v>0.23</v>
      </c>
      <c r="J160" s="31">
        <v>2.3E-2</v>
      </c>
      <c r="K160" s="31">
        <v>8.8999999999999996E-2</v>
      </c>
      <c r="L160" s="31">
        <v>2.5999999999999999E-2</v>
      </c>
      <c r="M160" s="31">
        <v>1.0999999999999999E-2</v>
      </c>
      <c r="N160" s="420">
        <f t="shared" si="55"/>
        <v>95.301000000000002</v>
      </c>
      <c r="O160" s="34">
        <v>37.67</v>
      </c>
      <c r="P160" s="34">
        <v>40.630000000000003</v>
      </c>
      <c r="Q160" s="34">
        <v>7.47</v>
      </c>
      <c r="R160" s="34">
        <v>11.88</v>
      </c>
      <c r="S160" s="34">
        <v>0.31</v>
      </c>
      <c r="T160" s="34">
        <v>0.27</v>
      </c>
      <c r="U160" s="34">
        <v>0.28999999999999998</v>
      </c>
      <c r="V160" s="34">
        <v>0.16</v>
      </c>
      <c r="W160" s="34">
        <v>0.41</v>
      </c>
      <c r="X160" s="34">
        <v>0.8</v>
      </c>
      <c r="Y160" s="433">
        <f t="shared" ref="Y160:Y162" si="58">P160/O160</f>
        <v>1.0785771170692859</v>
      </c>
      <c r="Z160" s="433">
        <f t="shared" ref="Z160:Z162" si="59">(Q160+P160)/O160</f>
        <v>1.2768781523758959</v>
      </c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6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spans="1:48" ht="15.75" customHeight="1">
      <c r="A161" s="535" t="s">
        <v>4417</v>
      </c>
      <c r="B161" s="51">
        <v>45941</v>
      </c>
      <c r="C161" s="33" t="s">
        <v>4418</v>
      </c>
      <c r="D161" s="33">
        <v>1487</v>
      </c>
      <c r="E161" s="34">
        <v>10</v>
      </c>
      <c r="F161" s="34">
        <v>10.1</v>
      </c>
      <c r="G161" s="34">
        <v>4.2300000000000004</v>
      </c>
      <c r="H161" s="34">
        <v>0.2</v>
      </c>
      <c r="I161" s="34">
        <v>0.36</v>
      </c>
      <c r="J161" s="31">
        <v>1.4E-2</v>
      </c>
      <c r="K161" s="31">
        <v>9.1999999999999998E-2</v>
      </c>
      <c r="L161" s="31">
        <v>4.1000000000000002E-2</v>
      </c>
      <c r="M161" s="31">
        <v>1.0999999999999999E-2</v>
      </c>
      <c r="N161" s="420">
        <f t="shared" si="55"/>
        <v>95.051999999999992</v>
      </c>
      <c r="O161" s="34">
        <v>37.619999999999997</v>
      </c>
      <c r="P161" s="34">
        <v>40.74</v>
      </c>
      <c r="Q161" s="34">
        <v>7.53</v>
      </c>
      <c r="R161" s="34">
        <v>11.86</v>
      </c>
      <c r="S161" s="34">
        <v>0.4</v>
      </c>
      <c r="T161" s="34">
        <v>0.21</v>
      </c>
      <c r="U161" s="34">
        <v>0.28999999999999998</v>
      </c>
      <c r="V161" s="34">
        <v>0.15</v>
      </c>
      <c r="W161" s="34">
        <v>0.35</v>
      </c>
      <c r="X161" s="34">
        <v>0.73</v>
      </c>
      <c r="Y161" s="433">
        <f t="shared" si="58"/>
        <v>1.0829346092503989</v>
      </c>
      <c r="Z161" s="433">
        <f t="shared" si="59"/>
        <v>1.2830940988835728</v>
      </c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6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spans="1:48" ht="15.75" customHeight="1">
      <c r="A162" s="535" t="s">
        <v>4419</v>
      </c>
      <c r="B162" s="51">
        <v>45941</v>
      </c>
      <c r="C162" s="33" t="s">
        <v>4420</v>
      </c>
      <c r="D162" s="33">
        <v>1475</v>
      </c>
      <c r="E162" s="34">
        <v>12.05</v>
      </c>
      <c r="F162" s="34">
        <v>12.15</v>
      </c>
      <c r="G162" s="34">
        <v>4.1900000000000004</v>
      </c>
      <c r="H162" s="34">
        <v>0.19</v>
      </c>
      <c r="I162" s="34">
        <v>0.47</v>
      </c>
      <c r="J162" s="31">
        <v>1.2E-2</v>
      </c>
      <c r="K162" s="31">
        <v>9.1999999999999998E-2</v>
      </c>
      <c r="L162" s="31">
        <v>4.9000000000000002E-2</v>
      </c>
      <c r="M162" s="31">
        <v>0.01</v>
      </c>
      <c r="N162" s="420">
        <f t="shared" si="55"/>
        <v>94.986999999999995</v>
      </c>
      <c r="O162" s="34">
        <v>36.81</v>
      </c>
      <c r="P162" s="34">
        <v>41.34</v>
      </c>
      <c r="Q162" s="34">
        <v>7.63</v>
      </c>
      <c r="R162" s="34">
        <v>12.22</v>
      </c>
      <c r="S162" s="34">
        <v>0.3</v>
      </c>
      <c r="T162" s="34">
        <v>0.18</v>
      </c>
      <c r="U162" s="34">
        <v>0.28999999999999998</v>
      </c>
      <c r="V162" s="34">
        <v>0.14000000000000001</v>
      </c>
      <c r="W162" s="34">
        <v>0.28000000000000003</v>
      </c>
      <c r="X162" s="34">
        <v>0.71</v>
      </c>
      <c r="Y162" s="433">
        <f t="shared" si="58"/>
        <v>1.1230643846780766</v>
      </c>
      <c r="Z162" s="433">
        <f t="shared" si="59"/>
        <v>1.3303450149415921</v>
      </c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6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spans="1:48" ht="15.75" customHeight="1">
      <c r="A163" s="535" t="s">
        <v>4422</v>
      </c>
      <c r="B163" s="51">
        <v>45941</v>
      </c>
      <c r="C163" s="33" t="s">
        <v>4421</v>
      </c>
      <c r="D163" s="33">
        <v>1465</v>
      </c>
      <c r="E163" s="34">
        <v>14.15</v>
      </c>
      <c r="F163" s="34">
        <v>14.25</v>
      </c>
      <c r="G163" s="34">
        <v>4.2</v>
      </c>
      <c r="H163" s="34">
        <v>0.19</v>
      </c>
      <c r="I163" s="34">
        <v>0.35</v>
      </c>
      <c r="J163" s="31">
        <v>2.1999999999999999E-2</v>
      </c>
      <c r="K163" s="31">
        <v>8.5999999999999993E-2</v>
      </c>
      <c r="L163" s="31">
        <v>2.9000000000000001E-2</v>
      </c>
      <c r="M163" s="31">
        <v>0.01</v>
      </c>
      <c r="N163" s="420">
        <f t="shared" si="55"/>
        <v>95.113</v>
      </c>
      <c r="O163" s="34">
        <v>37.53</v>
      </c>
      <c r="P163" s="34">
        <v>40.65</v>
      </c>
      <c r="Q163" s="34">
        <v>7.65</v>
      </c>
      <c r="R163" s="34">
        <v>11.95</v>
      </c>
      <c r="S163" s="34">
        <v>0.35</v>
      </c>
      <c r="T163" s="34">
        <v>0.23</v>
      </c>
      <c r="U163" s="34">
        <v>0.28999999999999998</v>
      </c>
      <c r="V163" s="34">
        <v>0.15</v>
      </c>
      <c r="W163" s="34">
        <v>0.33</v>
      </c>
      <c r="X163" s="34">
        <v>0.74</v>
      </c>
      <c r="Y163" s="433">
        <v>1.0831334932054355</v>
      </c>
      <c r="Z163" s="433">
        <v>1.2869704236610711</v>
      </c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6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</row>
    <row r="164" spans="1:48" ht="15.75" customHeight="1">
      <c r="A164" s="535" t="s">
        <v>4424</v>
      </c>
      <c r="B164" s="51">
        <v>45941</v>
      </c>
      <c r="C164" s="33" t="s">
        <v>4423</v>
      </c>
      <c r="D164" s="33">
        <v>1471</v>
      </c>
      <c r="E164" s="34">
        <v>16.100000000000001</v>
      </c>
      <c r="F164" s="34">
        <v>16.2</v>
      </c>
      <c r="G164" s="34">
        <v>4.12</v>
      </c>
      <c r="H164" s="34">
        <v>0.19</v>
      </c>
      <c r="I164" s="34">
        <v>0.28999999999999998</v>
      </c>
      <c r="J164" s="31">
        <v>2.1999999999999999E-2</v>
      </c>
      <c r="K164" s="31">
        <v>0.09</v>
      </c>
      <c r="L164" s="31">
        <v>2.9000000000000001E-2</v>
      </c>
      <c r="M164" s="31">
        <v>0.01</v>
      </c>
      <c r="N164" s="420">
        <f t="shared" si="55"/>
        <v>95.248999999999995</v>
      </c>
      <c r="O164" s="34">
        <v>37.549999999999997</v>
      </c>
      <c r="P164" s="34">
        <v>40.21</v>
      </c>
      <c r="Q164" s="34">
        <v>7.5</v>
      </c>
      <c r="R164" s="34">
        <v>12.38</v>
      </c>
      <c r="S164" s="34">
        <v>0.33</v>
      </c>
      <c r="T164" s="34">
        <v>0.26</v>
      </c>
      <c r="U164" s="34">
        <v>0.3</v>
      </c>
      <c r="V164" s="34">
        <v>0.18</v>
      </c>
      <c r="W164" s="34">
        <v>0.42</v>
      </c>
      <c r="X164" s="34">
        <v>0.76</v>
      </c>
      <c r="Y164" s="433">
        <v>1.070838881491345</v>
      </c>
      <c r="Z164" s="433">
        <v>1.2705725699067911</v>
      </c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6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</row>
    <row r="165" spans="1:48" ht="15.75" customHeight="1">
      <c r="A165" s="535" t="s">
        <v>4426</v>
      </c>
      <c r="B165" s="51">
        <v>45941</v>
      </c>
      <c r="C165" s="33" t="s">
        <v>4425</v>
      </c>
      <c r="D165" s="33">
        <v>1463</v>
      </c>
      <c r="E165" s="34">
        <v>17.2</v>
      </c>
      <c r="F165" s="34">
        <v>17.3</v>
      </c>
      <c r="G165" s="34">
        <v>4.16</v>
      </c>
      <c r="H165" s="34">
        <v>0.17</v>
      </c>
      <c r="I165" s="34">
        <v>0.19</v>
      </c>
      <c r="J165" s="31">
        <v>3.1E-2</v>
      </c>
      <c r="K165" s="31">
        <v>8.7999999999999995E-2</v>
      </c>
      <c r="L165" s="31">
        <v>1.9E-2</v>
      </c>
      <c r="M165" s="31">
        <v>1.0999999999999999E-2</v>
      </c>
      <c r="N165" s="420">
        <f t="shared" si="55"/>
        <v>95.331000000000003</v>
      </c>
      <c r="O165" s="34">
        <v>37.89</v>
      </c>
      <c r="P165" s="34">
        <v>40.18</v>
      </c>
      <c r="Q165" s="34">
        <v>7.53</v>
      </c>
      <c r="R165" s="34">
        <v>11.88</v>
      </c>
      <c r="S165" s="34">
        <v>0.38</v>
      </c>
      <c r="T165" s="34">
        <v>0.31</v>
      </c>
      <c r="U165" s="34">
        <v>0.3</v>
      </c>
      <c r="V165" s="34">
        <v>0.18</v>
      </c>
      <c r="W165" s="34">
        <v>0.46</v>
      </c>
      <c r="X165" s="34">
        <v>0.78</v>
      </c>
      <c r="Y165" s="433">
        <v>1.0604381103193454</v>
      </c>
      <c r="Z165" s="433">
        <v>1.2591712852995514</v>
      </c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6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</row>
    <row r="166" spans="1:48" ht="15.75" customHeight="1">
      <c r="A166" s="535" t="s">
        <v>4428</v>
      </c>
      <c r="B166" s="51">
        <v>45941</v>
      </c>
      <c r="C166" s="33" t="s">
        <v>4427</v>
      </c>
      <c r="D166" s="33">
        <v>1451</v>
      </c>
      <c r="E166" s="34">
        <v>18.5</v>
      </c>
      <c r="F166" s="34">
        <v>19</v>
      </c>
      <c r="G166" s="34">
        <v>4.17</v>
      </c>
      <c r="H166" s="34">
        <v>0.18</v>
      </c>
      <c r="I166" s="34">
        <v>0.19</v>
      </c>
      <c r="J166" s="31">
        <v>2.5999999999999999E-2</v>
      </c>
      <c r="K166" s="31">
        <v>8.6999999999999994E-2</v>
      </c>
      <c r="L166" s="31">
        <v>2.1999999999999999E-2</v>
      </c>
      <c r="M166" s="31">
        <v>1.0999999999999999E-2</v>
      </c>
      <c r="N166" s="420">
        <f t="shared" si="55"/>
        <v>95.313999999999993</v>
      </c>
      <c r="O166" s="34">
        <v>37.92</v>
      </c>
      <c r="P166" s="34">
        <v>40.1</v>
      </c>
      <c r="Q166" s="34">
        <v>7.56</v>
      </c>
      <c r="R166" s="34">
        <v>12.01</v>
      </c>
      <c r="S166" s="34">
        <v>0.3</v>
      </c>
      <c r="T166" s="34">
        <v>0.3</v>
      </c>
      <c r="U166" s="34">
        <v>0.28999999999999998</v>
      </c>
      <c r="V166" s="34">
        <v>0.18</v>
      </c>
      <c r="W166" s="34">
        <v>0.45</v>
      </c>
      <c r="X166" s="34">
        <v>0.79</v>
      </c>
      <c r="Y166" s="433">
        <v>1.0574894514767932</v>
      </c>
      <c r="Z166" s="433">
        <v>1.2568565400843883</v>
      </c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6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</row>
    <row r="167" spans="1:48" ht="15.75" customHeight="1">
      <c r="A167" s="535" t="s">
        <v>4432</v>
      </c>
      <c r="B167" s="51">
        <v>45941</v>
      </c>
      <c r="C167" s="536" t="s">
        <v>4429</v>
      </c>
      <c r="D167" s="33">
        <v>1461</v>
      </c>
      <c r="E167" s="34">
        <v>21.1</v>
      </c>
      <c r="F167" s="34">
        <v>21.2</v>
      </c>
      <c r="G167" s="34">
        <v>4.1500000000000004</v>
      </c>
      <c r="H167" s="34">
        <v>0.15</v>
      </c>
      <c r="I167" s="34">
        <v>0.12</v>
      </c>
      <c r="J167" s="31">
        <v>3.9E-2</v>
      </c>
      <c r="K167" s="31">
        <v>8.5999999999999993E-2</v>
      </c>
      <c r="L167" s="31">
        <v>1.4999999999999999E-2</v>
      </c>
      <c r="M167" s="31">
        <v>1.0999999999999999E-2</v>
      </c>
      <c r="N167" s="420">
        <f t="shared" si="55"/>
        <v>95.429000000000002</v>
      </c>
      <c r="O167" s="34">
        <v>37.630000000000003</v>
      </c>
      <c r="P167" s="34">
        <v>40.25</v>
      </c>
      <c r="Q167" s="34">
        <v>7.62</v>
      </c>
      <c r="R167" s="34">
        <v>11.64</v>
      </c>
      <c r="S167" s="34">
        <v>0.54</v>
      </c>
      <c r="T167" s="34">
        <v>0.33</v>
      </c>
      <c r="U167" s="34">
        <v>0.34</v>
      </c>
      <c r="V167" s="34">
        <v>0.19</v>
      </c>
      <c r="W167" s="34">
        <v>0.48</v>
      </c>
      <c r="X167" s="34">
        <v>0.87</v>
      </c>
      <c r="Y167" s="433">
        <v>1.0696252989635928</v>
      </c>
      <c r="Z167" s="433">
        <v>1.2721233058729735</v>
      </c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6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</row>
    <row r="168" spans="1:48" ht="15.75" customHeight="1">
      <c r="A168" s="535" t="s">
        <v>4431</v>
      </c>
      <c r="B168" s="51">
        <v>45941</v>
      </c>
      <c r="C168" s="536" t="s">
        <v>4430</v>
      </c>
      <c r="D168" s="33">
        <v>1461</v>
      </c>
      <c r="E168" s="34">
        <v>21.4</v>
      </c>
      <c r="F168" s="34">
        <v>21.5</v>
      </c>
      <c r="G168" s="34">
        <v>4.2</v>
      </c>
      <c r="H168" s="34">
        <v>0.16</v>
      </c>
      <c r="I168" s="34">
        <v>0.27</v>
      </c>
      <c r="J168" s="31">
        <v>2.5999999999999999E-2</v>
      </c>
      <c r="K168" s="31">
        <v>8.5999999999999993E-2</v>
      </c>
      <c r="L168" s="31">
        <v>2.8000000000000001E-2</v>
      </c>
      <c r="M168" s="31">
        <v>0.01</v>
      </c>
      <c r="N168" s="420">
        <f t="shared" si="55"/>
        <v>95.22</v>
      </c>
      <c r="O168" s="34" t="s">
        <v>2352</v>
      </c>
      <c r="P168" s="34" t="s">
        <v>2352</v>
      </c>
      <c r="Q168" s="34" t="s">
        <v>2352</v>
      </c>
      <c r="R168" s="34" t="s">
        <v>2352</v>
      </c>
      <c r="S168" s="34" t="s">
        <v>2352</v>
      </c>
      <c r="T168" s="34" t="s">
        <v>2352</v>
      </c>
      <c r="U168" s="34" t="s">
        <v>2352</v>
      </c>
      <c r="V168" s="34" t="s">
        <v>2352</v>
      </c>
      <c r="W168" s="34" t="s">
        <v>2352</v>
      </c>
      <c r="X168" s="34" t="s">
        <v>2352</v>
      </c>
      <c r="Y168" s="34" t="s">
        <v>2352</v>
      </c>
      <c r="Z168" s="34" t="s">
        <v>2352</v>
      </c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6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spans="1:48" ht="15.75" customHeight="1">
      <c r="A169" s="535" t="s">
        <v>4434</v>
      </c>
      <c r="B169" s="51">
        <v>45941</v>
      </c>
      <c r="C169" s="33" t="s">
        <v>4433</v>
      </c>
      <c r="D169" s="33">
        <v>1472</v>
      </c>
      <c r="E169" s="34">
        <v>22.2</v>
      </c>
      <c r="F169" s="34">
        <v>22.3</v>
      </c>
      <c r="G169" s="34">
        <v>4.2</v>
      </c>
      <c r="H169" s="34">
        <v>0.19</v>
      </c>
      <c r="I169" s="34">
        <v>0.37</v>
      </c>
      <c r="J169" s="31">
        <v>1.6E-2</v>
      </c>
      <c r="K169" s="31">
        <v>8.8999999999999996E-2</v>
      </c>
      <c r="L169" s="31">
        <v>3.5999999999999997E-2</v>
      </c>
      <c r="M169" s="31">
        <v>0.01</v>
      </c>
      <c r="N169" s="420">
        <f t="shared" si="55"/>
        <v>95.088999999999999</v>
      </c>
      <c r="O169" s="34">
        <v>37.119999999999997</v>
      </c>
      <c r="P169" s="34">
        <v>40.97</v>
      </c>
      <c r="Q169" s="34">
        <v>7.53</v>
      </c>
      <c r="R169" s="34">
        <v>12.15</v>
      </c>
      <c r="S169" s="34">
        <v>0.28999999999999998</v>
      </c>
      <c r="T169" s="34">
        <v>0.24</v>
      </c>
      <c r="U169" s="34">
        <v>0.28000000000000003</v>
      </c>
      <c r="V169" s="34">
        <v>0.16</v>
      </c>
      <c r="W169" s="34">
        <v>0.4</v>
      </c>
      <c r="X169" s="34">
        <v>0.74</v>
      </c>
      <c r="Y169" s="433">
        <v>1.1037176724137931</v>
      </c>
      <c r="Z169" s="433">
        <v>1.306573275862069</v>
      </c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6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spans="1:48" ht="15.75" customHeight="1">
      <c r="A170" s="535" t="s">
        <v>4436</v>
      </c>
      <c r="B170" s="51">
        <v>45941</v>
      </c>
      <c r="C170" s="33" t="s">
        <v>4435</v>
      </c>
      <c r="D170" s="33">
        <v>1466</v>
      </c>
      <c r="E170" s="34">
        <v>23.45</v>
      </c>
      <c r="F170" s="34">
        <v>23.55</v>
      </c>
      <c r="G170" s="34">
        <v>4.2699999999999996</v>
      </c>
      <c r="H170" s="34">
        <v>0.19</v>
      </c>
      <c r="I170" s="34">
        <v>0.28999999999999998</v>
      </c>
      <c r="J170" s="31">
        <v>1.7999999999999999E-2</v>
      </c>
      <c r="K170" s="31">
        <v>8.7999999999999995E-2</v>
      </c>
      <c r="L170" s="31">
        <v>0.03</v>
      </c>
      <c r="M170" s="31">
        <v>1.0999999999999999E-2</v>
      </c>
      <c r="N170" s="420">
        <f t="shared" si="55"/>
        <v>95.102999999999994</v>
      </c>
      <c r="O170" s="34">
        <v>37.21</v>
      </c>
      <c r="P170" s="34">
        <v>40.86</v>
      </c>
      <c r="Q170" s="34">
        <v>7.61</v>
      </c>
      <c r="R170" s="34">
        <v>12.06</v>
      </c>
      <c r="S170" s="34">
        <v>0.3</v>
      </c>
      <c r="T170" s="34">
        <v>0.24</v>
      </c>
      <c r="U170" s="34">
        <v>0.28000000000000003</v>
      </c>
      <c r="V170" s="34">
        <v>0.17</v>
      </c>
      <c r="W170" s="34">
        <v>0.41</v>
      </c>
      <c r="X170" s="34">
        <v>0.75</v>
      </c>
      <c r="Y170" s="34">
        <v>1.0980919107766729</v>
      </c>
      <c r="Z170" s="34">
        <v>1.3026068261220101</v>
      </c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6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spans="1:48" ht="15.75" customHeight="1">
      <c r="A171" s="530"/>
      <c r="B171" s="51"/>
      <c r="C171" s="33"/>
      <c r="D171" s="37"/>
      <c r="E171" s="34"/>
      <c r="F171" s="34"/>
      <c r="G171" s="34"/>
      <c r="H171" s="34"/>
      <c r="I171" s="34"/>
      <c r="J171" s="31"/>
      <c r="K171" s="31"/>
      <c r="L171" s="31"/>
      <c r="M171" s="31"/>
      <c r="N171" s="420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6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spans="1:48" ht="15.75" customHeight="1">
      <c r="A172" s="535" t="s">
        <v>4438</v>
      </c>
      <c r="B172" s="51">
        <v>45942</v>
      </c>
      <c r="C172" s="33" t="s">
        <v>4437</v>
      </c>
      <c r="D172" s="33">
        <v>1467</v>
      </c>
      <c r="E172" s="34">
        <v>1.5</v>
      </c>
      <c r="F172" s="34">
        <v>2</v>
      </c>
      <c r="G172" s="34">
        <v>4.2</v>
      </c>
      <c r="H172" s="34">
        <v>0.19</v>
      </c>
      <c r="I172" s="34">
        <v>0.26</v>
      </c>
      <c r="J172" s="31">
        <v>1.7000000000000001E-2</v>
      </c>
      <c r="K172" s="31">
        <v>8.8999999999999996E-2</v>
      </c>
      <c r="L172" s="31">
        <v>0.03</v>
      </c>
      <c r="M172" s="31">
        <v>1.0999999999999999E-2</v>
      </c>
      <c r="N172" s="420">
        <f t="shared" si="55"/>
        <v>95.203000000000003</v>
      </c>
      <c r="O172" s="34">
        <v>37.72</v>
      </c>
      <c r="P172" s="34">
        <v>40.409999999999997</v>
      </c>
      <c r="Q172" s="34">
        <v>7.62</v>
      </c>
      <c r="R172" s="34">
        <v>11.56</v>
      </c>
      <c r="S172" s="34">
        <v>0.47</v>
      </c>
      <c r="T172" s="34">
        <v>0.31</v>
      </c>
      <c r="U172" s="34">
        <v>0.3</v>
      </c>
      <c r="V172" s="34">
        <v>0.19</v>
      </c>
      <c r="W172" s="34">
        <v>0.48</v>
      </c>
      <c r="X172" s="34">
        <v>0.81</v>
      </c>
      <c r="Y172" s="34">
        <v>1.0713149522799574</v>
      </c>
      <c r="Z172" s="34">
        <v>1.2733297985153764</v>
      </c>
      <c r="AA172" s="34"/>
      <c r="AB172" s="34" t="s">
        <v>48</v>
      </c>
      <c r="AC172" s="34">
        <v>22.5</v>
      </c>
      <c r="AD172" s="34">
        <v>25.8</v>
      </c>
      <c r="AE172" s="34">
        <v>17.2</v>
      </c>
      <c r="AF172" s="34">
        <v>0.6</v>
      </c>
      <c r="AG172" s="34">
        <v>3.48</v>
      </c>
      <c r="AH172" s="34">
        <v>52.92</v>
      </c>
      <c r="AI172" s="34">
        <v>1.5</v>
      </c>
      <c r="AJ172" s="34">
        <v>40</v>
      </c>
      <c r="AK172" s="34">
        <v>893.04</v>
      </c>
      <c r="AL172" s="36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spans="1:48" ht="15.75" customHeight="1">
      <c r="A173" s="535" t="s">
        <v>4440</v>
      </c>
      <c r="B173" s="51">
        <v>45942</v>
      </c>
      <c r="C173" s="33" t="s">
        <v>4439</v>
      </c>
      <c r="D173" s="33">
        <v>1479</v>
      </c>
      <c r="E173" s="34">
        <v>4.25</v>
      </c>
      <c r="F173" s="34">
        <v>4.3499999999999996</v>
      </c>
      <c r="G173" s="34">
        <v>4.24</v>
      </c>
      <c r="H173" s="34">
        <v>0.22</v>
      </c>
      <c r="I173" s="34">
        <v>0.47</v>
      </c>
      <c r="J173" s="31">
        <v>1.0999999999999999E-2</v>
      </c>
      <c r="K173" s="31">
        <v>9.4E-2</v>
      </c>
      <c r="L173" s="31">
        <v>0.05</v>
      </c>
      <c r="M173" s="31">
        <v>1.2999999999999999E-2</v>
      </c>
      <c r="N173" s="420">
        <f t="shared" si="55"/>
        <v>94.902000000000001</v>
      </c>
      <c r="O173" s="34">
        <v>37.15</v>
      </c>
      <c r="P173" s="34">
        <v>41.04</v>
      </c>
      <c r="Q173" s="34">
        <v>7.66</v>
      </c>
      <c r="R173" s="34">
        <v>11.98</v>
      </c>
      <c r="S173" s="34">
        <v>0.25</v>
      </c>
      <c r="T173" s="34">
        <v>0.21</v>
      </c>
      <c r="U173" s="34">
        <v>0.27</v>
      </c>
      <c r="V173" s="34">
        <v>0.17</v>
      </c>
      <c r="W173" s="34">
        <v>0.41</v>
      </c>
      <c r="X173" s="34">
        <v>0.73</v>
      </c>
      <c r="Y173" s="34">
        <v>1.1047106325706595</v>
      </c>
      <c r="Z173" s="34">
        <v>1.3109017496635265</v>
      </c>
      <c r="AA173" s="34"/>
      <c r="AB173" s="34" t="s">
        <v>50</v>
      </c>
      <c r="AC173" s="34">
        <v>6.3</v>
      </c>
      <c r="AD173" s="34">
        <v>26</v>
      </c>
      <c r="AE173" s="34">
        <v>17</v>
      </c>
      <c r="AF173" s="34">
        <v>0.6</v>
      </c>
      <c r="AG173" s="34">
        <v>3.35</v>
      </c>
      <c r="AH173" s="34">
        <f>100-(AG173+AF173+AE173+AD173)</f>
        <v>53.05</v>
      </c>
      <c r="AI173" s="34">
        <f>AD173/AE173</f>
        <v>1.5294117647058822</v>
      </c>
      <c r="AJ173" s="34">
        <f>AE173/(AD173+AE173)*100</f>
        <v>39.534883720930232</v>
      </c>
      <c r="AK173" s="34">
        <f>AD173*3050/100+AG173*3050/100</f>
        <v>895.17499999999995</v>
      </c>
      <c r="AL173" s="36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spans="1:48" ht="15.75" customHeight="1">
      <c r="A174" s="535" t="s">
        <v>4442</v>
      </c>
      <c r="B174" s="51">
        <v>45942</v>
      </c>
      <c r="C174" s="33" t="s">
        <v>4441</v>
      </c>
      <c r="D174" s="33">
        <v>1468</v>
      </c>
      <c r="E174" s="34">
        <v>5.2</v>
      </c>
      <c r="F174" s="34">
        <v>5.3</v>
      </c>
      <c r="G174" s="34">
        <v>4.28</v>
      </c>
      <c r="H174" s="34">
        <v>0.18</v>
      </c>
      <c r="I174" s="34">
        <v>0.28999999999999998</v>
      </c>
      <c r="J174" s="31">
        <v>1.4999999999999999E-2</v>
      </c>
      <c r="K174" s="31">
        <v>8.7999999999999995E-2</v>
      </c>
      <c r="L174" s="31">
        <v>3.5000000000000003E-2</v>
      </c>
      <c r="M174" s="31">
        <v>1.0999999999999999E-2</v>
      </c>
      <c r="N174" s="420">
        <f t="shared" si="55"/>
        <v>95.100999999999999</v>
      </c>
      <c r="O174" s="34">
        <v>36.96</v>
      </c>
      <c r="P174" s="34">
        <v>41.09</v>
      </c>
      <c r="Q174" s="34">
        <v>7.73</v>
      </c>
      <c r="R174" s="34">
        <v>12.05</v>
      </c>
      <c r="S174" s="34">
        <v>0.28000000000000003</v>
      </c>
      <c r="T174" s="34">
        <v>0.21</v>
      </c>
      <c r="U174" s="34">
        <v>0.28000000000000003</v>
      </c>
      <c r="V174" s="34">
        <v>0.17</v>
      </c>
      <c r="W174" s="34">
        <v>0.37</v>
      </c>
      <c r="X174" s="34">
        <v>0.74</v>
      </c>
      <c r="Y174" s="34">
        <v>1.1117424242424243</v>
      </c>
      <c r="Z174" s="34">
        <v>1.320887445887446</v>
      </c>
      <c r="AA174" s="34"/>
      <c r="AB174" s="34" t="s">
        <v>53</v>
      </c>
      <c r="AC174" s="34">
        <v>14.5</v>
      </c>
      <c r="AD174" s="34">
        <v>26</v>
      </c>
      <c r="AE174" s="34">
        <v>17.600000000000001</v>
      </c>
      <c r="AF174" s="34">
        <v>0.6</v>
      </c>
      <c r="AG174" s="34">
        <v>3.75</v>
      </c>
      <c r="AH174" s="34">
        <v>52.05</v>
      </c>
      <c r="AI174" s="34">
        <v>1.4772727272727271</v>
      </c>
      <c r="AJ174" s="34">
        <v>40.366972477064223</v>
      </c>
      <c r="AK174" s="34">
        <v>907.375</v>
      </c>
      <c r="AL174" s="36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spans="1:48" ht="15.75" customHeight="1">
      <c r="A175" s="535" t="s">
        <v>4444</v>
      </c>
      <c r="B175" s="51">
        <v>45942</v>
      </c>
      <c r="C175" s="33" t="s">
        <v>4443</v>
      </c>
      <c r="D175" s="33">
        <v>1480</v>
      </c>
      <c r="E175" s="34">
        <v>7.1</v>
      </c>
      <c r="F175" s="34">
        <v>7.2</v>
      </c>
      <c r="G175" s="34">
        <v>4.18</v>
      </c>
      <c r="H175" s="34">
        <v>0.18</v>
      </c>
      <c r="I175" s="34">
        <v>0.34</v>
      </c>
      <c r="J175" s="31">
        <v>1.2E-2</v>
      </c>
      <c r="K175" s="31">
        <v>8.5999999999999993E-2</v>
      </c>
      <c r="L175" s="31">
        <v>3.7999999999999999E-2</v>
      </c>
      <c r="M175" s="31">
        <v>1.0999999999999999E-2</v>
      </c>
      <c r="N175" s="420">
        <f t="shared" si="55"/>
        <v>95.153000000000006</v>
      </c>
      <c r="O175" s="34">
        <v>36.44</v>
      </c>
      <c r="P175" s="34">
        <v>41.77</v>
      </c>
      <c r="Q175" s="34">
        <v>7.63</v>
      </c>
      <c r="R175" s="34">
        <v>12.13</v>
      </c>
      <c r="S175" s="34">
        <v>0.26</v>
      </c>
      <c r="T175" s="34">
        <v>0.17</v>
      </c>
      <c r="U175" s="34">
        <v>0.28000000000000003</v>
      </c>
      <c r="V175" s="34">
        <v>0.16</v>
      </c>
      <c r="W175" s="34">
        <v>0.35</v>
      </c>
      <c r="X175" s="34">
        <v>0.7</v>
      </c>
      <c r="Y175" s="433">
        <f t="shared" ref="Y175" si="60">P175/O175</f>
        <v>1.1462678375411637</v>
      </c>
      <c r="Z175" s="433">
        <f t="shared" ref="Z175" si="61">(Q175+P175)/O175</f>
        <v>1.3556531284302966</v>
      </c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6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spans="1:48" ht="15.75" customHeight="1">
      <c r="A176" s="535" t="s">
        <v>4446</v>
      </c>
      <c r="B176" s="51">
        <v>45942</v>
      </c>
      <c r="C176" s="33" t="s">
        <v>4445</v>
      </c>
      <c r="D176" s="33">
        <v>1473</v>
      </c>
      <c r="E176" s="34">
        <v>9.0399999999999991</v>
      </c>
      <c r="F176" s="34">
        <v>9.14</v>
      </c>
      <c r="G176" s="34">
        <v>4.1500000000000004</v>
      </c>
      <c r="H176" s="34">
        <v>0.2</v>
      </c>
      <c r="I176" s="34">
        <v>0.26</v>
      </c>
      <c r="J176" s="31">
        <v>1.4999999999999999E-2</v>
      </c>
      <c r="K176" s="31">
        <v>8.7999999999999995E-2</v>
      </c>
      <c r="L176" s="31">
        <v>3.1E-2</v>
      </c>
      <c r="M176" s="31">
        <v>1.0999999999999999E-2</v>
      </c>
      <c r="N176" s="420">
        <f t="shared" si="55"/>
        <v>95.245000000000005</v>
      </c>
      <c r="O176" s="34">
        <v>37</v>
      </c>
      <c r="P176" s="34">
        <v>41.36</v>
      </c>
      <c r="Q176" s="34">
        <v>7.55</v>
      </c>
      <c r="R176" s="34">
        <v>11.82</v>
      </c>
      <c r="S176" s="34">
        <v>0.32</v>
      </c>
      <c r="T176" s="34">
        <v>0.22</v>
      </c>
      <c r="U176" s="34">
        <v>0.28999999999999998</v>
      </c>
      <c r="V176" s="34">
        <v>0.18</v>
      </c>
      <c r="W176" s="34">
        <v>0.4</v>
      </c>
      <c r="X176" s="34">
        <v>0.74</v>
      </c>
      <c r="Y176" s="34">
        <f>P176/O176</f>
        <v>1.1178378378378377</v>
      </c>
      <c r="Z176" s="34">
        <f>(Q176+P176)/O176</f>
        <v>1.3218918918918918</v>
      </c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6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spans="1:48" ht="15.75" customHeight="1">
      <c r="A177" s="535" t="s">
        <v>4448</v>
      </c>
      <c r="B177" s="51">
        <v>45942</v>
      </c>
      <c r="C177" s="33" t="s">
        <v>4447</v>
      </c>
      <c r="D177" s="33">
        <v>1469</v>
      </c>
      <c r="E177" s="34">
        <v>10.38</v>
      </c>
      <c r="F177" s="34">
        <v>10.48</v>
      </c>
      <c r="G177" s="34">
        <v>4.16</v>
      </c>
      <c r="H177" s="34">
        <v>0.19</v>
      </c>
      <c r="I177" s="34">
        <v>0.22</v>
      </c>
      <c r="J177" s="31">
        <v>0.02</v>
      </c>
      <c r="K177" s="31">
        <v>8.6999999999999994E-2</v>
      </c>
      <c r="L177" s="31">
        <v>2.5000000000000001E-2</v>
      </c>
      <c r="M177" s="31">
        <v>1.0999999999999999E-2</v>
      </c>
      <c r="N177" s="420">
        <f t="shared" si="55"/>
        <v>95.287000000000006</v>
      </c>
      <c r="O177" s="34">
        <v>37.21</v>
      </c>
      <c r="P177" s="34">
        <v>40.85</v>
      </c>
      <c r="Q177" s="34">
        <v>7.47</v>
      </c>
      <c r="R177" s="34">
        <v>12.05</v>
      </c>
      <c r="S177" s="34">
        <v>0.36</v>
      </c>
      <c r="T177" s="34">
        <v>0.25</v>
      </c>
      <c r="U177" s="34">
        <v>0.3</v>
      </c>
      <c r="V177" s="34">
        <v>0.19</v>
      </c>
      <c r="W177" s="34">
        <v>0.44400000000000001</v>
      </c>
      <c r="X177" s="34">
        <v>0.77</v>
      </c>
      <c r="Y177" s="34">
        <f>P177/O177</f>
        <v>1.097823165815641</v>
      </c>
      <c r="Z177" s="34">
        <f>(Q177+P177)/O177</f>
        <v>1.2985756517065306</v>
      </c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6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spans="1:48" ht="15.75" customHeight="1">
      <c r="A178" s="535" t="s">
        <v>4450</v>
      </c>
      <c r="B178" s="51">
        <v>45942</v>
      </c>
      <c r="C178" s="33" t="s">
        <v>4449</v>
      </c>
      <c r="D178" s="33">
        <v>1474</v>
      </c>
      <c r="E178" s="34">
        <v>12.39</v>
      </c>
      <c r="F178" s="34">
        <v>12.49</v>
      </c>
      <c r="G178" s="34">
        <v>4.12</v>
      </c>
      <c r="H178" s="34">
        <v>0.22</v>
      </c>
      <c r="I178" s="34">
        <v>0.53</v>
      </c>
      <c r="J178" s="31">
        <v>1.0999999999999999E-2</v>
      </c>
      <c r="K178" s="31">
        <v>9.2999999999999999E-2</v>
      </c>
      <c r="L178" s="31">
        <v>5.2999999999999999E-2</v>
      </c>
      <c r="M178" s="31">
        <v>1.2E-2</v>
      </c>
      <c r="N178" s="420">
        <f t="shared" si="55"/>
        <v>94.960999999999999</v>
      </c>
      <c r="O178" s="34">
        <v>36.93</v>
      </c>
      <c r="P178" s="34">
        <v>41.36</v>
      </c>
      <c r="Q178" s="34">
        <v>7.51</v>
      </c>
      <c r="R178" s="34">
        <v>12.05</v>
      </c>
      <c r="S178" s="34">
        <v>0.27</v>
      </c>
      <c r="T178" s="34">
        <v>0.21</v>
      </c>
      <c r="U178" s="34">
        <v>0.28999999999999998</v>
      </c>
      <c r="V178" s="34">
        <v>0.17</v>
      </c>
      <c r="W178" s="34">
        <v>0.39</v>
      </c>
      <c r="X178" s="34">
        <v>0.71</v>
      </c>
      <c r="Y178" s="34">
        <f>P178/O178</f>
        <v>1.1199566747901435</v>
      </c>
      <c r="Z178" s="34">
        <f>(Q178+P178)/O178</f>
        <v>1.3233143785540211</v>
      </c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6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spans="1:48" ht="15.75" customHeight="1">
      <c r="A179" s="535" t="s">
        <v>4452</v>
      </c>
      <c r="B179" s="51">
        <v>45942</v>
      </c>
      <c r="C179" s="33" t="s">
        <v>4451</v>
      </c>
      <c r="D179" s="33">
        <v>1475</v>
      </c>
      <c r="E179" s="34">
        <v>14.25</v>
      </c>
      <c r="F179" s="34">
        <v>14.35</v>
      </c>
      <c r="G179" s="34">
        <v>4.17</v>
      </c>
      <c r="H179" s="34">
        <v>0.16</v>
      </c>
      <c r="I179" s="34">
        <v>0.48</v>
      </c>
      <c r="J179" s="31">
        <v>1.7000000000000001E-2</v>
      </c>
      <c r="K179" s="31">
        <v>8.7999999999999995E-2</v>
      </c>
      <c r="L179" s="31">
        <v>4.1000000000000002E-2</v>
      </c>
      <c r="M179" s="31">
        <v>0.01</v>
      </c>
      <c r="N179" s="420">
        <f t="shared" si="55"/>
        <v>95.033999999999992</v>
      </c>
      <c r="O179" s="34">
        <v>37.06</v>
      </c>
      <c r="P179" s="34">
        <v>41.03</v>
      </c>
      <c r="Q179" s="34">
        <v>7.55</v>
      </c>
      <c r="R179" s="34">
        <v>12.31</v>
      </c>
      <c r="S179" s="34">
        <v>0.26</v>
      </c>
      <c r="T179" s="34">
        <v>0.17</v>
      </c>
      <c r="U179" s="34">
        <v>0.28000000000000003</v>
      </c>
      <c r="V179" s="34">
        <v>0.18</v>
      </c>
      <c r="W179" s="34">
        <v>0.41</v>
      </c>
      <c r="X179" s="34">
        <v>0.64</v>
      </c>
      <c r="Y179" s="433">
        <f t="shared" ref="Y179:Y183" si="62">P179/O179</f>
        <v>1.1071235833783055</v>
      </c>
      <c r="Z179" s="433">
        <f t="shared" ref="Z179:Z183" si="63">(Q179+P179)/O179</f>
        <v>1.3108472746896922</v>
      </c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6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spans="1:48" ht="15.75" customHeight="1">
      <c r="A180" s="535" t="s">
        <v>4454</v>
      </c>
      <c r="B180" s="51">
        <v>45942</v>
      </c>
      <c r="C180" s="33" t="s">
        <v>4453</v>
      </c>
      <c r="D180" s="33">
        <v>1470</v>
      </c>
      <c r="E180" s="34">
        <v>15.5</v>
      </c>
      <c r="F180" s="34">
        <v>16</v>
      </c>
      <c r="G180" s="34">
        <v>4.17</v>
      </c>
      <c r="H180" s="34">
        <v>0.16</v>
      </c>
      <c r="I180" s="34">
        <v>0.28000000000000003</v>
      </c>
      <c r="J180" s="31">
        <v>0.03</v>
      </c>
      <c r="K180" s="31">
        <v>8.7999999999999995E-2</v>
      </c>
      <c r="L180" s="31">
        <v>2.5000000000000001E-2</v>
      </c>
      <c r="M180" s="31">
        <v>1.0999999999999999E-2</v>
      </c>
      <c r="N180" s="420">
        <f t="shared" si="55"/>
        <v>95.236000000000004</v>
      </c>
      <c r="O180" s="34">
        <v>38.04</v>
      </c>
      <c r="P180" s="34">
        <v>39.58</v>
      </c>
      <c r="Q180" s="34">
        <v>7.55</v>
      </c>
      <c r="R180" s="34">
        <v>12.35</v>
      </c>
      <c r="S180" s="34">
        <v>0.36</v>
      </c>
      <c r="T180" s="34">
        <v>0.27</v>
      </c>
      <c r="U180" s="34">
        <v>0.28999999999999998</v>
      </c>
      <c r="V180" s="34">
        <v>0.23</v>
      </c>
      <c r="W180" s="34">
        <v>0.47</v>
      </c>
      <c r="X180" s="34">
        <v>0.75</v>
      </c>
      <c r="Y180" s="433">
        <f t="shared" si="62"/>
        <v>1.0404837013669821</v>
      </c>
      <c r="Z180" s="433">
        <f t="shared" si="63"/>
        <v>1.2389589905362774</v>
      </c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6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spans="1:48" ht="15.75" customHeight="1">
      <c r="A181" s="535" t="s">
        <v>4456</v>
      </c>
      <c r="B181" s="51">
        <v>45942</v>
      </c>
      <c r="C181" s="33" t="s">
        <v>4455</v>
      </c>
      <c r="D181" s="33">
        <v>1451</v>
      </c>
      <c r="E181" s="34">
        <v>17.2</v>
      </c>
      <c r="F181" s="34">
        <v>14.3</v>
      </c>
      <c r="G181" s="34">
        <v>4.1500000000000004</v>
      </c>
      <c r="H181" s="34">
        <v>0.14000000000000001</v>
      </c>
      <c r="I181" s="34">
        <v>0.13</v>
      </c>
      <c r="J181" s="31">
        <v>4.5999999999999999E-2</v>
      </c>
      <c r="K181" s="31">
        <v>8.5999999999999993E-2</v>
      </c>
      <c r="L181" s="31">
        <v>1.2999999999999999E-2</v>
      </c>
      <c r="M181" s="31">
        <v>1.0999999999999999E-2</v>
      </c>
      <c r="N181" s="420">
        <f t="shared" si="55"/>
        <v>95.424000000000007</v>
      </c>
      <c r="O181" s="34">
        <v>39.11</v>
      </c>
      <c r="P181" s="34">
        <v>39.08</v>
      </c>
      <c r="Q181" s="34">
        <v>7.46</v>
      </c>
      <c r="R181" s="34">
        <v>11.61</v>
      </c>
      <c r="S181" s="34">
        <v>0.41</v>
      </c>
      <c r="T181" s="34">
        <v>0.37</v>
      </c>
      <c r="U181" s="34">
        <v>0.28999999999999998</v>
      </c>
      <c r="V181" s="34">
        <v>0.24</v>
      </c>
      <c r="W181" s="34">
        <v>0.5</v>
      </c>
      <c r="X181" s="34">
        <v>0.8</v>
      </c>
      <c r="Y181" s="433">
        <f t="shared" si="62"/>
        <v>0.99923293275377134</v>
      </c>
      <c r="Z181" s="433">
        <f t="shared" si="63"/>
        <v>1.1899769879826132</v>
      </c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6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spans="1:48" ht="15.75" customHeight="1">
      <c r="A182" s="535" t="s">
        <v>4458</v>
      </c>
      <c r="B182" s="51">
        <v>45942</v>
      </c>
      <c r="C182" s="33" t="s">
        <v>4457</v>
      </c>
      <c r="D182" s="33">
        <v>1462</v>
      </c>
      <c r="E182" s="34">
        <v>18.5</v>
      </c>
      <c r="F182" s="34">
        <v>19</v>
      </c>
      <c r="G182" s="34">
        <v>4.16</v>
      </c>
      <c r="H182" s="34">
        <v>0.14000000000000001</v>
      </c>
      <c r="I182" s="34">
        <v>0.19</v>
      </c>
      <c r="J182" s="31">
        <v>3.5999999999999997E-2</v>
      </c>
      <c r="K182" s="31">
        <v>8.7999999999999995E-2</v>
      </c>
      <c r="L182" s="31">
        <v>0.02</v>
      </c>
      <c r="M182" s="31">
        <v>1.2E-2</v>
      </c>
      <c r="N182" s="420">
        <f t="shared" si="55"/>
        <v>95.353999999999999</v>
      </c>
      <c r="O182" s="34">
        <v>38.39</v>
      </c>
      <c r="P182" s="34">
        <v>39.770000000000003</v>
      </c>
      <c r="Q182" s="34">
        <v>7.58</v>
      </c>
      <c r="R182" s="34">
        <v>11.72</v>
      </c>
      <c r="S182" s="34">
        <v>0.32</v>
      </c>
      <c r="T182" s="34">
        <v>0.3</v>
      </c>
      <c r="U182" s="34">
        <v>0.28000000000000003</v>
      </c>
      <c r="V182" s="34">
        <v>0.21</v>
      </c>
      <c r="W182" s="34">
        <v>0.5</v>
      </c>
      <c r="X182" s="34">
        <v>0.81</v>
      </c>
      <c r="Y182" s="433">
        <f t="shared" si="62"/>
        <v>1.035946861161761</v>
      </c>
      <c r="Z182" s="433">
        <f t="shared" si="63"/>
        <v>1.2333941130502735</v>
      </c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6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spans="1:48" ht="15.75" customHeight="1">
      <c r="A183" s="535" t="s">
        <v>4460</v>
      </c>
      <c r="B183" s="51">
        <v>45942</v>
      </c>
      <c r="C183" s="33" t="s">
        <v>4459</v>
      </c>
      <c r="D183" s="33">
        <v>1465</v>
      </c>
      <c r="E183" s="34">
        <v>20</v>
      </c>
      <c r="F183" s="34">
        <v>20.100000000000001</v>
      </c>
      <c r="G183" s="34">
        <v>4.1500000000000004</v>
      </c>
      <c r="H183" s="34">
        <v>0.14000000000000001</v>
      </c>
      <c r="I183" s="34">
        <v>0.21</v>
      </c>
      <c r="J183" s="31">
        <v>3.2000000000000001E-2</v>
      </c>
      <c r="K183" s="31">
        <v>8.5999999999999993E-2</v>
      </c>
      <c r="L183" s="31">
        <v>2.1000000000000001E-2</v>
      </c>
      <c r="M183" s="31">
        <v>1.2E-2</v>
      </c>
      <c r="N183" s="420">
        <f t="shared" si="55"/>
        <v>95.349000000000004</v>
      </c>
      <c r="O183" s="34">
        <v>38</v>
      </c>
      <c r="P183" s="34">
        <v>39.96</v>
      </c>
      <c r="Q183" s="34">
        <v>7.64</v>
      </c>
      <c r="R183" s="34">
        <v>11.84</v>
      </c>
      <c r="S183" s="34">
        <v>0.34</v>
      </c>
      <c r="T183" s="34">
        <v>0.26</v>
      </c>
      <c r="U183" s="34">
        <v>0.28999999999999998</v>
      </c>
      <c r="V183" s="34">
        <v>0.2</v>
      </c>
      <c r="W183" s="34">
        <v>0.55000000000000004</v>
      </c>
      <c r="X183" s="34">
        <v>0.8</v>
      </c>
      <c r="Y183" s="433">
        <f t="shared" si="62"/>
        <v>1.0515789473684212</v>
      </c>
      <c r="Z183" s="433">
        <f t="shared" si="63"/>
        <v>1.2526315789473685</v>
      </c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6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spans="1:48" ht="15.75" customHeight="1">
      <c r="A184" s="535" t="s">
        <v>4462</v>
      </c>
      <c r="B184" s="51">
        <v>45942</v>
      </c>
      <c r="C184" s="33" t="s">
        <v>4461</v>
      </c>
      <c r="D184" s="33">
        <v>1485</v>
      </c>
      <c r="E184" s="34">
        <v>21.3</v>
      </c>
      <c r="F184" s="34">
        <v>21.4</v>
      </c>
      <c r="G184" s="34">
        <v>4.1900000000000004</v>
      </c>
      <c r="H184" s="34">
        <v>0.17</v>
      </c>
      <c r="I184" s="34">
        <v>0.3</v>
      </c>
      <c r="J184" s="31">
        <v>1.9E-2</v>
      </c>
      <c r="K184" s="31">
        <v>8.8999999999999996E-2</v>
      </c>
      <c r="L184" s="31">
        <v>3.2000000000000001E-2</v>
      </c>
      <c r="M184" s="31">
        <v>0.01</v>
      </c>
      <c r="N184" s="420">
        <f t="shared" ref="N184:N250" si="64">100-SUM(G184:M184)</f>
        <v>95.19</v>
      </c>
      <c r="O184" s="34">
        <v>37.64</v>
      </c>
      <c r="P184" s="34">
        <v>40.07</v>
      </c>
      <c r="Q184" s="34">
        <v>7.78</v>
      </c>
      <c r="R184" s="34">
        <v>12.02</v>
      </c>
      <c r="S184" s="34">
        <v>0.36</v>
      </c>
      <c r="T184" s="34">
        <v>0.24</v>
      </c>
      <c r="U184" s="34">
        <v>0.28000000000000003</v>
      </c>
      <c r="V184" s="34">
        <v>0.19</v>
      </c>
      <c r="W184" s="34">
        <v>0.51</v>
      </c>
      <c r="X184" s="34">
        <v>0.79</v>
      </c>
      <c r="Y184" s="433">
        <v>1.0645589798087141</v>
      </c>
      <c r="Z184" s="433">
        <v>1.2712539851222104</v>
      </c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6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spans="1:48" ht="15.75" customHeight="1">
      <c r="A185" s="535" t="s">
        <v>4464</v>
      </c>
      <c r="B185" s="51">
        <v>45942</v>
      </c>
      <c r="C185" s="33" t="s">
        <v>4463</v>
      </c>
      <c r="D185" s="33">
        <v>1469</v>
      </c>
      <c r="E185" s="34">
        <v>23.45</v>
      </c>
      <c r="F185" s="34">
        <v>23.55</v>
      </c>
      <c r="G185" s="34">
        <v>4.2</v>
      </c>
      <c r="H185" s="34">
        <v>0.16</v>
      </c>
      <c r="I185" s="34">
        <v>0.28999999999999998</v>
      </c>
      <c r="J185" s="31">
        <v>2.7E-2</v>
      </c>
      <c r="K185" s="31">
        <v>8.7999999999999995E-2</v>
      </c>
      <c r="L185" s="31">
        <v>2.7E-2</v>
      </c>
      <c r="M185" s="31">
        <v>0.01</v>
      </c>
      <c r="N185" s="420">
        <f t="shared" si="64"/>
        <v>95.197999999999993</v>
      </c>
      <c r="O185" s="34">
        <v>37.74</v>
      </c>
      <c r="P185" s="34">
        <v>39.869999999999997</v>
      </c>
      <c r="Q185" s="34">
        <v>7.84</v>
      </c>
      <c r="R185" s="34">
        <v>12.04</v>
      </c>
      <c r="S185" s="34">
        <v>0.35</v>
      </c>
      <c r="T185" s="34">
        <v>0.26</v>
      </c>
      <c r="U185" s="34">
        <v>0.3</v>
      </c>
      <c r="V185" s="34">
        <v>0.19</v>
      </c>
      <c r="W185" s="34">
        <v>0.52</v>
      </c>
      <c r="X185" s="34">
        <v>0.78</v>
      </c>
      <c r="Y185" s="34">
        <v>1.0564387917329092</v>
      </c>
      <c r="Z185" s="34">
        <v>1.2641759406465287</v>
      </c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6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spans="1:48" ht="15.75" customHeight="1">
      <c r="A186" s="530"/>
      <c r="B186" s="51"/>
      <c r="C186" s="33"/>
      <c r="D186" s="37"/>
      <c r="E186" s="34"/>
      <c r="F186" s="34"/>
      <c r="G186" s="34"/>
      <c r="H186" s="34"/>
      <c r="I186" s="34"/>
      <c r="J186" s="31"/>
      <c r="K186" s="31"/>
      <c r="L186" s="31"/>
      <c r="M186" s="31"/>
      <c r="N186" s="420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6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spans="1:48" ht="15.75" customHeight="1">
      <c r="A187" s="535" t="s">
        <v>4466</v>
      </c>
      <c r="B187" s="51">
        <v>45943</v>
      </c>
      <c r="C187" s="33" t="s">
        <v>4465</v>
      </c>
      <c r="D187" s="33">
        <v>1466</v>
      </c>
      <c r="E187" s="34">
        <v>1.2</v>
      </c>
      <c r="F187" s="34">
        <v>1.3</v>
      </c>
      <c r="G187" s="34">
        <v>4.21</v>
      </c>
      <c r="H187" s="34">
        <v>0.18</v>
      </c>
      <c r="I187" s="34">
        <v>0.44</v>
      </c>
      <c r="J187" s="31">
        <v>1.7999999999999999E-2</v>
      </c>
      <c r="K187" s="31">
        <v>9.2999999999999999E-2</v>
      </c>
      <c r="L187" s="31">
        <v>0.04</v>
      </c>
      <c r="M187" s="31">
        <v>0.01</v>
      </c>
      <c r="N187" s="420">
        <f t="shared" si="64"/>
        <v>95.009</v>
      </c>
      <c r="O187" s="34">
        <v>38.03</v>
      </c>
      <c r="P187" s="34">
        <v>40.4</v>
      </c>
      <c r="Q187" s="34">
        <v>7.73</v>
      </c>
      <c r="R187" s="34">
        <v>11.28</v>
      </c>
      <c r="S187" s="34">
        <v>0.57999999999999996</v>
      </c>
      <c r="T187" s="34">
        <v>0.22</v>
      </c>
      <c r="U187" s="34">
        <v>0.32</v>
      </c>
      <c r="V187" s="34">
        <v>0.18</v>
      </c>
      <c r="W187" s="34">
        <v>0.45</v>
      </c>
      <c r="X187" s="34">
        <v>0.72</v>
      </c>
      <c r="Y187" s="34">
        <v>1.0623192216671049</v>
      </c>
      <c r="Z187" s="34">
        <v>1.2655798054167762</v>
      </c>
      <c r="AA187" s="34"/>
      <c r="AB187" s="34" t="s">
        <v>48</v>
      </c>
      <c r="AC187" s="34">
        <v>22.3</v>
      </c>
      <c r="AD187" s="34">
        <v>25.6</v>
      </c>
      <c r="AE187" s="34">
        <v>17.399999999999999</v>
      </c>
      <c r="AF187" s="34">
        <v>0.6</v>
      </c>
      <c r="AG187" s="34">
        <v>3.48</v>
      </c>
      <c r="AH187" s="34">
        <v>52.92</v>
      </c>
      <c r="AI187" s="34">
        <v>1.4712643678160922</v>
      </c>
      <c r="AJ187" s="34">
        <v>40.465116279069761</v>
      </c>
      <c r="AK187" s="34">
        <v>886.93999999999994</v>
      </c>
      <c r="AL187" s="36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spans="1:48" ht="15.75" customHeight="1">
      <c r="A188" s="535" t="s">
        <v>4468</v>
      </c>
      <c r="B188" s="51">
        <v>45943</v>
      </c>
      <c r="C188" s="33" t="s">
        <v>4467</v>
      </c>
      <c r="D188" s="33">
        <v>1462</v>
      </c>
      <c r="E188" s="34">
        <v>2.4</v>
      </c>
      <c r="F188" s="34">
        <v>2.5</v>
      </c>
      <c r="G188" s="34">
        <v>4.2</v>
      </c>
      <c r="H188" s="34">
        <v>0.2</v>
      </c>
      <c r="I188" s="34">
        <v>0.54</v>
      </c>
      <c r="J188" s="31">
        <v>1.7000000000000001E-2</v>
      </c>
      <c r="K188" s="31">
        <v>9.6000000000000002E-2</v>
      </c>
      <c r="L188" s="31">
        <v>4.8000000000000001E-2</v>
      </c>
      <c r="M188" s="31">
        <v>1.0999999999999999E-2</v>
      </c>
      <c r="N188" s="420">
        <f t="shared" si="64"/>
        <v>94.888000000000005</v>
      </c>
      <c r="O188" s="34">
        <v>37.86</v>
      </c>
      <c r="P188" s="34">
        <v>40.19</v>
      </c>
      <c r="Q188" s="34">
        <v>7.66</v>
      </c>
      <c r="R188" s="34">
        <v>12.13</v>
      </c>
      <c r="S188" s="34">
        <v>0.27</v>
      </c>
      <c r="T188" s="34">
        <v>0.2</v>
      </c>
      <c r="U188" s="34">
        <v>0.28000000000000003</v>
      </c>
      <c r="V188" s="34">
        <v>0.17</v>
      </c>
      <c r="W188" s="34">
        <v>0.44</v>
      </c>
      <c r="X188" s="34">
        <v>0.69</v>
      </c>
      <c r="Y188" s="34">
        <v>1.0615425250924457</v>
      </c>
      <c r="Z188" s="34">
        <v>1.2638668779714737</v>
      </c>
      <c r="AA188" s="34"/>
      <c r="AB188" s="34" t="s">
        <v>50</v>
      </c>
      <c r="AC188" s="34">
        <v>6.3</v>
      </c>
      <c r="AD188" s="34">
        <v>25.2</v>
      </c>
      <c r="AE188" s="34">
        <v>17.399999999999999</v>
      </c>
      <c r="AF188" s="34">
        <v>0.6</v>
      </c>
      <c r="AG188" s="34">
        <v>3.62</v>
      </c>
      <c r="AH188" s="34">
        <v>53.180000000000007</v>
      </c>
      <c r="AI188" s="34">
        <v>1.4482758620689655</v>
      </c>
      <c r="AJ188" s="34">
        <v>40.845070422535215</v>
      </c>
      <c r="AK188" s="34">
        <v>879.01</v>
      </c>
      <c r="AL188" s="36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spans="1:48" ht="15.75" customHeight="1">
      <c r="A189" s="535" t="s">
        <v>4470</v>
      </c>
      <c r="B189" s="51">
        <v>45943</v>
      </c>
      <c r="C189" s="33" t="s">
        <v>4469</v>
      </c>
      <c r="D189" s="33">
        <v>1475</v>
      </c>
      <c r="E189" s="34">
        <v>4.25</v>
      </c>
      <c r="F189" s="34">
        <v>4.3499999999999996</v>
      </c>
      <c r="G189" s="34">
        <v>4.24</v>
      </c>
      <c r="H189" s="34">
        <v>0.21</v>
      </c>
      <c r="I189" s="34">
        <v>0.52</v>
      </c>
      <c r="J189" s="31">
        <v>1.4E-2</v>
      </c>
      <c r="K189" s="31">
        <v>9.4E-2</v>
      </c>
      <c r="L189" s="31">
        <v>4.8000000000000001E-2</v>
      </c>
      <c r="M189" s="31">
        <v>1.0999999999999999E-2</v>
      </c>
      <c r="N189" s="420">
        <f t="shared" si="64"/>
        <v>94.863</v>
      </c>
      <c r="O189" s="34">
        <v>37.24</v>
      </c>
      <c r="P189" s="34">
        <v>40.590000000000003</v>
      </c>
      <c r="Q189" s="34">
        <v>7.81</v>
      </c>
      <c r="R189" s="34">
        <v>12.38</v>
      </c>
      <c r="S189" s="34">
        <v>0.24</v>
      </c>
      <c r="T189" s="34">
        <v>0.17</v>
      </c>
      <c r="U189" s="34">
        <v>0.28999999999999998</v>
      </c>
      <c r="V189" s="34">
        <v>0.16</v>
      </c>
      <c r="W189" s="34">
        <v>0.37</v>
      </c>
      <c r="X189" s="34">
        <v>0.65</v>
      </c>
      <c r="Y189" s="34">
        <v>1.0899570354457573</v>
      </c>
      <c r="Z189" s="34">
        <v>1.2996777658431795</v>
      </c>
      <c r="AA189" s="34"/>
      <c r="AB189" s="34" t="s">
        <v>53</v>
      </c>
      <c r="AC189" s="34">
        <v>14.5</v>
      </c>
      <c r="AD189" s="34">
        <v>26</v>
      </c>
      <c r="AE189" s="34">
        <v>18</v>
      </c>
      <c r="AF189" s="34">
        <v>0.4</v>
      </c>
      <c r="AG189" s="34">
        <v>3.22</v>
      </c>
      <c r="AH189" s="34">
        <v>52.379999999999995</v>
      </c>
      <c r="AI189" s="34">
        <v>1.4444444444444444</v>
      </c>
      <c r="AJ189" s="34">
        <v>40.909090909090914</v>
      </c>
      <c r="AK189" s="34">
        <v>891.21</v>
      </c>
      <c r="AL189" s="36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spans="1:48" ht="15.75" customHeight="1">
      <c r="A190" s="535" t="s">
        <v>4472</v>
      </c>
      <c r="B190" s="51">
        <v>45943</v>
      </c>
      <c r="C190" s="33" t="s">
        <v>4471</v>
      </c>
      <c r="D190" s="33">
        <v>1486</v>
      </c>
      <c r="E190" s="34">
        <v>6.25</v>
      </c>
      <c r="F190" s="34">
        <v>6.35</v>
      </c>
      <c r="G190" s="34">
        <v>4.21</v>
      </c>
      <c r="H190" s="34">
        <v>0.19</v>
      </c>
      <c r="I190" s="34">
        <v>0.41</v>
      </c>
      <c r="J190" s="31">
        <v>1.7999999999999999E-2</v>
      </c>
      <c r="K190" s="31">
        <v>8.8999999999999996E-2</v>
      </c>
      <c r="L190" s="31">
        <v>3.9E-2</v>
      </c>
      <c r="M190" s="31">
        <v>0.01</v>
      </c>
      <c r="N190" s="420">
        <f t="shared" si="64"/>
        <v>95.034000000000006</v>
      </c>
      <c r="O190" s="34">
        <v>37</v>
      </c>
      <c r="P190" s="34">
        <v>40.549999999999997</v>
      </c>
      <c r="Q190" s="34">
        <v>7.9</v>
      </c>
      <c r="R190" s="34">
        <v>12.51</v>
      </c>
      <c r="S190" s="34">
        <v>0.24</v>
      </c>
      <c r="T190" s="34">
        <v>0.19</v>
      </c>
      <c r="U190" s="34">
        <v>0.28000000000000003</v>
      </c>
      <c r="V190" s="34">
        <v>0.17</v>
      </c>
      <c r="W190" s="34">
        <v>0.38</v>
      </c>
      <c r="X190" s="34">
        <v>0.68</v>
      </c>
      <c r="Y190" s="433">
        <f t="shared" ref="Y190:Y191" si="65">P190/O190</f>
        <v>1.095945945945946</v>
      </c>
      <c r="Z190" s="433">
        <f t="shared" ref="Z190:Z191" si="66">(Q190+P190)/O190</f>
        <v>1.3094594594594593</v>
      </c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6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spans="1:48" ht="15.75" customHeight="1">
      <c r="A191" s="535" t="s">
        <v>4473</v>
      </c>
      <c r="B191" s="51">
        <v>45943</v>
      </c>
      <c r="C191" s="33" t="s">
        <v>4474</v>
      </c>
      <c r="D191" s="33">
        <v>1471</v>
      </c>
      <c r="E191" s="34">
        <v>8</v>
      </c>
      <c r="F191" s="34">
        <v>8.1</v>
      </c>
      <c r="G191" s="34">
        <v>4.16</v>
      </c>
      <c r="H191" s="34">
        <v>0.16</v>
      </c>
      <c r="I191" s="34">
        <v>0.28000000000000003</v>
      </c>
      <c r="J191" s="31">
        <v>2.7E-2</v>
      </c>
      <c r="K191" s="31">
        <v>8.6999999999999994E-2</v>
      </c>
      <c r="L191" s="31">
        <v>2.7E-2</v>
      </c>
      <c r="M191" s="31">
        <v>0.01</v>
      </c>
      <c r="N191" s="420">
        <f t="shared" si="64"/>
        <v>95.248999999999995</v>
      </c>
      <c r="O191" s="34">
        <v>37.53</v>
      </c>
      <c r="P191" s="34">
        <v>39.79</v>
      </c>
      <c r="Q191" s="34">
        <v>8.0500000000000007</v>
      </c>
      <c r="R191" s="34">
        <v>12.16</v>
      </c>
      <c r="S191" s="34">
        <v>0.34</v>
      </c>
      <c r="T191" s="34">
        <v>0.28999999999999998</v>
      </c>
      <c r="U191" s="34">
        <v>0.3</v>
      </c>
      <c r="V191" s="34">
        <v>0.2</v>
      </c>
      <c r="W191" s="34">
        <v>0.48</v>
      </c>
      <c r="X191" s="34">
        <v>0.74</v>
      </c>
      <c r="Y191" s="433">
        <f t="shared" si="65"/>
        <v>1.0602184918731681</v>
      </c>
      <c r="Z191" s="433">
        <f t="shared" si="66"/>
        <v>1.2747135624833468</v>
      </c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6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spans="1:48" ht="15.75" customHeight="1">
      <c r="A192" s="535" t="s">
        <v>4476</v>
      </c>
      <c r="B192" s="51">
        <v>45943</v>
      </c>
      <c r="C192" s="33" t="s">
        <v>4475</v>
      </c>
      <c r="D192" s="33">
        <v>1472</v>
      </c>
      <c r="E192" s="34">
        <v>10.4</v>
      </c>
      <c r="F192" s="34">
        <v>10.5</v>
      </c>
      <c r="G192" s="34">
        <v>4.13</v>
      </c>
      <c r="H192" s="34">
        <v>0.21</v>
      </c>
      <c r="I192" s="34">
        <v>0.3</v>
      </c>
      <c r="J192" s="31">
        <v>1.6E-2</v>
      </c>
      <c r="K192" s="31">
        <v>8.7999999999999995E-2</v>
      </c>
      <c r="L192" s="31">
        <v>3.5000000000000003E-2</v>
      </c>
      <c r="M192" s="31">
        <v>1.0999999999999999E-2</v>
      </c>
      <c r="N192" s="420">
        <f t="shared" si="64"/>
        <v>95.21</v>
      </c>
      <c r="O192" s="34">
        <v>36.950000000000003</v>
      </c>
      <c r="P192" s="34">
        <v>40.76</v>
      </c>
      <c r="Q192" s="34">
        <v>7.96</v>
      </c>
      <c r="R192" s="34">
        <v>11.68</v>
      </c>
      <c r="S192" s="34">
        <v>0.43</v>
      </c>
      <c r="T192" s="34">
        <v>0.32</v>
      </c>
      <c r="U192" s="34">
        <v>0.33</v>
      </c>
      <c r="V192" s="34">
        <v>0.2</v>
      </c>
      <c r="W192" s="34">
        <v>0.47</v>
      </c>
      <c r="X192" s="34">
        <v>0.77</v>
      </c>
      <c r="Y192" s="34">
        <v>1.1031123139377537</v>
      </c>
      <c r="Z192" s="34">
        <v>1.3185385656292286</v>
      </c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6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spans="1:48" ht="15.75" customHeight="1">
      <c r="A193" s="535" t="s">
        <v>4478</v>
      </c>
      <c r="B193" s="51">
        <v>45943</v>
      </c>
      <c r="C193" s="33" t="s">
        <v>4477</v>
      </c>
      <c r="D193" s="33">
        <v>1472</v>
      </c>
      <c r="E193" s="34">
        <v>11.1</v>
      </c>
      <c r="F193" s="34">
        <v>11.2</v>
      </c>
      <c r="G193" s="34">
        <v>4.2300000000000004</v>
      </c>
      <c r="H193" s="34">
        <v>0.21</v>
      </c>
      <c r="I193" s="34">
        <v>0.33</v>
      </c>
      <c r="J193" s="31">
        <v>1.7000000000000001E-2</v>
      </c>
      <c r="K193" s="31">
        <v>9.1999999999999998E-2</v>
      </c>
      <c r="L193" s="31">
        <v>3.5000000000000003E-2</v>
      </c>
      <c r="M193" s="31">
        <v>1.0999999999999999E-2</v>
      </c>
      <c r="N193" s="420">
        <f t="shared" si="64"/>
        <v>95.075000000000003</v>
      </c>
      <c r="O193" s="34">
        <v>36.6</v>
      </c>
      <c r="P193" s="34">
        <v>41.11</v>
      </c>
      <c r="Q193" s="34">
        <v>7.91</v>
      </c>
      <c r="R193" s="34">
        <v>12.11</v>
      </c>
      <c r="S193" s="34">
        <v>0.26</v>
      </c>
      <c r="T193" s="34">
        <v>0.27</v>
      </c>
      <c r="U193" s="34">
        <v>0.3</v>
      </c>
      <c r="V193" s="34">
        <v>0.18</v>
      </c>
      <c r="W193" s="34">
        <v>0.41</v>
      </c>
      <c r="X193" s="34">
        <v>0.74</v>
      </c>
      <c r="Y193" s="34">
        <v>1.1232240437158469</v>
      </c>
      <c r="Z193" s="34">
        <v>1.3393442622950817</v>
      </c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6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spans="1:48" ht="15.75" customHeight="1">
      <c r="A194" s="535" t="s">
        <v>4480</v>
      </c>
      <c r="B194" s="51">
        <v>45943</v>
      </c>
      <c r="C194" s="33" t="s">
        <v>4479</v>
      </c>
      <c r="D194" s="33">
        <v>1483</v>
      </c>
      <c r="E194" s="34">
        <v>12.4</v>
      </c>
      <c r="F194" s="34">
        <v>12.5</v>
      </c>
      <c r="G194" s="34">
        <v>4.2300000000000004</v>
      </c>
      <c r="H194" s="34">
        <v>0.22</v>
      </c>
      <c r="I194" s="34">
        <v>0.36</v>
      </c>
      <c r="J194" s="31">
        <v>1.4E-2</v>
      </c>
      <c r="K194" s="31">
        <v>9.0999999999999998E-2</v>
      </c>
      <c r="L194" s="31">
        <v>0.04</v>
      </c>
      <c r="M194" s="31">
        <v>1.0999999999999999E-2</v>
      </c>
      <c r="N194" s="420">
        <f t="shared" si="64"/>
        <v>95.033999999999992</v>
      </c>
      <c r="O194" s="34">
        <v>36.19</v>
      </c>
      <c r="P194" s="34">
        <v>41.55</v>
      </c>
      <c r="Q194" s="34">
        <v>7.89</v>
      </c>
      <c r="R194" s="34">
        <v>12.26</v>
      </c>
      <c r="S194" s="34">
        <v>0.28999999999999998</v>
      </c>
      <c r="T194" s="34">
        <v>0.21</v>
      </c>
      <c r="U194" s="34">
        <v>0.3</v>
      </c>
      <c r="V194" s="34">
        <v>0.17</v>
      </c>
      <c r="W194" s="34">
        <v>0.36</v>
      </c>
      <c r="X194" s="34">
        <v>0.68</v>
      </c>
      <c r="Y194" s="34">
        <v>1.1481072119369993</v>
      </c>
      <c r="Z194" s="34">
        <v>1.3661232384636641</v>
      </c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6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spans="1:48" ht="15.75" customHeight="1">
      <c r="A195" s="535" t="s">
        <v>4482</v>
      </c>
      <c r="B195" s="51">
        <v>45943</v>
      </c>
      <c r="C195" s="33" t="s">
        <v>4481</v>
      </c>
      <c r="D195" s="33">
        <v>1485</v>
      </c>
      <c r="E195" s="34">
        <v>13.4</v>
      </c>
      <c r="F195" s="34">
        <v>13.5</v>
      </c>
      <c r="G195" s="34">
        <v>4.25</v>
      </c>
      <c r="H195" s="34">
        <v>0.21</v>
      </c>
      <c r="I195" s="34">
        <v>0.52</v>
      </c>
      <c r="J195" s="31">
        <v>1.7000000000000001E-2</v>
      </c>
      <c r="K195" s="31">
        <v>9.6000000000000002E-2</v>
      </c>
      <c r="L195" s="31">
        <v>4.4999999999999998E-2</v>
      </c>
      <c r="M195" s="31">
        <v>8.9999999999999993E-3</v>
      </c>
      <c r="N195" s="420">
        <f t="shared" si="64"/>
        <v>94.852999999999994</v>
      </c>
      <c r="O195" s="34">
        <v>36.51</v>
      </c>
      <c r="P195" s="34">
        <v>40.880000000000003</v>
      </c>
      <c r="Q195" s="34">
        <v>7.96</v>
      </c>
      <c r="R195" s="34">
        <v>12.62</v>
      </c>
      <c r="S195" s="34">
        <v>0.25</v>
      </c>
      <c r="T195" s="34">
        <v>0.19</v>
      </c>
      <c r="U195" s="34">
        <v>0.28999999999999998</v>
      </c>
      <c r="V195" s="34">
        <v>0.18</v>
      </c>
      <c r="W195" s="34">
        <v>0.39</v>
      </c>
      <c r="X195" s="34">
        <v>0.64</v>
      </c>
      <c r="Y195" s="34">
        <v>1.1196932347302111</v>
      </c>
      <c r="Z195" s="34">
        <v>1.3377156943303206</v>
      </c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6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spans="1:48" ht="15.75" customHeight="1">
      <c r="A196" s="535" t="s">
        <v>4484</v>
      </c>
      <c r="B196" s="51">
        <v>45943</v>
      </c>
      <c r="C196" s="33" t="s">
        <v>4483</v>
      </c>
      <c r="D196" s="33">
        <v>1470</v>
      </c>
      <c r="E196" s="34">
        <v>16</v>
      </c>
      <c r="F196" s="34">
        <v>16.100000000000001</v>
      </c>
      <c r="G196" s="34">
        <v>4.2300000000000004</v>
      </c>
      <c r="H196" s="34">
        <v>0.19</v>
      </c>
      <c r="I196" s="34">
        <v>0.28999999999999998</v>
      </c>
      <c r="J196" s="31">
        <v>2.5999999999999999E-2</v>
      </c>
      <c r="K196" s="31">
        <v>8.5999999999999993E-2</v>
      </c>
      <c r="L196" s="31">
        <v>2.7E-2</v>
      </c>
      <c r="M196" s="31">
        <v>8.9999999999999993E-3</v>
      </c>
      <c r="N196" s="420">
        <f t="shared" si="64"/>
        <v>95.141999999999996</v>
      </c>
      <c r="O196" s="34">
        <v>36.47</v>
      </c>
      <c r="P196" s="34">
        <v>40.549999999999997</v>
      </c>
      <c r="Q196" s="34">
        <v>7.88</v>
      </c>
      <c r="R196" s="34">
        <v>12.54</v>
      </c>
      <c r="S196" s="34">
        <v>0.31</v>
      </c>
      <c r="T196" s="34">
        <v>0.26</v>
      </c>
      <c r="U196" s="34">
        <v>0.39</v>
      </c>
      <c r="V196" s="34">
        <v>0.21</v>
      </c>
      <c r="W196" s="34">
        <v>0.5</v>
      </c>
      <c r="X196" s="34">
        <v>0.65</v>
      </c>
      <c r="Y196" s="433">
        <f t="shared" ref="Y196:Y198" si="67">P196/O196</f>
        <v>1.1118727721414861</v>
      </c>
      <c r="Z196" s="433">
        <f t="shared" ref="Z196:Z198" si="68">(Q196+P196)/O196</f>
        <v>1.327940773238278</v>
      </c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6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spans="1:48" ht="15.75" customHeight="1">
      <c r="A197" s="535" t="s">
        <v>4486</v>
      </c>
      <c r="B197" s="51">
        <v>45943</v>
      </c>
      <c r="C197" s="33" t="s">
        <v>4485</v>
      </c>
      <c r="D197" s="33">
        <v>1470</v>
      </c>
      <c r="E197" s="34">
        <v>17.3</v>
      </c>
      <c r="F197" s="34">
        <v>17.399999999999999</v>
      </c>
      <c r="G197" s="34">
        <v>4.1900000000000004</v>
      </c>
      <c r="H197" s="34">
        <v>0.2</v>
      </c>
      <c r="I197" s="34">
        <v>0.38</v>
      </c>
      <c r="J197" s="31">
        <v>2.1999999999999999E-2</v>
      </c>
      <c r="K197" s="31">
        <v>9.0999999999999998E-2</v>
      </c>
      <c r="L197" s="31">
        <v>3.3000000000000002E-2</v>
      </c>
      <c r="M197" s="31">
        <v>0.01</v>
      </c>
      <c r="N197" s="420">
        <f t="shared" si="64"/>
        <v>95.073999999999998</v>
      </c>
      <c r="O197" s="34">
        <v>36.549999999999997</v>
      </c>
      <c r="P197" s="34">
        <v>40.590000000000003</v>
      </c>
      <c r="Q197" s="34">
        <v>7.86</v>
      </c>
      <c r="R197" s="34">
        <v>12.5</v>
      </c>
      <c r="S197" s="34">
        <v>0.24</v>
      </c>
      <c r="T197" s="34">
        <v>0.23</v>
      </c>
      <c r="U197" s="34">
        <v>0.39200000000000002</v>
      </c>
      <c r="V197" s="34">
        <v>0.21</v>
      </c>
      <c r="W197" s="34">
        <v>0.53</v>
      </c>
      <c r="X197" s="34">
        <v>0.65</v>
      </c>
      <c r="Y197" s="433">
        <f t="shared" si="67"/>
        <v>1.1105335157318743</v>
      </c>
      <c r="Z197" s="433">
        <f t="shared" si="68"/>
        <v>1.3255813953488373</v>
      </c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6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spans="1:48" ht="15.75" customHeight="1">
      <c r="A198" s="535" t="s">
        <v>4488</v>
      </c>
      <c r="B198" s="51">
        <v>45943</v>
      </c>
      <c r="C198" s="33" t="s">
        <v>4487</v>
      </c>
      <c r="D198" s="33">
        <v>1486</v>
      </c>
      <c r="E198" s="34">
        <v>19.2</v>
      </c>
      <c r="F198" s="34">
        <v>19.3</v>
      </c>
      <c r="G198" s="34">
        <v>4.18</v>
      </c>
      <c r="H198" s="34">
        <v>0.19</v>
      </c>
      <c r="I198" s="34">
        <v>0.54</v>
      </c>
      <c r="J198" s="31">
        <v>1.6E-2</v>
      </c>
      <c r="K198" s="31">
        <v>8.6999999999999994E-2</v>
      </c>
      <c r="L198" s="31">
        <v>4.5999999999999999E-2</v>
      </c>
      <c r="M198" s="31">
        <v>8.9999999999999993E-3</v>
      </c>
      <c r="N198" s="420">
        <f t="shared" si="64"/>
        <v>94.932000000000002</v>
      </c>
      <c r="O198" s="34">
        <v>36.06</v>
      </c>
      <c r="P198" s="34">
        <v>40.729999999999997</v>
      </c>
      <c r="Q198" s="34">
        <v>7.9</v>
      </c>
      <c r="R198" s="34">
        <v>13.05</v>
      </c>
      <c r="S198" s="34">
        <v>0.25</v>
      </c>
      <c r="T198" s="34">
        <v>0.16</v>
      </c>
      <c r="U198" s="34">
        <v>0.373</v>
      </c>
      <c r="V198" s="34">
        <v>0.2</v>
      </c>
      <c r="W198" s="34">
        <v>0.48</v>
      </c>
      <c r="X198" s="34">
        <v>0.56999999999999995</v>
      </c>
      <c r="Y198" s="433">
        <f t="shared" si="67"/>
        <v>1.129506378258458</v>
      </c>
      <c r="Z198" s="433">
        <f t="shared" si="68"/>
        <v>1.3485856905158067</v>
      </c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6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spans="1:48" ht="15.75" customHeight="1">
      <c r="A199" s="535" t="s">
        <v>4490</v>
      </c>
      <c r="B199" s="51">
        <v>45943</v>
      </c>
      <c r="C199" s="33" t="s">
        <v>4489</v>
      </c>
      <c r="D199" s="33">
        <v>1466</v>
      </c>
      <c r="E199" s="34">
        <v>21.05</v>
      </c>
      <c r="F199" s="34">
        <v>21.15</v>
      </c>
      <c r="G199" s="34">
        <v>4.1399999999999997</v>
      </c>
      <c r="H199" s="34">
        <v>0.15</v>
      </c>
      <c r="I199" s="34">
        <v>0.25</v>
      </c>
      <c r="J199" s="31">
        <v>1.6E-2</v>
      </c>
      <c r="K199" s="31">
        <v>8.6999999999999994E-2</v>
      </c>
      <c r="L199" s="31">
        <v>4.5999999999999999E-2</v>
      </c>
      <c r="M199" s="31">
        <v>8.9999999999999993E-3</v>
      </c>
      <c r="N199" s="420">
        <f t="shared" si="64"/>
        <v>95.301999999999992</v>
      </c>
      <c r="O199" s="34">
        <v>36.81</v>
      </c>
      <c r="P199" s="34">
        <v>40.04</v>
      </c>
      <c r="Q199" s="34">
        <v>7.83</v>
      </c>
      <c r="R199" s="34">
        <v>12.71</v>
      </c>
      <c r="S199" s="34">
        <v>0.31</v>
      </c>
      <c r="T199" s="34">
        <v>0.23</v>
      </c>
      <c r="U199" s="34">
        <v>0.39</v>
      </c>
      <c r="V199" s="34">
        <v>0.21</v>
      </c>
      <c r="W199" s="34">
        <v>0.53</v>
      </c>
      <c r="X199" s="34">
        <v>0.67</v>
      </c>
      <c r="Y199" s="433">
        <v>1.0877478945938603</v>
      </c>
      <c r="Z199" s="433">
        <v>1.300461831024178</v>
      </c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6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spans="1:48" ht="15.75" customHeight="1">
      <c r="A200" s="535" t="s">
        <v>4492</v>
      </c>
      <c r="B200" s="51">
        <v>45943</v>
      </c>
      <c r="C200" s="33" t="s">
        <v>4491</v>
      </c>
      <c r="D200" s="33">
        <v>1467</v>
      </c>
      <c r="E200" s="34">
        <v>23.2</v>
      </c>
      <c r="F200" s="34">
        <v>23.3</v>
      </c>
      <c r="G200" s="34">
        <v>4.0999999999999996</v>
      </c>
      <c r="H200" s="34">
        <v>0.16</v>
      </c>
      <c r="I200" s="34">
        <v>0.39</v>
      </c>
      <c r="J200" s="31">
        <v>3.1E-2</v>
      </c>
      <c r="K200" s="31">
        <v>8.5999999999999993E-2</v>
      </c>
      <c r="L200" s="31">
        <v>3.2000000000000001E-2</v>
      </c>
      <c r="M200" s="31">
        <v>0.01</v>
      </c>
      <c r="N200" s="420">
        <f t="shared" si="64"/>
        <v>95.191000000000003</v>
      </c>
      <c r="O200" s="34">
        <v>37.1</v>
      </c>
      <c r="P200" s="34">
        <v>39.58</v>
      </c>
      <c r="Q200" s="34">
        <v>7.77</v>
      </c>
      <c r="R200" s="34">
        <v>12.92</v>
      </c>
      <c r="S200" s="34">
        <v>0.28000000000000003</v>
      </c>
      <c r="T200" s="34">
        <v>0.22</v>
      </c>
      <c r="U200" s="34">
        <v>0.39</v>
      </c>
      <c r="V200" s="34">
        <v>0.21</v>
      </c>
      <c r="W200" s="34">
        <v>0.57999999999999996</v>
      </c>
      <c r="X200" s="34">
        <v>0.7</v>
      </c>
      <c r="Y200" s="433">
        <v>1.0668463611859837</v>
      </c>
      <c r="Z200" s="433">
        <v>1.2762803234501345</v>
      </c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6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spans="1:48" ht="15.75" customHeight="1">
      <c r="A201" s="535"/>
      <c r="B201" s="51"/>
      <c r="C201" s="33"/>
      <c r="D201" s="33"/>
      <c r="E201" s="34"/>
      <c r="F201" s="34"/>
      <c r="G201" s="34"/>
      <c r="H201" s="34"/>
      <c r="I201" s="34"/>
      <c r="J201" s="31"/>
      <c r="K201" s="31"/>
      <c r="L201" s="31"/>
      <c r="M201" s="31"/>
      <c r="N201" s="420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433"/>
      <c r="Z201" s="433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6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spans="1:48" ht="15.75" customHeight="1">
      <c r="A202" s="535" t="s">
        <v>4494</v>
      </c>
      <c r="B202" s="51">
        <v>45944</v>
      </c>
      <c r="C202" s="33" t="s">
        <v>4493</v>
      </c>
      <c r="D202" s="33">
        <v>1470</v>
      </c>
      <c r="E202" s="34">
        <v>0.5</v>
      </c>
      <c r="F202" s="34">
        <v>1</v>
      </c>
      <c r="G202" s="34">
        <v>4.05</v>
      </c>
      <c r="H202" s="34">
        <v>0.15</v>
      </c>
      <c r="I202" s="34">
        <v>0.5</v>
      </c>
      <c r="J202" s="31">
        <v>2.5000000000000001E-2</v>
      </c>
      <c r="K202" s="31">
        <v>8.6999999999999994E-2</v>
      </c>
      <c r="L202" s="31">
        <v>4.1000000000000002E-2</v>
      </c>
      <c r="M202" s="31">
        <v>8.9999999999999993E-3</v>
      </c>
      <c r="N202" s="420">
        <f t="shared" si="64"/>
        <v>95.138000000000005</v>
      </c>
      <c r="O202" s="34">
        <v>36.9</v>
      </c>
      <c r="P202" s="34">
        <v>39.840000000000003</v>
      </c>
      <c r="Q202" s="34">
        <v>7.75</v>
      </c>
      <c r="R202" s="34">
        <v>13.08</v>
      </c>
      <c r="S202" s="34">
        <v>0.27</v>
      </c>
      <c r="T202" s="34">
        <v>0.17</v>
      </c>
      <c r="U202" s="34">
        <v>0.39</v>
      </c>
      <c r="V202" s="34">
        <v>0.21</v>
      </c>
      <c r="W202" s="34">
        <v>0.54</v>
      </c>
      <c r="X202" s="34">
        <v>0.61</v>
      </c>
      <c r="Y202" s="433">
        <v>1.0796747967479676</v>
      </c>
      <c r="Z202" s="433">
        <v>1.2897018970189704</v>
      </c>
      <c r="AA202" s="34"/>
      <c r="AB202" s="34" t="s">
        <v>48</v>
      </c>
      <c r="AC202" s="34">
        <v>22.3</v>
      </c>
      <c r="AD202" s="34">
        <v>26.4</v>
      </c>
      <c r="AE202" s="34">
        <v>18.2</v>
      </c>
      <c r="AF202" s="34">
        <v>0.6</v>
      </c>
      <c r="AG202" s="34">
        <v>3.35</v>
      </c>
      <c r="AH202" s="34">
        <v>51.45</v>
      </c>
      <c r="AI202" s="34">
        <v>1.4505494505494505</v>
      </c>
      <c r="AJ202" s="34">
        <v>40.80717488789238</v>
      </c>
      <c r="AK202" s="34">
        <v>907.375</v>
      </c>
      <c r="AL202" s="36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spans="1:48" ht="15.75" customHeight="1">
      <c r="A203" s="535" t="s">
        <v>4496</v>
      </c>
      <c r="B203" s="51">
        <v>45944</v>
      </c>
      <c r="C203" s="33" t="s">
        <v>4495</v>
      </c>
      <c r="D203" s="33">
        <v>1474</v>
      </c>
      <c r="E203" s="34">
        <v>2.25</v>
      </c>
      <c r="F203" s="34">
        <v>2.35</v>
      </c>
      <c r="G203" s="34">
        <v>4.08</v>
      </c>
      <c r="H203" s="34">
        <v>0.15</v>
      </c>
      <c r="I203" s="34">
        <v>0.56999999999999995</v>
      </c>
      <c r="J203" s="31">
        <v>1.9E-2</v>
      </c>
      <c r="K203" s="31">
        <v>8.5000000000000006E-2</v>
      </c>
      <c r="L203" s="31">
        <v>4.5999999999999999E-2</v>
      </c>
      <c r="M203" s="31">
        <v>7.0000000000000001E-3</v>
      </c>
      <c r="N203" s="420">
        <f t="shared" si="64"/>
        <v>95.043000000000006</v>
      </c>
      <c r="O203" s="34">
        <v>37.049999999999997</v>
      </c>
      <c r="P203" s="34">
        <v>39.729999999999997</v>
      </c>
      <c r="Q203" s="34">
        <v>7.84</v>
      </c>
      <c r="R203" s="34">
        <v>13</v>
      </c>
      <c r="S203" s="34">
        <v>0.25</v>
      </c>
      <c r="T203" s="34">
        <v>0.16</v>
      </c>
      <c r="U203" s="34">
        <v>0.39</v>
      </c>
      <c r="V203" s="34">
        <v>0.21</v>
      </c>
      <c r="W203" s="34">
        <v>0.52</v>
      </c>
      <c r="X203" s="34">
        <v>0.61</v>
      </c>
      <c r="Y203" s="34">
        <v>1.0723346828609988</v>
      </c>
      <c r="Z203" s="34">
        <v>1.283940620782726</v>
      </c>
      <c r="AA203" s="34"/>
      <c r="AB203" s="34" t="s">
        <v>50</v>
      </c>
      <c r="AC203" s="34">
        <v>6.5</v>
      </c>
      <c r="AD203" s="34">
        <v>26.8</v>
      </c>
      <c r="AE203" s="34">
        <v>18</v>
      </c>
      <c r="AF203" s="34">
        <v>0.4</v>
      </c>
      <c r="AG203" s="34">
        <v>3.48</v>
      </c>
      <c r="AH203" s="34">
        <v>51.32</v>
      </c>
      <c r="AI203" s="34">
        <v>1.4888888888888889</v>
      </c>
      <c r="AJ203" s="34">
        <v>40.178571428571431</v>
      </c>
      <c r="AK203" s="34">
        <v>923.54</v>
      </c>
      <c r="AL203" s="36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spans="1:48" ht="15.75" customHeight="1">
      <c r="A204" s="535" t="s">
        <v>4498</v>
      </c>
      <c r="B204" s="51">
        <v>45944</v>
      </c>
      <c r="C204" s="33" t="s">
        <v>4497</v>
      </c>
      <c r="D204" s="33">
        <v>1471</v>
      </c>
      <c r="E204" s="34">
        <v>4.0999999999999996</v>
      </c>
      <c r="F204" s="34">
        <v>4.2</v>
      </c>
      <c r="G204" s="34">
        <v>4.1399999999999997</v>
      </c>
      <c r="H204" s="34">
        <v>0.11</v>
      </c>
      <c r="I204" s="34">
        <v>0.2</v>
      </c>
      <c r="J204" s="31">
        <v>5.5E-2</v>
      </c>
      <c r="K204" s="31">
        <v>0.08</v>
      </c>
      <c r="L204" s="31">
        <v>1.9E-2</v>
      </c>
      <c r="M204" s="31">
        <v>7.0000000000000001E-3</v>
      </c>
      <c r="N204" s="420">
        <f t="shared" si="64"/>
        <v>95.388999999999996</v>
      </c>
      <c r="O204" s="34">
        <v>37.28</v>
      </c>
      <c r="P204" s="34">
        <v>39.33</v>
      </c>
      <c r="Q204" s="34">
        <v>7.74</v>
      </c>
      <c r="R204" s="34">
        <v>13</v>
      </c>
      <c r="S204" s="34">
        <v>0.33</v>
      </c>
      <c r="T204" s="34">
        <v>0.21</v>
      </c>
      <c r="U204" s="34">
        <v>0.41</v>
      </c>
      <c r="V204" s="34">
        <v>0.21</v>
      </c>
      <c r="W204" s="34">
        <v>0.55000000000000004</v>
      </c>
      <c r="X204" s="34">
        <v>0.7</v>
      </c>
      <c r="Y204" s="34">
        <v>1.054989270386266</v>
      </c>
      <c r="Z204" s="34">
        <v>1.2626072961373391</v>
      </c>
      <c r="AA204" s="34"/>
      <c r="AB204" s="34" t="s">
        <v>53</v>
      </c>
      <c r="AC204" s="34">
        <v>14.3</v>
      </c>
      <c r="AD204" s="34">
        <v>26.4</v>
      </c>
      <c r="AE204" s="34">
        <v>17.8</v>
      </c>
      <c r="AF204" s="34">
        <v>0.6</v>
      </c>
      <c r="AG204" s="34">
        <v>3.62</v>
      </c>
      <c r="AH204" s="34">
        <v>51.58</v>
      </c>
      <c r="AI204" s="34">
        <v>1.4831460674157302</v>
      </c>
      <c r="AJ204" s="34">
        <v>40.271493212669682</v>
      </c>
      <c r="AK204" s="34">
        <v>915.61</v>
      </c>
      <c r="AL204" s="36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</row>
    <row r="205" spans="1:48" ht="15.75" customHeight="1">
      <c r="A205" s="535" t="s">
        <v>4500</v>
      </c>
      <c r="B205" s="51">
        <v>45944</v>
      </c>
      <c r="C205" s="33" t="s">
        <v>4499</v>
      </c>
      <c r="D205" s="33">
        <v>1442</v>
      </c>
      <c r="E205" s="34">
        <v>5.35</v>
      </c>
      <c r="F205" s="34">
        <v>5.45</v>
      </c>
      <c r="G205" s="34">
        <v>4.0599999999999996</v>
      </c>
      <c r="H205" s="34">
        <v>0.15</v>
      </c>
      <c r="I205" s="34">
        <v>0.4</v>
      </c>
      <c r="J205" s="31">
        <v>2.9000000000000001E-2</v>
      </c>
      <c r="K205" s="31">
        <v>0.09</v>
      </c>
      <c r="L205" s="31">
        <v>3.2000000000000001E-2</v>
      </c>
      <c r="M205" s="31">
        <v>0.01</v>
      </c>
      <c r="N205" s="420">
        <f t="shared" si="64"/>
        <v>95.228999999999999</v>
      </c>
      <c r="O205" s="34">
        <v>37.200000000000003</v>
      </c>
      <c r="P205" s="34">
        <v>38.96</v>
      </c>
      <c r="Q205" s="34">
        <v>7.66</v>
      </c>
      <c r="R205" s="34">
        <v>13.18</v>
      </c>
      <c r="S205" s="34">
        <v>0.52</v>
      </c>
      <c r="T205" s="34">
        <v>0.26</v>
      </c>
      <c r="U205" s="34">
        <v>0.39</v>
      </c>
      <c r="V205" s="34">
        <v>0.21</v>
      </c>
      <c r="W205" s="34">
        <v>0.59</v>
      </c>
      <c r="X205" s="34">
        <v>0.77</v>
      </c>
      <c r="Y205" s="34">
        <v>1.0473118279569893</v>
      </c>
      <c r="Z205" s="34">
        <v>1.2532258064516129</v>
      </c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6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</row>
    <row r="206" spans="1:48" ht="15.75" customHeight="1">
      <c r="A206" s="535" t="s">
        <v>4502</v>
      </c>
      <c r="B206" s="51">
        <v>45944</v>
      </c>
      <c r="C206" s="33" t="s">
        <v>4501</v>
      </c>
      <c r="D206" s="33">
        <v>1489</v>
      </c>
      <c r="E206" s="34">
        <v>7.5</v>
      </c>
      <c r="F206" s="34">
        <v>8</v>
      </c>
      <c r="G206" s="34">
        <v>4.18</v>
      </c>
      <c r="H206" s="34">
        <v>0.15</v>
      </c>
      <c r="I206" s="34">
        <v>0.69</v>
      </c>
      <c r="J206" s="31">
        <v>1.6E-2</v>
      </c>
      <c r="K206" s="31">
        <v>9.4E-2</v>
      </c>
      <c r="L206" s="31">
        <v>5.7000000000000002E-2</v>
      </c>
      <c r="M206" s="31">
        <v>8.9999999999999993E-3</v>
      </c>
      <c r="N206" s="420">
        <f t="shared" si="64"/>
        <v>94.804000000000002</v>
      </c>
      <c r="O206" s="34">
        <v>36.06</v>
      </c>
      <c r="P206" s="34">
        <v>40.61</v>
      </c>
      <c r="Q206" s="34">
        <v>7.87</v>
      </c>
      <c r="R206" s="34">
        <v>13.28</v>
      </c>
      <c r="S206" s="34">
        <v>0.27</v>
      </c>
      <c r="T206" s="34">
        <v>0.13</v>
      </c>
      <c r="U206" s="34">
        <v>0.38</v>
      </c>
      <c r="V206" s="34">
        <v>0.2</v>
      </c>
      <c r="W206" s="34">
        <v>0.5</v>
      </c>
      <c r="X206" s="34">
        <v>0.57999999999999996</v>
      </c>
      <c r="Y206" s="433">
        <f t="shared" ref="Y206" si="69">P206/O206</f>
        <v>1.1261785912368274</v>
      </c>
      <c r="Z206" s="433">
        <f t="shared" ref="Z206" si="70">(Q206+P206)/O206</f>
        <v>1.3444259567387686</v>
      </c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6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</row>
    <row r="207" spans="1:48" ht="15.75" customHeight="1">
      <c r="A207" s="535" t="s">
        <v>4504</v>
      </c>
      <c r="B207" s="51">
        <v>45944</v>
      </c>
      <c r="C207" s="33" t="s">
        <v>4503</v>
      </c>
      <c r="D207" s="33">
        <v>1474</v>
      </c>
      <c r="E207" s="34">
        <v>9.35</v>
      </c>
      <c r="F207" s="34">
        <v>9.4499999999999993</v>
      </c>
      <c r="G207" s="34">
        <v>4.1399999999999997</v>
      </c>
      <c r="H207" s="34">
        <v>0.12</v>
      </c>
      <c r="I207" s="34">
        <v>0.34</v>
      </c>
      <c r="J207" s="31">
        <v>2.5999999999999999E-2</v>
      </c>
      <c r="K207" s="31">
        <v>8.2000000000000003E-2</v>
      </c>
      <c r="L207" s="31">
        <v>3.3000000000000002E-2</v>
      </c>
      <c r="M207" s="31">
        <v>8.0000000000000002E-3</v>
      </c>
      <c r="N207" s="420">
        <f t="shared" si="64"/>
        <v>95.251000000000005</v>
      </c>
      <c r="O207" s="34">
        <v>36.08</v>
      </c>
      <c r="P207" s="34">
        <v>40.51</v>
      </c>
      <c r="Q207" s="34">
        <v>7.96</v>
      </c>
      <c r="R207" s="34">
        <v>13.08</v>
      </c>
      <c r="S207" s="34">
        <v>0.25</v>
      </c>
      <c r="T207" s="34">
        <v>0.16</v>
      </c>
      <c r="U207" s="34">
        <v>0.4</v>
      </c>
      <c r="V207" s="34">
        <v>0.2</v>
      </c>
      <c r="W207" s="34">
        <v>0.47</v>
      </c>
      <c r="X207" s="34">
        <v>0.65</v>
      </c>
      <c r="Y207" s="433">
        <f t="shared" ref="Y207:Y209" si="71">P207/O207</f>
        <v>1.1227827050997783</v>
      </c>
      <c r="Z207" s="433">
        <f t="shared" ref="Z207:Z209" si="72">(Q207+P207)/O207</f>
        <v>1.3434035476718404</v>
      </c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6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</row>
    <row r="208" spans="1:48" ht="15.75" customHeight="1">
      <c r="A208" s="535" t="s">
        <v>4506</v>
      </c>
      <c r="B208" s="51">
        <v>45944</v>
      </c>
      <c r="C208" s="33" t="s">
        <v>4505</v>
      </c>
      <c r="D208" s="33">
        <v>1481</v>
      </c>
      <c r="E208" s="34">
        <v>11</v>
      </c>
      <c r="F208" s="34">
        <v>11.1</v>
      </c>
      <c r="G208" s="34">
        <v>4.12</v>
      </c>
      <c r="H208" s="34">
        <v>0.12</v>
      </c>
      <c r="I208" s="34">
        <v>0.25</v>
      </c>
      <c r="J208" s="31">
        <v>0.03</v>
      </c>
      <c r="K208" s="31">
        <v>8.2000000000000003E-2</v>
      </c>
      <c r="L208" s="31">
        <v>2.5000000000000001E-2</v>
      </c>
      <c r="M208" s="31">
        <v>8.0000000000000002E-3</v>
      </c>
      <c r="N208" s="420">
        <f t="shared" si="64"/>
        <v>95.364999999999995</v>
      </c>
      <c r="O208" s="34">
        <v>36.32</v>
      </c>
      <c r="P208" s="34">
        <v>40.25</v>
      </c>
      <c r="Q208" s="34">
        <v>7.97</v>
      </c>
      <c r="R208" s="34">
        <v>12.96</v>
      </c>
      <c r="S208" s="34">
        <v>0.26</v>
      </c>
      <c r="T208" s="34">
        <v>0.16</v>
      </c>
      <c r="U208" s="34">
        <v>0.41099999999999998</v>
      </c>
      <c r="V208" s="34">
        <v>0.21</v>
      </c>
      <c r="W208" s="34">
        <v>0.51</v>
      </c>
      <c r="X208" s="34">
        <v>0.69</v>
      </c>
      <c r="Y208" s="433">
        <f t="shared" si="71"/>
        <v>1.108204845814978</v>
      </c>
      <c r="Z208" s="433">
        <f t="shared" si="72"/>
        <v>1.3276431718061674</v>
      </c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6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</row>
    <row r="209" spans="1:48" ht="15.75" customHeight="1">
      <c r="A209" s="535" t="s">
        <v>4508</v>
      </c>
      <c r="B209" s="51">
        <v>45944</v>
      </c>
      <c r="C209" s="33" t="s">
        <v>4507</v>
      </c>
      <c r="D209" s="37">
        <v>1460</v>
      </c>
      <c r="E209" s="34">
        <v>12.3</v>
      </c>
      <c r="F209" s="34">
        <v>12.4</v>
      </c>
      <c r="G209" s="34">
        <v>4.1900000000000004</v>
      </c>
      <c r="H209" s="34">
        <v>0.13</v>
      </c>
      <c r="I209" s="34">
        <v>0.19</v>
      </c>
      <c r="J209" s="31">
        <v>5.2999999999999999E-2</v>
      </c>
      <c r="K209" s="31">
        <v>8.2000000000000003E-2</v>
      </c>
      <c r="L209" s="31">
        <v>1.7999999999999999E-2</v>
      </c>
      <c r="M209" s="31">
        <v>7.0000000000000001E-3</v>
      </c>
      <c r="N209" s="420">
        <f t="shared" si="64"/>
        <v>95.33</v>
      </c>
      <c r="O209" s="34">
        <v>36.729999999999997</v>
      </c>
      <c r="P209" s="34">
        <v>39.58</v>
      </c>
      <c r="Q209" s="34">
        <v>7.92</v>
      </c>
      <c r="R209" s="34">
        <v>12.86</v>
      </c>
      <c r="S209" s="34">
        <v>0.49</v>
      </c>
      <c r="T209" s="34">
        <v>0.23</v>
      </c>
      <c r="U209" s="34">
        <v>0.56000000000000005</v>
      </c>
      <c r="V209" s="34">
        <v>0.22</v>
      </c>
      <c r="W209" s="34">
        <v>0.56000000000000005</v>
      </c>
      <c r="X209" s="34">
        <v>0.74</v>
      </c>
      <c r="Y209" s="433">
        <f t="shared" si="71"/>
        <v>1.0775932480261368</v>
      </c>
      <c r="Z209" s="433">
        <f t="shared" si="72"/>
        <v>1.2932208004356114</v>
      </c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6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</row>
    <row r="210" spans="1:48" ht="15.75" customHeight="1">
      <c r="A210" s="535" t="s">
        <v>4510</v>
      </c>
      <c r="B210" s="51">
        <v>45944</v>
      </c>
      <c r="C210" s="33" t="s">
        <v>4509</v>
      </c>
      <c r="D210" s="37">
        <v>1463</v>
      </c>
      <c r="E210" s="34">
        <v>13.4</v>
      </c>
      <c r="F210" s="34">
        <v>13.5</v>
      </c>
      <c r="G210" s="34">
        <v>4.25</v>
      </c>
      <c r="H210" s="34">
        <v>0.17</v>
      </c>
      <c r="I210" s="34">
        <v>0.56000000000000005</v>
      </c>
      <c r="J210" s="31">
        <v>1.7999999999999999E-2</v>
      </c>
      <c r="K210" s="31">
        <v>9.2999999999999999E-2</v>
      </c>
      <c r="L210" s="31">
        <v>0.05</v>
      </c>
      <c r="M210" s="31">
        <v>8.0000000000000002E-3</v>
      </c>
      <c r="N210" s="420">
        <f t="shared" si="64"/>
        <v>94.850999999999999</v>
      </c>
      <c r="O210" s="34">
        <v>36.5</v>
      </c>
      <c r="P210" s="34">
        <v>39.9</v>
      </c>
      <c r="Q210" s="34">
        <v>8.0399999999999991</v>
      </c>
      <c r="R210" s="34">
        <v>13.06</v>
      </c>
      <c r="S210" s="34">
        <v>0.28999999999999998</v>
      </c>
      <c r="T210" s="34">
        <v>0.18</v>
      </c>
      <c r="U210" s="34">
        <v>0.4</v>
      </c>
      <c r="V210" s="34">
        <v>0.2</v>
      </c>
      <c r="W210" s="34">
        <v>0.5</v>
      </c>
      <c r="X210" s="34">
        <v>0.67</v>
      </c>
      <c r="Y210" s="433">
        <v>1.0931506849315069</v>
      </c>
      <c r="Z210" s="433">
        <v>1.3134246575342465</v>
      </c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6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</row>
    <row r="211" spans="1:48" ht="15.75" customHeight="1">
      <c r="A211" s="535" t="s">
        <v>4512</v>
      </c>
      <c r="B211" s="51">
        <v>45944</v>
      </c>
      <c r="C211" s="33" t="s">
        <v>4511</v>
      </c>
      <c r="D211" s="37">
        <v>1483</v>
      </c>
      <c r="E211" s="34">
        <v>15.4</v>
      </c>
      <c r="F211" s="34">
        <v>15.5</v>
      </c>
      <c r="G211" s="34">
        <v>4.4800000000000004</v>
      </c>
      <c r="H211" s="34">
        <v>0.16</v>
      </c>
      <c r="I211" s="34">
        <v>0.66</v>
      </c>
      <c r="J211" s="31">
        <v>1.7000000000000001E-2</v>
      </c>
      <c r="K211" s="31">
        <v>0.10100000000000001</v>
      </c>
      <c r="L211" s="31">
        <v>5.7000000000000002E-2</v>
      </c>
      <c r="M211" s="31">
        <v>8.0000000000000002E-3</v>
      </c>
      <c r="N211" s="420">
        <f t="shared" si="64"/>
        <v>94.516999999999996</v>
      </c>
      <c r="O211" s="34">
        <v>35.36</v>
      </c>
      <c r="P211" s="34">
        <v>40.130000000000003</v>
      </c>
      <c r="Q211" s="34">
        <v>8.07</v>
      </c>
      <c r="R211" s="34">
        <v>14.06</v>
      </c>
      <c r="S211" s="34">
        <v>0.37</v>
      </c>
      <c r="T211" s="34">
        <v>0.13</v>
      </c>
      <c r="U211" s="34">
        <v>0.38</v>
      </c>
      <c r="V211" s="34">
        <v>0.19</v>
      </c>
      <c r="W211" s="34">
        <v>0.43</v>
      </c>
      <c r="X211" s="34">
        <v>0.63</v>
      </c>
      <c r="Y211" s="34">
        <v>1.1348981900452491</v>
      </c>
      <c r="Z211" s="34">
        <v>1.3631221719457014</v>
      </c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6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</row>
    <row r="212" spans="1:48" ht="15.75" customHeight="1">
      <c r="A212" s="535" t="s">
        <v>4514</v>
      </c>
      <c r="B212" s="51">
        <v>45944</v>
      </c>
      <c r="C212" s="33" t="s">
        <v>4513</v>
      </c>
      <c r="D212" s="37">
        <v>1481</v>
      </c>
      <c r="E212" s="34">
        <v>17.399999999999999</v>
      </c>
      <c r="F212" s="34">
        <v>17.5</v>
      </c>
      <c r="G212" s="34">
        <v>4.17</v>
      </c>
      <c r="H212" s="34">
        <v>0.14000000000000001</v>
      </c>
      <c r="I212" s="34">
        <v>0.44</v>
      </c>
      <c r="J212" s="31">
        <v>2.5000000000000001E-2</v>
      </c>
      <c r="K212" s="31">
        <v>8.8999999999999996E-2</v>
      </c>
      <c r="L212" s="31">
        <v>0.04</v>
      </c>
      <c r="M212" s="31">
        <v>8.0000000000000002E-3</v>
      </c>
      <c r="N212" s="420">
        <f t="shared" si="64"/>
        <v>95.087999999999994</v>
      </c>
      <c r="O212" s="34">
        <v>35.75</v>
      </c>
      <c r="P212" s="34">
        <v>40.21</v>
      </c>
      <c r="Q212" s="34">
        <v>8.0399999999999991</v>
      </c>
      <c r="R212" s="34">
        <v>13.55</v>
      </c>
      <c r="S212" s="34">
        <v>0.32</v>
      </c>
      <c r="T212" s="34">
        <v>0.14000000000000001</v>
      </c>
      <c r="U212" s="34">
        <v>0.4</v>
      </c>
      <c r="V212" s="34">
        <v>0.2</v>
      </c>
      <c r="W212" s="34">
        <v>0.47</v>
      </c>
      <c r="X212" s="34">
        <v>0.67</v>
      </c>
      <c r="Y212" s="34">
        <v>1.1247552447552447</v>
      </c>
      <c r="Z212" s="34">
        <v>1.3496503496503496</v>
      </c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6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</row>
    <row r="213" spans="1:48" ht="15.75" customHeight="1">
      <c r="A213" s="535" t="s">
        <v>4516</v>
      </c>
      <c r="B213" s="51">
        <v>45944</v>
      </c>
      <c r="C213" s="33" t="s">
        <v>4515</v>
      </c>
      <c r="D213" s="37">
        <v>1471</v>
      </c>
      <c r="E213" s="34">
        <v>19.3</v>
      </c>
      <c r="F213" s="34">
        <v>19.399999999999999</v>
      </c>
      <c r="G213" s="34">
        <v>4.47</v>
      </c>
      <c r="H213" s="34">
        <v>0.14000000000000001</v>
      </c>
      <c r="I213" s="34">
        <v>0.51</v>
      </c>
      <c r="J213" s="31">
        <v>2.5999999999999999E-2</v>
      </c>
      <c r="K213" s="31">
        <v>0.09</v>
      </c>
      <c r="L213" s="31">
        <v>5.2999999999999999E-2</v>
      </c>
      <c r="M213" s="31">
        <v>8.0000000000000002E-3</v>
      </c>
      <c r="N213" s="420">
        <f t="shared" si="64"/>
        <v>94.703000000000003</v>
      </c>
      <c r="O213" s="34">
        <v>36.24</v>
      </c>
      <c r="P213" s="34">
        <v>39.68</v>
      </c>
      <c r="Q213" s="34">
        <v>7.98</v>
      </c>
      <c r="R213" s="34">
        <v>13.52</v>
      </c>
      <c r="S213" s="34">
        <v>0.45</v>
      </c>
      <c r="T213" s="34">
        <v>0.15</v>
      </c>
      <c r="U213" s="34">
        <v>0.39</v>
      </c>
      <c r="V213" s="34">
        <v>0.21</v>
      </c>
      <c r="W213" s="34">
        <v>0.49</v>
      </c>
      <c r="X213" s="34">
        <v>0.66</v>
      </c>
      <c r="Y213" s="34">
        <v>1.0949227373068433</v>
      </c>
      <c r="Z213" s="34">
        <v>1.3151214128035318</v>
      </c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6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</row>
    <row r="214" spans="1:48" ht="15.75" customHeight="1">
      <c r="A214" s="535" t="s">
        <v>4518</v>
      </c>
      <c r="B214" s="51">
        <v>45944</v>
      </c>
      <c r="C214" s="33" t="s">
        <v>4517</v>
      </c>
      <c r="D214" s="37">
        <v>1466</v>
      </c>
      <c r="E214" s="34">
        <v>20.5</v>
      </c>
      <c r="F214" s="34">
        <v>21</v>
      </c>
      <c r="G214" s="34">
        <v>4.2</v>
      </c>
      <c r="H214" s="34">
        <v>0.11</v>
      </c>
      <c r="I214" s="34">
        <v>0.23</v>
      </c>
      <c r="J214" s="31">
        <v>0.06</v>
      </c>
      <c r="K214" s="31">
        <v>0.08</v>
      </c>
      <c r="L214" s="31">
        <v>0.02</v>
      </c>
      <c r="M214" s="31">
        <v>7.0000000000000001E-3</v>
      </c>
      <c r="N214" s="420">
        <f t="shared" si="64"/>
        <v>95.293000000000006</v>
      </c>
      <c r="O214" s="34">
        <v>37.39</v>
      </c>
      <c r="P214" s="34">
        <v>38.58</v>
      </c>
      <c r="Q214" s="34">
        <v>7.92</v>
      </c>
      <c r="R214" s="34">
        <v>13.28</v>
      </c>
      <c r="S214" s="34">
        <v>0.5</v>
      </c>
      <c r="T214" s="34">
        <v>0.19</v>
      </c>
      <c r="U214" s="34">
        <v>0.39</v>
      </c>
      <c r="V214" s="34">
        <v>0.22</v>
      </c>
      <c r="W214" s="34">
        <v>0.55000000000000004</v>
      </c>
      <c r="X214" s="34">
        <v>0.72</v>
      </c>
      <c r="Y214" s="34">
        <v>1.0318266916287777</v>
      </c>
      <c r="Z214" s="34">
        <v>1.2436480342337524</v>
      </c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6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</row>
    <row r="215" spans="1:48" ht="15.75" customHeight="1">
      <c r="A215" s="535" t="s">
        <v>4520</v>
      </c>
      <c r="B215" s="51">
        <v>45944</v>
      </c>
      <c r="C215" s="33" t="s">
        <v>4519</v>
      </c>
      <c r="D215" s="37">
        <v>1440</v>
      </c>
      <c r="E215" s="34">
        <v>22.2</v>
      </c>
      <c r="F215" s="34">
        <v>22.3</v>
      </c>
      <c r="G215" s="34">
        <v>4.13</v>
      </c>
      <c r="H215" s="34">
        <v>0.1</v>
      </c>
      <c r="I215" s="34">
        <v>0.17</v>
      </c>
      <c r="J215" s="31">
        <v>8.5000000000000006E-2</v>
      </c>
      <c r="K215" s="31">
        <v>8.4000000000000005E-2</v>
      </c>
      <c r="L215" s="31">
        <v>1.0999999999999999E-2</v>
      </c>
      <c r="M215" s="31">
        <v>7.0000000000000001E-3</v>
      </c>
      <c r="N215" s="420">
        <f t="shared" si="64"/>
        <v>95.412999999999997</v>
      </c>
      <c r="O215" s="34">
        <v>38.18</v>
      </c>
      <c r="P215" s="34">
        <v>37.520000000000003</v>
      </c>
      <c r="Q215" s="34">
        <v>7.77</v>
      </c>
      <c r="R215" s="34">
        <v>13.27</v>
      </c>
      <c r="S215" s="34">
        <v>0.74</v>
      </c>
      <c r="T215" s="34">
        <v>0.25</v>
      </c>
      <c r="U215" s="34">
        <v>0.35</v>
      </c>
      <c r="V215" s="34">
        <v>0.23</v>
      </c>
      <c r="W215" s="34">
        <v>0.51</v>
      </c>
      <c r="X215" s="34">
        <v>0.8</v>
      </c>
      <c r="Y215" s="34">
        <v>0.98271346254583558</v>
      </c>
      <c r="Z215" s="34">
        <v>1.1862231534834995</v>
      </c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6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</row>
    <row r="216" spans="1:48" ht="15.75" customHeight="1">
      <c r="A216" s="535" t="s">
        <v>4522</v>
      </c>
      <c r="B216" s="51">
        <v>45944</v>
      </c>
      <c r="C216" s="33" t="s">
        <v>4521</v>
      </c>
      <c r="D216" s="37">
        <v>1449</v>
      </c>
      <c r="E216" s="34">
        <v>23</v>
      </c>
      <c r="F216" s="34">
        <v>23.1</v>
      </c>
      <c r="G216" s="34">
        <v>4.0199999999999996</v>
      </c>
      <c r="H216" s="34">
        <v>0.1</v>
      </c>
      <c r="I216" s="34">
        <v>0.23</v>
      </c>
      <c r="J216" s="31">
        <v>7.9000000000000001E-2</v>
      </c>
      <c r="K216" s="31">
        <v>8.3000000000000004E-2</v>
      </c>
      <c r="L216" s="31">
        <v>1.4999999999999999E-2</v>
      </c>
      <c r="M216" s="31">
        <v>7.0000000000000001E-3</v>
      </c>
      <c r="N216" s="420">
        <f t="shared" si="64"/>
        <v>95.466000000000008</v>
      </c>
      <c r="O216" s="34" t="s">
        <v>2352</v>
      </c>
      <c r="P216" s="34" t="s">
        <v>2352</v>
      </c>
      <c r="Q216" s="34" t="s">
        <v>2352</v>
      </c>
      <c r="R216" s="34" t="s">
        <v>2352</v>
      </c>
      <c r="S216" s="34" t="s">
        <v>2352</v>
      </c>
      <c r="T216" s="34" t="s">
        <v>2352</v>
      </c>
      <c r="U216" s="34" t="s">
        <v>2352</v>
      </c>
      <c r="V216" s="34" t="s">
        <v>2352</v>
      </c>
      <c r="W216" s="34" t="s">
        <v>2352</v>
      </c>
      <c r="X216" s="34" t="s">
        <v>2352</v>
      </c>
      <c r="Y216" s="34" t="s">
        <v>2352</v>
      </c>
      <c r="Z216" s="34" t="s">
        <v>2352</v>
      </c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6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</row>
    <row r="217" spans="1:48" ht="15.75" customHeight="1">
      <c r="A217" s="530"/>
      <c r="B217" s="51"/>
      <c r="C217" s="33"/>
      <c r="D217" s="37"/>
      <c r="E217" s="34"/>
      <c r="F217" s="34"/>
      <c r="G217" s="34"/>
      <c r="H217" s="34"/>
      <c r="I217" s="34"/>
      <c r="J217" s="31"/>
      <c r="K217" s="31"/>
      <c r="L217" s="31"/>
      <c r="M217" s="31"/>
      <c r="N217" s="420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6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</row>
    <row r="218" spans="1:48" ht="15.75" customHeight="1">
      <c r="A218" s="535" t="s">
        <v>4524</v>
      </c>
      <c r="B218" s="51">
        <v>45945</v>
      </c>
      <c r="C218" s="33" t="s">
        <v>4523</v>
      </c>
      <c r="D218" s="37">
        <v>1482</v>
      </c>
      <c r="E218" s="34">
        <v>0.3</v>
      </c>
      <c r="F218" s="34">
        <v>0.4</v>
      </c>
      <c r="G218" s="34">
        <v>4.18</v>
      </c>
      <c r="H218" s="34">
        <v>0.12</v>
      </c>
      <c r="I218" s="34">
        <v>0.52</v>
      </c>
      <c r="J218" s="31">
        <v>3.1E-2</v>
      </c>
      <c r="K218" s="31">
        <v>8.5000000000000006E-2</v>
      </c>
      <c r="L218" s="31">
        <v>4.2000000000000003E-2</v>
      </c>
      <c r="M218" s="31">
        <v>8.0000000000000002E-3</v>
      </c>
      <c r="N218" s="420">
        <f t="shared" si="64"/>
        <v>95.013999999999996</v>
      </c>
      <c r="O218" s="34">
        <v>37.880000000000003</v>
      </c>
      <c r="P218" s="34">
        <v>38.56</v>
      </c>
      <c r="Q218" s="34">
        <v>7.87</v>
      </c>
      <c r="R218" s="34">
        <v>13.19</v>
      </c>
      <c r="S218" s="34">
        <v>0.32</v>
      </c>
      <c r="T218" s="34">
        <v>0.15</v>
      </c>
      <c r="U218" s="34">
        <v>0.38</v>
      </c>
      <c r="V218" s="34">
        <v>0.21</v>
      </c>
      <c r="W218" s="34">
        <v>0.5</v>
      </c>
      <c r="X218" s="34">
        <v>0.7</v>
      </c>
      <c r="Y218" s="34">
        <v>1.0179514255543822</v>
      </c>
      <c r="Z218" s="34">
        <v>1.2257127771911298</v>
      </c>
      <c r="AA218" s="34"/>
      <c r="AB218" s="34" t="s">
        <v>48</v>
      </c>
      <c r="AC218" s="34">
        <v>22.3</v>
      </c>
      <c r="AD218" s="34">
        <v>26.2</v>
      </c>
      <c r="AE218" s="34">
        <v>17.600000000000001</v>
      </c>
      <c r="AF218" s="34">
        <v>0.6</v>
      </c>
      <c r="AG218" s="34">
        <v>3.22</v>
      </c>
      <c r="AH218" s="34">
        <v>52.379999999999995</v>
      </c>
      <c r="AI218" s="34">
        <v>1.4886363636363635</v>
      </c>
      <c r="AJ218" s="34">
        <v>40.182648401826491</v>
      </c>
      <c r="AK218" s="34">
        <v>897.31000000000006</v>
      </c>
      <c r="AL218" s="36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</row>
    <row r="219" spans="1:48" ht="15.75" customHeight="1">
      <c r="A219" s="535" t="s">
        <v>4526</v>
      </c>
      <c r="B219" s="51">
        <v>45945</v>
      </c>
      <c r="C219" s="33" t="s">
        <v>4525</v>
      </c>
      <c r="D219" s="37">
        <v>1475</v>
      </c>
      <c r="E219" s="34">
        <v>2.4</v>
      </c>
      <c r="F219" s="34">
        <v>2.5</v>
      </c>
      <c r="G219" s="34">
        <v>4.01</v>
      </c>
      <c r="H219" s="34">
        <v>0.1</v>
      </c>
      <c r="I219" s="34">
        <v>0.3</v>
      </c>
      <c r="J219" s="31">
        <v>3.2000000000000001E-2</v>
      </c>
      <c r="K219" s="31">
        <v>7.0000000000000007E-2</v>
      </c>
      <c r="L219" s="31">
        <v>1.7999999999999999E-2</v>
      </c>
      <c r="M219" s="31">
        <v>6.0000000000000001E-3</v>
      </c>
      <c r="N219" s="420">
        <f t="shared" si="64"/>
        <v>95.463999999999999</v>
      </c>
      <c r="O219" s="34">
        <v>37.57</v>
      </c>
      <c r="P219" s="34">
        <v>38.81</v>
      </c>
      <c r="Q219" s="34">
        <v>7.99</v>
      </c>
      <c r="R219" s="34">
        <v>13.29</v>
      </c>
      <c r="S219" s="34">
        <v>0.27</v>
      </c>
      <c r="T219" s="34">
        <v>0.14000000000000001</v>
      </c>
      <c r="U219" s="34">
        <v>0.38</v>
      </c>
      <c r="V219" s="34">
        <v>0.19</v>
      </c>
      <c r="W219" s="34">
        <v>0.44</v>
      </c>
      <c r="X219" s="34">
        <v>0.67</v>
      </c>
      <c r="Y219" s="34">
        <v>1.0330050572265106</v>
      </c>
      <c r="Z219" s="34">
        <v>1.2456747404844293</v>
      </c>
      <c r="AA219" s="34"/>
      <c r="AB219" s="34" t="s">
        <v>50</v>
      </c>
      <c r="AC219" s="34">
        <v>6.3</v>
      </c>
      <c r="AD219" s="34">
        <v>25</v>
      </c>
      <c r="AE219" s="34">
        <v>17.2</v>
      </c>
      <c r="AF219" s="34">
        <v>0.6</v>
      </c>
      <c r="AG219" s="34">
        <v>3.22</v>
      </c>
      <c r="AH219" s="34">
        <v>53.980000000000004</v>
      </c>
      <c r="AI219" s="34">
        <v>1.4534883720930234</v>
      </c>
      <c r="AJ219" s="34">
        <v>40.758293838862549</v>
      </c>
      <c r="AK219" s="34">
        <v>860.71</v>
      </c>
      <c r="AL219" s="36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</row>
    <row r="220" spans="1:48" ht="15.75" customHeight="1">
      <c r="A220" s="535" t="s">
        <v>4528</v>
      </c>
      <c r="B220" s="51">
        <v>45945</v>
      </c>
      <c r="C220" s="33" t="s">
        <v>4527</v>
      </c>
      <c r="D220" s="37">
        <v>1466</v>
      </c>
      <c r="E220" s="34">
        <v>4</v>
      </c>
      <c r="F220" s="34">
        <v>4.0999999999999996</v>
      </c>
      <c r="G220" s="34">
        <v>4.18</v>
      </c>
      <c r="H220" s="34">
        <v>0.11</v>
      </c>
      <c r="I220" s="34">
        <v>0.33</v>
      </c>
      <c r="J220" s="31">
        <v>4.1000000000000002E-2</v>
      </c>
      <c r="K220" s="31">
        <v>8.5000000000000006E-2</v>
      </c>
      <c r="L220" s="31">
        <v>2.7E-2</v>
      </c>
      <c r="M220" s="31">
        <v>7.0000000000000001E-3</v>
      </c>
      <c r="N220" s="420">
        <f t="shared" si="64"/>
        <v>95.22</v>
      </c>
      <c r="O220" s="34">
        <v>37.53</v>
      </c>
      <c r="P220" s="34">
        <v>38.78</v>
      </c>
      <c r="Q220" s="34">
        <v>7.95</v>
      </c>
      <c r="R220" s="34">
        <v>13.28</v>
      </c>
      <c r="S220" s="34">
        <v>0.36699999999999999</v>
      </c>
      <c r="T220" s="34">
        <v>0.15</v>
      </c>
      <c r="U220" s="34">
        <v>0.37</v>
      </c>
      <c r="V220" s="34">
        <v>0.2</v>
      </c>
      <c r="W220" s="34">
        <v>0.44</v>
      </c>
      <c r="X220" s="34">
        <v>0.68</v>
      </c>
      <c r="Y220" s="34">
        <v>1.0333066879829469</v>
      </c>
      <c r="Z220" s="34">
        <v>1.2451372235544897</v>
      </c>
      <c r="AA220" s="34"/>
      <c r="AB220" s="34" t="s">
        <v>53</v>
      </c>
      <c r="AC220" s="34">
        <v>14.5</v>
      </c>
      <c r="AD220" s="34">
        <v>26</v>
      </c>
      <c r="AE220" s="34">
        <v>17.399999999999999</v>
      </c>
      <c r="AF220" s="34">
        <v>0.4</v>
      </c>
      <c r="AG220" s="34">
        <v>3.62</v>
      </c>
      <c r="AH220" s="34">
        <v>52.58</v>
      </c>
      <c r="AI220" s="34">
        <v>1.4942528735632186</v>
      </c>
      <c r="AJ220" s="34">
        <v>40.092165898617509</v>
      </c>
      <c r="AK220" s="34">
        <v>903.41</v>
      </c>
      <c r="AL220" s="36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</row>
    <row r="221" spans="1:48" ht="15.75" customHeight="1">
      <c r="A221" s="535" t="s">
        <v>4530</v>
      </c>
      <c r="B221" s="51">
        <v>45945</v>
      </c>
      <c r="C221" s="33" t="s">
        <v>4529</v>
      </c>
      <c r="D221" s="37">
        <v>1477</v>
      </c>
      <c r="E221" s="34">
        <v>5</v>
      </c>
      <c r="F221" s="34">
        <v>5.0999999999999996</v>
      </c>
      <c r="G221" s="34">
        <v>4.3099999999999996</v>
      </c>
      <c r="H221" s="34">
        <v>0.11</v>
      </c>
      <c r="I221" s="34">
        <v>0.47</v>
      </c>
      <c r="J221" s="31">
        <v>3.2000000000000001E-2</v>
      </c>
      <c r="K221" s="31">
        <v>8.7999999999999995E-2</v>
      </c>
      <c r="L221" s="31">
        <v>3.7999999999999999E-2</v>
      </c>
      <c r="M221" s="31">
        <v>7.0000000000000001E-3</v>
      </c>
      <c r="N221" s="420">
        <f t="shared" si="64"/>
        <v>94.944999999999993</v>
      </c>
      <c r="O221" s="34">
        <v>37.549999999999997</v>
      </c>
      <c r="P221" s="34">
        <v>38.909999999999997</v>
      </c>
      <c r="Q221" s="34">
        <v>7.97</v>
      </c>
      <c r="R221" s="34">
        <v>13.29</v>
      </c>
      <c r="S221" s="34">
        <v>0.27</v>
      </c>
      <c r="T221" s="34">
        <v>0.13</v>
      </c>
      <c r="U221" s="34">
        <v>0.37</v>
      </c>
      <c r="V221" s="34">
        <v>0.19</v>
      </c>
      <c r="W221" s="34">
        <v>0.42</v>
      </c>
      <c r="X221" s="34">
        <v>0.65</v>
      </c>
      <c r="Y221" s="34">
        <v>1.0362183754993342</v>
      </c>
      <c r="Z221" s="34">
        <v>1.2484687083888149</v>
      </c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6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</row>
    <row r="222" spans="1:48" ht="15.75" customHeight="1">
      <c r="A222" s="535" t="s">
        <v>4532</v>
      </c>
      <c r="B222" s="51">
        <v>45945</v>
      </c>
      <c r="C222" s="33" t="s">
        <v>4531</v>
      </c>
      <c r="D222" s="37">
        <v>1479</v>
      </c>
      <c r="E222" s="34">
        <v>6.4</v>
      </c>
      <c r="F222" s="34">
        <v>6.5</v>
      </c>
      <c r="G222" s="34">
        <v>4.17</v>
      </c>
      <c r="H222" s="34">
        <v>0.1</v>
      </c>
      <c r="I222" s="34">
        <v>0.33</v>
      </c>
      <c r="J222" s="31">
        <v>0.04</v>
      </c>
      <c r="K222" s="31">
        <v>8.4000000000000005E-2</v>
      </c>
      <c r="L222" s="31">
        <v>2.9000000000000001E-2</v>
      </c>
      <c r="M222" s="31">
        <v>8.0000000000000002E-3</v>
      </c>
      <c r="N222" s="420">
        <f t="shared" si="64"/>
        <v>95.239000000000004</v>
      </c>
      <c r="O222" s="34">
        <v>37.36</v>
      </c>
      <c r="P222" s="34">
        <v>39.18</v>
      </c>
      <c r="Q222" s="34">
        <v>8.08</v>
      </c>
      <c r="R222" s="34">
        <v>13.05</v>
      </c>
      <c r="S222" s="34">
        <v>0.24</v>
      </c>
      <c r="T222" s="34">
        <v>0.15</v>
      </c>
      <c r="U222" s="34">
        <v>0.39</v>
      </c>
      <c r="V222" s="34">
        <v>0.2</v>
      </c>
      <c r="W222" s="34">
        <v>0.42</v>
      </c>
      <c r="X222" s="34">
        <v>0.69</v>
      </c>
      <c r="Y222" s="433">
        <f t="shared" ref="Y222" si="73">P222/O222</f>
        <v>1.0487152034261242</v>
      </c>
      <c r="Z222" s="433">
        <f t="shared" ref="Z222" si="74">(Q222+P222)/O222</f>
        <v>1.2649892933618843</v>
      </c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6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</row>
    <row r="223" spans="1:48" ht="15.75" customHeight="1">
      <c r="A223" s="535" t="s">
        <v>4533</v>
      </c>
      <c r="B223" s="51">
        <v>45945</v>
      </c>
      <c r="C223" s="33" t="s">
        <v>4534</v>
      </c>
      <c r="D223" s="37">
        <v>1483</v>
      </c>
      <c r="E223" s="34">
        <v>7.3</v>
      </c>
      <c r="F223" s="34">
        <v>7.4</v>
      </c>
      <c r="G223" s="34">
        <v>4.46</v>
      </c>
      <c r="H223" s="34">
        <v>0.13</v>
      </c>
      <c r="I223" s="34">
        <v>0.69</v>
      </c>
      <c r="J223" s="31">
        <v>1.9E-2</v>
      </c>
      <c r="K223" s="31">
        <v>0.10100000000000001</v>
      </c>
      <c r="L223" s="31">
        <v>5.5E-2</v>
      </c>
      <c r="M223" s="31">
        <v>8.0000000000000002E-3</v>
      </c>
      <c r="N223" s="420">
        <f t="shared" si="64"/>
        <v>94.537000000000006</v>
      </c>
      <c r="O223" s="34">
        <v>36.880000000000003</v>
      </c>
      <c r="P223" s="34">
        <v>39.450000000000003</v>
      </c>
      <c r="Q223" s="34">
        <v>8.07</v>
      </c>
      <c r="R223" s="34">
        <v>13.34</v>
      </c>
      <c r="S223" s="34">
        <v>0.26</v>
      </c>
      <c r="T223" s="34">
        <v>0.12</v>
      </c>
      <c r="U223" s="34">
        <v>0.38</v>
      </c>
      <c r="V223" s="34">
        <v>0.22</v>
      </c>
      <c r="W223" s="34">
        <v>0.46</v>
      </c>
      <c r="X223" s="34">
        <v>0.65</v>
      </c>
      <c r="Y223" s="433">
        <f t="shared" ref="Y223" si="75">P223/O223</f>
        <v>1.0696854663774404</v>
      </c>
      <c r="Z223" s="433">
        <f t="shared" ref="Z223" si="76">(Q223+P223)/O223</f>
        <v>1.2885032537960954</v>
      </c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6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</row>
    <row r="224" spans="1:48" ht="15.75" customHeight="1">
      <c r="A224" s="535" t="s">
        <v>4536</v>
      </c>
      <c r="B224" s="51">
        <v>45945</v>
      </c>
      <c r="C224" s="33" t="s">
        <v>4535</v>
      </c>
      <c r="D224" s="37">
        <v>1481</v>
      </c>
      <c r="E224" s="34">
        <v>9.5</v>
      </c>
      <c r="F224" s="34">
        <v>10</v>
      </c>
      <c r="G224" s="34">
        <v>4.08</v>
      </c>
      <c r="H224" s="34">
        <v>0.11</v>
      </c>
      <c r="I224" s="34">
        <v>0.3</v>
      </c>
      <c r="J224" s="31">
        <v>3.6999999999999998E-2</v>
      </c>
      <c r="K224" s="31">
        <v>8.3000000000000004E-2</v>
      </c>
      <c r="L224" s="31">
        <v>2.8000000000000001E-2</v>
      </c>
      <c r="M224" s="31">
        <v>8.0000000000000002E-3</v>
      </c>
      <c r="N224" s="420">
        <f t="shared" si="64"/>
        <v>95.353999999999999</v>
      </c>
      <c r="O224" s="34">
        <v>36.409999999999997</v>
      </c>
      <c r="P224" s="34">
        <v>39.56</v>
      </c>
      <c r="Q224" s="34">
        <v>8.08</v>
      </c>
      <c r="R224" s="34">
        <v>13.53</v>
      </c>
      <c r="S224" s="34">
        <v>0.3</v>
      </c>
      <c r="T224" s="34">
        <v>0.14000000000000001</v>
      </c>
      <c r="U224" s="34">
        <v>0.4</v>
      </c>
      <c r="V224" s="34">
        <v>0.2</v>
      </c>
      <c r="W224" s="34">
        <v>0.42</v>
      </c>
      <c r="X224" s="34">
        <v>0.71</v>
      </c>
      <c r="Y224" s="34">
        <v>1.0865146937654493</v>
      </c>
      <c r="Z224" s="34">
        <v>1.3084317495193629</v>
      </c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6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</row>
    <row r="225" spans="1:48" ht="15.75" customHeight="1">
      <c r="A225" s="535" t="s">
        <v>4538</v>
      </c>
      <c r="B225" s="51">
        <v>45945</v>
      </c>
      <c r="C225" s="33" t="s">
        <v>4537</v>
      </c>
      <c r="D225" s="37">
        <v>1472</v>
      </c>
      <c r="E225" s="34">
        <v>11.3</v>
      </c>
      <c r="F225" s="34">
        <v>11.4</v>
      </c>
      <c r="G225" s="34">
        <v>4.12</v>
      </c>
      <c r="H225" s="34">
        <v>0.11</v>
      </c>
      <c r="I225" s="34">
        <v>0.25</v>
      </c>
      <c r="J225" s="31">
        <v>3.7999999999999999E-2</v>
      </c>
      <c r="K225" s="31">
        <v>8.2000000000000003E-2</v>
      </c>
      <c r="L225" s="31">
        <v>2.3E-2</v>
      </c>
      <c r="M225" s="31">
        <v>7.0000000000000001E-3</v>
      </c>
      <c r="N225" s="420">
        <f t="shared" si="64"/>
        <v>95.37</v>
      </c>
      <c r="O225" s="34">
        <v>36.67</v>
      </c>
      <c r="P225" s="34">
        <v>39.28</v>
      </c>
      <c r="Q225" s="34">
        <v>8.0299999999999994</v>
      </c>
      <c r="R225" s="34">
        <v>13.51</v>
      </c>
      <c r="S225" s="34">
        <v>0.34</v>
      </c>
      <c r="T225" s="34">
        <v>0.15</v>
      </c>
      <c r="U225" s="34">
        <v>0.4</v>
      </c>
      <c r="V225" s="34">
        <v>0.21</v>
      </c>
      <c r="W225" s="34">
        <v>0.44</v>
      </c>
      <c r="X225" s="34">
        <v>0.74</v>
      </c>
      <c r="Y225" s="34">
        <v>1.071175347695664</v>
      </c>
      <c r="Z225" s="34">
        <v>1.2901554404145077</v>
      </c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6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</row>
    <row r="226" spans="1:48" ht="15.75" customHeight="1">
      <c r="A226" s="535" t="s">
        <v>4540</v>
      </c>
      <c r="B226" s="51">
        <v>45945</v>
      </c>
      <c r="C226" s="33" t="s">
        <v>4539</v>
      </c>
      <c r="D226" s="37">
        <v>1460</v>
      </c>
      <c r="E226" s="34">
        <v>13.3</v>
      </c>
      <c r="F226" s="34">
        <v>13.4</v>
      </c>
      <c r="G226" s="34">
        <v>4.13</v>
      </c>
      <c r="H226" s="34">
        <v>0.12</v>
      </c>
      <c r="I226" s="34">
        <v>0.28000000000000003</v>
      </c>
      <c r="J226" s="31">
        <v>5.1999999999999998E-2</v>
      </c>
      <c r="K226" s="31">
        <v>8.5999999999999993E-2</v>
      </c>
      <c r="L226" s="31">
        <v>2.3E-2</v>
      </c>
      <c r="M226" s="31">
        <v>7.0000000000000001E-3</v>
      </c>
      <c r="N226" s="420">
        <f t="shared" si="64"/>
        <v>95.302000000000007</v>
      </c>
      <c r="O226" s="34">
        <v>37.770000000000003</v>
      </c>
      <c r="P226" s="34">
        <v>38.5</v>
      </c>
      <c r="Q226" s="34">
        <v>7.98</v>
      </c>
      <c r="R226" s="34">
        <v>13.16</v>
      </c>
      <c r="S226" s="34">
        <v>0.28000000000000003</v>
      </c>
      <c r="T226" s="34">
        <v>0.2</v>
      </c>
      <c r="U226" s="34">
        <v>0.39</v>
      </c>
      <c r="V226" s="34">
        <v>0.22</v>
      </c>
      <c r="W226" s="34">
        <v>0.48</v>
      </c>
      <c r="X226" s="34">
        <v>0.77</v>
      </c>
      <c r="Y226" s="433">
        <f t="shared" ref="Y226:Y231" si="77">P226/O226</f>
        <v>1.0193275086047127</v>
      </c>
      <c r="Z226" s="433">
        <f t="shared" ref="Z226:Z231" si="78">(Q226+P226)/O226</f>
        <v>1.2306063012973258</v>
      </c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6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</row>
    <row r="227" spans="1:48" ht="15.75" customHeight="1">
      <c r="A227" s="535" t="s">
        <v>4542</v>
      </c>
      <c r="B227" s="51">
        <v>45945</v>
      </c>
      <c r="C227" s="33" t="s">
        <v>4541</v>
      </c>
      <c r="D227" s="37">
        <v>1472</v>
      </c>
      <c r="E227" s="34">
        <v>14.5</v>
      </c>
      <c r="F227" s="34">
        <v>15</v>
      </c>
      <c r="G227" s="34">
        <v>4.22</v>
      </c>
      <c r="H227" s="34">
        <v>0.13</v>
      </c>
      <c r="I227" s="34">
        <v>0.44</v>
      </c>
      <c r="J227" s="31">
        <v>3.6999999999999998E-2</v>
      </c>
      <c r="K227" s="31">
        <v>8.8999999999999996E-2</v>
      </c>
      <c r="L227" s="31">
        <v>3.4000000000000002E-2</v>
      </c>
      <c r="M227" s="31">
        <v>8.0000000000000002E-3</v>
      </c>
      <c r="N227" s="420">
        <f t="shared" si="64"/>
        <v>95.042000000000002</v>
      </c>
      <c r="O227" s="34">
        <v>37.5</v>
      </c>
      <c r="P227" s="34">
        <v>38.9</v>
      </c>
      <c r="Q227" s="34">
        <v>8.02</v>
      </c>
      <c r="R227" s="34">
        <v>13.08</v>
      </c>
      <c r="S227" s="34">
        <v>0.3</v>
      </c>
      <c r="T227" s="34">
        <v>0.18</v>
      </c>
      <c r="U227" s="34">
        <v>0.38</v>
      </c>
      <c r="V227" s="34">
        <v>0.22</v>
      </c>
      <c r="W227" s="34">
        <v>0.46</v>
      </c>
      <c r="X227" s="34">
        <v>0.72</v>
      </c>
      <c r="Y227" s="433">
        <f t="shared" si="77"/>
        <v>1.0373333333333332</v>
      </c>
      <c r="Z227" s="433">
        <f t="shared" si="78"/>
        <v>1.2512000000000001</v>
      </c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6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</row>
    <row r="228" spans="1:48" ht="15.75" customHeight="1">
      <c r="A228" s="535" t="s">
        <v>4544</v>
      </c>
      <c r="B228" s="51">
        <v>45945</v>
      </c>
      <c r="C228" s="33" t="s">
        <v>4543</v>
      </c>
      <c r="D228" s="37">
        <v>1465</v>
      </c>
      <c r="E228" s="34">
        <v>16.5</v>
      </c>
      <c r="F228" s="34">
        <v>17</v>
      </c>
      <c r="G228" s="34">
        <v>4.12</v>
      </c>
      <c r="H228" s="34">
        <v>0.11</v>
      </c>
      <c r="I228" s="34">
        <v>0.22</v>
      </c>
      <c r="J228" s="31">
        <v>5.8000000000000003E-2</v>
      </c>
      <c r="K228" s="31">
        <v>8.5000000000000006E-2</v>
      </c>
      <c r="L228" s="31">
        <v>1.7999999999999999E-2</v>
      </c>
      <c r="M228" s="31">
        <v>7.0000000000000001E-3</v>
      </c>
      <c r="N228" s="420">
        <f t="shared" si="64"/>
        <v>95.382000000000005</v>
      </c>
      <c r="O228" s="34">
        <v>38.1</v>
      </c>
      <c r="P228" s="34">
        <v>38.21</v>
      </c>
      <c r="Q228" s="34">
        <v>7.97</v>
      </c>
      <c r="R228" s="34">
        <v>12.96</v>
      </c>
      <c r="S228" s="34">
        <v>0.48</v>
      </c>
      <c r="T228" s="34">
        <v>0.22</v>
      </c>
      <c r="U228" s="34">
        <v>0.371</v>
      </c>
      <c r="V228" s="34">
        <v>0.2</v>
      </c>
      <c r="W228" s="34">
        <v>0.5</v>
      </c>
      <c r="X228" s="34">
        <v>0.74</v>
      </c>
      <c r="Y228" s="433">
        <f t="shared" si="77"/>
        <v>1.0028871391076115</v>
      </c>
      <c r="Z228" s="433">
        <f t="shared" si="78"/>
        <v>1.2120734908136483</v>
      </c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6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</row>
    <row r="229" spans="1:48" ht="15.75" customHeight="1">
      <c r="A229" s="535" t="s">
        <v>4546</v>
      </c>
      <c r="B229" s="51">
        <v>45945</v>
      </c>
      <c r="C229" s="33" t="s">
        <v>4545</v>
      </c>
      <c r="D229" s="37">
        <v>1461</v>
      </c>
      <c r="E229" s="34">
        <v>18.3</v>
      </c>
      <c r="F229" s="34">
        <v>18.399999999999999</v>
      </c>
      <c r="G229" s="34">
        <v>4.1500000000000004</v>
      </c>
      <c r="H229" s="34">
        <v>0.11</v>
      </c>
      <c r="I229" s="34">
        <v>0.24</v>
      </c>
      <c r="J229" s="31">
        <v>6.5000000000000002E-2</v>
      </c>
      <c r="K229" s="31">
        <v>8.4000000000000005E-2</v>
      </c>
      <c r="L229" s="31">
        <v>0.02</v>
      </c>
      <c r="M229" s="31">
        <v>8.0000000000000002E-3</v>
      </c>
      <c r="N229" s="420">
        <f t="shared" si="64"/>
        <v>95.322999999999993</v>
      </c>
      <c r="O229" s="34">
        <v>38.520000000000003</v>
      </c>
      <c r="P229" s="34">
        <v>37.78</v>
      </c>
      <c r="Q229" s="34">
        <v>7.85</v>
      </c>
      <c r="R229" s="34">
        <v>13.15</v>
      </c>
      <c r="S229" s="34">
        <v>0.42</v>
      </c>
      <c r="T229" s="34">
        <v>0.2</v>
      </c>
      <c r="U229" s="34">
        <v>0.371</v>
      </c>
      <c r="V229" s="34">
        <v>0.21</v>
      </c>
      <c r="W229" s="34">
        <v>0.5</v>
      </c>
      <c r="X229" s="34">
        <v>0.75</v>
      </c>
      <c r="Y229" s="433">
        <f t="shared" si="77"/>
        <v>0.98078920041536855</v>
      </c>
      <c r="Z229" s="433">
        <f t="shared" si="78"/>
        <v>1.1845794392523363</v>
      </c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6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</row>
    <row r="230" spans="1:48" ht="15.75" customHeight="1">
      <c r="A230" s="535" t="s">
        <v>4548</v>
      </c>
      <c r="B230" s="51">
        <v>45945</v>
      </c>
      <c r="C230" s="33" t="s">
        <v>4547</v>
      </c>
      <c r="D230" s="37">
        <v>1464</v>
      </c>
      <c r="E230" s="34">
        <v>20</v>
      </c>
      <c r="F230" s="34">
        <v>20.100000000000001</v>
      </c>
      <c r="G230" s="34">
        <v>4.08</v>
      </c>
      <c r="H230" s="34">
        <v>0.12</v>
      </c>
      <c r="I230" s="34">
        <v>0.42</v>
      </c>
      <c r="J230" s="31">
        <v>3.9E-2</v>
      </c>
      <c r="K230" s="31">
        <v>8.7999999999999995E-2</v>
      </c>
      <c r="L230" s="31">
        <v>3.3000000000000002E-2</v>
      </c>
      <c r="M230" s="31">
        <v>8.0000000000000002E-3</v>
      </c>
      <c r="N230" s="420">
        <f t="shared" si="64"/>
        <v>95.212000000000003</v>
      </c>
      <c r="O230" s="34">
        <v>37.979999999999997</v>
      </c>
      <c r="P230" s="34">
        <v>38.4</v>
      </c>
      <c r="Q230" s="34">
        <v>7.94</v>
      </c>
      <c r="R230" s="34">
        <v>13.18</v>
      </c>
      <c r="S230" s="34">
        <v>0.33</v>
      </c>
      <c r="T230" s="34">
        <v>0.18</v>
      </c>
      <c r="U230" s="34">
        <v>0.36099999999999999</v>
      </c>
      <c r="V230" s="34">
        <v>0.2</v>
      </c>
      <c r="W230" s="34">
        <v>0.47</v>
      </c>
      <c r="X230" s="34">
        <v>0.71</v>
      </c>
      <c r="Y230" s="433">
        <f t="shared" si="77"/>
        <v>1.0110584518167458</v>
      </c>
      <c r="Z230" s="433">
        <f t="shared" si="78"/>
        <v>1.220115850447604</v>
      </c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6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</row>
    <row r="231" spans="1:48" ht="15.75" customHeight="1">
      <c r="A231" s="535" t="s">
        <v>4550</v>
      </c>
      <c r="B231" s="51">
        <v>45945</v>
      </c>
      <c r="C231" s="33" t="s">
        <v>4549</v>
      </c>
      <c r="D231" s="37">
        <v>1473</v>
      </c>
      <c r="E231" s="34">
        <v>21.3</v>
      </c>
      <c r="F231" s="34">
        <v>21.4</v>
      </c>
      <c r="G231" s="34">
        <v>4.34</v>
      </c>
      <c r="H231" s="34">
        <v>0.13</v>
      </c>
      <c r="I231" s="34">
        <v>0.55000000000000004</v>
      </c>
      <c r="J231" s="31">
        <v>3.2000000000000001E-2</v>
      </c>
      <c r="K231" s="31">
        <v>9.5000000000000001E-2</v>
      </c>
      <c r="L231" s="31">
        <v>4.2999999999999997E-2</v>
      </c>
      <c r="M231" s="31">
        <v>8.0000000000000002E-3</v>
      </c>
      <c r="N231" s="420">
        <f t="shared" si="64"/>
        <v>94.802000000000007</v>
      </c>
      <c r="O231" s="34">
        <v>37.4</v>
      </c>
      <c r="P231" s="34">
        <v>38.92</v>
      </c>
      <c r="Q231" s="34">
        <v>7.92</v>
      </c>
      <c r="R231" s="34">
        <v>13.5</v>
      </c>
      <c r="S231" s="34">
        <v>0.26</v>
      </c>
      <c r="T231" s="34">
        <v>0.14000000000000001</v>
      </c>
      <c r="U231" s="34">
        <v>0.37</v>
      </c>
      <c r="V231" s="34">
        <v>0.18</v>
      </c>
      <c r="W231" s="34">
        <v>0.41</v>
      </c>
      <c r="X231" s="34">
        <v>0.65</v>
      </c>
      <c r="Y231" s="433">
        <f t="shared" si="77"/>
        <v>1.0406417112299466</v>
      </c>
      <c r="Z231" s="433">
        <f t="shared" si="78"/>
        <v>1.2524064171122995</v>
      </c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6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</row>
    <row r="232" spans="1:48" ht="15.75" customHeight="1">
      <c r="A232" s="535" t="s">
        <v>4552</v>
      </c>
      <c r="B232" s="51">
        <v>45945</v>
      </c>
      <c r="C232" s="33" t="s">
        <v>4551</v>
      </c>
      <c r="D232" s="37">
        <v>1483</v>
      </c>
      <c r="E232" s="34">
        <v>23</v>
      </c>
      <c r="F232" s="34">
        <v>23.1</v>
      </c>
      <c r="G232" s="34">
        <v>4.21</v>
      </c>
      <c r="H232" s="34">
        <v>0.12</v>
      </c>
      <c r="I232" s="34">
        <v>0.46</v>
      </c>
      <c r="J232" s="31">
        <v>2.7E-2</v>
      </c>
      <c r="K232" s="31">
        <v>8.5000000000000006E-2</v>
      </c>
      <c r="L232" s="31">
        <v>3.9E-2</v>
      </c>
      <c r="M232" s="31">
        <v>8.0000000000000002E-3</v>
      </c>
      <c r="N232" s="420">
        <f t="shared" si="64"/>
        <v>95.051000000000002</v>
      </c>
      <c r="O232" s="34">
        <v>37.31</v>
      </c>
      <c r="P232" s="34">
        <v>39.22</v>
      </c>
      <c r="Q232" s="34">
        <v>8.08</v>
      </c>
      <c r="R232" s="34">
        <v>13.22</v>
      </c>
      <c r="S232" s="34">
        <v>0.2</v>
      </c>
      <c r="T232" s="34">
        <v>0.13</v>
      </c>
      <c r="U232" s="34">
        <v>0.38</v>
      </c>
      <c r="V232" s="34">
        <v>0.18</v>
      </c>
      <c r="W232" s="34">
        <v>0.39</v>
      </c>
      <c r="X232" s="34">
        <v>0.65</v>
      </c>
      <c r="Y232" s="34">
        <v>1.051192709729295</v>
      </c>
      <c r="Z232" s="34">
        <v>1.2677566336102919</v>
      </c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6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</row>
    <row r="233" spans="1:48" ht="15.75" customHeight="1">
      <c r="A233" s="530"/>
      <c r="B233" s="51"/>
      <c r="C233" s="33"/>
      <c r="D233" s="37"/>
      <c r="E233" s="34"/>
      <c r="F233" s="34"/>
      <c r="G233" s="34"/>
      <c r="H233" s="34"/>
      <c r="I233" s="34"/>
      <c r="J233" s="31"/>
      <c r="K233" s="31"/>
      <c r="L233" s="31"/>
      <c r="M233" s="31"/>
      <c r="N233" s="420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6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</row>
    <row r="234" spans="1:48" ht="15.75" customHeight="1">
      <c r="A234" s="535" t="s">
        <v>4552</v>
      </c>
      <c r="B234" s="51">
        <v>45946</v>
      </c>
      <c r="C234" s="33" t="s">
        <v>4553</v>
      </c>
      <c r="D234" s="37">
        <v>1453</v>
      </c>
      <c r="E234" s="34">
        <v>0.45</v>
      </c>
      <c r="F234" s="34">
        <v>0.55000000000000004</v>
      </c>
      <c r="G234" s="34">
        <v>4.3</v>
      </c>
      <c r="H234" s="34">
        <v>0.1</v>
      </c>
      <c r="I234" s="34">
        <v>0.23</v>
      </c>
      <c r="J234" s="31">
        <v>4.9000000000000002E-2</v>
      </c>
      <c r="K234" s="31">
        <v>8.1000000000000003E-2</v>
      </c>
      <c r="L234" s="31">
        <v>0.02</v>
      </c>
      <c r="M234" s="31">
        <v>8.0000000000000002E-3</v>
      </c>
      <c r="N234" s="420">
        <f t="shared" si="64"/>
        <v>95.212000000000003</v>
      </c>
      <c r="O234" s="34">
        <v>37.47</v>
      </c>
      <c r="P234" s="34">
        <v>38.72</v>
      </c>
      <c r="Q234" s="34">
        <v>7.97</v>
      </c>
      <c r="R234" s="34">
        <v>13.34</v>
      </c>
      <c r="S234" s="34">
        <v>0.31</v>
      </c>
      <c r="T234" s="34">
        <v>0.17</v>
      </c>
      <c r="U234" s="34">
        <v>0.38</v>
      </c>
      <c r="V234" s="34">
        <v>0.2</v>
      </c>
      <c r="W234" s="34">
        <v>0.47</v>
      </c>
      <c r="X234" s="34">
        <v>0.73</v>
      </c>
      <c r="Y234" s="34">
        <v>1.0333600213504137</v>
      </c>
      <c r="Z234" s="34">
        <v>1.2460635174806511</v>
      </c>
      <c r="AA234" s="34"/>
      <c r="AB234" s="34" t="s">
        <v>48</v>
      </c>
      <c r="AC234" s="34">
        <v>22.3</v>
      </c>
      <c r="AD234" s="34">
        <v>25.8</v>
      </c>
      <c r="AE234" s="34">
        <v>17.2</v>
      </c>
      <c r="AF234" s="34">
        <v>0.6</v>
      </c>
      <c r="AG234" s="34">
        <v>3.48</v>
      </c>
      <c r="AH234" s="34">
        <v>52.92</v>
      </c>
      <c r="AI234" s="34">
        <v>1.5</v>
      </c>
      <c r="AJ234" s="34">
        <v>40</v>
      </c>
      <c r="AK234" s="34">
        <v>893.04</v>
      </c>
      <c r="AL234" s="36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</row>
    <row r="235" spans="1:48" ht="15.75" customHeight="1">
      <c r="A235" s="535" t="s">
        <v>4555</v>
      </c>
      <c r="B235" s="51">
        <v>45946</v>
      </c>
      <c r="C235" s="33" t="s">
        <v>4554</v>
      </c>
      <c r="D235" s="37">
        <v>1466</v>
      </c>
      <c r="E235" s="34">
        <v>2.25</v>
      </c>
      <c r="F235" s="34">
        <v>2.35</v>
      </c>
      <c r="G235" s="34">
        <v>4.32</v>
      </c>
      <c r="H235" s="34">
        <v>0.11</v>
      </c>
      <c r="I235" s="34">
        <v>0.31</v>
      </c>
      <c r="J235" s="31">
        <v>3.5000000000000003E-2</v>
      </c>
      <c r="K235" s="31">
        <v>7.9000000000000001E-2</v>
      </c>
      <c r="L235" s="31">
        <v>2.9000000000000001E-2</v>
      </c>
      <c r="M235" s="31">
        <v>8.0000000000000002E-3</v>
      </c>
      <c r="N235" s="420">
        <f t="shared" si="64"/>
        <v>95.108999999999995</v>
      </c>
      <c r="O235" s="34">
        <v>37.42</v>
      </c>
      <c r="P235" s="34">
        <v>38.950000000000003</v>
      </c>
      <c r="Q235" s="34">
        <v>7.91</v>
      </c>
      <c r="R235" s="34">
        <v>13.3</v>
      </c>
      <c r="S235" s="34">
        <v>0.28999999999999998</v>
      </c>
      <c r="T235" s="34">
        <v>0.15</v>
      </c>
      <c r="U235" s="34">
        <v>0.39</v>
      </c>
      <c r="V235" s="34">
        <v>0.2</v>
      </c>
      <c r="W235" s="34">
        <v>0.44</v>
      </c>
      <c r="X235" s="34">
        <v>0.7</v>
      </c>
      <c r="Y235" s="34">
        <v>1.040887226082309</v>
      </c>
      <c r="Z235" s="34">
        <v>1.2522715125601283</v>
      </c>
      <c r="AA235" s="34"/>
      <c r="AB235" s="34" t="s">
        <v>50</v>
      </c>
      <c r="AC235" s="34">
        <v>6.3</v>
      </c>
      <c r="AD235" s="34">
        <v>25.2</v>
      </c>
      <c r="AE235" s="34">
        <v>17</v>
      </c>
      <c r="AF235" s="34">
        <v>0.6</v>
      </c>
      <c r="AG235" s="34">
        <v>3.62</v>
      </c>
      <c r="AH235" s="34">
        <v>53.58</v>
      </c>
      <c r="AI235" s="34">
        <v>1.4823529411764707</v>
      </c>
      <c r="AJ235" s="34">
        <v>40.284360189573462</v>
      </c>
      <c r="AK235" s="34">
        <v>879.01</v>
      </c>
      <c r="AL235" s="36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</row>
    <row r="236" spans="1:48" ht="15.75" customHeight="1">
      <c r="A236" s="535" t="s">
        <v>4557</v>
      </c>
      <c r="B236" s="51">
        <v>45946</v>
      </c>
      <c r="C236" s="33" t="s">
        <v>4556</v>
      </c>
      <c r="D236" s="37">
        <v>1473</v>
      </c>
      <c r="E236" s="34">
        <v>4.5</v>
      </c>
      <c r="F236" s="34">
        <v>5</v>
      </c>
      <c r="G236" s="34">
        <v>4.13</v>
      </c>
      <c r="H236" s="34">
        <v>0.11</v>
      </c>
      <c r="I236" s="34">
        <v>0.37</v>
      </c>
      <c r="J236" s="31">
        <v>0.03</v>
      </c>
      <c r="K236" s="31">
        <v>8.4000000000000005E-2</v>
      </c>
      <c r="L236" s="31">
        <v>3.3000000000000002E-2</v>
      </c>
      <c r="M236" s="31">
        <v>8.9999999999999993E-3</v>
      </c>
      <c r="N236" s="420">
        <f t="shared" si="64"/>
        <v>95.233999999999995</v>
      </c>
      <c r="O236" s="34">
        <v>37.020000000000003</v>
      </c>
      <c r="P236" s="34">
        <v>39.29</v>
      </c>
      <c r="Q236" s="34">
        <v>7.95</v>
      </c>
      <c r="R236" s="34">
        <v>13.41</v>
      </c>
      <c r="S236" s="34">
        <v>0.24</v>
      </c>
      <c r="T236" s="34">
        <v>0.14000000000000001</v>
      </c>
      <c r="U236" s="34">
        <v>0.39</v>
      </c>
      <c r="V236" s="34">
        <v>0.19</v>
      </c>
      <c r="W236" s="34">
        <v>0.42</v>
      </c>
      <c r="X236" s="34">
        <v>0.71</v>
      </c>
      <c r="Y236" s="34">
        <v>1.0613182063749325</v>
      </c>
      <c r="Z236" s="34">
        <v>1.2760669908157751</v>
      </c>
      <c r="AA236" s="34"/>
      <c r="AB236" s="34" t="s">
        <v>53</v>
      </c>
      <c r="AC236" s="34">
        <v>14.5</v>
      </c>
      <c r="AD236" s="34">
        <v>26</v>
      </c>
      <c r="AE236" s="34">
        <v>17.399999999999999</v>
      </c>
      <c r="AF236" s="34">
        <v>0.6</v>
      </c>
      <c r="AG236" s="34">
        <v>3.89</v>
      </c>
      <c r="AH236" s="34">
        <v>52.11</v>
      </c>
      <c r="AI236" s="34">
        <v>1.4942528735632186</v>
      </c>
      <c r="AJ236" s="34">
        <v>40.092165898617509</v>
      </c>
      <c r="AK236" s="34">
        <v>911.64499999999998</v>
      </c>
      <c r="AL236" s="36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</row>
    <row r="237" spans="1:48" ht="15.75" customHeight="1">
      <c r="A237" s="535" t="s">
        <v>4559</v>
      </c>
      <c r="B237" s="51">
        <v>45946</v>
      </c>
      <c r="C237" s="33" t="s">
        <v>4558</v>
      </c>
      <c r="D237" s="37">
        <v>1486</v>
      </c>
      <c r="E237" s="34">
        <v>7</v>
      </c>
      <c r="F237" s="34">
        <v>7.1</v>
      </c>
      <c r="G237" s="34">
        <v>4.24</v>
      </c>
      <c r="H237" s="34">
        <v>0.13</v>
      </c>
      <c r="I237" s="34">
        <v>0.65</v>
      </c>
      <c r="J237" s="31">
        <v>1.9E-2</v>
      </c>
      <c r="K237" s="31">
        <v>9.2999999999999999E-2</v>
      </c>
      <c r="L237" s="31">
        <v>5.7000000000000002E-2</v>
      </c>
      <c r="M237" s="31">
        <v>0.01</v>
      </c>
      <c r="N237" s="420">
        <f t="shared" si="64"/>
        <v>94.801000000000002</v>
      </c>
      <c r="O237" s="34">
        <v>36.25</v>
      </c>
      <c r="P237" s="34">
        <v>39.979999999999997</v>
      </c>
      <c r="Q237" s="34">
        <v>7.98</v>
      </c>
      <c r="R237" s="34">
        <v>13.66</v>
      </c>
      <c r="S237" s="34">
        <v>0.21</v>
      </c>
      <c r="T237" s="34">
        <v>0.11</v>
      </c>
      <c r="U237" s="34">
        <v>0.39</v>
      </c>
      <c r="V237" s="34">
        <v>0.17</v>
      </c>
      <c r="W237" s="34">
        <v>0.35</v>
      </c>
      <c r="X237" s="34">
        <v>0.65</v>
      </c>
      <c r="Y237" s="34">
        <v>1.1028965517241378</v>
      </c>
      <c r="Z237" s="34">
        <v>1.3230344827586205</v>
      </c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6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</row>
    <row r="238" spans="1:48" ht="15.75" customHeight="1">
      <c r="A238" s="535" t="s">
        <v>4561</v>
      </c>
      <c r="B238" s="51">
        <v>45946</v>
      </c>
      <c r="C238" s="33" t="s">
        <v>4560</v>
      </c>
      <c r="D238" s="37">
        <v>1478</v>
      </c>
      <c r="E238" s="34">
        <v>7.4</v>
      </c>
      <c r="F238" s="34">
        <v>7.5</v>
      </c>
      <c r="G238" s="34">
        <v>4.22</v>
      </c>
      <c r="H238" s="34">
        <v>0.11</v>
      </c>
      <c r="I238" s="34">
        <v>0.38</v>
      </c>
      <c r="J238" s="31">
        <v>2.7E-2</v>
      </c>
      <c r="K238" s="31">
        <v>8.5000000000000006E-2</v>
      </c>
      <c r="L238" s="31">
        <v>3.5999999999999997E-2</v>
      </c>
      <c r="M238" s="31">
        <v>8.0000000000000002E-3</v>
      </c>
      <c r="N238" s="420">
        <f t="shared" si="64"/>
        <v>95.134</v>
      </c>
      <c r="O238" s="34">
        <v>36.090000000000003</v>
      </c>
      <c r="P238" s="34">
        <v>39.86</v>
      </c>
      <c r="Q238" s="34">
        <v>8.0399999999999991</v>
      </c>
      <c r="R238" s="34">
        <v>13.84</v>
      </c>
      <c r="S238" s="34">
        <v>0.22</v>
      </c>
      <c r="T238" s="34">
        <v>0.12</v>
      </c>
      <c r="U238" s="34">
        <v>0.39</v>
      </c>
      <c r="V238" s="34">
        <v>0.17</v>
      </c>
      <c r="W238" s="34">
        <v>0.32</v>
      </c>
      <c r="X238" s="34">
        <v>0.68</v>
      </c>
      <c r="Y238" s="34">
        <v>1.1044610695483512</v>
      </c>
      <c r="Z238" s="34">
        <v>1.3272374619008034</v>
      </c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6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</row>
    <row r="239" spans="1:48" ht="15.75" customHeight="1">
      <c r="A239" s="535" t="s">
        <v>4563</v>
      </c>
      <c r="B239" s="51">
        <v>45946</v>
      </c>
      <c r="C239" s="33" t="s">
        <v>4562</v>
      </c>
      <c r="D239" s="37">
        <v>1474</v>
      </c>
      <c r="E239" s="34">
        <v>9.27</v>
      </c>
      <c r="F239" s="34">
        <v>9.3699999999999992</v>
      </c>
      <c r="G239" s="34">
        <v>4.3</v>
      </c>
      <c r="H239" s="34">
        <v>0.12</v>
      </c>
      <c r="I239" s="34">
        <v>0.47</v>
      </c>
      <c r="J239" s="31">
        <v>2.1999999999999999E-2</v>
      </c>
      <c r="K239" s="31">
        <v>8.5000000000000006E-2</v>
      </c>
      <c r="L239" s="31">
        <v>4.3999999999999997E-2</v>
      </c>
      <c r="M239" s="31">
        <v>8.0000000000000002E-3</v>
      </c>
      <c r="N239" s="420">
        <f t="shared" si="64"/>
        <v>94.950999999999993</v>
      </c>
      <c r="O239" s="34">
        <v>36.49</v>
      </c>
      <c r="P239" s="34">
        <v>39.619999999999997</v>
      </c>
      <c r="Q239" s="34">
        <v>8.01</v>
      </c>
      <c r="R239" s="34">
        <v>13.64</v>
      </c>
      <c r="S239" s="34">
        <v>0.25</v>
      </c>
      <c r="T239" s="34">
        <v>0.12</v>
      </c>
      <c r="U239" s="34">
        <v>0.39</v>
      </c>
      <c r="V239" s="34">
        <v>0.19</v>
      </c>
      <c r="W239" s="34">
        <v>0.37</v>
      </c>
      <c r="X239" s="34">
        <v>0.68</v>
      </c>
      <c r="Y239" s="34">
        <v>1.085776925184982</v>
      </c>
      <c r="Z239" s="34">
        <v>1.3052891203069332</v>
      </c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6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</row>
    <row r="240" spans="1:48" ht="15.75" customHeight="1">
      <c r="A240" s="535" t="s">
        <v>4565</v>
      </c>
      <c r="B240" s="51">
        <v>45946</v>
      </c>
      <c r="C240" s="33" t="s">
        <v>4564</v>
      </c>
      <c r="D240" s="37">
        <v>1483</v>
      </c>
      <c r="E240" s="34">
        <v>11.3</v>
      </c>
      <c r="F240" s="34">
        <v>11.4</v>
      </c>
      <c r="G240" s="34">
        <v>4.0999999999999996</v>
      </c>
      <c r="H240" s="34">
        <v>0.12</v>
      </c>
      <c r="I240" s="34">
        <v>0.51</v>
      </c>
      <c r="J240" s="31">
        <v>2.1999999999999999E-2</v>
      </c>
      <c r="K240" s="31">
        <v>8.7999999999999995E-2</v>
      </c>
      <c r="L240" s="31">
        <v>4.4999999999999998E-2</v>
      </c>
      <c r="M240" s="31">
        <v>8.9999999999999993E-3</v>
      </c>
      <c r="N240" s="420">
        <f t="shared" si="64"/>
        <v>95.105999999999995</v>
      </c>
      <c r="O240" s="34">
        <v>36.04</v>
      </c>
      <c r="P240" s="34">
        <v>39.950000000000003</v>
      </c>
      <c r="Q240" s="34">
        <v>8.08</v>
      </c>
      <c r="R240" s="34">
        <v>13.61</v>
      </c>
      <c r="S240" s="34">
        <v>0.28999999999999998</v>
      </c>
      <c r="T240" s="34">
        <v>0.13</v>
      </c>
      <c r="U240" s="34">
        <v>0.39</v>
      </c>
      <c r="V240" s="34">
        <v>0.19</v>
      </c>
      <c r="W240" s="34">
        <v>0.39</v>
      </c>
      <c r="X240" s="34">
        <v>0.69</v>
      </c>
      <c r="Y240" s="34">
        <v>1.108490566037736</v>
      </c>
      <c r="Z240" s="34">
        <v>1.3326859045504995</v>
      </c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6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</row>
    <row r="241" spans="1:48" ht="15.75" customHeight="1">
      <c r="A241" s="535" t="s">
        <v>4567</v>
      </c>
      <c r="B241" s="51">
        <v>45946</v>
      </c>
      <c r="C241" s="33" t="s">
        <v>4566</v>
      </c>
      <c r="D241" s="37">
        <v>1477</v>
      </c>
      <c r="E241" s="34">
        <v>13</v>
      </c>
      <c r="F241" s="34">
        <v>13.1</v>
      </c>
      <c r="G241" s="34">
        <v>4.03</v>
      </c>
      <c r="H241" s="34">
        <v>0.11</v>
      </c>
      <c r="I241" s="34">
        <v>0.31</v>
      </c>
      <c r="J241" s="31">
        <v>3.5000000000000003E-2</v>
      </c>
      <c r="K241" s="31">
        <v>8.2000000000000003E-2</v>
      </c>
      <c r="L241" s="31">
        <v>2.8000000000000001E-2</v>
      </c>
      <c r="M241" s="31">
        <v>8.9999999999999993E-3</v>
      </c>
      <c r="N241" s="420">
        <f t="shared" si="64"/>
        <v>95.396000000000001</v>
      </c>
      <c r="O241" s="34">
        <v>36.67</v>
      </c>
      <c r="P241" s="34">
        <v>39.450000000000003</v>
      </c>
      <c r="Q241" s="34">
        <v>8</v>
      </c>
      <c r="R241" s="34">
        <v>13.41</v>
      </c>
      <c r="S241" s="34">
        <v>0.31</v>
      </c>
      <c r="T241" s="34">
        <v>0.14000000000000001</v>
      </c>
      <c r="U241" s="34">
        <v>0.39500000000000002</v>
      </c>
      <c r="V241" s="34">
        <v>0.21</v>
      </c>
      <c r="W241" s="34">
        <v>0.44</v>
      </c>
      <c r="X241" s="34">
        <v>0.72</v>
      </c>
      <c r="Y241" s="34">
        <v>1.0758112898827379</v>
      </c>
      <c r="Z241" s="34">
        <v>1.293973275156804</v>
      </c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6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</row>
    <row r="242" spans="1:48" ht="15.75" customHeight="1">
      <c r="A242" s="535" t="s">
        <v>4569</v>
      </c>
      <c r="B242" s="51">
        <v>45946</v>
      </c>
      <c r="C242" s="33" t="s">
        <v>4568</v>
      </c>
      <c r="D242" s="37">
        <v>1466</v>
      </c>
      <c r="E242" s="34">
        <v>15</v>
      </c>
      <c r="F242" s="34">
        <v>15.1</v>
      </c>
      <c r="G242" s="34">
        <v>4.2</v>
      </c>
      <c r="H242" s="34">
        <v>0.1</v>
      </c>
      <c r="I242" s="34">
        <v>0.21</v>
      </c>
      <c r="J242" s="31">
        <v>4.8000000000000001E-2</v>
      </c>
      <c r="K242" s="31">
        <v>0.08</v>
      </c>
      <c r="L242" s="31">
        <v>1.7999999999999999E-2</v>
      </c>
      <c r="M242" s="31">
        <v>8.0000000000000002E-3</v>
      </c>
      <c r="N242" s="420">
        <f t="shared" si="64"/>
        <v>95.335999999999999</v>
      </c>
      <c r="O242" s="34">
        <v>37.020000000000003</v>
      </c>
      <c r="P242" s="34">
        <v>39</v>
      </c>
      <c r="Q242" s="34">
        <v>8</v>
      </c>
      <c r="R242" s="34">
        <v>13.46</v>
      </c>
      <c r="S242" s="34">
        <v>0.35</v>
      </c>
      <c r="T242" s="34">
        <v>0.17</v>
      </c>
      <c r="U242" s="34">
        <v>0.39</v>
      </c>
      <c r="V242" s="34">
        <v>0.21</v>
      </c>
      <c r="W242" s="34">
        <v>0.43</v>
      </c>
      <c r="X242" s="34">
        <v>0.73</v>
      </c>
      <c r="Y242" s="433">
        <f t="shared" ref="Y242:Y246" si="79">P242/O242</f>
        <v>1.0534846029173419</v>
      </c>
      <c r="Z242" s="433">
        <f t="shared" ref="Z242:Z246" si="80">(Q242+P242)/O242</f>
        <v>1.269584008643976</v>
      </c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6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</row>
    <row r="243" spans="1:48" ht="15.75" customHeight="1">
      <c r="A243" s="535" t="s">
        <v>4571</v>
      </c>
      <c r="B243" s="51">
        <v>45946</v>
      </c>
      <c r="C243" s="33" t="s">
        <v>4570</v>
      </c>
      <c r="D243" s="37">
        <v>1461</v>
      </c>
      <c r="E243" s="34">
        <v>16.100000000000001</v>
      </c>
      <c r="F243" s="34">
        <v>16.2</v>
      </c>
      <c r="G243" s="34">
        <v>4.1399999999999997</v>
      </c>
      <c r="H243" s="34">
        <v>0.13</v>
      </c>
      <c r="I243" s="34">
        <v>0.47</v>
      </c>
      <c r="J243" s="31">
        <v>2.4E-2</v>
      </c>
      <c r="K243" s="31">
        <v>8.1000000000000003E-2</v>
      </c>
      <c r="L243" s="31">
        <v>3.2000000000000001E-2</v>
      </c>
      <c r="M243" s="31">
        <v>0.01</v>
      </c>
      <c r="N243" s="420">
        <f t="shared" si="64"/>
        <v>95.113</v>
      </c>
      <c r="O243" s="34">
        <v>37.04</v>
      </c>
      <c r="P243" s="34">
        <v>39.17</v>
      </c>
      <c r="Q243" s="34">
        <v>7.9</v>
      </c>
      <c r="R243" s="34">
        <v>13.29</v>
      </c>
      <c r="S243" s="34">
        <v>0.39</v>
      </c>
      <c r="T243" s="34">
        <v>0.17</v>
      </c>
      <c r="U243" s="34">
        <v>0.38</v>
      </c>
      <c r="V243" s="34">
        <v>0.22</v>
      </c>
      <c r="W243" s="34">
        <v>0.47</v>
      </c>
      <c r="X243" s="34">
        <v>0.71</v>
      </c>
      <c r="Y243" s="433">
        <f t="shared" si="79"/>
        <v>1.0575053995680346</v>
      </c>
      <c r="Z243" s="433">
        <f t="shared" si="80"/>
        <v>1.2707883369330455</v>
      </c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6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</row>
    <row r="244" spans="1:48" ht="15.75" customHeight="1">
      <c r="A244" s="535" t="s">
        <v>4573</v>
      </c>
      <c r="B244" s="51">
        <v>45946</v>
      </c>
      <c r="C244" s="33" t="s">
        <v>4572</v>
      </c>
      <c r="D244" s="37">
        <v>1479</v>
      </c>
      <c r="E244" s="34">
        <v>17.100000000000001</v>
      </c>
      <c r="F244" s="34">
        <v>17.2</v>
      </c>
      <c r="G244" s="34">
        <v>4.4800000000000004</v>
      </c>
      <c r="H244" s="34">
        <v>0.14000000000000001</v>
      </c>
      <c r="I244" s="34">
        <v>0.67</v>
      </c>
      <c r="J244" s="31">
        <v>1.7999999999999999E-2</v>
      </c>
      <c r="K244" s="31">
        <v>9.8000000000000004E-2</v>
      </c>
      <c r="L244" s="31">
        <v>5.3999999999999999E-2</v>
      </c>
      <c r="M244" s="31">
        <v>8.9999999999999993E-3</v>
      </c>
      <c r="N244" s="420">
        <f t="shared" si="64"/>
        <v>94.531000000000006</v>
      </c>
      <c r="O244" s="34">
        <v>36.119999999999997</v>
      </c>
      <c r="P244" s="34">
        <v>40.450000000000003</v>
      </c>
      <c r="Q244" s="34">
        <v>7.89</v>
      </c>
      <c r="R244" s="34">
        <v>13.41</v>
      </c>
      <c r="S244" s="34">
        <v>0.2</v>
      </c>
      <c r="T244" s="34">
        <v>0.12</v>
      </c>
      <c r="U244" s="34">
        <v>0.37</v>
      </c>
      <c r="V244" s="34">
        <v>0.18</v>
      </c>
      <c r="W244" s="34">
        <v>0.4</v>
      </c>
      <c r="X244" s="34">
        <v>0.61</v>
      </c>
      <c r="Y244" s="433">
        <f t="shared" si="79"/>
        <v>1.1198781838316723</v>
      </c>
      <c r="Z244" s="433">
        <f t="shared" si="80"/>
        <v>1.3383167220376524</v>
      </c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6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</row>
    <row r="245" spans="1:48" ht="15.75" customHeight="1">
      <c r="A245" s="535" t="s">
        <v>4575</v>
      </c>
      <c r="B245" s="51">
        <v>45946</v>
      </c>
      <c r="C245" s="33" t="s">
        <v>4574</v>
      </c>
      <c r="D245" s="37">
        <v>1475</v>
      </c>
      <c r="E245" s="34">
        <v>19.3</v>
      </c>
      <c r="F245" s="34">
        <v>19.399999999999999</v>
      </c>
      <c r="G245" s="34">
        <v>4.1900000000000004</v>
      </c>
      <c r="H245" s="34">
        <v>0.1</v>
      </c>
      <c r="I245" s="34">
        <v>0.17</v>
      </c>
      <c r="J245" s="31">
        <v>6.5000000000000002E-2</v>
      </c>
      <c r="K245" s="31">
        <v>0.08</v>
      </c>
      <c r="L245" s="31">
        <v>1.6E-2</v>
      </c>
      <c r="M245" s="31">
        <v>6.0000000000000001E-3</v>
      </c>
      <c r="N245" s="420">
        <f t="shared" si="64"/>
        <v>95.373000000000005</v>
      </c>
      <c r="O245" s="34">
        <v>36.68</v>
      </c>
      <c r="P245" s="34">
        <v>39.18</v>
      </c>
      <c r="Q245" s="34">
        <v>7.94</v>
      </c>
      <c r="R245" s="34">
        <v>13.48</v>
      </c>
      <c r="S245" s="34">
        <v>0.45</v>
      </c>
      <c r="T245" s="34">
        <v>0.2</v>
      </c>
      <c r="U245" s="34">
        <v>0.37</v>
      </c>
      <c r="V245" s="34">
        <v>0.22</v>
      </c>
      <c r="W245" s="34">
        <v>0.51</v>
      </c>
      <c r="X245" s="34">
        <v>0.72</v>
      </c>
      <c r="Y245" s="433">
        <f t="shared" si="79"/>
        <v>1.0681570338058888</v>
      </c>
      <c r="Z245" s="433">
        <f t="shared" si="80"/>
        <v>1.2846237731733914</v>
      </c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6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</row>
    <row r="246" spans="1:48" ht="15.75" customHeight="1">
      <c r="A246" s="535" t="s">
        <v>4577</v>
      </c>
      <c r="B246" s="51">
        <v>45946</v>
      </c>
      <c r="C246" s="33" t="s">
        <v>4576</v>
      </c>
      <c r="D246" s="37">
        <v>1440</v>
      </c>
      <c r="E246" s="34">
        <v>20.100000000000001</v>
      </c>
      <c r="F246" s="34">
        <v>20.2</v>
      </c>
      <c r="G246" s="34">
        <v>4.01</v>
      </c>
      <c r="H246" s="34">
        <v>0.11</v>
      </c>
      <c r="I246" s="34">
        <v>0.25</v>
      </c>
      <c r="J246" s="31">
        <v>4.9000000000000002E-2</v>
      </c>
      <c r="K246" s="31">
        <v>8.6999999999999994E-2</v>
      </c>
      <c r="L246" s="31">
        <v>0.02</v>
      </c>
      <c r="M246" s="31">
        <v>7.0000000000000001E-3</v>
      </c>
      <c r="N246" s="420">
        <f t="shared" si="64"/>
        <v>95.466999999999999</v>
      </c>
      <c r="O246" s="34">
        <v>36.94</v>
      </c>
      <c r="P246" s="34">
        <v>39.01</v>
      </c>
      <c r="Q246" s="34">
        <v>8</v>
      </c>
      <c r="R246" s="34">
        <v>13.45</v>
      </c>
      <c r="S246" s="34">
        <v>0.33</v>
      </c>
      <c r="T246" s="34">
        <v>0.19</v>
      </c>
      <c r="U246" s="34">
        <v>0.38</v>
      </c>
      <c r="V246" s="34">
        <v>0.22</v>
      </c>
      <c r="W246" s="34">
        <v>0.51</v>
      </c>
      <c r="X246" s="34">
        <v>0.73</v>
      </c>
      <c r="Y246" s="433">
        <f t="shared" si="79"/>
        <v>1.056036816459123</v>
      </c>
      <c r="Z246" s="433">
        <f t="shared" si="80"/>
        <v>1.2726042230644288</v>
      </c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6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</row>
    <row r="247" spans="1:48" ht="15.75" customHeight="1">
      <c r="A247" s="535" t="s">
        <v>4579</v>
      </c>
      <c r="B247" s="51">
        <v>45946</v>
      </c>
      <c r="C247" s="33" t="s">
        <v>4578</v>
      </c>
      <c r="D247" s="37" t="s">
        <v>51</v>
      </c>
      <c r="E247" s="34">
        <v>21.4</v>
      </c>
      <c r="F247" s="34">
        <v>21.5</v>
      </c>
      <c r="G247" s="34">
        <v>4.07</v>
      </c>
      <c r="H247" s="34">
        <v>0.11</v>
      </c>
      <c r="I247" s="34">
        <v>0.44</v>
      </c>
      <c r="J247" s="31">
        <v>3.1E-2</v>
      </c>
      <c r="K247" s="31">
        <v>8.2000000000000003E-2</v>
      </c>
      <c r="L247" s="31">
        <v>3.3000000000000002E-2</v>
      </c>
      <c r="M247" s="31">
        <v>5.0000000000000001E-3</v>
      </c>
      <c r="N247" s="420">
        <f t="shared" si="64"/>
        <v>95.228999999999999</v>
      </c>
      <c r="O247" s="34">
        <v>37.15</v>
      </c>
      <c r="P247" s="34">
        <v>39.36</v>
      </c>
      <c r="Q247" s="34">
        <v>7.89</v>
      </c>
      <c r="R247" s="34">
        <v>13.19</v>
      </c>
      <c r="S247" s="34">
        <v>0.28000000000000003</v>
      </c>
      <c r="T247" s="34">
        <v>0.15</v>
      </c>
      <c r="U247" s="34">
        <v>0.371</v>
      </c>
      <c r="V247" s="34">
        <v>0.19</v>
      </c>
      <c r="W247" s="34">
        <v>0.48</v>
      </c>
      <c r="X247" s="34">
        <v>0.69</v>
      </c>
      <c r="Y247" s="433">
        <f t="shared" ref="Y247" si="81">P247/O247</f>
        <v>1.0594885598923285</v>
      </c>
      <c r="Z247" s="433">
        <f t="shared" ref="Z247" si="82">(Q247+P247)/O247</f>
        <v>1.271870794078062</v>
      </c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6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</row>
    <row r="248" spans="1:48" ht="15.75" customHeight="1">
      <c r="A248" s="535" t="s">
        <v>4581</v>
      </c>
      <c r="B248" s="51">
        <v>45946</v>
      </c>
      <c r="C248" s="33" t="s">
        <v>4580</v>
      </c>
      <c r="D248" s="37">
        <v>1472</v>
      </c>
      <c r="E248" s="34">
        <v>23.35</v>
      </c>
      <c r="F248" s="34">
        <v>23.45</v>
      </c>
      <c r="G248" s="34">
        <v>4.13</v>
      </c>
      <c r="H248" s="34">
        <v>0.11</v>
      </c>
      <c r="I248" s="34">
        <v>0.27</v>
      </c>
      <c r="J248" s="31">
        <v>4.8000000000000001E-2</v>
      </c>
      <c r="K248" s="31">
        <v>7.9000000000000001E-2</v>
      </c>
      <c r="L248" s="31">
        <v>2.3E-2</v>
      </c>
      <c r="M248" s="31">
        <v>6.0000000000000001E-3</v>
      </c>
      <c r="N248" s="420">
        <f t="shared" si="64"/>
        <v>95.334000000000003</v>
      </c>
      <c r="O248" s="34">
        <v>37.32</v>
      </c>
      <c r="P248" s="34">
        <v>38.51</v>
      </c>
      <c r="Q248" s="34">
        <v>8</v>
      </c>
      <c r="R248" s="34">
        <v>13.67</v>
      </c>
      <c r="S248" s="34">
        <v>0.34</v>
      </c>
      <c r="T248" s="34">
        <v>0.16</v>
      </c>
      <c r="U248" s="34">
        <v>0.38</v>
      </c>
      <c r="V248" s="34">
        <v>0.19</v>
      </c>
      <c r="W248" s="34">
        <v>0.46</v>
      </c>
      <c r="X248" s="34">
        <v>0.72</v>
      </c>
      <c r="Y248" s="34">
        <v>1.0318863879957128</v>
      </c>
      <c r="Z248" s="34">
        <v>1.2462486602357985</v>
      </c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6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</row>
    <row r="249" spans="1:48" ht="15.75" customHeight="1">
      <c r="A249" s="530"/>
      <c r="B249" s="51"/>
      <c r="C249" s="33"/>
      <c r="D249" s="37"/>
      <c r="E249" s="34"/>
      <c r="F249" s="34"/>
      <c r="G249" s="34"/>
      <c r="H249" s="34"/>
      <c r="I249" s="34"/>
      <c r="J249" s="31"/>
      <c r="K249" s="31"/>
      <c r="L249" s="31"/>
      <c r="M249" s="31"/>
      <c r="N249" s="420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6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</row>
    <row r="250" spans="1:48" ht="15.75" customHeight="1">
      <c r="A250" s="535" t="s">
        <v>4583</v>
      </c>
      <c r="B250" s="51">
        <v>45947</v>
      </c>
      <c r="C250" s="33" t="s">
        <v>4582</v>
      </c>
      <c r="D250" s="37">
        <v>1461</v>
      </c>
      <c r="E250" s="34">
        <v>1.35</v>
      </c>
      <c r="F250" s="34">
        <v>1.45</v>
      </c>
      <c r="G250" s="34">
        <v>4.08</v>
      </c>
      <c r="H250" s="34">
        <v>0.11</v>
      </c>
      <c r="I250" s="34">
        <v>0.32</v>
      </c>
      <c r="J250" s="31">
        <v>4.4999999999999998E-2</v>
      </c>
      <c r="K250" s="31">
        <v>8.2000000000000003E-2</v>
      </c>
      <c r="L250" s="31">
        <v>2.5000000000000001E-2</v>
      </c>
      <c r="M250" s="31">
        <v>6.0000000000000001E-3</v>
      </c>
      <c r="N250" s="420">
        <f t="shared" si="64"/>
        <v>95.331999999999994</v>
      </c>
      <c r="O250" s="34">
        <v>36.68</v>
      </c>
      <c r="P250" s="34">
        <v>38.44</v>
      </c>
      <c r="Q250" s="34">
        <v>8.1999999999999993</v>
      </c>
      <c r="R250" s="34">
        <v>13.94</v>
      </c>
      <c r="S250" s="34">
        <v>0.52</v>
      </c>
      <c r="T250" s="34">
        <v>0.25</v>
      </c>
      <c r="U250" s="34">
        <v>0.39</v>
      </c>
      <c r="V250" s="34">
        <v>0.19</v>
      </c>
      <c r="W250" s="34">
        <v>0.43</v>
      </c>
      <c r="X250" s="34">
        <v>0.72</v>
      </c>
      <c r="Y250" s="34">
        <v>1.0479825517993457</v>
      </c>
      <c r="Z250" s="34">
        <v>1.2715376226826609</v>
      </c>
      <c r="AA250" s="34"/>
      <c r="AB250" s="34" t="s">
        <v>48</v>
      </c>
      <c r="AC250" s="34">
        <v>22.3</v>
      </c>
      <c r="AD250" s="34">
        <v>25.8</v>
      </c>
      <c r="AE250" s="34">
        <v>17.600000000000001</v>
      </c>
      <c r="AF250" s="34">
        <v>0.6</v>
      </c>
      <c r="AG250" s="34">
        <v>3.48</v>
      </c>
      <c r="AH250" s="34">
        <v>52.519999999999996</v>
      </c>
      <c r="AI250" s="34">
        <v>1.4659090909090908</v>
      </c>
      <c r="AJ250" s="34">
        <v>40.552995391705068</v>
      </c>
      <c r="AK250" s="34">
        <v>893.04</v>
      </c>
      <c r="AL250" s="36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</row>
    <row r="251" spans="1:48" ht="15.75" customHeight="1">
      <c r="A251" s="535" t="s">
        <v>4585</v>
      </c>
      <c r="B251" s="51">
        <v>45947</v>
      </c>
      <c r="C251" s="33" t="s">
        <v>4584</v>
      </c>
      <c r="D251" s="37">
        <v>1458</v>
      </c>
      <c r="E251" s="34">
        <v>3.1</v>
      </c>
      <c r="F251" s="34">
        <v>3.2</v>
      </c>
      <c r="G251" s="34">
        <v>4.17</v>
      </c>
      <c r="H251" s="34">
        <v>0.1</v>
      </c>
      <c r="I251" s="34">
        <v>0.17</v>
      </c>
      <c r="J251" s="31">
        <v>5.8999999999999997E-2</v>
      </c>
      <c r="K251" s="31">
        <v>0.08</v>
      </c>
      <c r="L251" s="31">
        <v>1.4E-2</v>
      </c>
      <c r="M251" s="31">
        <v>5.0000000000000001E-3</v>
      </c>
      <c r="N251" s="420">
        <f t="shared" ref="N251:N295" si="83">100-SUM(G251:M251)</f>
        <v>95.402000000000001</v>
      </c>
      <c r="O251" s="34">
        <v>37.06</v>
      </c>
      <c r="P251" s="34">
        <v>38.39</v>
      </c>
      <c r="Q251" s="34">
        <v>8.07</v>
      </c>
      <c r="R251" s="34">
        <v>13.6</v>
      </c>
      <c r="S251" s="34">
        <v>0.56000000000000005</v>
      </c>
      <c r="T251" s="34">
        <v>0.39</v>
      </c>
      <c r="U251" s="34">
        <v>0.37</v>
      </c>
      <c r="V251" s="34">
        <v>0.21</v>
      </c>
      <c r="W251" s="34">
        <v>0.48</v>
      </c>
      <c r="X251" s="34">
        <v>0.7</v>
      </c>
      <c r="Y251" s="34">
        <v>1.035887749595251</v>
      </c>
      <c r="Z251" s="34">
        <v>1.2536427415002698</v>
      </c>
      <c r="AA251" s="34"/>
      <c r="AB251" s="34" t="s">
        <v>50</v>
      </c>
      <c r="AC251" s="34">
        <v>6.3</v>
      </c>
      <c r="AD251" s="34">
        <v>25.6</v>
      </c>
      <c r="AE251" s="34">
        <v>17.2</v>
      </c>
      <c r="AF251" s="34">
        <v>0.6</v>
      </c>
      <c r="AG251" s="34">
        <v>3.75</v>
      </c>
      <c r="AH251" s="34">
        <v>52.85</v>
      </c>
      <c r="AI251" s="34">
        <v>1.488372093023256</v>
      </c>
      <c r="AJ251" s="34">
        <v>40.186915887850468</v>
      </c>
      <c r="AK251" s="34">
        <v>895.17499999999995</v>
      </c>
      <c r="AL251" s="36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</row>
    <row r="252" spans="1:48" ht="15.75" customHeight="1">
      <c r="A252" s="535" t="s">
        <v>4587</v>
      </c>
      <c r="B252" s="51">
        <v>45947</v>
      </c>
      <c r="C252" s="33" t="s">
        <v>4586</v>
      </c>
      <c r="D252" s="37">
        <v>1436</v>
      </c>
      <c r="E252" s="34">
        <v>5</v>
      </c>
      <c r="F252" s="34">
        <v>5.0999999999999996</v>
      </c>
      <c r="G252" s="34">
        <v>4.2699999999999996</v>
      </c>
      <c r="H252" s="34">
        <v>0.11</v>
      </c>
      <c r="I252" s="34">
        <v>0.33</v>
      </c>
      <c r="J252" s="31">
        <v>4.5999999999999999E-2</v>
      </c>
      <c r="K252" s="31">
        <v>8.7999999999999995E-2</v>
      </c>
      <c r="L252" s="31">
        <v>2.5000000000000001E-2</v>
      </c>
      <c r="M252" s="31">
        <v>7.0000000000000001E-3</v>
      </c>
      <c r="N252" s="420">
        <f t="shared" si="83"/>
        <v>95.123999999999995</v>
      </c>
      <c r="O252" s="34">
        <v>37.590000000000003</v>
      </c>
      <c r="P252" s="34">
        <v>38.39</v>
      </c>
      <c r="Q252" s="34">
        <v>8.0299999999999994</v>
      </c>
      <c r="R252" s="34">
        <v>13.35</v>
      </c>
      <c r="S252" s="34">
        <v>0.35</v>
      </c>
      <c r="T252" s="34">
        <v>0.19</v>
      </c>
      <c r="U252" s="34">
        <v>0.37</v>
      </c>
      <c r="V252" s="34">
        <v>0.2</v>
      </c>
      <c r="W252" s="34">
        <v>0.48</v>
      </c>
      <c r="X252" s="34">
        <v>0.79</v>
      </c>
      <c r="Y252" s="34">
        <v>1.0212822559191272</v>
      </c>
      <c r="Z252" s="34">
        <v>1.234902899707369</v>
      </c>
      <c r="AA252" s="34"/>
      <c r="AB252" s="34" t="s">
        <v>53</v>
      </c>
      <c r="AC252" s="34">
        <v>14.5</v>
      </c>
      <c r="AD252" s="34">
        <v>25.6</v>
      </c>
      <c r="AE252" s="34">
        <v>17</v>
      </c>
      <c r="AF252" s="34">
        <v>0.6</v>
      </c>
      <c r="AG252" s="34">
        <v>3.35</v>
      </c>
      <c r="AH252" s="34">
        <v>53.45</v>
      </c>
      <c r="AI252" s="34">
        <v>1.5058823529411764</v>
      </c>
      <c r="AJ252" s="34">
        <v>39.906103286384976</v>
      </c>
      <c r="AK252" s="34">
        <v>882.97499999999991</v>
      </c>
      <c r="AL252" s="36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</row>
    <row r="253" spans="1:48" ht="15.75" customHeight="1">
      <c r="A253" s="535" t="s">
        <v>4589</v>
      </c>
      <c r="B253" s="51">
        <v>45947</v>
      </c>
      <c r="C253" s="33" t="s">
        <v>4588</v>
      </c>
      <c r="D253" s="37">
        <v>1468</v>
      </c>
      <c r="E253" s="34">
        <v>6.1</v>
      </c>
      <c r="F253" s="34">
        <v>6.2</v>
      </c>
      <c r="G253" s="34">
        <v>4.05</v>
      </c>
      <c r="H253" s="34">
        <v>0.11</v>
      </c>
      <c r="I253" s="34">
        <v>0.49</v>
      </c>
      <c r="J253" s="31">
        <v>3.1E-2</v>
      </c>
      <c r="K253" s="31">
        <v>8.4000000000000005E-2</v>
      </c>
      <c r="L253" s="31">
        <v>3.9E-2</v>
      </c>
      <c r="M253" s="31">
        <v>6.0000000000000001E-3</v>
      </c>
      <c r="N253" s="420">
        <f t="shared" si="83"/>
        <v>95.19</v>
      </c>
      <c r="O253" s="34">
        <v>37.409999999999997</v>
      </c>
      <c r="P253" s="34">
        <v>38.78</v>
      </c>
      <c r="Q253" s="34">
        <v>8.0399999999999991</v>
      </c>
      <c r="R253" s="34">
        <v>13.38</v>
      </c>
      <c r="S253" s="34">
        <v>0.27</v>
      </c>
      <c r="T253" s="34">
        <v>0.15</v>
      </c>
      <c r="U253" s="34">
        <v>0.37</v>
      </c>
      <c r="V253" s="34">
        <v>0.19</v>
      </c>
      <c r="W253" s="34">
        <v>0.44</v>
      </c>
      <c r="X253" s="34">
        <v>0.72</v>
      </c>
      <c r="Y253" s="34">
        <v>1.0366212242715853</v>
      </c>
      <c r="Z253" s="34">
        <v>1.2515370221865814</v>
      </c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6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</row>
    <row r="254" spans="1:48" ht="15.75" customHeight="1">
      <c r="A254" s="535" t="s">
        <v>4591</v>
      </c>
      <c r="B254" s="51">
        <v>45947</v>
      </c>
      <c r="C254" s="33" t="s">
        <v>4590</v>
      </c>
      <c r="D254" s="37">
        <v>1465</v>
      </c>
      <c r="E254" s="34">
        <v>8.0500000000000007</v>
      </c>
      <c r="F254" s="34">
        <v>8.15</v>
      </c>
      <c r="G254" s="34">
        <v>4.04</v>
      </c>
      <c r="H254" s="34">
        <v>0.12</v>
      </c>
      <c r="I254" s="34">
        <v>0.6</v>
      </c>
      <c r="J254" s="31">
        <v>2.7E-2</v>
      </c>
      <c r="K254" s="31">
        <v>9.5000000000000001E-2</v>
      </c>
      <c r="L254" s="31">
        <v>4.8000000000000001E-2</v>
      </c>
      <c r="M254" s="31">
        <v>7.0000000000000001E-3</v>
      </c>
      <c r="N254" s="420">
        <f t="shared" si="83"/>
        <v>95.063000000000002</v>
      </c>
      <c r="O254" s="34">
        <v>37.32</v>
      </c>
      <c r="P254" s="34">
        <v>38.700000000000003</v>
      </c>
      <c r="Q254" s="34">
        <v>8.0299999999999994</v>
      </c>
      <c r="R254" s="34">
        <v>13.56</v>
      </c>
      <c r="S254" s="34">
        <v>0.28000000000000003</v>
      </c>
      <c r="T254" s="34">
        <v>0.16</v>
      </c>
      <c r="U254" s="34">
        <v>0.36</v>
      </c>
      <c r="V254" s="34">
        <v>0.19</v>
      </c>
      <c r="W254" s="34">
        <v>0.45</v>
      </c>
      <c r="X254" s="34">
        <v>0.71</v>
      </c>
      <c r="Y254" s="34">
        <v>1.0369774919614148</v>
      </c>
      <c r="Z254" s="34">
        <v>1.252143622722401</v>
      </c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6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</row>
    <row r="255" spans="1:48" ht="15.75" customHeight="1">
      <c r="A255" s="535" t="s">
        <v>4593</v>
      </c>
      <c r="B255" s="51">
        <v>45947</v>
      </c>
      <c r="C255" s="33" t="s">
        <v>4592</v>
      </c>
      <c r="D255" s="37">
        <v>1466</v>
      </c>
      <c r="E255" s="34">
        <v>10.45</v>
      </c>
      <c r="F255" s="34">
        <v>10.55</v>
      </c>
      <c r="G255" s="34">
        <v>4.29</v>
      </c>
      <c r="H255" s="34">
        <v>0.11</v>
      </c>
      <c r="I255" s="34">
        <v>0.4</v>
      </c>
      <c r="J255" s="31">
        <v>3.5000000000000003E-2</v>
      </c>
      <c r="K255" s="31">
        <v>8.7999999999999995E-2</v>
      </c>
      <c r="L255" s="31">
        <v>3.4000000000000002E-2</v>
      </c>
      <c r="M255" s="31">
        <v>6.0000000000000001E-3</v>
      </c>
      <c r="N255" s="420">
        <f t="shared" si="83"/>
        <v>95.037000000000006</v>
      </c>
      <c r="O255" s="34">
        <v>38.03</v>
      </c>
      <c r="P255" s="34">
        <v>38.65</v>
      </c>
      <c r="Q255" s="34">
        <v>7.98</v>
      </c>
      <c r="R255" s="34">
        <v>13.01</v>
      </c>
      <c r="S255" s="34">
        <v>0.38</v>
      </c>
      <c r="T255" s="34">
        <v>0.17</v>
      </c>
      <c r="U255" s="34">
        <v>0.27</v>
      </c>
      <c r="V255" s="34">
        <v>0.19</v>
      </c>
      <c r="W255" s="34">
        <v>0.47</v>
      </c>
      <c r="X255" s="34">
        <v>0.74</v>
      </c>
      <c r="Y255" s="34">
        <v>1.0163029187483565</v>
      </c>
      <c r="Z255" s="34">
        <v>1.2261372600578488</v>
      </c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6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</row>
    <row r="256" spans="1:48" ht="15.75" customHeight="1">
      <c r="A256" s="535" t="s">
        <v>4595</v>
      </c>
      <c r="B256" s="51">
        <v>45947</v>
      </c>
      <c r="C256" s="33" t="s">
        <v>4594</v>
      </c>
      <c r="D256" s="37">
        <v>1458</v>
      </c>
      <c r="E256" s="34">
        <v>11.4</v>
      </c>
      <c r="F256" s="34">
        <v>11.5</v>
      </c>
      <c r="G256" s="34">
        <v>4.1900000000000004</v>
      </c>
      <c r="H256" s="34">
        <v>0.11</v>
      </c>
      <c r="I256" s="34">
        <v>0.27</v>
      </c>
      <c r="J256" s="31">
        <v>4.2999999999999997E-2</v>
      </c>
      <c r="K256" s="31">
        <v>8.7999999999999995E-2</v>
      </c>
      <c r="L256" s="31">
        <v>2.1000000000000001E-2</v>
      </c>
      <c r="M256" s="31">
        <v>7.0000000000000001E-3</v>
      </c>
      <c r="N256" s="420">
        <f t="shared" si="83"/>
        <v>95.271000000000001</v>
      </c>
      <c r="O256" s="34">
        <v>37.39</v>
      </c>
      <c r="P256" s="34">
        <v>38.450000000000003</v>
      </c>
      <c r="Q256" s="34">
        <v>8.0500000000000007</v>
      </c>
      <c r="R256" s="34">
        <v>13.44</v>
      </c>
      <c r="S256" s="34">
        <v>0.41</v>
      </c>
      <c r="T256" s="34">
        <v>0.18</v>
      </c>
      <c r="U256" s="34">
        <v>0.38</v>
      </c>
      <c r="V256" s="34">
        <v>0.21</v>
      </c>
      <c r="W256" s="34">
        <v>0.5</v>
      </c>
      <c r="X256" s="34">
        <v>0.75</v>
      </c>
      <c r="Y256" s="34">
        <v>1.0283498261567265</v>
      </c>
      <c r="Z256" s="34">
        <v>1.2436480342337524</v>
      </c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6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</row>
    <row r="257" spans="1:48" ht="15.75" customHeight="1">
      <c r="A257" s="535" t="s">
        <v>4596</v>
      </c>
      <c r="B257" s="51">
        <v>45947</v>
      </c>
      <c r="C257" s="33" t="s">
        <v>4597</v>
      </c>
      <c r="D257" s="37">
        <v>1448</v>
      </c>
      <c r="E257" s="34">
        <v>12.5</v>
      </c>
      <c r="F257" s="34">
        <v>13</v>
      </c>
      <c r="G257" s="34">
        <v>4.09</v>
      </c>
      <c r="H257" s="34">
        <v>0.1</v>
      </c>
      <c r="I257" s="34">
        <v>0.26</v>
      </c>
      <c r="J257" s="31">
        <v>6.9000000000000006E-2</v>
      </c>
      <c r="K257" s="31">
        <v>8.7999999999999995E-2</v>
      </c>
      <c r="L257" s="31">
        <v>1.9E-2</v>
      </c>
      <c r="M257" s="31">
        <v>6.0000000000000001E-3</v>
      </c>
      <c r="N257" s="420">
        <f t="shared" si="83"/>
        <v>95.367999999999995</v>
      </c>
      <c r="O257" s="34">
        <v>37.380000000000003</v>
      </c>
      <c r="P257" s="34">
        <v>38.380000000000003</v>
      </c>
      <c r="Q257" s="34">
        <v>7.99</v>
      </c>
      <c r="R257" s="34">
        <v>13.35</v>
      </c>
      <c r="S257" s="34">
        <v>0.48</v>
      </c>
      <c r="T257" s="34">
        <v>0.21</v>
      </c>
      <c r="U257" s="34">
        <v>0.38</v>
      </c>
      <c r="V257" s="34">
        <v>0.21</v>
      </c>
      <c r="W257" s="34">
        <v>0.52</v>
      </c>
      <c r="X257" s="34">
        <v>0.78</v>
      </c>
      <c r="Y257" s="34">
        <v>1.0267522739432853</v>
      </c>
      <c r="Z257" s="34">
        <v>1.2405029427501337</v>
      </c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6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</row>
    <row r="258" spans="1:48" ht="15.75" customHeight="1">
      <c r="A258" s="535" t="s">
        <v>4599</v>
      </c>
      <c r="B258" s="51">
        <v>45947</v>
      </c>
      <c r="C258" s="33" t="s">
        <v>4598</v>
      </c>
      <c r="D258" s="37">
        <v>1457</v>
      </c>
      <c r="E258" s="34">
        <v>15</v>
      </c>
      <c r="F258" s="34">
        <v>15.1</v>
      </c>
      <c r="G258" s="34">
        <v>4.17</v>
      </c>
      <c r="H258" s="34">
        <v>0.1</v>
      </c>
      <c r="I258" s="34">
        <v>0.27</v>
      </c>
      <c r="J258" s="31">
        <v>6.5000000000000002E-2</v>
      </c>
      <c r="K258" s="31">
        <v>8.6999999999999994E-2</v>
      </c>
      <c r="L258" s="31">
        <v>0.02</v>
      </c>
      <c r="M258" s="31">
        <v>7.0000000000000001E-3</v>
      </c>
      <c r="N258" s="420">
        <f t="shared" si="83"/>
        <v>95.281000000000006</v>
      </c>
      <c r="O258" s="34">
        <v>38.33</v>
      </c>
      <c r="P258" s="34">
        <v>37.53</v>
      </c>
      <c r="Q258" s="34">
        <v>7.91</v>
      </c>
      <c r="R258" s="34">
        <v>13.47</v>
      </c>
      <c r="S258" s="34">
        <v>0.46</v>
      </c>
      <c r="T258" s="34">
        <v>0.21</v>
      </c>
      <c r="U258" s="34">
        <v>0.36</v>
      </c>
      <c r="V258" s="34">
        <v>0.21</v>
      </c>
      <c r="W258" s="34">
        <v>0.52</v>
      </c>
      <c r="X258" s="34">
        <v>0.76</v>
      </c>
      <c r="Y258" s="433">
        <f t="shared" ref="Y258:Y263" si="84">P258/O258</f>
        <v>0.97912861987998967</v>
      </c>
      <c r="Z258" s="433">
        <f t="shared" ref="Z258:Z263" si="85">(Q258+P258)/O258</f>
        <v>1.1854943908165927</v>
      </c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6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</row>
    <row r="259" spans="1:48" ht="15.75" customHeight="1">
      <c r="A259" s="535" t="s">
        <v>4601</v>
      </c>
      <c r="B259" s="51">
        <v>45947</v>
      </c>
      <c r="C259" s="33" t="s">
        <v>4600</v>
      </c>
      <c r="D259" s="37">
        <v>1465</v>
      </c>
      <c r="E259" s="34">
        <v>15.2</v>
      </c>
      <c r="F259" s="34">
        <v>15.3</v>
      </c>
      <c r="G259" s="34">
        <v>4.41</v>
      </c>
      <c r="H259" s="34">
        <v>0.13</v>
      </c>
      <c r="I259" s="34">
        <v>0.57999999999999996</v>
      </c>
      <c r="J259" s="31">
        <v>3.1E-2</v>
      </c>
      <c r="K259" s="31">
        <v>9.6000000000000002E-2</v>
      </c>
      <c r="L259" s="31">
        <v>4.3999999999999997E-2</v>
      </c>
      <c r="M259" s="31">
        <v>7.0000000000000001E-3</v>
      </c>
      <c r="N259" s="420">
        <f t="shared" si="83"/>
        <v>94.701999999999998</v>
      </c>
      <c r="O259" s="34">
        <v>38.1</v>
      </c>
      <c r="P259" s="34">
        <v>37.979999999999997</v>
      </c>
      <c r="Q259" s="34">
        <v>7.73</v>
      </c>
      <c r="R259" s="34">
        <v>13.61</v>
      </c>
      <c r="S259" s="34">
        <v>0.46</v>
      </c>
      <c r="T259" s="34">
        <v>0.17</v>
      </c>
      <c r="U259" s="34">
        <v>0.35</v>
      </c>
      <c r="V259" s="34">
        <v>0.2</v>
      </c>
      <c r="W259" s="34">
        <v>0.49</v>
      </c>
      <c r="X259" s="34">
        <v>0.68</v>
      </c>
      <c r="Y259" s="433">
        <f t="shared" si="84"/>
        <v>0.99685039370078732</v>
      </c>
      <c r="Z259" s="433">
        <f t="shared" si="85"/>
        <v>1.1997375328083988</v>
      </c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6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</row>
    <row r="260" spans="1:48" ht="15.75" customHeight="1">
      <c r="A260" s="535" t="s">
        <v>4603</v>
      </c>
      <c r="B260" s="51">
        <v>45947</v>
      </c>
      <c r="C260" s="33" t="s">
        <v>4602</v>
      </c>
      <c r="D260" s="37">
        <v>1475</v>
      </c>
      <c r="E260" s="34">
        <v>16.399999999999999</v>
      </c>
      <c r="F260" s="34">
        <v>16.5</v>
      </c>
      <c r="G260" s="34">
        <v>4.4800000000000004</v>
      </c>
      <c r="H260" s="34">
        <v>0.13</v>
      </c>
      <c r="I260" s="34">
        <v>0.69</v>
      </c>
      <c r="J260" s="31">
        <v>2.5000000000000001E-2</v>
      </c>
      <c r="K260" s="31">
        <v>9.5000000000000001E-2</v>
      </c>
      <c r="L260" s="31">
        <v>5.1999999999999998E-2</v>
      </c>
      <c r="M260" s="31">
        <v>7.0000000000000001E-3</v>
      </c>
      <c r="N260" s="420">
        <f t="shared" si="83"/>
        <v>94.521000000000001</v>
      </c>
      <c r="O260" s="34">
        <v>36.950000000000003</v>
      </c>
      <c r="P260" s="34">
        <v>39.159999999999997</v>
      </c>
      <c r="Q260" s="34">
        <v>8.0299999999999994</v>
      </c>
      <c r="R260" s="34">
        <v>13.65</v>
      </c>
      <c r="S260" s="34">
        <v>0.27</v>
      </c>
      <c r="T260" s="34">
        <v>0.14000000000000001</v>
      </c>
      <c r="U260" s="34">
        <v>0.36199999999999999</v>
      </c>
      <c r="V260" s="34">
        <v>0.17</v>
      </c>
      <c r="W260" s="34">
        <v>0.38</v>
      </c>
      <c r="X260" s="34">
        <v>0.63</v>
      </c>
      <c r="Y260" s="433">
        <f t="shared" si="84"/>
        <v>1.0598105548037888</v>
      </c>
      <c r="Z260" s="433">
        <f t="shared" si="85"/>
        <v>1.2771312584573746</v>
      </c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6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</row>
    <row r="261" spans="1:48" ht="15.75" customHeight="1">
      <c r="A261" s="535" t="s">
        <v>4605</v>
      </c>
      <c r="B261" s="51">
        <v>45947</v>
      </c>
      <c r="C261" s="33" t="s">
        <v>4604</v>
      </c>
      <c r="D261" s="37">
        <v>1473</v>
      </c>
      <c r="E261" s="34">
        <v>18.2</v>
      </c>
      <c r="F261" s="34">
        <v>18.3</v>
      </c>
      <c r="G261" s="34">
        <v>4.41</v>
      </c>
      <c r="H261" s="34">
        <v>0.12</v>
      </c>
      <c r="I261" s="34">
        <v>0.66</v>
      </c>
      <c r="J261" s="31">
        <v>2.1999999999999999E-2</v>
      </c>
      <c r="K261" s="31">
        <v>9.5000000000000001E-2</v>
      </c>
      <c r="L261" s="31">
        <v>5.1999999999999998E-2</v>
      </c>
      <c r="M261" s="31">
        <v>6.0000000000000001E-3</v>
      </c>
      <c r="N261" s="420">
        <f t="shared" si="83"/>
        <v>94.635000000000005</v>
      </c>
      <c r="O261" s="34">
        <v>36.479999999999997</v>
      </c>
      <c r="P261" s="34">
        <v>39.450000000000003</v>
      </c>
      <c r="Q261" s="34">
        <v>8.08</v>
      </c>
      <c r="R261" s="34">
        <v>13.9</v>
      </c>
      <c r="S261" s="34">
        <v>0.23</v>
      </c>
      <c r="T261" s="34">
        <v>0.12</v>
      </c>
      <c r="U261" s="34">
        <v>0.36199999999999999</v>
      </c>
      <c r="V261" s="34">
        <v>0.17</v>
      </c>
      <c r="W261" s="34">
        <v>0.37</v>
      </c>
      <c r="X261" s="34">
        <v>0.61</v>
      </c>
      <c r="Y261" s="433">
        <f t="shared" si="84"/>
        <v>1.0814144736842106</v>
      </c>
      <c r="Z261" s="433">
        <f t="shared" si="85"/>
        <v>1.3029057017543861</v>
      </c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6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</row>
    <row r="262" spans="1:48" ht="15.75" customHeight="1">
      <c r="A262" s="535" t="s">
        <v>4607</v>
      </c>
      <c r="B262" s="51">
        <v>45947</v>
      </c>
      <c r="C262" s="33" t="s">
        <v>4606</v>
      </c>
      <c r="D262" s="37">
        <v>1486</v>
      </c>
      <c r="E262" s="34">
        <v>19.25</v>
      </c>
      <c r="F262" s="34">
        <v>19.350000000000001</v>
      </c>
      <c r="G262" s="34">
        <v>4.4800000000000004</v>
      </c>
      <c r="H262" s="34">
        <v>0.12</v>
      </c>
      <c r="I262" s="34">
        <v>0.46</v>
      </c>
      <c r="J262" s="31">
        <v>2.9000000000000001E-2</v>
      </c>
      <c r="K262" s="31">
        <v>0.09</v>
      </c>
      <c r="L262" s="31">
        <v>4.1000000000000002E-2</v>
      </c>
      <c r="M262" s="31">
        <v>6.0000000000000001E-3</v>
      </c>
      <c r="N262" s="420">
        <f t="shared" si="83"/>
        <v>94.774000000000001</v>
      </c>
      <c r="O262" s="34">
        <v>37.08</v>
      </c>
      <c r="P262" s="34">
        <v>38.86</v>
      </c>
      <c r="Q262" s="34">
        <v>8.0299999999999994</v>
      </c>
      <c r="R262" s="34">
        <v>13.86</v>
      </c>
      <c r="S262" s="34">
        <v>0.25</v>
      </c>
      <c r="T262" s="34">
        <v>0.13</v>
      </c>
      <c r="U262" s="34">
        <v>0.37</v>
      </c>
      <c r="V262" s="34">
        <v>0.17</v>
      </c>
      <c r="W262" s="34">
        <v>0.36</v>
      </c>
      <c r="X262" s="34">
        <v>0.66</v>
      </c>
      <c r="Y262" s="433">
        <f t="shared" si="84"/>
        <v>1.0480043149946063</v>
      </c>
      <c r="Z262" s="433">
        <f t="shared" si="85"/>
        <v>1.2645631067961165</v>
      </c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6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</row>
    <row r="263" spans="1:48" ht="15.75" customHeight="1">
      <c r="A263" s="535" t="s">
        <v>4609</v>
      </c>
      <c r="B263" s="51">
        <v>45947</v>
      </c>
      <c r="C263" s="33" t="s">
        <v>4608</v>
      </c>
      <c r="D263" s="37">
        <v>1488</v>
      </c>
      <c r="E263" s="34">
        <v>20.5</v>
      </c>
      <c r="F263" s="34">
        <v>21</v>
      </c>
      <c r="G263" s="34">
        <v>4.2699999999999996</v>
      </c>
      <c r="H263" s="34">
        <v>0.115</v>
      </c>
      <c r="I263" s="34">
        <v>0.57999999999999996</v>
      </c>
      <c r="J263" s="31">
        <v>2.4E-2</v>
      </c>
      <c r="K263" s="31">
        <v>9.2999999999999999E-2</v>
      </c>
      <c r="L263" s="31">
        <v>4.8000000000000001E-2</v>
      </c>
      <c r="M263" s="31">
        <v>5.0000000000000001E-3</v>
      </c>
      <c r="N263" s="420">
        <f t="shared" si="83"/>
        <v>94.864999999999995</v>
      </c>
      <c r="O263" s="34">
        <v>36.450000000000003</v>
      </c>
      <c r="P263" s="34">
        <v>39.54</v>
      </c>
      <c r="Q263" s="34">
        <v>8.17</v>
      </c>
      <c r="R263" s="34">
        <v>13.69</v>
      </c>
      <c r="S263" s="34">
        <v>0.2</v>
      </c>
      <c r="T263" s="34">
        <v>0.12</v>
      </c>
      <c r="U263" s="34">
        <v>0.39</v>
      </c>
      <c r="V263" s="34">
        <v>0.18</v>
      </c>
      <c r="W263" s="34">
        <v>0.37</v>
      </c>
      <c r="X263" s="34">
        <v>0.65</v>
      </c>
      <c r="Y263" s="433">
        <f t="shared" si="84"/>
        <v>1.0847736625514401</v>
      </c>
      <c r="Z263" s="433">
        <f t="shared" si="85"/>
        <v>1.3089163237311385</v>
      </c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6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</row>
    <row r="264" spans="1:48" ht="15.75" customHeight="1">
      <c r="A264" s="535" t="s">
        <v>4611</v>
      </c>
      <c r="B264" s="51">
        <v>45947</v>
      </c>
      <c r="C264" s="33" t="s">
        <v>4610</v>
      </c>
      <c r="D264" s="37">
        <v>1478</v>
      </c>
      <c r="E264" s="34">
        <v>22.4</v>
      </c>
      <c r="F264" s="34">
        <v>22.5</v>
      </c>
      <c r="G264" s="34">
        <v>4.1500000000000004</v>
      </c>
      <c r="H264" s="34">
        <v>0.11</v>
      </c>
      <c r="I264" s="34">
        <v>0.52</v>
      </c>
      <c r="J264" s="31">
        <v>1.7999999999999999E-2</v>
      </c>
      <c r="K264" s="31">
        <v>8.4000000000000005E-2</v>
      </c>
      <c r="L264" s="31">
        <v>4.5999999999999999E-2</v>
      </c>
      <c r="M264" s="31">
        <v>5.0000000000000001E-3</v>
      </c>
      <c r="N264" s="420">
        <f t="shared" si="83"/>
        <v>95.066999999999993</v>
      </c>
      <c r="O264" s="34">
        <v>36.229999999999997</v>
      </c>
      <c r="P264" s="34">
        <v>39.86</v>
      </c>
      <c r="Q264" s="34">
        <v>8.5299999999999994</v>
      </c>
      <c r="R264" s="34">
        <v>13.31</v>
      </c>
      <c r="S264" s="34">
        <v>0.19</v>
      </c>
      <c r="T264" s="34">
        <v>0.11</v>
      </c>
      <c r="U264" s="34">
        <v>0.38</v>
      </c>
      <c r="V264" s="34">
        <v>0.17</v>
      </c>
      <c r="W264" s="34">
        <v>0.35</v>
      </c>
      <c r="X264" s="34">
        <v>0.63</v>
      </c>
      <c r="Y264" s="34">
        <v>1.1001932100469225</v>
      </c>
      <c r="Z264" s="34">
        <v>1.335633452939553</v>
      </c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6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</row>
    <row r="265" spans="1:48" ht="15.75" customHeight="1">
      <c r="A265" s="530"/>
      <c r="B265" s="51"/>
      <c r="C265" s="33"/>
      <c r="D265" s="37"/>
      <c r="E265" s="34"/>
      <c r="F265" s="34"/>
      <c r="G265" s="34"/>
      <c r="H265" s="34"/>
      <c r="I265" s="34"/>
      <c r="J265" s="31"/>
      <c r="K265" s="31"/>
      <c r="L265" s="31"/>
      <c r="M265" s="31"/>
      <c r="N265" s="420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6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</row>
    <row r="266" spans="1:48" ht="15.75" customHeight="1">
      <c r="A266" s="535" t="s">
        <v>4613</v>
      </c>
      <c r="B266" s="51">
        <v>45948</v>
      </c>
      <c r="C266" s="33" t="s">
        <v>4612</v>
      </c>
      <c r="D266" s="37">
        <v>1469</v>
      </c>
      <c r="E266" s="34">
        <v>0.4</v>
      </c>
      <c r="F266" s="34">
        <v>0.5</v>
      </c>
      <c r="G266" s="34">
        <v>4.21</v>
      </c>
      <c r="H266" s="34">
        <v>0.1</v>
      </c>
      <c r="I266" s="34">
        <v>0.2</v>
      </c>
      <c r="J266" s="31">
        <v>4.5999999999999999E-2</v>
      </c>
      <c r="K266" s="31">
        <v>8.2000000000000003E-2</v>
      </c>
      <c r="L266" s="31">
        <v>1.7999999999999999E-2</v>
      </c>
      <c r="M266" s="31">
        <v>5.0000000000000001E-3</v>
      </c>
      <c r="N266" s="420">
        <f t="shared" si="83"/>
        <v>95.338999999999999</v>
      </c>
      <c r="O266" s="34">
        <v>36.71</v>
      </c>
      <c r="P266" s="34">
        <v>38.97</v>
      </c>
      <c r="Q266" s="34">
        <v>8.5500000000000007</v>
      </c>
      <c r="R266" s="34">
        <v>13.19</v>
      </c>
      <c r="S266" s="34">
        <v>0.35</v>
      </c>
      <c r="T266" s="34">
        <v>0.16</v>
      </c>
      <c r="U266" s="34">
        <v>0.39</v>
      </c>
      <c r="V266" s="34">
        <v>0.21</v>
      </c>
      <c r="W266" s="34">
        <v>0.49</v>
      </c>
      <c r="X266" s="34">
        <v>0.73</v>
      </c>
      <c r="Y266" s="34">
        <v>1.0615636066466902</v>
      </c>
      <c r="Z266" s="34">
        <v>1.2944701716153635</v>
      </c>
      <c r="AA266" s="34"/>
      <c r="AB266" s="34" t="s">
        <v>48</v>
      </c>
      <c r="AC266" s="34">
        <v>22.3</v>
      </c>
      <c r="AD266" s="34">
        <v>25.4</v>
      </c>
      <c r="AE266" s="34">
        <v>17.2</v>
      </c>
      <c r="AF266" s="34">
        <v>0.6</v>
      </c>
      <c r="AG266" s="34">
        <v>3.22</v>
      </c>
      <c r="AH266" s="34">
        <v>53.58</v>
      </c>
      <c r="AI266" s="34">
        <v>1.4767441860465116</v>
      </c>
      <c r="AJ266" s="34">
        <v>40.375586854460096</v>
      </c>
      <c r="AK266" s="34">
        <v>872.91000000000008</v>
      </c>
      <c r="AL266" s="36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</row>
    <row r="267" spans="1:48" ht="15.75" customHeight="1">
      <c r="A267" s="535" t="s">
        <v>4615</v>
      </c>
      <c r="B267" s="51">
        <v>45948</v>
      </c>
      <c r="C267" s="33" t="s">
        <v>4614</v>
      </c>
      <c r="D267" s="37">
        <v>1465</v>
      </c>
      <c r="E267" s="34">
        <v>2</v>
      </c>
      <c r="F267" s="34">
        <v>2.1</v>
      </c>
      <c r="G267" s="34">
        <v>4.29</v>
      </c>
      <c r="H267" s="34">
        <v>0.12</v>
      </c>
      <c r="I267" s="34">
        <v>0.47</v>
      </c>
      <c r="J267" s="31">
        <v>0.02</v>
      </c>
      <c r="K267" s="31">
        <v>0.09</v>
      </c>
      <c r="L267" s="31">
        <v>4.4999999999999998E-2</v>
      </c>
      <c r="M267" s="31">
        <v>7.0000000000000001E-3</v>
      </c>
      <c r="N267" s="420">
        <f t="shared" si="83"/>
        <v>94.957999999999998</v>
      </c>
      <c r="O267" s="34">
        <v>36.64</v>
      </c>
      <c r="P267" s="34">
        <v>39.299999999999997</v>
      </c>
      <c r="Q267" s="34">
        <v>8.66</v>
      </c>
      <c r="R267" s="34">
        <v>13</v>
      </c>
      <c r="S267" s="34">
        <v>0.26</v>
      </c>
      <c r="T267" s="34">
        <v>0.14000000000000001</v>
      </c>
      <c r="U267" s="34">
        <v>0.4</v>
      </c>
      <c r="V267" s="34">
        <v>0.19</v>
      </c>
      <c r="W267" s="34">
        <v>0.46</v>
      </c>
      <c r="X267" s="34">
        <v>0.71</v>
      </c>
      <c r="Y267" s="34">
        <v>1.072598253275109</v>
      </c>
      <c r="Z267" s="34">
        <v>1.3089519650655019</v>
      </c>
      <c r="AA267" s="34"/>
      <c r="AB267" s="34" t="s">
        <v>50</v>
      </c>
      <c r="AC267" s="34">
        <v>6.3</v>
      </c>
      <c r="AD267" s="34">
        <v>25.2</v>
      </c>
      <c r="AE267" s="34">
        <v>17</v>
      </c>
      <c r="AF267" s="34">
        <v>0.6</v>
      </c>
      <c r="AG267" s="34">
        <v>3.48</v>
      </c>
      <c r="AH267" s="34">
        <v>53.72</v>
      </c>
      <c r="AI267" s="34">
        <v>1.4823529411764707</v>
      </c>
      <c r="AJ267" s="34">
        <v>40.284360189573462</v>
      </c>
      <c r="AK267" s="34">
        <v>874.74</v>
      </c>
      <c r="AL267" s="36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</row>
    <row r="268" spans="1:48" ht="15.75" customHeight="1">
      <c r="A268" s="535" t="s">
        <v>4617</v>
      </c>
      <c r="B268" s="51">
        <v>45948</v>
      </c>
      <c r="C268" s="33" t="s">
        <v>4616</v>
      </c>
      <c r="D268" s="37">
        <v>1470</v>
      </c>
      <c r="E268" s="34">
        <v>3.45</v>
      </c>
      <c r="F268" s="34">
        <v>3.55</v>
      </c>
      <c r="G268" s="34">
        <v>4.4800000000000004</v>
      </c>
      <c r="H268" s="34">
        <v>0.13</v>
      </c>
      <c r="I268" s="34">
        <v>0.68</v>
      </c>
      <c r="J268" s="31">
        <v>1.4E-2</v>
      </c>
      <c r="K268" s="31">
        <v>9.2999999999999999E-2</v>
      </c>
      <c r="L268" s="31">
        <v>0.06</v>
      </c>
      <c r="M268" s="31">
        <v>6.0000000000000001E-3</v>
      </c>
      <c r="N268" s="420">
        <f t="shared" si="83"/>
        <v>94.537000000000006</v>
      </c>
      <c r="O268" s="34">
        <v>35.9</v>
      </c>
      <c r="P268" s="34">
        <v>39.9</v>
      </c>
      <c r="Q268" s="34">
        <v>8.7200000000000006</v>
      </c>
      <c r="R268" s="34">
        <v>13.37</v>
      </c>
      <c r="S268" s="34">
        <v>0.24</v>
      </c>
      <c r="T268" s="34">
        <v>0.1</v>
      </c>
      <c r="U268" s="34">
        <v>0.37</v>
      </c>
      <c r="V268" s="34">
        <v>0.18</v>
      </c>
      <c r="W268" s="34">
        <v>0.37</v>
      </c>
      <c r="X268" s="34">
        <v>0.6</v>
      </c>
      <c r="Y268" s="34">
        <v>1.1114206128133706</v>
      </c>
      <c r="Z268" s="34">
        <v>1.354317548746518</v>
      </c>
      <c r="AA268" s="34"/>
      <c r="AB268" s="34" t="s">
        <v>53</v>
      </c>
      <c r="AC268" s="34">
        <v>14.3</v>
      </c>
      <c r="AD268" s="34">
        <v>25.6</v>
      </c>
      <c r="AE268" s="34">
        <v>17.2</v>
      </c>
      <c r="AF268" s="34">
        <v>0.6</v>
      </c>
      <c r="AG268" s="34">
        <v>3.35</v>
      </c>
      <c r="AH268" s="34">
        <v>53.25</v>
      </c>
      <c r="AI268" s="34">
        <v>1.488372093023256</v>
      </c>
      <c r="AJ268" s="34">
        <v>40.186915887850468</v>
      </c>
      <c r="AK268" s="34">
        <v>882.97499999999991</v>
      </c>
      <c r="AL268" s="36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</row>
    <row r="269" spans="1:48" ht="15.75" customHeight="1">
      <c r="A269" s="535" t="s">
        <v>4619</v>
      </c>
      <c r="B269" s="51">
        <v>45948</v>
      </c>
      <c r="C269" s="33" t="s">
        <v>4618</v>
      </c>
      <c r="D269" s="37">
        <v>1475</v>
      </c>
      <c r="E269" s="34">
        <v>5.25</v>
      </c>
      <c r="F269" s="34">
        <v>5.35</v>
      </c>
      <c r="G269" s="34">
        <v>4.1500000000000004</v>
      </c>
      <c r="H269" s="34">
        <v>0.12</v>
      </c>
      <c r="I269" s="34">
        <v>0.34</v>
      </c>
      <c r="J269" s="31">
        <v>2.1000000000000001E-2</v>
      </c>
      <c r="K269" s="31">
        <v>8.1000000000000003E-2</v>
      </c>
      <c r="L269" s="31">
        <v>3.4000000000000002E-2</v>
      </c>
      <c r="M269" s="31">
        <v>7.0000000000000001E-3</v>
      </c>
      <c r="N269" s="420">
        <f t="shared" si="83"/>
        <v>95.247</v>
      </c>
      <c r="O269" s="34">
        <v>36.049999999999997</v>
      </c>
      <c r="P269" s="34">
        <v>40</v>
      </c>
      <c r="Q269" s="34">
        <v>8.75</v>
      </c>
      <c r="R269" s="34">
        <v>13.03</v>
      </c>
      <c r="S269" s="34">
        <v>0.2</v>
      </c>
      <c r="T269" s="34">
        <v>0.12</v>
      </c>
      <c r="U269" s="34">
        <v>0.39</v>
      </c>
      <c r="V269" s="34">
        <v>0.19</v>
      </c>
      <c r="W269" s="34">
        <v>0.37</v>
      </c>
      <c r="X269" s="34">
        <v>0.66</v>
      </c>
      <c r="Y269" s="34">
        <v>1.1095700416088767</v>
      </c>
      <c r="Z269" s="34">
        <v>1.3522884882108184</v>
      </c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6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spans="1:48" ht="15.75" customHeight="1">
      <c r="A270" s="535" t="s">
        <v>4621</v>
      </c>
      <c r="B270" s="51">
        <v>45948</v>
      </c>
      <c r="C270" s="33" t="s">
        <v>4620</v>
      </c>
      <c r="D270" s="37">
        <v>1475</v>
      </c>
      <c r="E270" s="34">
        <v>6.5</v>
      </c>
      <c r="F270" s="34">
        <v>7</v>
      </c>
      <c r="G270" s="34">
        <v>4.18</v>
      </c>
      <c r="H270" s="34">
        <v>0.11</v>
      </c>
      <c r="I270" s="34">
        <v>0.28999999999999998</v>
      </c>
      <c r="J270" s="31">
        <v>2.7E-2</v>
      </c>
      <c r="K270" s="31">
        <v>8.7999999999999995E-2</v>
      </c>
      <c r="L270" s="31">
        <v>2.9000000000000001E-2</v>
      </c>
      <c r="M270" s="31">
        <v>7.0000000000000001E-3</v>
      </c>
      <c r="N270" s="420">
        <f t="shared" si="83"/>
        <v>95.269000000000005</v>
      </c>
      <c r="O270" s="34">
        <v>35.76</v>
      </c>
      <c r="P270" s="34">
        <v>40.15</v>
      </c>
      <c r="Q270" s="34">
        <v>8.76</v>
      </c>
      <c r="R270" s="34">
        <v>13.04</v>
      </c>
      <c r="S270" s="34">
        <v>0.21</v>
      </c>
      <c r="T270" s="34">
        <v>0.14000000000000001</v>
      </c>
      <c r="U270" s="34">
        <v>0.4</v>
      </c>
      <c r="V270" s="34">
        <v>0.2</v>
      </c>
      <c r="W270" s="34">
        <v>0.39</v>
      </c>
      <c r="X270" s="34">
        <v>0.69</v>
      </c>
      <c r="Y270" s="34">
        <v>1.1227628635346756</v>
      </c>
      <c r="Z270" s="34">
        <v>1.3677293064876956</v>
      </c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6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spans="1:48" ht="15.75" customHeight="1">
      <c r="A271" s="535" t="s">
        <v>4623</v>
      </c>
      <c r="B271" s="51">
        <v>45948</v>
      </c>
      <c r="C271" s="33" t="s">
        <v>4622</v>
      </c>
      <c r="D271" s="37">
        <v>1478</v>
      </c>
      <c r="E271" s="34">
        <v>8.1999999999999993</v>
      </c>
      <c r="F271" s="34">
        <v>8.3000000000000007</v>
      </c>
      <c r="G271" s="34">
        <v>4.4800000000000004</v>
      </c>
      <c r="H271" s="34">
        <v>0.12</v>
      </c>
      <c r="I271" s="34">
        <v>0.45</v>
      </c>
      <c r="J271" s="31">
        <v>2.1000000000000001E-2</v>
      </c>
      <c r="K271" s="31">
        <v>8.7999999999999995E-2</v>
      </c>
      <c r="L271" s="31">
        <v>3.6999999999999998E-2</v>
      </c>
      <c r="M271" s="31">
        <v>7.0000000000000001E-3</v>
      </c>
      <c r="N271" s="420">
        <f t="shared" si="83"/>
        <v>94.796999999999997</v>
      </c>
      <c r="O271" s="34">
        <v>35.81</v>
      </c>
      <c r="P271" s="34">
        <v>40.06</v>
      </c>
      <c r="Q271" s="34">
        <v>8.69</v>
      </c>
      <c r="R271" s="34">
        <v>13.11</v>
      </c>
      <c r="S271" s="34">
        <v>0.3</v>
      </c>
      <c r="T271" s="34">
        <v>0.14000000000000001</v>
      </c>
      <c r="U271" s="34">
        <v>0.38</v>
      </c>
      <c r="V271" s="34">
        <v>0.2</v>
      </c>
      <c r="W271" s="34">
        <v>0.38</v>
      </c>
      <c r="X271" s="34">
        <v>0.68</v>
      </c>
      <c r="Y271" s="34">
        <v>1.1186819324211115</v>
      </c>
      <c r="Z271" s="34">
        <v>1.3613515777715721</v>
      </c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6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spans="1:48" ht="15.75" customHeight="1">
      <c r="A272" s="535" t="s">
        <v>4625</v>
      </c>
      <c r="B272" s="51">
        <v>45948</v>
      </c>
      <c r="C272" s="33" t="s">
        <v>4624</v>
      </c>
      <c r="D272" s="37">
        <v>1465</v>
      </c>
      <c r="E272" s="34">
        <v>9.4</v>
      </c>
      <c r="F272" s="34">
        <v>9.5</v>
      </c>
      <c r="G272" s="34">
        <v>4.45</v>
      </c>
      <c r="H272" s="34">
        <v>0.11</v>
      </c>
      <c r="I272" s="34">
        <v>0.33</v>
      </c>
      <c r="J272" s="31">
        <v>2.5999999999999999E-2</v>
      </c>
      <c r="K272" s="31">
        <v>8.6999999999999994E-2</v>
      </c>
      <c r="L272" s="31">
        <v>0.03</v>
      </c>
      <c r="M272" s="31">
        <v>7.0000000000000001E-3</v>
      </c>
      <c r="N272" s="420">
        <f t="shared" si="83"/>
        <v>94.96</v>
      </c>
      <c r="O272" s="34">
        <v>35.83</v>
      </c>
      <c r="P272" s="34">
        <v>40.07</v>
      </c>
      <c r="Q272" s="34">
        <v>8.68</v>
      </c>
      <c r="R272" s="34">
        <v>13</v>
      </c>
      <c r="S272" s="34">
        <v>0.32</v>
      </c>
      <c r="T272" s="34">
        <v>0.14000000000000001</v>
      </c>
      <c r="U272" s="34">
        <v>0.4</v>
      </c>
      <c r="V272" s="34">
        <v>0.2</v>
      </c>
      <c r="W272" s="34">
        <v>0.41</v>
      </c>
      <c r="X272" s="34">
        <v>0.69</v>
      </c>
      <c r="Y272" s="34">
        <v>1.1183365894501816</v>
      </c>
      <c r="Z272" s="34">
        <v>1.3605916829472511</v>
      </c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6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spans="1:48" ht="15.75" customHeight="1">
      <c r="A273" s="535" t="s">
        <v>4627</v>
      </c>
      <c r="B273" s="51">
        <v>45948</v>
      </c>
      <c r="C273" s="33" t="s">
        <v>4626</v>
      </c>
      <c r="D273" s="37">
        <v>1468</v>
      </c>
      <c r="E273" s="34">
        <v>12.2</v>
      </c>
      <c r="F273" s="34">
        <v>12.3</v>
      </c>
      <c r="G273" s="34">
        <v>4.1399999999999997</v>
      </c>
      <c r="H273" s="34">
        <v>0.12</v>
      </c>
      <c r="I273" s="34">
        <v>0.23</v>
      </c>
      <c r="J273" s="31">
        <v>2.5000000000000001E-2</v>
      </c>
      <c r="K273" s="31">
        <v>8.4000000000000005E-2</v>
      </c>
      <c r="L273" s="31">
        <v>2.4E-2</v>
      </c>
      <c r="M273" s="31">
        <v>0.01</v>
      </c>
      <c r="N273" s="420">
        <f t="shared" si="83"/>
        <v>95.367000000000004</v>
      </c>
      <c r="O273" s="34">
        <v>35.340000000000003</v>
      </c>
      <c r="P273" s="34">
        <v>40.4</v>
      </c>
      <c r="Q273" s="34">
        <v>8.84</v>
      </c>
      <c r="R273" s="34">
        <v>13.1</v>
      </c>
      <c r="S273" s="34">
        <v>0.23</v>
      </c>
      <c r="T273" s="34">
        <v>0.14000000000000001</v>
      </c>
      <c r="U273" s="34">
        <v>0.41</v>
      </c>
      <c r="V273" s="34">
        <v>0.2</v>
      </c>
      <c r="W273" s="34">
        <v>0.36</v>
      </c>
      <c r="X273" s="34">
        <v>0.72</v>
      </c>
      <c r="Y273" s="34">
        <v>1.1431805319750989</v>
      </c>
      <c r="Z273" s="34">
        <v>1.3933220147142047</v>
      </c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6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spans="1:48" ht="15.75" customHeight="1">
      <c r="A274" s="535" t="s">
        <v>4629</v>
      </c>
      <c r="B274" s="51">
        <v>45948</v>
      </c>
      <c r="C274" s="33" t="s">
        <v>4628</v>
      </c>
      <c r="D274" s="37">
        <v>1453</v>
      </c>
      <c r="E274" s="34">
        <v>13.2</v>
      </c>
      <c r="F274" s="34">
        <v>13.3</v>
      </c>
      <c r="G274" s="34">
        <v>4.13</v>
      </c>
      <c r="H274" s="34">
        <v>0.11</v>
      </c>
      <c r="I274" s="34">
        <v>0.21</v>
      </c>
      <c r="J274" s="31">
        <v>3.6999999999999998E-2</v>
      </c>
      <c r="K274" s="31">
        <v>0.08</v>
      </c>
      <c r="L274" s="31">
        <v>1.7000000000000001E-2</v>
      </c>
      <c r="M274" s="31">
        <v>8.0000000000000002E-3</v>
      </c>
      <c r="N274" s="420">
        <f t="shared" si="83"/>
        <v>95.408000000000001</v>
      </c>
      <c r="O274" s="34">
        <v>35.78</v>
      </c>
      <c r="P274" s="34">
        <v>40.24</v>
      </c>
      <c r="Q274" s="34">
        <v>8.4600000000000009</v>
      </c>
      <c r="R274" s="34">
        <v>13.01</v>
      </c>
      <c r="S274" s="34">
        <v>0.27</v>
      </c>
      <c r="T274" s="34">
        <v>0.17</v>
      </c>
      <c r="U274" s="34">
        <v>0.41</v>
      </c>
      <c r="V274" s="34">
        <v>0.23</v>
      </c>
      <c r="W274" s="34">
        <v>0.42</v>
      </c>
      <c r="X274" s="34">
        <v>0.76</v>
      </c>
      <c r="Y274" s="34">
        <v>1.1246506428172163</v>
      </c>
      <c r="Z274" s="34">
        <v>1.3610955841252097</v>
      </c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6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spans="1:48" ht="15.75" customHeight="1">
      <c r="A275" s="535" t="s">
        <v>4631</v>
      </c>
      <c r="B275" s="51">
        <v>45948</v>
      </c>
      <c r="C275" s="33" t="s">
        <v>4630</v>
      </c>
      <c r="D275" s="37">
        <v>1451</v>
      </c>
      <c r="E275" s="34">
        <v>14.45</v>
      </c>
      <c r="F275" s="34">
        <v>14.55</v>
      </c>
      <c r="G275" s="34">
        <v>4.2</v>
      </c>
      <c r="H275" s="34">
        <v>0.14000000000000001</v>
      </c>
      <c r="I275" s="34">
        <v>0.42</v>
      </c>
      <c r="J275" s="31">
        <v>3.2000000000000001E-2</v>
      </c>
      <c r="K275" s="31">
        <v>8.5999999999999993E-2</v>
      </c>
      <c r="L275" s="31">
        <v>3.4000000000000002E-2</v>
      </c>
      <c r="M275" s="31">
        <v>1.2E-2</v>
      </c>
      <c r="N275" s="420">
        <f t="shared" si="83"/>
        <v>95.075999999999993</v>
      </c>
      <c r="O275" s="34">
        <v>36.76</v>
      </c>
      <c r="P275" s="34">
        <v>39.200000000000003</v>
      </c>
      <c r="Q275" s="34">
        <v>7.86</v>
      </c>
      <c r="R275" s="34">
        <v>13.53</v>
      </c>
      <c r="S275" s="34">
        <v>0.36</v>
      </c>
      <c r="T275" s="34">
        <v>0.2</v>
      </c>
      <c r="U275" s="34">
        <v>0.39</v>
      </c>
      <c r="V275" s="34">
        <v>0.23</v>
      </c>
      <c r="W275" s="34">
        <v>0.48</v>
      </c>
      <c r="X275" s="34">
        <v>0.74</v>
      </c>
      <c r="Y275" s="34">
        <v>1.0663764961915128</v>
      </c>
      <c r="Z275" s="34">
        <v>1.2801958650707292</v>
      </c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6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spans="1:48" ht="15.75" customHeight="1">
      <c r="A276" s="535" t="s">
        <v>4633</v>
      </c>
      <c r="B276" s="51">
        <v>45948</v>
      </c>
      <c r="C276" s="33" t="s">
        <v>4632</v>
      </c>
      <c r="D276" s="37">
        <v>1468</v>
      </c>
      <c r="E276" s="34">
        <v>16.5</v>
      </c>
      <c r="F276" s="34">
        <v>17</v>
      </c>
      <c r="G276" s="34">
        <v>4.17</v>
      </c>
      <c r="H276" s="34">
        <v>0.13</v>
      </c>
      <c r="I276" s="34">
        <v>0.26</v>
      </c>
      <c r="J276" s="31">
        <v>5.0999999999999997E-2</v>
      </c>
      <c r="K276" s="31">
        <v>8.6999999999999994E-2</v>
      </c>
      <c r="L276" s="31">
        <v>2.3E-2</v>
      </c>
      <c r="M276" s="31">
        <v>0.01</v>
      </c>
      <c r="N276" s="420">
        <f t="shared" si="83"/>
        <v>95.269000000000005</v>
      </c>
      <c r="O276" s="34">
        <v>36.96</v>
      </c>
      <c r="P276" s="34">
        <v>38.76</v>
      </c>
      <c r="Q276" s="34">
        <v>7.64</v>
      </c>
      <c r="R276" s="34">
        <v>13.84</v>
      </c>
      <c r="S276" s="34">
        <v>0.5</v>
      </c>
      <c r="T276" s="34">
        <v>0.23</v>
      </c>
      <c r="U276" s="34">
        <v>0.37</v>
      </c>
      <c r="V276" s="34">
        <v>0.21</v>
      </c>
      <c r="W276" s="34">
        <v>0.48</v>
      </c>
      <c r="X276" s="34">
        <v>0.76</v>
      </c>
      <c r="Y276" s="34">
        <v>1.0487012987012987</v>
      </c>
      <c r="Z276" s="34">
        <v>1.2554112554112553</v>
      </c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6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</row>
    <row r="277" spans="1:48" ht="15.75" customHeight="1">
      <c r="A277" s="535" t="s">
        <v>4635</v>
      </c>
      <c r="B277" s="51">
        <v>45948</v>
      </c>
      <c r="C277" s="33" t="s">
        <v>4634</v>
      </c>
      <c r="D277" s="37">
        <v>1457</v>
      </c>
      <c r="E277" s="34">
        <v>18.399999999999999</v>
      </c>
      <c r="F277" s="34">
        <v>18.5</v>
      </c>
      <c r="G277" s="34">
        <v>4.07</v>
      </c>
      <c r="H277" s="34">
        <v>0.13</v>
      </c>
      <c r="I277" s="34">
        <v>0.44</v>
      </c>
      <c r="J277" s="31">
        <v>3.4000000000000002E-2</v>
      </c>
      <c r="K277" s="31">
        <v>8.5999999999999993E-2</v>
      </c>
      <c r="L277" s="31">
        <v>3.5999999999999997E-2</v>
      </c>
      <c r="M277" s="31">
        <v>0.01</v>
      </c>
      <c r="N277" s="420">
        <f t="shared" si="83"/>
        <v>95.194000000000003</v>
      </c>
      <c r="O277" s="34">
        <v>37.270000000000003</v>
      </c>
      <c r="P277" s="34">
        <v>38.99</v>
      </c>
      <c r="Q277" s="34">
        <v>7.64</v>
      </c>
      <c r="R277" s="34">
        <v>13.51</v>
      </c>
      <c r="S277" s="34">
        <v>0.32</v>
      </c>
      <c r="T277" s="34">
        <v>0.2</v>
      </c>
      <c r="U277" s="34">
        <v>0.37</v>
      </c>
      <c r="V277" s="34">
        <v>0.23</v>
      </c>
      <c r="W277" s="34">
        <v>0.51</v>
      </c>
      <c r="X277" s="34">
        <v>0.72</v>
      </c>
      <c r="Y277" s="34">
        <v>1.0461497182720687</v>
      </c>
      <c r="Z277" s="34">
        <v>1.2511403273410249</v>
      </c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6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</row>
    <row r="278" spans="1:48" ht="15.75" customHeight="1">
      <c r="A278" s="535" t="s">
        <v>4637</v>
      </c>
      <c r="B278" s="51">
        <v>45948</v>
      </c>
      <c r="C278" s="33" t="s">
        <v>4636</v>
      </c>
      <c r="D278" s="37">
        <v>1469</v>
      </c>
      <c r="E278" s="34">
        <v>20.2</v>
      </c>
      <c r="F278" s="34">
        <v>20.3</v>
      </c>
      <c r="G278" s="34">
        <v>4.17</v>
      </c>
      <c r="H278" s="34">
        <v>0.13</v>
      </c>
      <c r="I278" s="34">
        <v>0.64</v>
      </c>
      <c r="J278" s="31">
        <v>1.9E-2</v>
      </c>
      <c r="K278" s="31">
        <v>8.5999999999999993E-2</v>
      </c>
      <c r="L278" s="31">
        <v>4.8000000000000001E-2</v>
      </c>
      <c r="M278" s="31">
        <v>8.0000000000000002E-3</v>
      </c>
      <c r="N278" s="420">
        <f t="shared" si="83"/>
        <v>94.899000000000001</v>
      </c>
      <c r="O278" s="34">
        <v>37.08</v>
      </c>
      <c r="P278" s="34">
        <v>39.18</v>
      </c>
      <c r="Q278" s="34">
        <v>7.65</v>
      </c>
      <c r="R278" s="34">
        <v>13.81</v>
      </c>
      <c r="S278" s="34">
        <v>0.24</v>
      </c>
      <c r="T278" s="34">
        <v>0.15</v>
      </c>
      <c r="U278" s="34">
        <v>0.36</v>
      </c>
      <c r="V278" s="34">
        <v>0.21</v>
      </c>
      <c r="W278" s="34">
        <v>0.44</v>
      </c>
      <c r="X278" s="34">
        <v>0.64</v>
      </c>
      <c r="Y278" s="34">
        <v>1.0566343042071198</v>
      </c>
      <c r="Z278" s="34">
        <v>1.2629449838187703</v>
      </c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6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</row>
    <row r="279" spans="1:48" ht="15.75" customHeight="1">
      <c r="A279" s="535" t="s">
        <v>4639</v>
      </c>
      <c r="B279" s="51">
        <v>45948</v>
      </c>
      <c r="C279" s="33" t="s">
        <v>4638</v>
      </c>
      <c r="D279" s="37">
        <v>1477</v>
      </c>
      <c r="E279" s="34">
        <v>22.4</v>
      </c>
      <c r="F279" s="34">
        <v>22.5</v>
      </c>
      <c r="G279" s="34">
        <v>4.43</v>
      </c>
      <c r="H279" s="34">
        <v>0.14000000000000001</v>
      </c>
      <c r="I279" s="34">
        <v>0.4</v>
      </c>
      <c r="J279" s="31">
        <v>2.4E-2</v>
      </c>
      <c r="K279" s="31">
        <v>8.6999999999999994E-2</v>
      </c>
      <c r="L279" s="31">
        <v>3.5999999999999997E-2</v>
      </c>
      <c r="M279" s="31">
        <v>8.9999999999999993E-3</v>
      </c>
      <c r="N279" s="420">
        <f t="shared" si="83"/>
        <v>94.873999999999995</v>
      </c>
      <c r="O279" s="34">
        <v>36.97</v>
      </c>
      <c r="P279" s="34">
        <v>39.43</v>
      </c>
      <c r="Q279" s="34">
        <v>7.83</v>
      </c>
      <c r="R279" s="34">
        <v>13.44</v>
      </c>
      <c r="S279" s="34">
        <v>0.24</v>
      </c>
      <c r="T279" s="34">
        <v>0.15</v>
      </c>
      <c r="U279" s="34">
        <v>0.37</v>
      </c>
      <c r="V279" s="34">
        <v>0.23</v>
      </c>
      <c r="W279" s="34">
        <v>0.44</v>
      </c>
      <c r="X279" s="34">
        <v>0.65</v>
      </c>
      <c r="Y279" s="34">
        <v>1.0665404381931296</v>
      </c>
      <c r="Z279" s="34">
        <v>1.2783337841493103</v>
      </c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6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</row>
    <row r="280" spans="1:48" ht="15.75" customHeight="1">
      <c r="A280" s="535" t="s">
        <v>4641</v>
      </c>
      <c r="B280" s="51">
        <v>45948</v>
      </c>
      <c r="C280" s="33" t="s">
        <v>4640</v>
      </c>
      <c r="D280" s="37">
        <v>1480</v>
      </c>
      <c r="E280" s="34">
        <v>23.4</v>
      </c>
      <c r="F280" s="34">
        <v>23.5</v>
      </c>
      <c r="G280" s="34">
        <v>4.3</v>
      </c>
      <c r="H280" s="34">
        <v>0.14000000000000001</v>
      </c>
      <c r="I280" s="34">
        <v>0.61</v>
      </c>
      <c r="J280" s="31">
        <v>1.9E-2</v>
      </c>
      <c r="K280" s="31">
        <v>8.7999999999999995E-2</v>
      </c>
      <c r="L280" s="31">
        <v>0.05</v>
      </c>
      <c r="M280" s="31">
        <v>8.0000000000000002E-3</v>
      </c>
      <c r="N280" s="420">
        <f t="shared" si="83"/>
        <v>94.784999999999997</v>
      </c>
      <c r="O280" s="34">
        <v>36.82</v>
      </c>
      <c r="P280" s="34">
        <v>39.630000000000003</v>
      </c>
      <c r="Q280" s="34">
        <v>7.91</v>
      </c>
      <c r="R280" s="34">
        <v>13.3</v>
      </c>
      <c r="S280" s="34">
        <v>0.27</v>
      </c>
      <c r="T280" s="34">
        <v>0.14000000000000001</v>
      </c>
      <c r="U280" s="34">
        <v>0.38</v>
      </c>
      <c r="V280" s="34">
        <v>0.24</v>
      </c>
      <c r="W280" s="34">
        <v>0.44</v>
      </c>
      <c r="X280" s="34">
        <v>0.63</v>
      </c>
      <c r="Y280" s="34">
        <v>1.0763172189027703</v>
      </c>
      <c r="Z280" s="34">
        <v>1.2911461162411735</v>
      </c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6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</row>
    <row r="281" spans="1:48" ht="15.75" customHeight="1">
      <c r="A281" s="530"/>
      <c r="B281" s="51"/>
      <c r="C281" s="33"/>
      <c r="D281" s="37"/>
      <c r="E281" s="34"/>
      <c r="F281" s="34"/>
      <c r="G281" s="34"/>
      <c r="H281" s="34"/>
      <c r="I281" s="34"/>
      <c r="J281" s="31"/>
      <c r="K281" s="31"/>
      <c r="L281" s="31"/>
      <c r="M281" s="31"/>
      <c r="N281" s="420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6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</row>
    <row r="282" spans="1:48" ht="15.75" customHeight="1">
      <c r="A282" s="535" t="s">
        <v>4643</v>
      </c>
      <c r="B282" s="51">
        <v>45949</v>
      </c>
      <c r="C282" s="33" t="s">
        <v>4642</v>
      </c>
      <c r="D282" s="37">
        <v>1479</v>
      </c>
      <c r="E282" s="34">
        <v>1.35</v>
      </c>
      <c r="F282" s="34">
        <v>1.45</v>
      </c>
      <c r="G282" s="34">
        <v>4.49</v>
      </c>
      <c r="H282" s="34">
        <v>0.13</v>
      </c>
      <c r="I282" s="34">
        <v>0.59</v>
      </c>
      <c r="J282" s="31">
        <v>0.02</v>
      </c>
      <c r="K282" s="31">
        <v>8.2000000000000003E-2</v>
      </c>
      <c r="L282" s="31">
        <v>4.9000000000000002E-2</v>
      </c>
      <c r="M282" s="31">
        <v>7.0000000000000001E-3</v>
      </c>
      <c r="N282" s="420">
        <f t="shared" si="83"/>
        <v>94.632000000000005</v>
      </c>
      <c r="O282" s="34">
        <v>36.68</v>
      </c>
      <c r="P282" s="34">
        <v>39.58</v>
      </c>
      <c r="Q282" s="34">
        <v>7.9</v>
      </c>
      <c r="R282" s="34">
        <v>13.61</v>
      </c>
      <c r="S282" s="34">
        <v>0.26</v>
      </c>
      <c r="T282" s="34">
        <v>0.13</v>
      </c>
      <c r="U282" s="34">
        <v>0.37</v>
      </c>
      <c r="V282" s="34">
        <v>0.22</v>
      </c>
      <c r="W282" s="34">
        <v>0.4</v>
      </c>
      <c r="X282" s="34">
        <v>0.61</v>
      </c>
      <c r="Y282" s="34">
        <v>1.0790621592148308</v>
      </c>
      <c r="Z282" s="34">
        <v>1.2944383860414395</v>
      </c>
      <c r="AA282" s="34"/>
      <c r="AB282" s="34" t="s">
        <v>48</v>
      </c>
      <c r="AC282" s="34">
        <v>22.3</v>
      </c>
      <c r="AD282" s="34">
        <v>25.2</v>
      </c>
      <c r="AE282" s="34">
        <v>17.399999999999999</v>
      </c>
      <c r="AF282" s="34">
        <v>0.6</v>
      </c>
      <c r="AG282" s="34">
        <v>3.22</v>
      </c>
      <c r="AH282" s="34">
        <v>53.58</v>
      </c>
      <c r="AI282" s="34">
        <v>1.4482758620689655</v>
      </c>
      <c r="AJ282" s="34">
        <v>40.845070422535215</v>
      </c>
      <c r="AK282" s="34">
        <v>866.81000000000006</v>
      </c>
      <c r="AL282" s="36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</row>
    <row r="283" spans="1:48" ht="15.75" customHeight="1">
      <c r="A283" s="535" t="s">
        <v>4645</v>
      </c>
      <c r="B283" s="51">
        <v>45949</v>
      </c>
      <c r="C283" s="33" t="s">
        <v>4644</v>
      </c>
      <c r="D283" s="37">
        <v>1474</v>
      </c>
      <c r="E283" s="34">
        <v>3.1</v>
      </c>
      <c r="F283" s="34">
        <v>3.2</v>
      </c>
      <c r="G283" s="34">
        <v>4.33</v>
      </c>
      <c r="H283" s="34">
        <v>0.12</v>
      </c>
      <c r="I283" s="34">
        <v>0.33</v>
      </c>
      <c r="J283" s="31">
        <v>3.1E-2</v>
      </c>
      <c r="K283" s="31">
        <v>8.2000000000000003E-2</v>
      </c>
      <c r="L283" s="31">
        <v>0.03</v>
      </c>
      <c r="M283" s="31">
        <v>8.0000000000000002E-3</v>
      </c>
      <c r="N283" s="420">
        <f t="shared" si="83"/>
        <v>95.069000000000003</v>
      </c>
      <c r="O283" s="34">
        <v>36.630000000000003</v>
      </c>
      <c r="P283" s="34">
        <v>39.6</v>
      </c>
      <c r="Q283" s="34">
        <v>7.94</v>
      </c>
      <c r="R283" s="34">
        <v>13.55</v>
      </c>
      <c r="S283" s="34">
        <v>0.22</v>
      </c>
      <c r="T283" s="34">
        <v>0.14000000000000001</v>
      </c>
      <c r="U283" s="34">
        <v>0.39</v>
      </c>
      <c r="V283" s="34">
        <v>0.23</v>
      </c>
      <c r="W283" s="34">
        <v>0.4</v>
      </c>
      <c r="X283" s="34">
        <v>0.66</v>
      </c>
      <c r="Y283" s="34">
        <v>1.0810810810810811</v>
      </c>
      <c r="Z283" s="34">
        <v>1.2978432978432977</v>
      </c>
      <c r="AA283" s="34"/>
      <c r="AB283" s="34" t="s">
        <v>50</v>
      </c>
      <c r="AC283" s="34">
        <v>6.5</v>
      </c>
      <c r="AD283" s="34">
        <v>25.4</v>
      </c>
      <c r="AE283" s="34">
        <v>17.8</v>
      </c>
      <c r="AF283" s="34">
        <v>0.4</v>
      </c>
      <c r="AG283" s="34">
        <v>3.48</v>
      </c>
      <c r="AH283" s="34">
        <v>52.92</v>
      </c>
      <c r="AI283" s="34">
        <v>1.4269662921348314</v>
      </c>
      <c r="AJ283" s="34">
        <v>41.203703703703702</v>
      </c>
      <c r="AK283" s="34">
        <v>880.84</v>
      </c>
      <c r="AL283" s="36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</row>
    <row r="284" spans="1:48" ht="15.75" customHeight="1">
      <c r="A284" s="535" t="s">
        <v>4647</v>
      </c>
      <c r="B284" s="51">
        <v>45949</v>
      </c>
      <c r="C284" s="33" t="s">
        <v>4646</v>
      </c>
      <c r="D284" s="37">
        <v>1463</v>
      </c>
      <c r="E284" s="34">
        <v>5.25</v>
      </c>
      <c r="F284" s="34">
        <v>5.35</v>
      </c>
      <c r="G284" s="34">
        <v>4.03</v>
      </c>
      <c r="H284" s="34">
        <v>0.1</v>
      </c>
      <c r="I284" s="34">
        <v>0.3</v>
      </c>
      <c r="J284" s="31">
        <v>3.7999999999999999E-2</v>
      </c>
      <c r="K284" s="31">
        <v>7.1999999999999995E-2</v>
      </c>
      <c r="L284" s="31">
        <v>2.3E-2</v>
      </c>
      <c r="M284" s="31">
        <v>7.0000000000000001E-3</v>
      </c>
      <c r="N284" s="420">
        <f t="shared" si="83"/>
        <v>95.43</v>
      </c>
      <c r="O284" s="34">
        <v>37.56</v>
      </c>
      <c r="P284" s="34">
        <v>38.64</v>
      </c>
      <c r="Q284" s="34">
        <v>7.79</v>
      </c>
      <c r="R284" s="34">
        <v>13.45</v>
      </c>
      <c r="S284" s="34">
        <v>0.28999999999999998</v>
      </c>
      <c r="T284" s="34">
        <v>0.16</v>
      </c>
      <c r="U284" s="34">
        <v>0.39</v>
      </c>
      <c r="V284" s="34">
        <v>0.25</v>
      </c>
      <c r="W284" s="34">
        <v>0.48</v>
      </c>
      <c r="X284" s="34">
        <v>0.73</v>
      </c>
      <c r="Y284" s="34">
        <v>1.0287539936102237</v>
      </c>
      <c r="Z284" s="34">
        <v>1.2361554845580405</v>
      </c>
      <c r="AA284" s="34"/>
      <c r="AB284" s="34" t="s">
        <v>53</v>
      </c>
      <c r="AC284" s="34">
        <v>14.3</v>
      </c>
      <c r="AD284" s="34">
        <v>25.8</v>
      </c>
      <c r="AE284" s="34">
        <v>17.600000000000001</v>
      </c>
      <c r="AF284" s="34">
        <v>0.6</v>
      </c>
      <c r="AG284" s="34">
        <v>3.35</v>
      </c>
      <c r="AH284" s="34">
        <v>52.65</v>
      </c>
      <c r="AI284" s="34">
        <v>1.4659090909090908</v>
      </c>
      <c r="AJ284" s="34">
        <v>40.552995391705068</v>
      </c>
      <c r="AK284" s="34">
        <v>889.07499999999993</v>
      </c>
      <c r="AL284" s="36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</row>
    <row r="285" spans="1:48" ht="15.75" customHeight="1">
      <c r="A285" s="535" t="s">
        <v>4649</v>
      </c>
      <c r="B285" s="51">
        <v>45949</v>
      </c>
      <c r="C285" s="33" t="s">
        <v>4648</v>
      </c>
      <c r="D285" s="37">
        <v>1477</v>
      </c>
      <c r="E285" s="34">
        <v>7.1</v>
      </c>
      <c r="F285" s="34">
        <v>7.2</v>
      </c>
      <c r="G285" s="34">
        <v>4.08</v>
      </c>
      <c r="H285" s="34">
        <v>0.11</v>
      </c>
      <c r="I285" s="34">
        <v>0.42</v>
      </c>
      <c r="J285" s="31">
        <v>3.3000000000000002E-2</v>
      </c>
      <c r="K285" s="31">
        <v>0.08</v>
      </c>
      <c r="L285" s="31">
        <v>3.5000000000000003E-2</v>
      </c>
      <c r="M285" s="31">
        <v>7.0000000000000001E-3</v>
      </c>
      <c r="N285" s="420">
        <f t="shared" si="83"/>
        <v>95.234999999999999</v>
      </c>
      <c r="O285" s="34">
        <v>37.31</v>
      </c>
      <c r="P285" s="34">
        <v>38.99</v>
      </c>
      <c r="Q285" s="34">
        <v>7.79</v>
      </c>
      <c r="R285" s="34">
        <v>13.52</v>
      </c>
      <c r="S285" s="34">
        <v>0.23</v>
      </c>
      <c r="T285" s="34">
        <v>0.15</v>
      </c>
      <c r="U285" s="34">
        <v>0.38</v>
      </c>
      <c r="V285" s="34">
        <v>0.24</v>
      </c>
      <c r="W285" s="34">
        <v>0.45</v>
      </c>
      <c r="X285" s="34">
        <v>0.69</v>
      </c>
      <c r="Y285" s="34">
        <v>1.0450281425891181</v>
      </c>
      <c r="Z285" s="34">
        <v>1.2538193513803269</v>
      </c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6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</row>
    <row r="286" spans="1:48" ht="15.75" customHeight="1">
      <c r="A286" s="535" t="s">
        <v>4651</v>
      </c>
      <c r="B286" s="51">
        <v>45949</v>
      </c>
      <c r="C286" s="33" t="s">
        <v>4650</v>
      </c>
      <c r="D286" s="37">
        <v>1471</v>
      </c>
      <c r="E286" s="34">
        <v>8.4</v>
      </c>
      <c r="F286" s="34">
        <v>8.5</v>
      </c>
      <c r="G286" s="34">
        <v>4.1100000000000003</v>
      </c>
      <c r="H286" s="34">
        <v>0.11</v>
      </c>
      <c r="I286" s="34">
        <v>0.37</v>
      </c>
      <c r="J286" s="31">
        <v>4.7E-2</v>
      </c>
      <c r="K286" s="31">
        <v>8.2000000000000003E-2</v>
      </c>
      <c r="L286" s="31">
        <v>2.5999999999999999E-2</v>
      </c>
      <c r="M286" s="31">
        <v>8.0000000000000002E-3</v>
      </c>
      <c r="N286" s="420">
        <f t="shared" si="83"/>
        <v>95.247</v>
      </c>
      <c r="O286" s="34">
        <v>38.119999999999997</v>
      </c>
      <c r="P286" s="34">
        <v>38.39</v>
      </c>
      <c r="Q286" s="34">
        <v>7.83</v>
      </c>
      <c r="R286" s="34">
        <v>13.1</v>
      </c>
      <c r="S286" s="34">
        <v>0.31</v>
      </c>
      <c r="T286" s="34">
        <v>0.16</v>
      </c>
      <c r="U286" s="34">
        <v>0.38</v>
      </c>
      <c r="V286" s="34">
        <v>0.26</v>
      </c>
      <c r="W286" s="34">
        <v>0.5</v>
      </c>
      <c r="X286" s="34">
        <v>0.7</v>
      </c>
      <c r="Y286" s="433">
        <f t="shared" ref="Y286:Y289" si="86">P286/O286</f>
        <v>1.0070828961175238</v>
      </c>
      <c r="Z286" s="433">
        <f t="shared" ref="Z286:Z289" si="87">(Q286+P286)/O286</f>
        <v>1.2124868835257083</v>
      </c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6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</row>
    <row r="287" spans="1:48" ht="15.75" customHeight="1">
      <c r="A287" s="535" t="s">
        <v>4653</v>
      </c>
      <c r="B287" s="51">
        <v>45949</v>
      </c>
      <c r="C287" s="33" t="s">
        <v>4652</v>
      </c>
      <c r="D287" s="37">
        <v>1471</v>
      </c>
      <c r="E287" s="34">
        <v>10.199999999999999</v>
      </c>
      <c r="F287" s="34">
        <v>10.3</v>
      </c>
      <c r="G287" s="34">
        <v>4.0999999999999996</v>
      </c>
      <c r="H287" s="34">
        <v>0.12</v>
      </c>
      <c r="I287" s="34">
        <v>0.37</v>
      </c>
      <c r="J287" s="31">
        <v>5.1999999999999998E-2</v>
      </c>
      <c r="K287" s="31">
        <v>8.7999999999999995E-2</v>
      </c>
      <c r="L287" s="31">
        <v>2.8000000000000001E-2</v>
      </c>
      <c r="M287" s="31">
        <v>8.0000000000000002E-3</v>
      </c>
      <c r="N287" s="420">
        <f t="shared" si="83"/>
        <v>95.233999999999995</v>
      </c>
      <c r="O287" s="34">
        <v>37.979999999999997</v>
      </c>
      <c r="P287" s="34">
        <v>38.61</v>
      </c>
      <c r="Q287" s="34">
        <v>7.92</v>
      </c>
      <c r="R287" s="34">
        <v>12.88</v>
      </c>
      <c r="S287" s="34">
        <v>0.34</v>
      </c>
      <c r="T287" s="34">
        <v>0.18</v>
      </c>
      <c r="U287" s="34">
        <v>0.39</v>
      </c>
      <c r="V287" s="34">
        <v>0.26</v>
      </c>
      <c r="W287" s="34">
        <v>0.5</v>
      </c>
      <c r="X287" s="34">
        <v>0.69</v>
      </c>
      <c r="Y287" s="433">
        <f t="shared" si="86"/>
        <v>1.0165876777251186</v>
      </c>
      <c r="Z287" s="433">
        <f t="shared" si="87"/>
        <v>1.2251184834123223</v>
      </c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6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</row>
    <row r="288" spans="1:48" ht="15.75" customHeight="1">
      <c r="A288" s="535" t="s">
        <v>4655</v>
      </c>
      <c r="B288" s="51">
        <v>45949</v>
      </c>
      <c r="C288" s="33" t="s">
        <v>4654</v>
      </c>
      <c r="D288" s="37">
        <v>1495</v>
      </c>
      <c r="E288" s="34">
        <v>11.3</v>
      </c>
      <c r="F288" s="34">
        <v>11.4</v>
      </c>
      <c r="G288" s="34">
        <v>4.1399999999999997</v>
      </c>
      <c r="H288" s="34">
        <v>0.14000000000000001</v>
      </c>
      <c r="I288" s="34">
        <v>0.71</v>
      </c>
      <c r="J288" s="31">
        <v>2.4E-2</v>
      </c>
      <c r="K288" s="31">
        <v>9.5000000000000001E-2</v>
      </c>
      <c r="L288" s="31">
        <v>0.05</v>
      </c>
      <c r="M288" s="31">
        <v>8.0000000000000002E-3</v>
      </c>
      <c r="N288" s="420">
        <f t="shared" si="83"/>
        <v>94.832999999999998</v>
      </c>
      <c r="O288" s="34">
        <v>37.229999999999997</v>
      </c>
      <c r="P288" s="34">
        <v>38.71</v>
      </c>
      <c r="Q288" s="34">
        <v>8.0399999999999991</v>
      </c>
      <c r="R288" s="34">
        <v>13.47</v>
      </c>
      <c r="S288" s="34">
        <v>0.44</v>
      </c>
      <c r="T288" s="34">
        <v>0.15</v>
      </c>
      <c r="U288" s="34">
        <v>0.36399999999999999</v>
      </c>
      <c r="V288" s="34">
        <v>0.23</v>
      </c>
      <c r="W288" s="34">
        <v>0.52</v>
      </c>
      <c r="X288" s="34">
        <v>0.61</v>
      </c>
      <c r="Y288" s="433">
        <f t="shared" si="86"/>
        <v>1.0397528874563524</v>
      </c>
      <c r="Z288" s="433">
        <f t="shared" si="87"/>
        <v>1.2557077625570778</v>
      </c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6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spans="1:48" ht="15.75" customHeight="1">
      <c r="A289" s="535" t="s">
        <v>4657</v>
      </c>
      <c r="B289" s="51">
        <v>45949</v>
      </c>
      <c r="C289" s="33" t="s">
        <v>4656</v>
      </c>
      <c r="D289" s="37">
        <v>1480</v>
      </c>
      <c r="E289" s="34">
        <v>12.5</v>
      </c>
      <c r="F289" s="34">
        <v>13</v>
      </c>
      <c r="G289" s="34">
        <v>4.24</v>
      </c>
      <c r="H289" s="34">
        <v>0.13</v>
      </c>
      <c r="I289" s="34">
        <v>0.56999999999999995</v>
      </c>
      <c r="J289" s="31">
        <v>2.7E-2</v>
      </c>
      <c r="K289" s="31">
        <v>0.09</v>
      </c>
      <c r="L289" s="31">
        <v>4.1000000000000002E-2</v>
      </c>
      <c r="M289" s="31">
        <v>8.0000000000000002E-3</v>
      </c>
      <c r="N289" s="420">
        <f t="shared" si="83"/>
        <v>94.894000000000005</v>
      </c>
      <c r="O289" s="34">
        <v>36.9</v>
      </c>
      <c r="P289" s="34">
        <v>39.299999999999997</v>
      </c>
      <c r="Q289" s="34">
        <v>8.07</v>
      </c>
      <c r="R289" s="34">
        <v>13.31</v>
      </c>
      <c r="S289" s="34">
        <v>0.36</v>
      </c>
      <c r="T289" s="34">
        <v>0.13</v>
      </c>
      <c r="U289" s="34">
        <v>0.36199999999999999</v>
      </c>
      <c r="V289" s="34">
        <v>0.23</v>
      </c>
      <c r="W289" s="34">
        <v>0.51</v>
      </c>
      <c r="X289" s="34">
        <v>0.57999999999999996</v>
      </c>
      <c r="Y289" s="433">
        <f t="shared" si="86"/>
        <v>1.065040650406504</v>
      </c>
      <c r="Z289" s="433">
        <f t="shared" si="87"/>
        <v>1.2837398373983739</v>
      </c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6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spans="1:48" ht="15.75" customHeight="1">
      <c r="A290" s="535" t="s">
        <v>4659</v>
      </c>
      <c r="B290" s="51">
        <v>45949</v>
      </c>
      <c r="C290" s="33" t="s">
        <v>4658</v>
      </c>
      <c r="D290" s="37">
        <v>1467</v>
      </c>
      <c r="E290" s="34">
        <v>14.4</v>
      </c>
      <c r="F290" s="34">
        <v>14.5</v>
      </c>
      <c r="G290" s="34">
        <v>4.38</v>
      </c>
      <c r="H290" s="34">
        <v>0.13</v>
      </c>
      <c r="I290" s="34">
        <v>0.7</v>
      </c>
      <c r="J290" s="31">
        <v>2.3E-2</v>
      </c>
      <c r="K290" s="31">
        <v>9.2999999999999999E-2</v>
      </c>
      <c r="L290" s="31">
        <v>4.9000000000000002E-2</v>
      </c>
      <c r="M290" s="31">
        <v>8.0000000000000002E-3</v>
      </c>
      <c r="N290" s="420">
        <f t="shared" si="83"/>
        <v>94.617000000000004</v>
      </c>
      <c r="O290" s="34">
        <v>37.36</v>
      </c>
      <c r="P290" s="34">
        <v>39.19</v>
      </c>
      <c r="Q290" s="34">
        <v>8.09</v>
      </c>
      <c r="R290" s="34">
        <v>13.13</v>
      </c>
      <c r="S290" s="34">
        <v>0.27</v>
      </c>
      <c r="T290" s="34">
        <v>0.14000000000000001</v>
      </c>
      <c r="U290" s="34">
        <v>0.36199999999999999</v>
      </c>
      <c r="V290" s="34">
        <v>0.23</v>
      </c>
      <c r="W290" s="34">
        <v>0.49</v>
      </c>
      <c r="X290" s="34">
        <v>0.56000000000000005</v>
      </c>
      <c r="Y290" s="34">
        <v>1.0489828693790149</v>
      </c>
      <c r="Z290" s="34">
        <v>1.265524625267666</v>
      </c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6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spans="1:48" ht="15.75" customHeight="1">
      <c r="A291" s="535" t="s">
        <v>4661</v>
      </c>
      <c r="B291" s="51">
        <v>45949</v>
      </c>
      <c r="C291" s="33" t="s">
        <v>4660</v>
      </c>
      <c r="D291" s="37">
        <v>1487</v>
      </c>
      <c r="E291" s="34">
        <v>16.100000000000001</v>
      </c>
      <c r="F291" s="34">
        <v>16.2</v>
      </c>
      <c r="G291" s="34">
        <v>4.29</v>
      </c>
      <c r="H291" s="34">
        <v>0.13</v>
      </c>
      <c r="I291" s="34">
        <v>0.79</v>
      </c>
      <c r="J291" s="31">
        <v>2.1999999999999999E-2</v>
      </c>
      <c r="K291" s="31">
        <v>9.2999999999999999E-2</v>
      </c>
      <c r="L291" s="31">
        <v>5.0999999999999997E-2</v>
      </c>
      <c r="M291" s="31">
        <v>8.0000000000000002E-3</v>
      </c>
      <c r="N291" s="420">
        <f t="shared" si="83"/>
        <v>94.616</v>
      </c>
      <c r="O291" s="34">
        <v>37.24</v>
      </c>
      <c r="P291" s="34">
        <v>39.5</v>
      </c>
      <c r="Q291" s="34">
        <v>8.08</v>
      </c>
      <c r="R291" s="34">
        <v>12.94</v>
      </c>
      <c r="S291" s="34">
        <v>0.27</v>
      </c>
      <c r="T291" s="34">
        <v>0.12</v>
      </c>
      <c r="U291" s="34">
        <v>0.36</v>
      </c>
      <c r="V291" s="34">
        <v>0.23</v>
      </c>
      <c r="W291" s="34">
        <v>0.49</v>
      </c>
      <c r="X291" s="34">
        <v>0.53</v>
      </c>
      <c r="Y291" s="34">
        <v>1.0606874328678839</v>
      </c>
      <c r="Z291" s="34">
        <v>1.27765843179377</v>
      </c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6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spans="1:48" ht="15.75" customHeight="1">
      <c r="A292" s="535" t="s">
        <v>4663</v>
      </c>
      <c r="B292" s="51">
        <v>45949</v>
      </c>
      <c r="C292" s="33" t="s">
        <v>4662</v>
      </c>
      <c r="D292" s="37">
        <v>1484</v>
      </c>
      <c r="E292" s="34">
        <v>17.3</v>
      </c>
      <c r="F292" s="34">
        <v>17.399999999999999</v>
      </c>
      <c r="G292" s="34">
        <v>4.32</v>
      </c>
      <c r="H292" s="34">
        <v>0.12</v>
      </c>
      <c r="I292" s="34">
        <v>0.68</v>
      </c>
      <c r="J292" s="31">
        <v>1.9E-2</v>
      </c>
      <c r="K292" s="31">
        <v>8.8999999999999996E-2</v>
      </c>
      <c r="L292" s="31">
        <v>4.7E-2</v>
      </c>
      <c r="M292" s="31">
        <v>8.0000000000000002E-3</v>
      </c>
      <c r="N292" s="420">
        <f t="shared" si="83"/>
        <v>94.716999999999999</v>
      </c>
      <c r="O292" s="34">
        <v>36.53</v>
      </c>
      <c r="P292" s="34">
        <v>40.08</v>
      </c>
      <c r="Q292" s="34">
        <v>8.0299999999999994</v>
      </c>
      <c r="R292" s="34">
        <v>13.28</v>
      </c>
      <c r="S292" s="34">
        <v>0.24</v>
      </c>
      <c r="T292" s="34">
        <v>0.1</v>
      </c>
      <c r="U292" s="34">
        <v>0.35</v>
      </c>
      <c r="V292" s="34">
        <v>0.2</v>
      </c>
      <c r="W292" s="34">
        <v>0.45</v>
      </c>
      <c r="X292" s="34">
        <v>0.49</v>
      </c>
      <c r="Y292" s="34">
        <v>1.0971803996715028</v>
      </c>
      <c r="Z292" s="34">
        <v>1.3169997262523951</v>
      </c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6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spans="1:48" ht="15.75" customHeight="1">
      <c r="A293" s="535" t="s">
        <v>4664</v>
      </c>
      <c r="B293" s="51">
        <v>45949</v>
      </c>
      <c r="C293" s="33" t="s">
        <v>4665</v>
      </c>
      <c r="D293" s="37">
        <v>1475</v>
      </c>
      <c r="E293" s="34">
        <v>7.05</v>
      </c>
      <c r="F293" s="34">
        <v>7.15</v>
      </c>
      <c r="G293" s="34">
        <v>4.07</v>
      </c>
      <c r="H293" s="34">
        <v>0.11</v>
      </c>
      <c r="I293" s="34">
        <v>0.36</v>
      </c>
      <c r="J293" s="31">
        <v>3.9E-2</v>
      </c>
      <c r="K293" s="31">
        <v>0.08</v>
      </c>
      <c r="L293" s="31">
        <v>2.5000000000000001E-2</v>
      </c>
      <c r="M293" s="31">
        <v>8.9999999999999993E-3</v>
      </c>
      <c r="N293" s="420">
        <f t="shared" si="83"/>
        <v>95.307000000000002</v>
      </c>
      <c r="O293" s="34">
        <v>37.26</v>
      </c>
      <c r="P293" s="34">
        <v>39.47</v>
      </c>
      <c r="Q293" s="34">
        <v>8.0399999999999991</v>
      </c>
      <c r="R293" s="34">
        <v>12.85</v>
      </c>
      <c r="S293" s="34">
        <v>0.27</v>
      </c>
      <c r="T293" s="34">
        <v>0.14000000000000001</v>
      </c>
      <c r="U293" s="34">
        <v>0.38</v>
      </c>
      <c r="V293" s="34">
        <v>0.24</v>
      </c>
      <c r="W293" s="34">
        <v>0.53</v>
      </c>
      <c r="X293" s="34">
        <v>0.6</v>
      </c>
      <c r="Y293" s="34">
        <v>1.0593129361245304</v>
      </c>
      <c r="Z293" s="34">
        <v>1.2750939345142245</v>
      </c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6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spans="1:48" ht="15.75" customHeight="1">
      <c r="A294" s="535" t="s">
        <v>4667</v>
      </c>
      <c r="B294" s="51">
        <v>45949</v>
      </c>
      <c r="C294" s="33" t="s">
        <v>4666</v>
      </c>
      <c r="D294" s="37">
        <v>1468</v>
      </c>
      <c r="E294" s="34">
        <v>20.5</v>
      </c>
      <c r="F294" s="34">
        <v>21</v>
      </c>
      <c r="G294" s="34">
        <v>4.03</v>
      </c>
      <c r="H294" s="34">
        <v>0.14000000000000001</v>
      </c>
      <c r="I294" s="34">
        <v>0.55000000000000004</v>
      </c>
      <c r="J294" s="31">
        <v>2.4E-2</v>
      </c>
      <c r="K294" s="31">
        <v>8.8999999999999996E-2</v>
      </c>
      <c r="L294" s="31">
        <v>4.1000000000000002E-2</v>
      </c>
      <c r="M294" s="31">
        <v>8.9999999999999993E-3</v>
      </c>
      <c r="N294" s="420">
        <f t="shared" si="83"/>
        <v>95.117000000000004</v>
      </c>
      <c r="O294" s="34">
        <v>37.35</v>
      </c>
      <c r="P294" s="34">
        <v>39.159999999999997</v>
      </c>
      <c r="Q294" s="34">
        <v>8.0500000000000007</v>
      </c>
      <c r="R294" s="34">
        <v>12.94</v>
      </c>
      <c r="S294" s="34">
        <v>0.38</v>
      </c>
      <c r="T294" s="34">
        <v>0.15</v>
      </c>
      <c r="U294" s="34">
        <v>0.37</v>
      </c>
      <c r="V294" s="34">
        <v>0.23</v>
      </c>
      <c r="W294" s="34">
        <v>0.53</v>
      </c>
      <c r="X294" s="34">
        <v>0.6</v>
      </c>
      <c r="Y294" s="34">
        <v>1.0484605087014724</v>
      </c>
      <c r="Z294" s="34">
        <v>1.2639892904953143</v>
      </c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6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spans="1:48" ht="15.75" customHeight="1">
      <c r="A295" s="535" t="s">
        <v>4668</v>
      </c>
      <c r="B295" s="51">
        <v>45949</v>
      </c>
      <c r="C295" s="33" t="s">
        <v>4669</v>
      </c>
      <c r="D295" s="37">
        <v>1475</v>
      </c>
      <c r="E295" s="34">
        <v>22.55</v>
      </c>
      <c r="F295" s="34">
        <v>23.05</v>
      </c>
      <c r="G295" s="34">
        <v>4.0199999999999996</v>
      </c>
      <c r="H295" s="34">
        <v>0.127</v>
      </c>
      <c r="I295" s="34">
        <v>0.4</v>
      </c>
      <c r="J295" s="31">
        <v>3.4000000000000002E-2</v>
      </c>
      <c r="K295" s="31">
        <v>8.3000000000000004E-2</v>
      </c>
      <c r="L295" s="31">
        <v>3.1699999999999999E-2</v>
      </c>
      <c r="M295" s="31">
        <v>8.9999999999999993E-3</v>
      </c>
      <c r="N295" s="420">
        <f t="shared" si="83"/>
        <v>95.295299999999997</v>
      </c>
      <c r="O295" s="34">
        <v>37.61</v>
      </c>
      <c r="P295" s="34">
        <v>39.11</v>
      </c>
      <c r="Q295" s="34">
        <v>8.23</v>
      </c>
      <c r="R295" s="34">
        <v>12.66</v>
      </c>
      <c r="S295" s="34">
        <v>0.33</v>
      </c>
      <c r="T295" s="34">
        <v>0.15</v>
      </c>
      <c r="U295" s="34">
        <v>0.373</v>
      </c>
      <c r="V295" s="34">
        <v>0.21</v>
      </c>
      <c r="W295" s="34">
        <v>0.49</v>
      </c>
      <c r="X295" s="34">
        <v>0.59</v>
      </c>
      <c r="Y295" s="433">
        <f t="shared" ref="Y295" si="88">P295/O295</f>
        <v>1.0398830098378091</v>
      </c>
      <c r="Z295" s="433">
        <f t="shared" ref="Z295" si="89">(Q295+P295)/O295</f>
        <v>1.2587077904812551</v>
      </c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6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spans="1:48" ht="15.75" customHeight="1">
      <c r="A296" s="530"/>
      <c r="B296" s="51"/>
      <c r="C296" s="33"/>
      <c r="D296" s="37"/>
      <c r="E296" s="34"/>
      <c r="F296" s="34"/>
      <c r="G296" s="34"/>
      <c r="H296" s="34"/>
      <c r="I296" s="34"/>
      <c r="J296" s="31"/>
      <c r="K296" s="31"/>
      <c r="L296" s="31"/>
      <c r="M296" s="31"/>
      <c r="N296" s="420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6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</row>
    <row r="297" spans="1:48" ht="15.75" customHeight="1">
      <c r="A297" s="535" t="s">
        <v>4671</v>
      </c>
      <c r="B297" s="51">
        <v>45950</v>
      </c>
      <c r="C297" s="33" t="s">
        <v>4670</v>
      </c>
      <c r="D297" s="37">
        <v>1462</v>
      </c>
      <c r="E297" s="34">
        <v>0.4</v>
      </c>
      <c r="F297" s="34">
        <v>0.5</v>
      </c>
      <c r="G297" s="34">
        <v>4.07</v>
      </c>
      <c r="H297" s="34">
        <v>0.10100000000000001</v>
      </c>
      <c r="I297" s="34">
        <v>0.19</v>
      </c>
      <c r="J297" s="31">
        <v>6.2E-2</v>
      </c>
      <c r="K297" s="31">
        <v>0.08</v>
      </c>
      <c r="L297" s="31">
        <v>1.26E-2</v>
      </c>
      <c r="M297" s="31">
        <v>7.0000000000000001E-3</v>
      </c>
      <c r="N297" s="420">
        <f t="shared" ref="N297:N361" si="90">100-SUM(G297:M297)</f>
        <v>95.477400000000003</v>
      </c>
      <c r="O297" s="34">
        <v>38.200000000000003</v>
      </c>
      <c r="P297" s="34">
        <v>38.24</v>
      </c>
      <c r="Q297" s="34">
        <v>8.23</v>
      </c>
      <c r="R297" s="34">
        <v>12.65</v>
      </c>
      <c r="S297" s="34">
        <v>0.41</v>
      </c>
      <c r="T297" s="34">
        <v>0.21</v>
      </c>
      <c r="U297" s="34">
        <v>0.35899999999999999</v>
      </c>
      <c r="V297" s="34">
        <v>0.2</v>
      </c>
      <c r="W297" s="34">
        <v>0.5</v>
      </c>
      <c r="X297" s="34">
        <v>0.67</v>
      </c>
      <c r="Y297" s="433">
        <f t="shared" ref="Y297:Y301" si="91">P297/O297</f>
        <v>1.0010471204188482</v>
      </c>
      <c r="Z297" s="433">
        <f t="shared" ref="Z297:Z301" si="92">(Q297+P297)/O297</f>
        <v>1.2164921465968586</v>
      </c>
      <c r="AA297" s="34"/>
      <c r="AB297" s="34" t="s">
        <v>48</v>
      </c>
      <c r="AC297" s="34">
        <v>22.3</v>
      </c>
      <c r="AD297" s="34">
        <v>26</v>
      </c>
      <c r="AE297" s="34">
        <v>17.399999999999999</v>
      </c>
      <c r="AF297" s="34">
        <v>0.6</v>
      </c>
      <c r="AG297" s="34">
        <v>3.48</v>
      </c>
      <c r="AH297" s="34">
        <v>52.52</v>
      </c>
      <c r="AI297" s="34">
        <v>1.4942528735632186</v>
      </c>
      <c r="AJ297" s="34">
        <v>40.092165898617509</v>
      </c>
      <c r="AK297" s="34">
        <v>899.14</v>
      </c>
      <c r="AL297" s="36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</row>
    <row r="298" spans="1:48" ht="15.75" customHeight="1">
      <c r="A298" s="535" t="s">
        <v>4673</v>
      </c>
      <c r="B298" s="51">
        <v>45950</v>
      </c>
      <c r="C298" s="33" t="s">
        <v>4672</v>
      </c>
      <c r="D298" s="37">
        <v>1471</v>
      </c>
      <c r="E298" s="34">
        <v>0.4</v>
      </c>
      <c r="F298" s="34">
        <v>0.5</v>
      </c>
      <c r="G298" s="34">
        <v>4.08</v>
      </c>
      <c r="H298" s="34">
        <v>0.12</v>
      </c>
      <c r="I298" s="34">
        <v>0.55000000000000004</v>
      </c>
      <c r="J298" s="31">
        <v>0.03</v>
      </c>
      <c r="K298" s="31">
        <v>7.9000000000000001E-2</v>
      </c>
      <c r="L298" s="31">
        <v>3.5000000000000003E-2</v>
      </c>
      <c r="M298" s="31">
        <v>7.0000000000000001E-3</v>
      </c>
      <c r="N298" s="420">
        <f t="shared" si="90"/>
        <v>95.099000000000004</v>
      </c>
      <c r="O298" s="34">
        <v>38.6</v>
      </c>
      <c r="P298" s="34">
        <v>38.22</v>
      </c>
      <c r="Q298" s="34">
        <v>8.18</v>
      </c>
      <c r="R298" s="34">
        <v>12.51</v>
      </c>
      <c r="S298" s="34">
        <v>0.3</v>
      </c>
      <c r="T298" s="34">
        <v>0.18</v>
      </c>
      <c r="U298" s="34">
        <v>0.37</v>
      </c>
      <c r="V298" s="34">
        <v>0.2</v>
      </c>
      <c r="W298" s="34">
        <v>0.5</v>
      </c>
      <c r="X298" s="34">
        <v>0.65</v>
      </c>
      <c r="Y298" s="433">
        <f t="shared" si="91"/>
        <v>0.99015544041450776</v>
      </c>
      <c r="Z298" s="433">
        <f t="shared" si="92"/>
        <v>1.2020725388601035</v>
      </c>
      <c r="AA298" s="34"/>
      <c r="AB298" s="34" t="s">
        <v>50</v>
      </c>
      <c r="AC298" s="34">
        <v>6.5</v>
      </c>
      <c r="AD298" s="34">
        <v>26</v>
      </c>
      <c r="AE298" s="34">
        <v>17.8</v>
      </c>
      <c r="AF298" s="34">
        <v>0.4</v>
      </c>
      <c r="AG298" s="34">
        <v>3.62</v>
      </c>
      <c r="AH298" s="34">
        <v>52.18</v>
      </c>
      <c r="AI298" s="34">
        <v>1.4606741573033708</v>
      </c>
      <c r="AJ298" s="34">
        <v>40.6392694063927</v>
      </c>
      <c r="AK298" s="34">
        <v>903.41</v>
      </c>
      <c r="AL298" s="36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spans="1:48" ht="15.75" customHeight="1">
      <c r="A299" s="535" t="s">
        <v>4675</v>
      </c>
      <c r="B299" s="51">
        <v>45950</v>
      </c>
      <c r="C299" s="33" t="s">
        <v>4674</v>
      </c>
      <c r="D299" s="37">
        <v>1473</v>
      </c>
      <c r="E299" s="34">
        <v>4.1500000000000004</v>
      </c>
      <c r="F299" s="34">
        <v>4.25</v>
      </c>
      <c r="G299" s="34">
        <v>4.1100000000000003</v>
      </c>
      <c r="H299" s="34">
        <v>0.14000000000000001</v>
      </c>
      <c r="I299" s="34">
        <v>0.39</v>
      </c>
      <c r="J299" s="31">
        <v>3.1E-2</v>
      </c>
      <c r="K299" s="31">
        <v>0.09</v>
      </c>
      <c r="L299" s="31">
        <v>3.4000000000000002E-2</v>
      </c>
      <c r="M299" s="31">
        <v>1.2999999999999999E-2</v>
      </c>
      <c r="N299" s="420">
        <f t="shared" si="90"/>
        <v>95.192000000000007</v>
      </c>
      <c r="O299" s="34">
        <v>37.28</v>
      </c>
      <c r="P299" s="34">
        <v>39.46</v>
      </c>
      <c r="Q299" s="34">
        <v>8.43</v>
      </c>
      <c r="R299" s="34">
        <v>12.73</v>
      </c>
      <c r="S299" s="34">
        <v>0.21</v>
      </c>
      <c r="T299" s="34">
        <v>0.14000000000000001</v>
      </c>
      <c r="U299" s="34">
        <v>0.35</v>
      </c>
      <c r="V299" s="34">
        <v>0.18</v>
      </c>
      <c r="W299" s="34">
        <v>0.42</v>
      </c>
      <c r="X299" s="34">
        <v>0.55000000000000004</v>
      </c>
      <c r="Y299" s="433">
        <f t="shared" si="91"/>
        <v>1.0584763948497855</v>
      </c>
      <c r="Z299" s="433">
        <f t="shared" si="92"/>
        <v>1.2846030042918455</v>
      </c>
      <c r="AA299" s="34"/>
      <c r="AB299" s="34" t="s">
        <v>53</v>
      </c>
      <c r="AC299" s="34">
        <v>14.3</v>
      </c>
      <c r="AD299" s="34">
        <v>26.4</v>
      </c>
      <c r="AE299" s="34">
        <v>17.2</v>
      </c>
      <c r="AF299" s="34">
        <v>0.6</v>
      </c>
      <c r="AG299" s="34">
        <v>3.4</v>
      </c>
      <c r="AH299" s="34">
        <f>100-(AG299+AF299+AE299+AD299)</f>
        <v>52.400000000000006</v>
      </c>
      <c r="AI299" s="34">
        <f>AD299/AE299</f>
        <v>1.5348837209302326</v>
      </c>
      <c r="AJ299" s="34">
        <f>AE299/(AD299+AE299)*100</f>
        <v>39.449541284403672</v>
      </c>
      <c r="AK299" s="34">
        <f>AD299*3050/100+AG299*3050/100</f>
        <v>908.90000000000009</v>
      </c>
      <c r="AL299" s="36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</row>
    <row r="300" spans="1:48" ht="15.75" customHeight="1">
      <c r="A300" s="535" t="s">
        <v>4676</v>
      </c>
      <c r="B300" s="51">
        <v>45950</v>
      </c>
      <c r="C300" s="33" t="s">
        <v>4677</v>
      </c>
      <c r="D300" s="37">
        <v>1482</v>
      </c>
      <c r="E300" s="34">
        <v>5.5</v>
      </c>
      <c r="F300" s="34">
        <v>6</v>
      </c>
      <c r="G300" s="34">
        <v>4.16</v>
      </c>
      <c r="H300" s="34">
        <v>0.129</v>
      </c>
      <c r="I300" s="34">
        <v>0.49</v>
      </c>
      <c r="J300" s="31">
        <v>2.1999999999999999E-2</v>
      </c>
      <c r="K300" s="31">
        <v>8.7999999999999995E-2</v>
      </c>
      <c r="L300" s="31">
        <v>3.9199999999999999E-2</v>
      </c>
      <c r="M300" s="31">
        <v>8.0000000000000002E-3</v>
      </c>
      <c r="N300" s="420">
        <f t="shared" si="90"/>
        <v>95.063800000000001</v>
      </c>
      <c r="O300" s="34">
        <v>36.840000000000003</v>
      </c>
      <c r="P300" s="34">
        <v>39.869999999999997</v>
      </c>
      <c r="Q300" s="34">
        <v>8.43</v>
      </c>
      <c r="R300" s="34">
        <v>12.87</v>
      </c>
      <c r="S300" s="34">
        <v>0.23</v>
      </c>
      <c r="T300" s="34">
        <v>0.13</v>
      </c>
      <c r="U300" s="34">
        <v>0.36</v>
      </c>
      <c r="V300" s="34">
        <v>0.16</v>
      </c>
      <c r="W300" s="34">
        <v>0.37</v>
      </c>
      <c r="X300" s="34">
        <v>0.55000000000000004</v>
      </c>
      <c r="Y300" s="433">
        <f t="shared" si="91"/>
        <v>1.0822475570032573</v>
      </c>
      <c r="Z300" s="433">
        <f t="shared" si="92"/>
        <v>1.3110749185667749</v>
      </c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6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</row>
    <row r="301" spans="1:48" ht="15.75" customHeight="1">
      <c r="A301" s="535" t="s">
        <v>4679</v>
      </c>
      <c r="B301" s="51">
        <v>45950</v>
      </c>
      <c r="C301" s="33" t="s">
        <v>4678</v>
      </c>
      <c r="D301" s="37">
        <v>1473</v>
      </c>
      <c r="E301" s="34">
        <v>8</v>
      </c>
      <c r="F301" s="34">
        <v>8.1</v>
      </c>
      <c r="G301" s="34">
        <v>4.3</v>
      </c>
      <c r="H301" s="34">
        <v>0.14000000000000001</v>
      </c>
      <c r="I301" s="34">
        <v>0.62</v>
      </c>
      <c r="J301" s="31">
        <v>1.9E-2</v>
      </c>
      <c r="K301" s="31">
        <v>9.9000000000000005E-2</v>
      </c>
      <c r="L301" s="31">
        <v>4.9000000000000002E-2</v>
      </c>
      <c r="M301" s="31">
        <v>8.9999999999999993E-3</v>
      </c>
      <c r="N301" s="420">
        <f t="shared" si="90"/>
        <v>94.763999999999996</v>
      </c>
      <c r="O301" s="34">
        <v>37.03</v>
      </c>
      <c r="P301" s="34">
        <v>39.950000000000003</v>
      </c>
      <c r="Q301" s="34">
        <v>8.32</v>
      </c>
      <c r="R301" s="34">
        <v>12.58</v>
      </c>
      <c r="S301" s="34">
        <v>0.23</v>
      </c>
      <c r="T301" s="34">
        <v>0.14000000000000001</v>
      </c>
      <c r="U301" s="34">
        <v>0.36</v>
      </c>
      <c r="V301" s="34">
        <v>0.16</v>
      </c>
      <c r="W301" s="34">
        <v>0.41</v>
      </c>
      <c r="X301" s="34">
        <v>0.56999999999999995</v>
      </c>
      <c r="Y301" s="433">
        <f t="shared" si="91"/>
        <v>1.0788549824466649</v>
      </c>
      <c r="Z301" s="433">
        <f t="shared" si="92"/>
        <v>1.3035376721577101</v>
      </c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6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</row>
    <row r="302" spans="1:48" ht="15.75" customHeight="1">
      <c r="A302" s="535" t="s">
        <v>4681</v>
      </c>
      <c r="B302" s="51">
        <v>45950</v>
      </c>
      <c r="C302" s="33" t="s">
        <v>4680</v>
      </c>
      <c r="D302" s="37">
        <v>1477</v>
      </c>
      <c r="E302" s="34">
        <v>10.199999999999999</v>
      </c>
      <c r="F302" s="34">
        <v>10.3</v>
      </c>
      <c r="G302" s="34">
        <v>4.42</v>
      </c>
      <c r="H302" s="34">
        <v>0.13400000000000001</v>
      </c>
      <c r="I302" s="34">
        <v>0.4</v>
      </c>
      <c r="J302" s="31">
        <v>2.1999999999999999E-2</v>
      </c>
      <c r="K302" s="31">
        <v>8.7999999999999995E-2</v>
      </c>
      <c r="L302" s="31">
        <v>3.4200000000000001E-2</v>
      </c>
      <c r="M302" s="31">
        <v>8.0000000000000002E-3</v>
      </c>
      <c r="N302" s="420">
        <f t="shared" si="90"/>
        <v>94.893799999999999</v>
      </c>
      <c r="O302" s="34">
        <v>36.770000000000003</v>
      </c>
      <c r="P302" s="34">
        <v>40.32</v>
      </c>
      <c r="Q302" s="34">
        <v>8.2899999999999991</v>
      </c>
      <c r="R302" s="34">
        <v>12.45</v>
      </c>
      <c r="S302" s="34">
        <v>0.33</v>
      </c>
      <c r="T302" s="34">
        <v>0.14000000000000001</v>
      </c>
      <c r="U302" s="34">
        <v>0.372</v>
      </c>
      <c r="V302" s="34">
        <v>0.15</v>
      </c>
      <c r="W302" s="34">
        <v>0.36</v>
      </c>
      <c r="X302" s="34">
        <v>0.56999999999999995</v>
      </c>
      <c r="Y302" s="433">
        <f t="shared" ref="Y302:Y303" si="93">P302/O302</f>
        <v>1.0965460973619798</v>
      </c>
      <c r="Z302" s="433">
        <f t="shared" ref="Z302:Z303" si="94">(Q302+P302)/O302</f>
        <v>1.3220016317650256</v>
      </c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6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</row>
    <row r="303" spans="1:48" ht="15.75" customHeight="1">
      <c r="A303" s="535" t="s">
        <v>4683</v>
      </c>
      <c r="B303" s="51">
        <v>45950</v>
      </c>
      <c r="C303" s="33" t="s">
        <v>4682</v>
      </c>
      <c r="D303" s="37">
        <v>1438</v>
      </c>
      <c r="E303" s="34">
        <v>12.5</v>
      </c>
      <c r="F303" s="34">
        <v>13</v>
      </c>
      <c r="G303" s="34">
        <v>4.17</v>
      </c>
      <c r="H303" s="34">
        <v>0.09</v>
      </c>
      <c r="I303" s="34">
        <v>0.12</v>
      </c>
      <c r="J303" s="31">
        <v>5.8999999999999997E-2</v>
      </c>
      <c r="K303" s="31">
        <v>0.08</v>
      </c>
      <c r="L303" s="31">
        <v>8.9999999999999993E-3</v>
      </c>
      <c r="M303" s="31">
        <v>8.0000000000000002E-3</v>
      </c>
      <c r="N303" s="420">
        <f t="shared" si="90"/>
        <v>95.463999999999999</v>
      </c>
      <c r="O303" s="34">
        <v>37.82</v>
      </c>
      <c r="P303" s="34">
        <v>39.03</v>
      </c>
      <c r="Q303" s="34">
        <v>8.34</v>
      </c>
      <c r="R303" s="34">
        <v>12.07</v>
      </c>
      <c r="S303" s="34">
        <v>0.47</v>
      </c>
      <c r="T303" s="34">
        <v>0.26</v>
      </c>
      <c r="U303" s="34">
        <v>0.35</v>
      </c>
      <c r="V303" s="34">
        <v>0.19</v>
      </c>
      <c r="W303" s="34">
        <v>0.53</v>
      </c>
      <c r="X303" s="34">
        <v>0.68</v>
      </c>
      <c r="Y303" s="433">
        <f t="shared" si="93"/>
        <v>1.0319936541512427</v>
      </c>
      <c r="Z303" s="433">
        <f t="shared" si="94"/>
        <v>1.2525118984664201</v>
      </c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6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</row>
    <row r="304" spans="1:48" ht="15.75" customHeight="1">
      <c r="A304" s="535" t="s">
        <v>4685</v>
      </c>
      <c r="B304" s="51">
        <v>45950</v>
      </c>
      <c r="C304" s="33" t="s">
        <v>4684</v>
      </c>
      <c r="D304" s="37">
        <v>1463</v>
      </c>
      <c r="E304" s="34">
        <v>14.57</v>
      </c>
      <c r="F304" s="34">
        <v>15.06</v>
      </c>
      <c r="G304" s="34">
        <v>4.25</v>
      </c>
      <c r="H304" s="34">
        <v>0.14000000000000001</v>
      </c>
      <c r="I304" s="34">
        <v>0.42</v>
      </c>
      <c r="J304" s="31">
        <v>2.3E-2</v>
      </c>
      <c r="K304" s="31">
        <v>9.1999999999999998E-2</v>
      </c>
      <c r="L304" s="31">
        <v>3.2899999999999999E-2</v>
      </c>
      <c r="M304" s="31">
        <v>0.01</v>
      </c>
      <c r="N304" s="420">
        <f t="shared" si="90"/>
        <v>95.0321</v>
      </c>
      <c r="O304" s="34">
        <v>38.090000000000003</v>
      </c>
      <c r="P304" s="34">
        <v>39.159999999999997</v>
      </c>
      <c r="Q304" s="34">
        <v>8.4499999999999993</v>
      </c>
      <c r="R304" s="34">
        <v>12.14</v>
      </c>
      <c r="S304" s="34">
        <v>0.22</v>
      </c>
      <c r="T304" s="34">
        <v>0.17</v>
      </c>
      <c r="U304" s="34">
        <v>0.36799999999999999</v>
      </c>
      <c r="V304" s="34">
        <v>0.16</v>
      </c>
      <c r="W304" s="34">
        <v>0.4</v>
      </c>
      <c r="X304" s="34">
        <v>0.6</v>
      </c>
      <c r="Y304" s="34">
        <f t="shared" ref="Y304:Y309" si="95">P304/O304</f>
        <v>1.0280913625623522</v>
      </c>
      <c r="Z304" s="34">
        <f t="shared" ref="Z304:Z309" si="96">(Q304+P304)/O304</f>
        <v>1.2499343659753215</v>
      </c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6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</row>
    <row r="305" spans="1:48" ht="15.75" customHeight="1">
      <c r="A305" s="535" t="s">
        <v>4687</v>
      </c>
      <c r="B305" s="51">
        <v>45950</v>
      </c>
      <c r="C305" s="33" t="s">
        <v>4686</v>
      </c>
      <c r="D305" s="37">
        <v>1472</v>
      </c>
      <c r="E305" s="34">
        <v>16.45</v>
      </c>
      <c r="F305" s="34">
        <v>14.55</v>
      </c>
      <c r="G305" s="34">
        <v>4.0999999999999996</v>
      </c>
      <c r="H305" s="34">
        <v>0.126</v>
      </c>
      <c r="I305" s="34">
        <v>0.4</v>
      </c>
      <c r="J305" s="31">
        <v>3.3000000000000002E-2</v>
      </c>
      <c r="K305" s="31">
        <v>8.5999999999999993E-2</v>
      </c>
      <c r="L305" s="31">
        <v>2.9100000000000001E-2</v>
      </c>
      <c r="M305" s="31">
        <v>1.2E-2</v>
      </c>
      <c r="N305" s="420">
        <f t="shared" si="90"/>
        <v>95.213899999999995</v>
      </c>
      <c r="O305" s="34">
        <v>37.799999999999997</v>
      </c>
      <c r="P305" s="34">
        <v>39.35</v>
      </c>
      <c r="Q305" s="34">
        <v>8.8000000000000007</v>
      </c>
      <c r="R305" s="34">
        <v>11.92</v>
      </c>
      <c r="S305" s="34">
        <v>0.28000000000000003</v>
      </c>
      <c r="T305" s="34">
        <v>0.16</v>
      </c>
      <c r="U305" s="34">
        <v>0.372</v>
      </c>
      <c r="V305" s="34">
        <v>0.15</v>
      </c>
      <c r="W305" s="34">
        <v>0.37</v>
      </c>
      <c r="X305" s="34">
        <v>0.56999999999999995</v>
      </c>
      <c r="Y305" s="34">
        <f t="shared" si="95"/>
        <v>1.0410052910052912</v>
      </c>
      <c r="Z305" s="34">
        <f t="shared" si="96"/>
        <v>1.2738095238095239</v>
      </c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6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</row>
    <row r="306" spans="1:48" ht="15.75" customHeight="1">
      <c r="A306" s="535" t="s">
        <v>4689</v>
      </c>
      <c r="B306" s="51">
        <v>45950</v>
      </c>
      <c r="C306" s="33" t="s">
        <v>4688</v>
      </c>
      <c r="D306" s="37">
        <v>1476</v>
      </c>
      <c r="E306" s="34">
        <v>17.559999999999999</v>
      </c>
      <c r="F306" s="34">
        <v>18.059999999999999</v>
      </c>
      <c r="G306" s="34">
        <v>4.26</v>
      </c>
      <c r="H306" s="34">
        <v>0.114</v>
      </c>
      <c r="I306" s="34">
        <v>0.3</v>
      </c>
      <c r="J306" s="31">
        <v>4.9000000000000002E-2</v>
      </c>
      <c r="K306" s="31">
        <v>8.3000000000000004E-2</v>
      </c>
      <c r="L306" s="31">
        <v>2.1000000000000001E-2</v>
      </c>
      <c r="M306" s="31">
        <v>7.0000000000000001E-3</v>
      </c>
      <c r="N306" s="420">
        <f t="shared" si="90"/>
        <v>95.165999999999997</v>
      </c>
      <c r="O306" s="34">
        <v>38.950000000000003</v>
      </c>
      <c r="P306" s="34">
        <v>38.270000000000003</v>
      </c>
      <c r="Q306" s="34">
        <v>8.32</v>
      </c>
      <c r="R306" s="34">
        <v>12.21</v>
      </c>
      <c r="S306" s="34">
        <v>0.3</v>
      </c>
      <c r="T306" s="34">
        <v>0.19</v>
      </c>
      <c r="U306" s="34">
        <v>0.35399999999999998</v>
      </c>
      <c r="V306" s="34">
        <v>0.17</v>
      </c>
      <c r="W306" s="34">
        <v>0.39</v>
      </c>
      <c r="X306" s="34">
        <v>0.6</v>
      </c>
      <c r="Y306" s="34">
        <f t="shared" si="95"/>
        <v>0.98254172015404362</v>
      </c>
      <c r="Z306" s="34">
        <f t="shared" si="96"/>
        <v>1.1961489088575097</v>
      </c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6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</row>
    <row r="307" spans="1:48" ht="15.75" customHeight="1">
      <c r="A307" s="535" t="s">
        <v>4691</v>
      </c>
      <c r="B307" s="51">
        <v>45950</v>
      </c>
      <c r="C307" s="33" t="s">
        <v>4690</v>
      </c>
      <c r="D307" s="37">
        <v>1435</v>
      </c>
      <c r="E307" s="34">
        <v>20.239999999999998</v>
      </c>
      <c r="F307" s="34">
        <v>20.34</v>
      </c>
      <c r="G307" s="34">
        <v>4.25</v>
      </c>
      <c r="H307" s="34">
        <v>0.1</v>
      </c>
      <c r="I307" s="34">
        <v>0.25</v>
      </c>
      <c r="J307" s="31">
        <v>6.9000000000000006E-2</v>
      </c>
      <c r="K307" s="31">
        <v>8.5999999999999993E-2</v>
      </c>
      <c r="L307" s="31">
        <v>1.8800000000000001E-2</v>
      </c>
      <c r="M307" s="31">
        <v>7.0000000000000001E-3</v>
      </c>
      <c r="N307" s="420">
        <f t="shared" si="90"/>
        <v>95.219200000000001</v>
      </c>
      <c r="O307" s="34">
        <v>39.659999999999997</v>
      </c>
      <c r="P307" s="34">
        <v>37.700000000000003</v>
      </c>
      <c r="Q307" s="34">
        <v>8.1999999999999993</v>
      </c>
      <c r="R307" s="34">
        <v>11.83</v>
      </c>
      <c r="S307" s="34">
        <v>0.44</v>
      </c>
      <c r="T307" s="34">
        <v>0.26</v>
      </c>
      <c r="U307" s="34">
        <v>0.32800000000000001</v>
      </c>
      <c r="V307" s="34">
        <v>0.18</v>
      </c>
      <c r="W307" s="34">
        <v>0.46</v>
      </c>
      <c r="X307" s="34">
        <v>0.67</v>
      </c>
      <c r="Y307" s="34">
        <f t="shared" si="95"/>
        <v>0.95057992939989933</v>
      </c>
      <c r="Z307" s="34">
        <f t="shared" si="96"/>
        <v>1.1573373676248111</v>
      </c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6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</row>
    <row r="308" spans="1:48" ht="15.75" customHeight="1">
      <c r="A308" s="535" t="s">
        <v>4693</v>
      </c>
      <c r="B308" s="51">
        <v>45950</v>
      </c>
      <c r="C308" s="33" t="s">
        <v>4692</v>
      </c>
      <c r="D308" s="37">
        <v>1465</v>
      </c>
      <c r="E308" s="34">
        <v>20.5</v>
      </c>
      <c r="F308" s="34">
        <v>21.01</v>
      </c>
      <c r="G308" s="34">
        <v>4.41</v>
      </c>
      <c r="H308" s="34">
        <v>0.14199999999999999</v>
      </c>
      <c r="I308" s="34">
        <v>0.64</v>
      </c>
      <c r="J308" s="31">
        <v>2.1999999999999999E-2</v>
      </c>
      <c r="K308" s="31">
        <v>9.8000000000000004E-2</v>
      </c>
      <c r="L308" s="31">
        <v>4.4499999999999998E-2</v>
      </c>
      <c r="M308" s="31">
        <v>8.0000000000000002E-3</v>
      </c>
      <c r="N308" s="420">
        <f t="shared" si="90"/>
        <v>94.635499999999993</v>
      </c>
      <c r="O308" s="34">
        <v>39.01</v>
      </c>
      <c r="P308" s="34">
        <v>38.51</v>
      </c>
      <c r="Q308" s="34">
        <v>8.35</v>
      </c>
      <c r="R308" s="34">
        <v>12</v>
      </c>
      <c r="S308" s="34">
        <v>0.23</v>
      </c>
      <c r="T308" s="34">
        <v>0.19</v>
      </c>
      <c r="U308" s="34">
        <v>0.34300000000000003</v>
      </c>
      <c r="V308" s="34">
        <v>0.16</v>
      </c>
      <c r="W308" s="34">
        <v>0.37</v>
      </c>
      <c r="X308" s="34">
        <v>0.6</v>
      </c>
      <c r="Y308" s="34">
        <f t="shared" si="95"/>
        <v>0.98718277364778262</v>
      </c>
      <c r="Z308" s="34">
        <f t="shared" si="96"/>
        <v>1.2012304537298129</v>
      </c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6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</row>
    <row r="309" spans="1:48" ht="15.75" customHeight="1">
      <c r="A309" s="535" t="s">
        <v>4694</v>
      </c>
      <c r="B309" s="51">
        <v>45950</v>
      </c>
      <c r="C309" s="33" t="s">
        <v>4695</v>
      </c>
      <c r="D309" s="37">
        <v>1487</v>
      </c>
      <c r="E309" s="34">
        <v>22.4</v>
      </c>
      <c r="F309" s="34">
        <v>22.5</v>
      </c>
      <c r="G309" s="34">
        <v>4.38</v>
      </c>
      <c r="H309" s="34">
        <v>0.13</v>
      </c>
      <c r="I309" s="34">
        <v>0.66</v>
      </c>
      <c r="J309" s="31">
        <v>3.2000000000000001E-2</v>
      </c>
      <c r="K309" s="31">
        <v>9.6000000000000002E-2</v>
      </c>
      <c r="L309" s="31">
        <v>4.2999999999999997E-2</v>
      </c>
      <c r="M309" s="31">
        <v>8.0000000000000002E-3</v>
      </c>
      <c r="N309" s="420">
        <f t="shared" si="90"/>
        <v>94.650999999999996</v>
      </c>
      <c r="O309" s="34">
        <v>38.31</v>
      </c>
      <c r="P309" s="34">
        <v>38.9</v>
      </c>
      <c r="Q309" s="34">
        <v>8.1999999999999993</v>
      </c>
      <c r="R309" s="34">
        <v>12.44</v>
      </c>
      <c r="S309" s="34">
        <v>0.42</v>
      </c>
      <c r="T309" s="34">
        <v>0.15</v>
      </c>
      <c r="U309" s="34">
        <v>0.36</v>
      </c>
      <c r="V309" s="34">
        <v>0.14000000000000001</v>
      </c>
      <c r="W309" s="34">
        <v>0.32</v>
      </c>
      <c r="X309" s="34">
        <v>0.53</v>
      </c>
      <c r="Y309" s="34">
        <f t="shared" si="95"/>
        <v>1.0154006786739753</v>
      </c>
      <c r="Z309" s="34">
        <f t="shared" si="96"/>
        <v>1.229444009397024</v>
      </c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6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</row>
    <row r="310" spans="1:48" ht="15.75" customHeight="1">
      <c r="A310" s="530"/>
      <c r="B310" s="51"/>
      <c r="C310" s="33"/>
      <c r="D310" s="37"/>
      <c r="E310" s="34"/>
      <c r="F310" s="34"/>
      <c r="G310" s="34"/>
      <c r="H310" s="34"/>
      <c r="I310" s="34"/>
      <c r="J310" s="31"/>
      <c r="K310" s="31"/>
      <c r="L310" s="31"/>
      <c r="M310" s="31"/>
      <c r="N310" s="420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6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</row>
    <row r="311" spans="1:48" ht="15.75" customHeight="1">
      <c r="A311" s="535" t="s">
        <v>4696</v>
      </c>
      <c r="B311" s="51">
        <v>45951</v>
      </c>
      <c r="C311" s="33" t="s">
        <v>4697</v>
      </c>
      <c r="D311" s="37">
        <v>1468</v>
      </c>
      <c r="E311" s="34">
        <v>12.35</v>
      </c>
      <c r="F311" s="34">
        <v>12.45</v>
      </c>
      <c r="G311" s="34">
        <v>4.1399999999999997</v>
      </c>
      <c r="H311" s="34">
        <v>0.11</v>
      </c>
      <c r="I311" s="34">
        <v>0.28000000000000003</v>
      </c>
      <c r="J311" s="31">
        <v>6.4000000000000001E-2</v>
      </c>
      <c r="K311" s="31">
        <v>8.3000000000000004E-2</v>
      </c>
      <c r="L311" s="31">
        <v>1.9599999999999999E-2</v>
      </c>
      <c r="M311" s="31">
        <v>7.0000000000000001E-3</v>
      </c>
      <c r="N311" s="420">
        <f t="shared" si="90"/>
        <v>95.296400000000006</v>
      </c>
      <c r="O311" s="34">
        <v>39.01</v>
      </c>
      <c r="P311" s="34">
        <v>37.75</v>
      </c>
      <c r="Q311" s="34">
        <v>8.3000000000000007</v>
      </c>
      <c r="R311" s="34">
        <v>11.91</v>
      </c>
      <c r="S311" s="34">
        <v>0.3</v>
      </c>
      <c r="T311" s="34">
        <v>0.2</v>
      </c>
      <c r="U311" s="34">
        <v>0.35</v>
      </c>
      <c r="V311" s="34">
        <v>0.17</v>
      </c>
      <c r="W311" s="34">
        <v>0.37</v>
      </c>
      <c r="X311" s="34">
        <v>0.6</v>
      </c>
      <c r="Y311" s="34">
        <f t="shared" ref="Y311:Y317" si="97">P311/O311</f>
        <v>0.96770058959241223</v>
      </c>
      <c r="Z311" s="34">
        <f t="shared" ref="Z311:Z317" si="98">(Q311+P311)/O311</f>
        <v>1.1804665470392206</v>
      </c>
      <c r="AA311" s="34"/>
      <c r="AB311" s="34" t="s">
        <v>48</v>
      </c>
      <c r="AC311" s="34">
        <v>22.3</v>
      </c>
      <c r="AD311" s="34">
        <v>26.2</v>
      </c>
      <c r="AE311" s="34">
        <v>18</v>
      </c>
      <c r="AF311" s="34">
        <v>0.6</v>
      </c>
      <c r="AG311" s="34">
        <v>3.62</v>
      </c>
      <c r="AH311" s="34">
        <v>51.58</v>
      </c>
      <c r="AI311" s="34">
        <v>1.4555555555555555</v>
      </c>
      <c r="AJ311" s="34">
        <v>40.723981900452486</v>
      </c>
      <c r="AK311" s="34">
        <v>909.51</v>
      </c>
      <c r="AL311" s="36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</row>
    <row r="312" spans="1:48" ht="15.75" customHeight="1">
      <c r="A312" s="535" t="s">
        <v>4698</v>
      </c>
      <c r="B312" s="51">
        <v>45951</v>
      </c>
      <c r="C312" s="33" t="s">
        <v>4699</v>
      </c>
      <c r="D312" s="37">
        <v>1464</v>
      </c>
      <c r="E312" s="34">
        <v>2.2999999999999998</v>
      </c>
      <c r="F312" s="34">
        <v>2.4</v>
      </c>
      <c r="G312" s="34">
        <v>4.0999999999999996</v>
      </c>
      <c r="H312" s="34">
        <v>0.14000000000000001</v>
      </c>
      <c r="I312" s="34">
        <v>0.53</v>
      </c>
      <c r="J312" s="31">
        <v>2.5999999999999999E-2</v>
      </c>
      <c r="K312" s="31">
        <v>8.6999999999999994E-2</v>
      </c>
      <c r="L312" s="31">
        <v>3.6999999999999998E-2</v>
      </c>
      <c r="M312" s="31">
        <v>8.0000000000000002E-3</v>
      </c>
      <c r="N312" s="420">
        <f t="shared" si="90"/>
        <v>95.072000000000003</v>
      </c>
      <c r="O312" s="34">
        <v>38.909999999999997</v>
      </c>
      <c r="P312" s="34">
        <v>38.549999999999997</v>
      </c>
      <c r="Q312" s="34">
        <v>8.41</v>
      </c>
      <c r="R312" s="34">
        <v>12.05</v>
      </c>
      <c r="S312" s="34">
        <v>0.19</v>
      </c>
      <c r="T312" s="34">
        <v>0.19</v>
      </c>
      <c r="U312" s="34">
        <v>0.36</v>
      </c>
      <c r="V312" s="34">
        <v>0.16</v>
      </c>
      <c r="W312" s="34">
        <v>0.36</v>
      </c>
      <c r="X312" s="34">
        <v>0.6</v>
      </c>
      <c r="Y312" s="34">
        <f t="shared" si="97"/>
        <v>0.99074787972243639</v>
      </c>
      <c r="Z312" s="34">
        <f t="shared" si="98"/>
        <v>1.2068876895399641</v>
      </c>
      <c r="AA312" s="34"/>
      <c r="AB312" s="34" t="s">
        <v>50</v>
      </c>
      <c r="AC312" s="34">
        <v>6.5</v>
      </c>
      <c r="AD312" s="34">
        <v>26</v>
      </c>
      <c r="AE312" s="34">
        <v>18.399999999999999</v>
      </c>
      <c r="AF312" s="34">
        <v>0.6</v>
      </c>
      <c r="AG312" s="34">
        <v>3.48</v>
      </c>
      <c r="AH312" s="34">
        <v>51.52</v>
      </c>
      <c r="AI312" s="34">
        <v>1.4130434782608696</v>
      </c>
      <c r="AJ312" s="34">
        <v>41.441441441441441</v>
      </c>
      <c r="AK312" s="34">
        <v>899.14</v>
      </c>
      <c r="AL312" s="36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</row>
    <row r="313" spans="1:48" ht="15.75" customHeight="1">
      <c r="A313" s="535" t="s">
        <v>4700</v>
      </c>
      <c r="B313" s="51">
        <v>45951</v>
      </c>
      <c r="C313" s="33" t="s">
        <v>4701</v>
      </c>
      <c r="D313" s="37">
        <v>1483</v>
      </c>
      <c r="E313" s="34">
        <v>4.55</v>
      </c>
      <c r="F313" s="34">
        <v>5.05</v>
      </c>
      <c r="G313" s="34">
        <v>4.33</v>
      </c>
      <c r="H313" s="34">
        <v>0.14399999999999999</v>
      </c>
      <c r="I313" s="34">
        <v>0.56000000000000005</v>
      </c>
      <c r="J313" s="31">
        <v>1.9E-2</v>
      </c>
      <c r="K313" s="31">
        <v>9.0999999999999998E-2</v>
      </c>
      <c r="L313" s="31">
        <v>4.2999999999999997E-2</v>
      </c>
      <c r="M313" s="31">
        <v>8.9999999999999993E-3</v>
      </c>
      <c r="N313" s="420">
        <f t="shared" si="90"/>
        <v>94.804000000000002</v>
      </c>
      <c r="O313" s="34">
        <v>37.75</v>
      </c>
      <c r="P313" s="34">
        <v>38.65</v>
      </c>
      <c r="Q313" s="34">
        <v>8.4</v>
      </c>
      <c r="R313" s="34">
        <v>12.98</v>
      </c>
      <c r="S313" s="34">
        <v>0.48</v>
      </c>
      <c r="T313" s="34">
        <v>0.14000000000000001</v>
      </c>
      <c r="U313" s="34">
        <v>0.36</v>
      </c>
      <c r="V313" s="34">
        <v>0.14000000000000001</v>
      </c>
      <c r="W313" s="34">
        <v>0.28999999999999998</v>
      </c>
      <c r="X313" s="34">
        <v>0.52</v>
      </c>
      <c r="Y313" s="34">
        <f t="shared" si="97"/>
        <v>1.023841059602649</v>
      </c>
      <c r="Z313" s="34">
        <f t="shared" si="98"/>
        <v>1.2463576158940397</v>
      </c>
      <c r="AA313" s="34"/>
      <c r="AB313" s="34" t="s">
        <v>53</v>
      </c>
      <c r="AC313" s="34">
        <v>14.3</v>
      </c>
      <c r="AD313" s="34">
        <v>25.8</v>
      </c>
      <c r="AE313" s="34">
        <v>18</v>
      </c>
      <c r="AF313" s="34">
        <v>0.6</v>
      </c>
      <c r="AG313" s="34">
        <v>3.51</v>
      </c>
      <c r="AH313" s="34">
        <f>100-(AG313+AF313+AE313+AD313)</f>
        <v>52.09</v>
      </c>
      <c r="AI313" s="34">
        <f>AD313/AE313</f>
        <v>1.4333333333333333</v>
      </c>
      <c r="AJ313" s="34">
        <f>AE313/(AD313+AE313)*100</f>
        <v>41.095890410958908</v>
      </c>
      <c r="AK313" s="34">
        <f>AD313*3050/100+AG313*3050/100</f>
        <v>893.95499999999993</v>
      </c>
      <c r="AL313" s="36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</row>
    <row r="314" spans="1:48" ht="15.75" customHeight="1">
      <c r="A314" s="535" t="s">
        <v>4703</v>
      </c>
      <c r="B314" s="51">
        <v>45951</v>
      </c>
      <c r="C314" s="33" t="s">
        <v>4702</v>
      </c>
      <c r="D314" s="37">
        <v>1472</v>
      </c>
      <c r="E314" s="34">
        <v>7.1</v>
      </c>
      <c r="F314" s="34">
        <v>7.2</v>
      </c>
      <c r="G314" s="34">
        <v>4.42</v>
      </c>
      <c r="H314" s="34">
        <v>0.14000000000000001</v>
      </c>
      <c r="I314" s="34">
        <v>0.56000000000000005</v>
      </c>
      <c r="J314" s="31">
        <v>0.02</v>
      </c>
      <c r="K314" s="31">
        <v>8.7999999999999995E-2</v>
      </c>
      <c r="L314" s="31">
        <v>4.1000000000000002E-2</v>
      </c>
      <c r="M314" s="31">
        <v>8.0000000000000002E-3</v>
      </c>
      <c r="N314" s="420">
        <f t="shared" si="90"/>
        <v>94.722999999999999</v>
      </c>
      <c r="O314" s="34">
        <v>37.5</v>
      </c>
      <c r="P314" s="34">
        <v>39.89</v>
      </c>
      <c r="Q314" s="34">
        <v>8.5500000000000007</v>
      </c>
      <c r="R314" s="34">
        <v>12.05</v>
      </c>
      <c r="S314" s="34">
        <v>0.24</v>
      </c>
      <c r="T314" s="34">
        <v>0.14000000000000001</v>
      </c>
      <c r="U314" s="34">
        <v>0.38</v>
      </c>
      <c r="V314" s="34">
        <v>0.16</v>
      </c>
      <c r="W314" s="34">
        <v>0.4</v>
      </c>
      <c r="X314" s="34">
        <v>0.54</v>
      </c>
      <c r="Y314" s="34">
        <f t="shared" si="97"/>
        <v>1.0637333333333334</v>
      </c>
      <c r="Z314" s="34">
        <f t="shared" si="98"/>
        <v>1.2917333333333332</v>
      </c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6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</row>
    <row r="315" spans="1:48" ht="15.75" customHeight="1">
      <c r="A315" s="535" t="s">
        <v>4705</v>
      </c>
      <c r="B315" s="51">
        <v>45951</v>
      </c>
      <c r="C315" s="33" t="s">
        <v>4704</v>
      </c>
      <c r="D315" s="37">
        <v>1458</v>
      </c>
      <c r="E315" s="34">
        <v>9.3000000000000007</v>
      </c>
      <c r="F315" s="34">
        <v>9.4</v>
      </c>
      <c r="G315" s="34">
        <v>4.08</v>
      </c>
      <c r="H315" s="34">
        <v>0.11</v>
      </c>
      <c r="I315" s="34">
        <v>0.19</v>
      </c>
      <c r="J315" s="31">
        <v>6.3E-2</v>
      </c>
      <c r="K315" s="31">
        <v>0.08</v>
      </c>
      <c r="L315" s="31">
        <v>1.2E-2</v>
      </c>
      <c r="M315" s="31">
        <v>8.0000000000000002E-3</v>
      </c>
      <c r="N315" s="420">
        <f t="shared" si="90"/>
        <v>95.456999999999994</v>
      </c>
      <c r="O315" s="34">
        <v>37.75</v>
      </c>
      <c r="P315" s="34">
        <v>39.159999999999997</v>
      </c>
      <c r="Q315" s="34">
        <v>8.48</v>
      </c>
      <c r="R315" s="34">
        <v>12.02</v>
      </c>
      <c r="S315" s="34">
        <v>0.46</v>
      </c>
      <c r="T315" s="34">
        <v>0.24</v>
      </c>
      <c r="U315" s="34">
        <v>0.36399999999999999</v>
      </c>
      <c r="V315" s="34">
        <v>0.18</v>
      </c>
      <c r="W315" s="34">
        <v>0.43</v>
      </c>
      <c r="X315" s="34">
        <v>0.64</v>
      </c>
      <c r="Y315" s="34">
        <f t="shared" si="97"/>
        <v>1.0373509933774834</v>
      </c>
      <c r="Z315" s="34">
        <f t="shared" si="98"/>
        <v>1.2619867549668875</v>
      </c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6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</row>
    <row r="316" spans="1:48" ht="15.75" customHeight="1">
      <c r="A316" s="535" t="s">
        <v>4707</v>
      </c>
      <c r="B316" s="51">
        <v>45951</v>
      </c>
      <c r="C316" s="33" t="s">
        <v>4706</v>
      </c>
      <c r="D316" s="37">
        <v>1476</v>
      </c>
      <c r="E316" s="34">
        <v>11.2</v>
      </c>
      <c r="F316" s="34">
        <v>11.3</v>
      </c>
      <c r="G316" s="34">
        <v>4.4800000000000004</v>
      </c>
      <c r="H316" s="34">
        <v>0.15</v>
      </c>
      <c r="I316" s="34">
        <v>0.75</v>
      </c>
      <c r="J316" s="31">
        <v>1.4999999999999999E-2</v>
      </c>
      <c r="K316" s="31">
        <v>9.8000000000000004E-2</v>
      </c>
      <c r="L316" s="31">
        <v>5.3999999999999999E-2</v>
      </c>
      <c r="M316" s="31">
        <v>8.0000000000000002E-3</v>
      </c>
      <c r="N316" s="420">
        <f t="shared" si="90"/>
        <v>94.444999999999993</v>
      </c>
      <c r="O316" s="34">
        <v>37.200000000000003</v>
      </c>
      <c r="P316" s="34">
        <v>40.270000000000003</v>
      </c>
      <c r="Q316" s="34">
        <v>8.6</v>
      </c>
      <c r="R316" s="34">
        <v>11.92</v>
      </c>
      <c r="S316" s="34">
        <v>0.2</v>
      </c>
      <c r="T316" s="34">
        <v>0.15</v>
      </c>
      <c r="U316" s="34">
        <v>0.38</v>
      </c>
      <c r="V316" s="34">
        <v>0.15</v>
      </c>
      <c r="W316" s="34">
        <v>0.34</v>
      </c>
      <c r="X316" s="34">
        <v>0.55000000000000004</v>
      </c>
      <c r="Y316" s="34">
        <f t="shared" si="97"/>
        <v>1.0825268817204301</v>
      </c>
      <c r="Z316" s="34">
        <f t="shared" si="98"/>
        <v>1.3137096774193548</v>
      </c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6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</row>
    <row r="317" spans="1:48" ht="15.75" customHeight="1">
      <c r="A317" s="535" t="s">
        <v>4709</v>
      </c>
      <c r="B317" s="51">
        <v>45951</v>
      </c>
      <c r="C317" s="33" t="s">
        <v>4708</v>
      </c>
      <c r="D317" s="37">
        <v>1490</v>
      </c>
      <c r="E317" s="34">
        <v>13.1</v>
      </c>
      <c r="F317" s="34">
        <v>13.2</v>
      </c>
      <c r="G317" s="34">
        <v>4.5</v>
      </c>
      <c r="H317" s="34">
        <v>0.122</v>
      </c>
      <c r="I317" s="34">
        <v>0.34</v>
      </c>
      <c r="J317" s="31">
        <v>3.3000000000000002E-2</v>
      </c>
      <c r="K317" s="31">
        <v>8.5999999999999993E-2</v>
      </c>
      <c r="L317" s="31">
        <v>2.7E-2</v>
      </c>
      <c r="M317" s="31">
        <v>7.0000000000000001E-3</v>
      </c>
      <c r="N317" s="420">
        <f t="shared" si="90"/>
        <v>94.885000000000005</v>
      </c>
      <c r="O317" s="34">
        <v>37.369999999999997</v>
      </c>
      <c r="P317" s="34">
        <v>39.6</v>
      </c>
      <c r="Q317" s="34">
        <v>8.64</v>
      </c>
      <c r="R317" s="34">
        <v>12.4</v>
      </c>
      <c r="S317" s="34">
        <v>0.23</v>
      </c>
      <c r="T317" s="34">
        <v>0.15</v>
      </c>
      <c r="U317" s="34">
        <v>0.374</v>
      </c>
      <c r="V317" s="34">
        <v>0.15</v>
      </c>
      <c r="W317" s="34">
        <v>0.3</v>
      </c>
      <c r="X317" s="34">
        <v>0.54</v>
      </c>
      <c r="Y317" s="34">
        <f t="shared" si="97"/>
        <v>1.0596735349210598</v>
      </c>
      <c r="Z317" s="34">
        <f t="shared" si="98"/>
        <v>1.2908750334492911</v>
      </c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6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</row>
    <row r="318" spans="1:48" ht="15.75" customHeight="1">
      <c r="A318" s="535" t="s">
        <v>4711</v>
      </c>
      <c r="B318" s="51">
        <v>45951</v>
      </c>
      <c r="C318" s="33" t="s">
        <v>4710</v>
      </c>
      <c r="D318" s="37">
        <v>1476</v>
      </c>
      <c r="E318" s="34">
        <v>15.22</v>
      </c>
      <c r="F318" s="34">
        <v>15.32</v>
      </c>
      <c r="G318" s="34">
        <v>4.4000000000000004</v>
      </c>
      <c r="H318" s="34">
        <v>0.153</v>
      </c>
      <c r="I318" s="34">
        <v>0.61</v>
      </c>
      <c r="J318" s="31">
        <v>1.4999999999999999E-2</v>
      </c>
      <c r="K318" s="31">
        <v>9.7000000000000003E-2</v>
      </c>
      <c r="L318" s="31">
        <v>4.58E-2</v>
      </c>
      <c r="M318" s="31">
        <v>8.0000000000000002E-3</v>
      </c>
      <c r="N318" s="420">
        <f t="shared" si="90"/>
        <v>94.671199999999999</v>
      </c>
      <c r="O318" s="34">
        <v>37.270000000000003</v>
      </c>
      <c r="P318" s="34">
        <v>39.97</v>
      </c>
      <c r="Q318" s="34">
        <v>8.65</v>
      </c>
      <c r="R318" s="34">
        <v>12.07</v>
      </c>
      <c r="S318" s="34">
        <v>0.19</v>
      </c>
      <c r="T318" s="34">
        <v>0.18</v>
      </c>
      <c r="U318" s="34">
        <v>0.36499999999999999</v>
      </c>
      <c r="V318" s="34">
        <v>0.16</v>
      </c>
      <c r="W318" s="34">
        <v>0.33</v>
      </c>
      <c r="X318" s="34">
        <v>0.57999999999999996</v>
      </c>
      <c r="Y318" s="34">
        <f>P318/O318</f>
        <v>1.0724443251945264</v>
      </c>
      <c r="Z318" s="34">
        <f>(Q318+P318)/O318</f>
        <v>1.3045344781325461</v>
      </c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6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</row>
    <row r="319" spans="1:48" ht="15.75" customHeight="1">
      <c r="A319" s="535" t="s">
        <v>4713</v>
      </c>
      <c r="B319" s="51">
        <v>45951</v>
      </c>
      <c r="C319" s="33" t="s">
        <v>4712</v>
      </c>
      <c r="D319" s="37">
        <v>1461</v>
      </c>
      <c r="E319" s="34">
        <v>18.100000000000001</v>
      </c>
      <c r="F319" s="34">
        <v>18.2</v>
      </c>
      <c r="G319" s="34">
        <v>4.0599999999999996</v>
      </c>
      <c r="H319" s="34">
        <v>0.11899999999999999</v>
      </c>
      <c r="I319" s="34">
        <v>0.34</v>
      </c>
      <c r="J319" s="31">
        <v>0.06</v>
      </c>
      <c r="K319" s="31">
        <v>8.8999999999999996E-2</v>
      </c>
      <c r="L319" s="31">
        <v>1.47E-2</v>
      </c>
      <c r="M319" s="31">
        <v>8.0000000000000002E-3</v>
      </c>
      <c r="N319" s="420">
        <f t="shared" si="90"/>
        <v>95.309300000000007</v>
      </c>
      <c r="O319" s="34">
        <v>37.380000000000003</v>
      </c>
      <c r="P319" s="34">
        <v>39.229999999999997</v>
      </c>
      <c r="Q319" s="34">
        <v>8.59</v>
      </c>
      <c r="R319" s="34">
        <v>12.29</v>
      </c>
      <c r="S319" s="34">
        <v>0.43</v>
      </c>
      <c r="T319" s="34">
        <v>0.24</v>
      </c>
      <c r="U319" s="34">
        <v>0.36299999999999999</v>
      </c>
      <c r="V319" s="34">
        <v>0.18</v>
      </c>
      <c r="W319" s="34">
        <v>0.4</v>
      </c>
      <c r="X319" s="34">
        <v>0.64</v>
      </c>
      <c r="Y319" s="34">
        <f>P319/O319</f>
        <v>1.0494917067950775</v>
      </c>
      <c r="Z319" s="34">
        <f>(Q319+P319)/O319</f>
        <v>1.279293739967897</v>
      </c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6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</row>
    <row r="320" spans="1:48" ht="15.75" customHeight="1">
      <c r="A320" s="535" t="s">
        <v>4715</v>
      </c>
      <c r="B320" s="51">
        <v>45951</v>
      </c>
      <c r="C320" s="33" t="s">
        <v>4714</v>
      </c>
      <c r="D320" s="37">
        <v>1490</v>
      </c>
      <c r="E320" s="34">
        <v>19.28</v>
      </c>
      <c r="F320" s="34">
        <v>19.38</v>
      </c>
      <c r="G320" s="34">
        <v>4.3600000000000003</v>
      </c>
      <c r="H320" s="34">
        <v>0.16900000000000001</v>
      </c>
      <c r="I320" s="34">
        <v>0.91</v>
      </c>
      <c r="J320" s="31">
        <v>1.0999999999999999E-2</v>
      </c>
      <c r="K320" s="31">
        <v>0.105</v>
      </c>
      <c r="L320" s="31">
        <v>6.3899999999999998E-2</v>
      </c>
      <c r="M320" s="31">
        <v>8.9999999999999993E-3</v>
      </c>
      <c r="N320" s="420">
        <f t="shared" si="90"/>
        <v>94.372100000000003</v>
      </c>
      <c r="O320" s="34">
        <v>36.82</v>
      </c>
      <c r="P320" s="34">
        <v>40.19</v>
      </c>
      <c r="Q320" s="34">
        <v>8.7799999999999994</v>
      </c>
      <c r="R320" s="34">
        <v>12.31</v>
      </c>
      <c r="S320" s="34">
        <v>0.19</v>
      </c>
      <c r="T320" s="34">
        <v>0.15</v>
      </c>
      <c r="U320" s="34">
        <v>0.36</v>
      </c>
      <c r="V320" s="34">
        <v>0.14000000000000001</v>
      </c>
      <c r="W320" s="34">
        <v>0.28999999999999998</v>
      </c>
      <c r="X320" s="34">
        <v>0.53</v>
      </c>
      <c r="Y320" s="34">
        <f>P320/O320</f>
        <v>1.0915263443780554</v>
      </c>
      <c r="Z320" s="34">
        <f>(Q320+P320)/O320</f>
        <v>1.3299837045084193</v>
      </c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6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</row>
    <row r="321" spans="1:48" ht="15.75" customHeight="1">
      <c r="A321" s="535" t="s">
        <v>4717</v>
      </c>
      <c r="B321" s="51">
        <v>45951</v>
      </c>
      <c r="C321" s="33" t="s">
        <v>4716</v>
      </c>
      <c r="D321" s="37">
        <v>1480</v>
      </c>
      <c r="E321" s="34">
        <v>22.1</v>
      </c>
      <c r="F321" s="34">
        <v>22.2</v>
      </c>
      <c r="G321" s="34">
        <v>4.22</v>
      </c>
      <c r="H321" s="34">
        <v>0.14000000000000001</v>
      </c>
      <c r="I321" s="34">
        <v>0.37</v>
      </c>
      <c r="J321" s="31">
        <v>3.1E-2</v>
      </c>
      <c r="K321" s="31">
        <v>8.5999999999999993E-2</v>
      </c>
      <c r="L321" s="31">
        <v>0.03</v>
      </c>
      <c r="M321" s="31">
        <v>8.0000000000000002E-3</v>
      </c>
      <c r="N321" s="420">
        <f t="shared" si="90"/>
        <v>95.114999999999995</v>
      </c>
      <c r="O321" s="34">
        <v>37.06</v>
      </c>
      <c r="P321" s="34">
        <v>39.700000000000003</v>
      </c>
      <c r="Q321" s="34">
        <v>8.68</v>
      </c>
      <c r="R321" s="34">
        <v>12.44</v>
      </c>
      <c r="S321" s="34">
        <v>0.27</v>
      </c>
      <c r="T321" s="34">
        <v>0.19</v>
      </c>
      <c r="U321" s="34">
        <v>0.36</v>
      </c>
      <c r="V321" s="34">
        <v>0.17</v>
      </c>
      <c r="W321" s="34">
        <v>0.34</v>
      </c>
      <c r="X321" s="34">
        <v>0.55000000000000004</v>
      </c>
      <c r="Y321" s="34">
        <v>1.0712358337830545</v>
      </c>
      <c r="Z321" s="34">
        <v>1.3054506206152185</v>
      </c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6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</row>
    <row r="322" spans="1:48" ht="15.75" customHeight="1">
      <c r="A322" s="535" t="s">
        <v>4719</v>
      </c>
      <c r="B322" s="51">
        <v>45951</v>
      </c>
      <c r="C322" s="33" t="s">
        <v>4718</v>
      </c>
      <c r="D322" s="37">
        <v>1468</v>
      </c>
      <c r="E322" s="34">
        <v>22.5</v>
      </c>
      <c r="F322" s="34">
        <v>23</v>
      </c>
      <c r="G322" s="34">
        <v>4.1900000000000004</v>
      </c>
      <c r="H322" s="34">
        <v>0.13</v>
      </c>
      <c r="I322" s="34">
        <v>0.27</v>
      </c>
      <c r="J322" s="31">
        <v>4.3999999999999997E-2</v>
      </c>
      <c r="K322" s="31">
        <v>8.4000000000000005E-2</v>
      </c>
      <c r="L322" s="31">
        <v>2.1000000000000001E-2</v>
      </c>
      <c r="M322" s="31">
        <v>8.0000000000000002E-3</v>
      </c>
      <c r="N322" s="420">
        <f t="shared" si="90"/>
        <v>95.253</v>
      </c>
      <c r="O322" s="34">
        <v>37.840000000000003</v>
      </c>
      <c r="P322" s="34">
        <v>39.020000000000003</v>
      </c>
      <c r="Q322" s="34">
        <v>8.5</v>
      </c>
      <c r="R322" s="34">
        <v>12.22</v>
      </c>
      <c r="S322" s="34">
        <v>0.37</v>
      </c>
      <c r="T322" s="34">
        <v>0.22</v>
      </c>
      <c r="U322" s="34">
        <v>0.37</v>
      </c>
      <c r="V322" s="34">
        <v>0.19</v>
      </c>
      <c r="W322" s="34">
        <v>0.43</v>
      </c>
      <c r="X322" s="34">
        <v>0.6</v>
      </c>
      <c r="Y322" s="34">
        <v>1.0311839323467231</v>
      </c>
      <c r="Z322" s="34">
        <v>1.2558139534883721</v>
      </c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6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</row>
    <row r="323" spans="1:48" ht="15.75" customHeight="1">
      <c r="A323" s="530"/>
      <c r="B323" s="51"/>
      <c r="C323" s="33"/>
      <c r="D323" s="37"/>
      <c r="E323" s="34"/>
      <c r="F323" s="34"/>
      <c r="G323" s="34"/>
      <c r="H323" s="34"/>
      <c r="I323" s="34"/>
      <c r="J323" s="31"/>
      <c r="K323" s="31"/>
      <c r="L323" s="31"/>
      <c r="M323" s="31"/>
      <c r="N323" s="420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6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</row>
    <row r="324" spans="1:48" ht="15.75" customHeight="1">
      <c r="A324" s="535" t="s">
        <v>4721</v>
      </c>
      <c r="B324" s="51">
        <v>45952</v>
      </c>
      <c r="C324" s="33" t="s">
        <v>4720</v>
      </c>
      <c r="D324" s="37">
        <v>1484</v>
      </c>
      <c r="E324" s="34">
        <v>0.25</v>
      </c>
      <c r="F324" s="34">
        <v>0.35</v>
      </c>
      <c r="G324" s="34">
        <v>4.45</v>
      </c>
      <c r="H324" s="34">
        <v>0.14000000000000001</v>
      </c>
      <c r="I324" s="34">
        <v>0.59</v>
      </c>
      <c r="J324" s="31">
        <v>2.9000000000000001E-2</v>
      </c>
      <c r="K324" s="31">
        <v>9.1999999999999998E-2</v>
      </c>
      <c r="L324" s="31">
        <v>0.04</v>
      </c>
      <c r="M324" s="31">
        <v>8.0000000000000002E-3</v>
      </c>
      <c r="N324" s="420">
        <f t="shared" si="90"/>
        <v>94.650999999999996</v>
      </c>
      <c r="O324" s="34">
        <v>37.89</v>
      </c>
      <c r="P324" s="34">
        <v>39.200000000000003</v>
      </c>
      <c r="Q324" s="34">
        <v>8.51</v>
      </c>
      <c r="R324" s="34">
        <v>12.22</v>
      </c>
      <c r="S324" s="34">
        <v>0.24</v>
      </c>
      <c r="T324" s="34">
        <v>0.18</v>
      </c>
      <c r="U324" s="34">
        <v>0.37</v>
      </c>
      <c r="V324" s="34">
        <v>0.18</v>
      </c>
      <c r="W324" s="34">
        <v>0.39</v>
      </c>
      <c r="X324" s="34">
        <v>0.57999999999999996</v>
      </c>
      <c r="Y324" s="34">
        <v>1.0345737661652152</v>
      </c>
      <c r="Z324" s="34">
        <v>1.2591712852995514</v>
      </c>
      <c r="AA324" s="34"/>
      <c r="AB324" s="34" t="s">
        <v>48</v>
      </c>
      <c r="AC324" s="34">
        <v>22.3</v>
      </c>
      <c r="AD324" s="34">
        <v>26.4</v>
      </c>
      <c r="AE324" s="34">
        <v>17.600000000000001</v>
      </c>
      <c r="AF324" s="34">
        <v>0.4</v>
      </c>
      <c r="AG324" s="34">
        <v>3.48</v>
      </c>
      <c r="AH324" s="34">
        <v>52.120000000000005</v>
      </c>
      <c r="AI324" s="34">
        <v>1.4999999999999998</v>
      </c>
      <c r="AJ324" s="34">
        <v>40</v>
      </c>
      <c r="AK324" s="34">
        <v>911.34</v>
      </c>
      <c r="AL324" s="36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</row>
    <row r="325" spans="1:48" ht="15.75" customHeight="1">
      <c r="A325" s="535" t="s">
        <v>4723</v>
      </c>
      <c r="B325" s="51">
        <v>45952</v>
      </c>
      <c r="C325" s="33" t="s">
        <v>4722</v>
      </c>
      <c r="D325" s="37">
        <v>1485</v>
      </c>
      <c r="E325" s="34">
        <v>2.15</v>
      </c>
      <c r="F325" s="34">
        <v>2.25</v>
      </c>
      <c r="G325" s="34">
        <v>4.49</v>
      </c>
      <c r="H325" s="34">
        <v>0.17</v>
      </c>
      <c r="I325" s="34">
        <v>0.64</v>
      </c>
      <c r="J325" s="31">
        <v>1.7000000000000001E-2</v>
      </c>
      <c r="K325" s="31">
        <v>9.9000000000000005E-2</v>
      </c>
      <c r="L325" s="31">
        <v>0.05</v>
      </c>
      <c r="M325" s="31">
        <v>8.9999999999999993E-3</v>
      </c>
      <c r="N325" s="420">
        <f t="shared" si="90"/>
        <v>94.525000000000006</v>
      </c>
      <c r="O325" s="34">
        <v>36.85</v>
      </c>
      <c r="P325" s="34">
        <v>40.11</v>
      </c>
      <c r="Q325" s="34">
        <v>8.64</v>
      </c>
      <c r="R325" s="34">
        <v>12.42</v>
      </c>
      <c r="S325" s="34">
        <v>0.22</v>
      </c>
      <c r="T325" s="34">
        <v>0.15</v>
      </c>
      <c r="U325" s="34">
        <v>0.36</v>
      </c>
      <c r="V325" s="34">
        <v>0.15</v>
      </c>
      <c r="W325" s="34">
        <v>0.31</v>
      </c>
      <c r="X325" s="34">
        <v>0.53</v>
      </c>
      <c r="Y325" s="34">
        <v>1.0884667571234734</v>
      </c>
      <c r="Z325" s="34">
        <v>1.3229308005427407</v>
      </c>
      <c r="AA325" s="34"/>
      <c r="AB325" s="34" t="s">
        <v>50</v>
      </c>
      <c r="AC325" s="34">
        <v>6.5</v>
      </c>
      <c r="AD325" s="34">
        <v>26.2</v>
      </c>
      <c r="AE325" s="34">
        <v>17.399999999999999</v>
      </c>
      <c r="AF325" s="34">
        <v>0.6</v>
      </c>
      <c r="AG325" s="34">
        <v>3.48</v>
      </c>
      <c r="AH325" s="34">
        <v>52.320000000000007</v>
      </c>
      <c r="AI325" s="34">
        <v>1.5057471264367817</v>
      </c>
      <c r="AJ325" s="34">
        <v>39.908256880733944</v>
      </c>
      <c r="AK325" s="34">
        <v>905.24</v>
      </c>
      <c r="AL325" s="36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</row>
    <row r="326" spans="1:48" ht="15.75" customHeight="1">
      <c r="A326" s="535" t="s">
        <v>4725</v>
      </c>
      <c r="B326" s="51">
        <v>45952</v>
      </c>
      <c r="C326" s="33" t="s">
        <v>4724</v>
      </c>
      <c r="D326" s="37">
        <v>1487</v>
      </c>
      <c r="E326" s="34">
        <v>4.05</v>
      </c>
      <c r="F326" s="34">
        <v>4.1500000000000004</v>
      </c>
      <c r="G326" s="34">
        <v>4.49</v>
      </c>
      <c r="H326" s="34">
        <v>0.16</v>
      </c>
      <c r="I326" s="34">
        <v>0.36</v>
      </c>
      <c r="J326" s="31">
        <v>2.1999999999999999E-2</v>
      </c>
      <c r="K326" s="31">
        <v>9.0999999999999998E-2</v>
      </c>
      <c r="L326" s="31">
        <v>3.4000000000000002E-2</v>
      </c>
      <c r="M326" s="31">
        <v>0.01</v>
      </c>
      <c r="N326" s="420">
        <f t="shared" si="90"/>
        <v>94.832999999999998</v>
      </c>
      <c r="O326" s="34">
        <v>35.869999999999997</v>
      </c>
      <c r="P326" s="34">
        <v>40.39</v>
      </c>
      <c r="Q326" s="34">
        <v>8.67</v>
      </c>
      <c r="R326" s="34">
        <v>13.1</v>
      </c>
      <c r="S326" s="34">
        <v>0.24</v>
      </c>
      <c r="T326" s="34">
        <v>0.15</v>
      </c>
      <c r="U326" s="34">
        <v>0.36</v>
      </c>
      <c r="V326" s="34">
        <v>0.15</v>
      </c>
      <c r="W326" s="34">
        <v>0.28999999999999998</v>
      </c>
      <c r="X326" s="34">
        <v>0.54</v>
      </c>
      <c r="Y326" s="34">
        <v>1.1260105938109841</v>
      </c>
      <c r="Z326" s="34">
        <v>1.367716754948425</v>
      </c>
      <c r="AA326" s="34"/>
      <c r="AB326" s="34" t="s">
        <v>53</v>
      </c>
      <c r="AC326" s="34">
        <v>14.3</v>
      </c>
      <c r="AD326" s="34">
        <v>27</v>
      </c>
      <c r="AE326" s="34">
        <v>18</v>
      </c>
      <c r="AF326" s="34">
        <v>0.6</v>
      </c>
      <c r="AG326" s="34">
        <v>3.22</v>
      </c>
      <c r="AH326" s="34">
        <v>51.18</v>
      </c>
      <c r="AI326" s="34">
        <v>1.5</v>
      </c>
      <c r="AJ326" s="34">
        <v>40</v>
      </c>
      <c r="AK326" s="34">
        <v>921.71</v>
      </c>
      <c r="AL326" s="36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</row>
    <row r="327" spans="1:48" ht="15.75" customHeight="1">
      <c r="A327" s="535" t="s">
        <v>4727</v>
      </c>
      <c r="B327" s="51">
        <v>45952</v>
      </c>
      <c r="C327" s="33" t="s">
        <v>4726</v>
      </c>
      <c r="D327" s="37">
        <v>1461</v>
      </c>
      <c r="E327" s="34">
        <v>6.04</v>
      </c>
      <c r="F327" s="34">
        <v>6.14</v>
      </c>
      <c r="G327" s="34">
        <v>4.18</v>
      </c>
      <c r="H327" s="34">
        <v>0.14599999999999999</v>
      </c>
      <c r="I327" s="34">
        <v>0.28000000000000003</v>
      </c>
      <c r="J327" s="31">
        <v>2.9000000000000001E-2</v>
      </c>
      <c r="K327" s="31">
        <v>8.5000000000000006E-2</v>
      </c>
      <c r="L327" s="31">
        <v>2.24E-2</v>
      </c>
      <c r="M327" s="31">
        <v>0.01</v>
      </c>
      <c r="N327" s="420">
        <f t="shared" si="90"/>
        <v>95.247600000000006</v>
      </c>
      <c r="O327" s="34">
        <v>36.49</v>
      </c>
      <c r="P327" s="34">
        <v>40.11</v>
      </c>
      <c r="Q327" s="34">
        <v>8.61</v>
      </c>
      <c r="R327" s="34">
        <v>12.36</v>
      </c>
      <c r="S327" s="34">
        <v>0.4</v>
      </c>
      <c r="T327" s="34">
        <v>0.2</v>
      </c>
      <c r="U327" s="34">
        <v>0.38600000000000001</v>
      </c>
      <c r="V327" s="34">
        <v>0.18</v>
      </c>
      <c r="W327" s="34">
        <v>0.39</v>
      </c>
      <c r="X327" s="34">
        <v>0.62</v>
      </c>
      <c r="Y327" s="34">
        <f>P327/O327</f>
        <v>1.0992052617155383</v>
      </c>
      <c r="Z327" s="34">
        <f>(Q327+P327)/O327</f>
        <v>1.3351603178953138</v>
      </c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6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</row>
    <row r="328" spans="1:48" ht="15.75" customHeight="1">
      <c r="A328" s="535" t="s">
        <v>4729</v>
      </c>
      <c r="B328" s="51">
        <v>45952</v>
      </c>
      <c r="C328" s="33" t="s">
        <v>4728</v>
      </c>
      <c r="D328" s="37">
        <v>1482</v>
      </c>
      <c r="E328" s="34">
        <v>8.5</v>
      </c>
      <c r="F328" s="34">
        <v>9</v>
      </c>
      <c r="G328" s="34">
        <v>4.1900000000000004</v>
      </c>
      <c r="H328" s="34">
        <v>0.14000000000000001</v>
      </c>
      <c r="I328" s="34">
        <v>0.3</v>
      </c>
      <c r="J328" s="31">
        <v>4.1000000000000002E-2</v>
      </c>
      <c r="K328" s="31">
        <v>8.5999999999999993E-2</v>
      </c>
      <c r="L328" s="31">
        <v>2.4E-2</v>
      </c>
      <c r="M328" s="31">
        <v>8.9999999999999993E-3</v>
      </c>
      <c r="N328" s="420">
        <f t="shared" si="90"/>
        <v>95.21</v>
      </c>
      <c r="O328" s="34">
        <v>37.380000000000003</v>
      </c>
      <c r="P328" s="34">
        <v>39.01</v>
      </c>
      <c r="Q328" s="34">
        <v>8.64</v>
      </c>
      <c r="R328" s="34">
        <v>12.55</v>
      </c>
      <c r="S328" s="34">
        <v>0.35</v>
      </c>
      <c r="T328" s="34">
        <v>0.2</v>
      </c>
      <c r="U328" s="34">
        <v>0.38600000000000001</v>
      </c>
      <c r="V328" s="34">
        <v>0.19</v>
      </c>
      <c r="W328" s="34">
        <v>0.42</v>
      </c>
      <c r="X328" s="34">
        <v>0.63</v>
      </c>
      <c r="Y328" s="34">
        <f t="shared" ref="Y328:Y330" si="99">P328/O328</f>
        <v>1.0436062065275546</v>
      </c>
      <c r="Z328" s="34">
        <f t="shared" ref="Z328:Z330" si="100">(Q328+P328)/O328</f>
        <v>1.2747458533975387</v>
      </c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6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</row>
    <row r="329" spans="1:48" ht="15.75" customHeight="1">
      <c r="A329" s="535" t="s">
        <v>4731</v>
      </c>
      <c r="B329" s="51">
        <v>45952</v>
      </c>
      <c r="C329" s="33" t="s">
        <v>4730</v>
      </c>
      <c r="D329" s="37">
        <v>1478</v>
      </c>
      <c r="E329" s="34">
        <v>10.32</v>
      </c>
      <c r="F329" s="34">
        <v>10.42</v>
      </c>
      <c r="G329" s="34">
        <v>4.24</v>
      </c>
      <c r="H329" s="34">
        <v>0.15</v>
      </c>
      <c r="I329" s="34">
        <v>0.56000000000000005</v>
      </c>
      <c r="J329" s="31">
        <v>1.2999999999999999E-2</v>
      </c>
      <c r="K329" s="31">
        <v>8.3000000000000004E-2</v>
      </c>
      <c r="L329" s="31">
        <v>5.3999999999999999E-2</v>
      </c>
      <c r="M329" s="31">
        <v>8.9999999999999993E-3</v>
      </c>
      <c r="N329" s="420">
        <f t="shared" si="90"/>
        <v>94.890999999999991</v>
      </c>
      <c r="O329" s="34">
        <v>37.119999999999997</v>
      </c>
      <c r="P329" s="34">
        <v>39.43</v>
      </c>
      <c r="Q329" s="34">
        <v>8.68</v>
      </c>
      <c r="R329" s="34">
        <v>12.64</v>
      </c>
      <c r="S329" s="34">
        <v>0.28000000000000003</v>
      </c>
      <c r="T329" s="34">
        <v>0.15</v>
      </c>
      <c r="U329" s="34">
        <v>0.35</v>
      </c>
      <c r="V329" s="34">
        <v>0.17</v>
      </c>
      <c r="W329" s="34">
        <v>0.38</v>
      </c>
      <c r="X329" s="34">
        <v>0.56000000000000005</v>
      </c>
      <c r="Y329" s="34">
        <v>1.062230603448276</v>
      </c>
      <c r="Z329" s="34">
        <v>1.2960668103448276</v>
      </c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6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</row>
    <row r="330" spans="1:48" ht="15.75" customHeight="1">
      <c r="A330" s="535" t="s">
        <v>4732</v>
      </c>
      <c r="B330" s="51">
        <v>45952</v>
      </c>
      <c r="C330" s="33" t="s">
        <v>4733</v>
      </c>
      <c r="D330" s="37">
        <v>1486</v>
      </c>
      <c r="E330" s="34">
        <v>13.2</v>
      </c>
      <c r="F330" s="34">
        <v>13.3</v>
      </c>
      <c r="G330" s="34">
        <v>4.5</v>
      </c>
      <c r="H330" s="34">
        <v>0.15</v>
      </c>
      <c r="I330" s="34">
        <v>0.72</v>
      </c>
      <c r="J330" s="31">
        <v>1.4E-2</v>
      </c>
      <c r="K330" s="31">
        <v>8.7999999999999995E-2</v>
      </c>
      <c r="L330" s="31">
        <v>0.05</v>
      </c>
      <c r="M330" s="31">
        <v>8.0000000000000002E-3</v>
      </c>
      <c r="N330" s="420">
        <f t="shared" si="90"/>
        <v>94.47</v>
      </c>
      <c r="O330" s="34">
        <v>36.08</v>
      </c>
      <c r="P330" s="34">
        <v>40.200000000000003</v>
      </c>
      <c r="Q330" s="34">
        <v>8.77</v>
      </c>
      <c r="R330" s="34">
        <v>13.17</v>
      </c>
      <c r="S330" s="34">
        <v>0.18</v>
      </c>
      <c r="T330" s="34">
        <v>0.12</v>
      </c>
      <c r="U330" s="34">
        <v>0.33</v>
      </c>
      <c r="V330" s="34">
        <v>0.15</v>
      </c>
      <c r="W330" s="34">
        <v>0.38</v>
      </c>
      <c r="X330" s="34">
        <v>0.47</v>
      </c>
      <c r="Y330" s="34">
        <f t="shared" si="99"/>
        <v>1.1141906873614191</v>
      </c>
      <c r="Z330" s="34">
        <f t="shared" si="100"/>
        <v>1.3572616407982261</v>
      </c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6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</row>
    <row r="331" spans="1:48" ht="15.75" customHeight="1">
      <c r="A331" s="535" t="s">
        <v>4735</v>
      </c>
      <c r="B331" s="51">
        <v>45952</v>
      </c>
      <c r="C331" s="33" t="s">
        <v>4734</v>
      </c>
      <c r="D331" s="37">
        <v>1498</v>
      </c>
      <c r="E331" s="34">
        <v>14.3</v>
      </c>
      <c r="F331" s="34">
        <v>14.4</v>
      </c>
      <c r="G331" s="34">
        <v>4.53</v>
      </c>
      <c r="H331" s="34">
        <v>0.15</v>
      </c>
      <c r="I331" s="34">
        <v>0.47</v>
      </c>
      <c r="J331" s="31">
        <v>2.5000000000000001E-2</v>
      </c>
      <c r="K331" s="31">
        <v>8.5000000000000006E-2</v>
      </c>
      <c r="L331" s="31">
        <v>3.6999999999999998E-2</v>
      </c>
      <c r="M331" s="31">
        <v>8.9999999999999993E-3</v>
      </c>
      <c r="N331" s="420">
        <f t="shared" si="90"/>
        <v>94.694000000000003</v>
      </c>
      <c r="O331" s="34">
        <v>36.42</v>
      </c>
      <c r="P331" s="34">
        <v>40.01</v>
      </c>
      <c r="Q331" s="34">
        <v>8.57</v>
      </c>
      <c r="R331" s="34">
        <v>12.92</v>
      </c>
      <c r="S331" s="34">
        <v>0.26</v>
      </c>
      <c r="T331" s="34">
        <v>0.16</v>
      </c>
      <c r="U331" s="34">
        <v>0.36</v>
      </c>
      <c r="V331" s="34">
        <v>0.17</v>
      </c>
      <c r="W331" s="34">
        <v>0.35</v>
      </c>
      <c r="X331" s="34">
        <v>0.53</v>
      </c>
      <c r="Y331" s="34">
        <f t="shared" ref="Y331:Y333" si="101">P331/O331</f>
        <v>1.0985722130697417</v>
      </c>
      <c r="Z331" s="34">
        <f t="shared" ref="Z331:Z333" si="102">(Q331+P331)/O331</f>
        <v>1.3338824821526634</v>
      </c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6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</row>
    <row r="332" spans="1:48" ht="15.75" customHeight="1">
      <c r="A332" s="535" t="s">
        <v>4737</v>
      </c>
      <c r="B332" s="51">
        <v>45952</v>
      </c>
      <c r="C332" s="33" t="s">
        <v>4736</v>
      </c>
      <c r="D332" s="37">
        <v>1453</v>
      </c>
      <c r="E332" s="34">
        <v>16.2</v>
      </c>
      <c r="F332" s="34">
        <v>16.3</v>
      </c>
      <c r="G332" s="34">
        <v>4.0999999999999996</v>
      </c>
      <c r="H332" s="34">
        <v>0.12</v>
      </c>
      <c r="I332" s="34">
        <v>0.2</v>
      </c>
      <c r="J332" s="31">
        <v>5.7000000000000002E-2</v>
      </c>
      <c r="K332" s="31">
        <v>7.1999999999999995E-2</v>
      </c>
      <c r="L332" s="31">
        <v>1.2999999999999999E-2</v>
      </c>
      <c r="M332" s="31">
        <v>8.0000000000000002E-3</v>
      </c>
      <c r="N332" s="420">
        <f t="shared" si="90"/>
        <v>95.43</v>
      </c>
      <c r="O332" s="34">
        <v>37.35</v>
      </c>
      <c r="P332" s="34">
        <v>38.869999999999997</v>
      </c>
      <c r="Q332" s="34">
        <v>8.4499999999999993</v>
      </c>
      <c r="R332" s="34">
        <v>12.66</v>
      </c>
      <c r="S332" s="34">
        <v>0.47</v>
      </c>
      <c r="T332" s="34">
        <v>0.24</v>
      </c>
      <c r="U332" s="34">
        <v>0.36</v>
      </c>
      <c r="V332" s="34">
        <v>0.21</v>
      </c>
      <c r="W332" s="34">
        <v>0.51</v>
      </c>
      <c r="X332" s="34">
        <v>0.63</v>
      </c>
      <c r="Y332" s="34">
        <f t="shared" si="101"/>
        <v>1.0406961178045515</v>
      </c>
      <c r="Z332" s="34">
        <f t="shared" si="102"/>
        <v>1.2669344042838016</v>
      </c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6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</row>
    <row r="333" spans="1:48" ht="15.75" customHeight="1">
      <c r="A333" s="535" t="s">
        <v>4738</v>
      </c>
      <c r="B333" s="51">
        <v>45952</v>
      </c>
      <c r="C333" s="33" t="s">
        <v>4740</v>
      </c>
      <c r="D333" s="37">
        <v>1518</v>
      </c>
      <c r="E333" s="34">
        <v>20.100000000000001</v>
      </c>
      <c r="F333" s="34">
        <v>20.2</v>
      </c>
      <c r="G333" s="34">
        <v>4.1900000000000004</v>
      </c>
      <c r="H333" s="34">
        <v>0.17</v>
      </c>
      <c r="I333" s="34">
        <v>1.4</v>
      </c>
      <c r="J333" s="31">
        <v>8.0000000000000002E-3</v>
      </c>
      <c r="K333" s="31">
        <v>0.106</v>
      </c>
      <c r="L333" s="31">
        <v>8.3000000000000004E-2</v>
      </c>
      <c r="M333" s="31">
        <v>8.0000000000000002E-3</v>
      </c>
      <c r="N333" s="420">
        <f t="shared" si="90"/>
        <v>94.034999999999997</v>
      </c>
      <c r="O333" s="34">
        <v>35.479999999999997</v>
      </c>
      <c r="P333" s="34">
        <v>41.12</v>
      </c>
      <c r="Q333" s="34">
        <v>8.66</v>
      </c>
      <c r="R333" s="34">
        <v>13.1</v>
      </c>
      <c r="S333" s="34">
        <v>0.14000000000000001</v>
      </c>
      <c r="T333" s="34">
        <v>0.09</v>
      </c>
      <c r="U333" s="34">
        <v>0.33</v>
      </c>
      <c r="V333" s="34">
        <v>0.14000000000000001</v>
      </c>
      <c r="W333" s="34">
        <v>0.28999999999999998</v>
      </c>
      <c r="X333" s="34">
        <v>0.41</v>
      </c>
      <c r="Y333" s="34">
        <f t="shared" si="101"/>
        <v>1.1589627959413755</v>
      </c>
      <c r="Z333" s="34">
        <f t="shared" si="102"/>
        <v>1.4030439684329201</v>
      </c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6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</row>
    <row r="334" spans="1:48" ht="15.75" customHeight="1">
      <c r="A334" s="535" t="s">
        <v>4739</v>
      </c>
      <c r="B334" s="51">
        <v>45952</v>
      </c>
      <c r="C334" s="33" t="s">
        <v>4751</v>
      </c>
      <c r="D334" s="37">
        <v>1518</v>
      </c>
      <c r="E334" s="34">
        <v>20.3</v>
      </c>
      <c r="F334" s="34">
        <v>20.399999999999999</v>
      </c>
      <c r="G334" s="34">
        <v>4.5</v>
      </c>
      <c r="H334" s="34">
        <v>0.15</v>
      </c>
      <c r="I334" s="34">
        <v>0.79</v>
      </c>
      <c r="J334" s="31">
        <v>1.6E-2</v>
      </c>
      <c r="K334" s="31">
        <v>8.8999999999999996E-2</v>
      </c>
      <c r="L334" s="31">
        <v>5.2999999999999999E-2</v>
      </c>
      <c r="M334" s="31">
        <v>8.0000000000000002E-3</v>
      </c>
      <c r="N334" s="420">
        <f t="shared" si="90"/>
        <v>94.394000000000005</v>
      </c>
      <c r="O334" s="34" t="s">
        <v>2352</v>
      </c>
      <c r="P334" s="34" t="s">
        <v>2352</v>
      </c>
      <c r="Q334" s="34" t="s">
        <v>2352</v>
      </c>
      <c r="R334" s="34" t="s">
        <v>2352</v>
      </c>
      <c r="S334" s="34" t="s">
        <v>2352</v>
      </c>
      <c r="T334" s="34" t="s">
        <v>2352</v>
      </c>
      <c r="U334" s="34" t="s">
        <v>2352</v>
      </c>
      <c r="V334" s="34" t="s">
        <v>2352</v>
      </c>
      <c r="W334" s="34" t="s">
        <v>2352</v>
      </c>
      <c r="X334" s="34" t="s">
        <v>2352</v>
      </c>
      <c r="Y334" s="34" t="s">
        <v>2352</v>
      </c>
      <c r="Z334" s="34" t="s">
        <v>2352</v>
      </c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6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</row>
    <row r="335" spans="1:48" ht="15.75" customHeight="1">
      <c r="A335" s="535" t="s">
        <v>4742</v>
      </c>
      <c r="B335" s="51">
        <v>45952</v>
      </c>
      <c r="C335" s="33" t="s">
        <v>4741</v>
      </c>
      <c r="D335" s="37">
        <v>1488</v>
      </c>
      <c r="E335" s="34">
        <v>22.1</v>
      </c>
      <c r="F335" s="34">
        <v>22.2</v>
      </c>
      <c r="G335" s="34">
        <v>4.4000000000000004</v>
      </c>
      <c r="H335" s="34">
        <v>0.14000000000000001</v>
      </c>
      <c r="I335" s="34">
        <v>0.57999999999999996</v>
      </c>
      <c r="J335" s="31">
        <v>3.5000000000000003E-2</v>
      </c>
      <c r="K335" s="31">
        <v>7.9000000000000001E-2</v>
      </c>
      <c r="L335" s="31">
        <v>3.7999999999999999E-2</v>
      </c>
      <c r="M335" s="31">
        <v>8.9999999999999993E-3</v>
      </c>
      <c r="N335" s="420">
        <f t="shared" si="90"/>
        <v>94.718999999999994</v>
      </c>
      <c r="O335" s="34">
        <v>37.56</v>
      </c>
      <c r="P335" s="34">
        <v>39.18</v>
      </c>
      <c r="Q335" s="34">
        <v>8.32</v>
      </c>
      <c r="R335" s="34">
        <v>12.79</v>
      </c>
      <c r="S335" s="34">
        <v>0.24</v>
      </c>
      <c r="T335" s="34">
        <v>0.15</v>
      </c>
      <c r="U335" s="34">
        <v>0.35</v>
      </c>
      <c r="V335" s="34">
        <v>0.2</v>
      </c>
      <c r="W335" s="34">
        <v>0.45</v>
      </c>
      <c r="X335" s="34">
        <v>0.51</v>
      </c>
      <c r="Y335" s="34">
        <v>1.0431309904153354</v>
      </c>
      <c r="Z335" s="34">
        <v>1.2646432374866878</v>
      </c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6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</row>
    <row r="336" spans="1:48" ht="15.75" customHeight="1">
      <c r="A336" s="535" t="s">
        <v>4744</v>
      </c>
      <c r="B336" s="51">
        <v>45952</v>
      </c>
      <c r="C336" s="33" t="s">
        <v>4743</v>
      </c>
      <c r="D336" s="37">
        <v>1473</v>
      </c>
      <c r="E336" s="34">
        <v>23.4</v>
      </c>
      <c r="F336" s="34">
        <v>23.5</v>
      </c>
      <c r="G336" s="34">
        <v>4.4400000000000004</v>
      </c>
      <c r="H336" s="34">
        <v>0.15</v>
      </c>
      <c r="I336" s="34">
        <v>0.89</v>
      </c>
      <c r="J336" s="31">
        <v>1.7999999999999999E-2</v>
      </c>
      <c r="K336" s="31">
        <v>0.08</v>
      </c>
      <c r="L336" s="31">
        <v>5.5E-2</v>
      </c>
      <c r="M336" s="31">
        <v>8.9999999999999993E-3</v>
      </c>
      <c r="N336" s="420">
        <f t="shared" si="90"/>
        <v>94.358000000000004</v>
      </c>
      <c r="O336" s="34">
        <v>38.090000000000003</v>
      </c>
      <c r="P336" s="34">
        <v>39.17</v>
      </c>
      <c r="Q336" s="34">
        <v>8.34</v>
      </c>
      <c r="R336" s="34">
        <v>12.28</v>
      </c>
      <c r="S336" s="34">
        <v>0.23</v>
      </c>
      <c r="T336" s="34">
        <v>0.14000000000000001</v>
      </c>
      <c r="U336" s="34">
        <v>0.34</v>
      </c>
      <c r="V336" s="34">
        <v>0.2</v>
      </c>
      <c r="W336" s="34">
        <v>0.46</v>
      </c>
      <c r="X336" s="34">
        <v>0.51</v>
      </c>
      <c r="Y336" s="34">
        <v>1.0283538986610659</v>
      </c>
      <c r="Z336" s="34">
        <v>1.2473090049881859</v>
      </c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6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</row>
    <row r="337" spans="1:48" ht="15.75" customHeight="1">
      <c r="A337" s="530"/>
      <c r="B337" s="51"/>
      <c r="C337" s="33"/>
      <c r="D337" s="37"/>
      <c r="E337" s="34"/>
      <c r="F337" s="34"/>
      <c r="G337" s="34"/>
      <c r="H337" s="34"/>
      <c r="I337" s="34"/>
      <c r="J337" s="31"/>
      <c r="K337" s="31"/>
      <c r="L337" s="31"/>
      <c r="M337" s="31"/>
      <c r="N337" s="420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6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</row>
    <row r="338" spans="1:48" ht="15.75" customHeight="1">
      <c r="A338" s="535" t="s">
        <v>4746</v>
      </c>
      <c r="B338" s="51">
        <v>45953</v>
      </c>
      <c r="C338" s="33" t="s">
        <v>4745</v>
      </c>
      <c r="D338" s="37">
        <v>1476</v>
      </c>
      <c r="E338" s="34">
        <v>1.1499999999999999</v>
      </c>
      <c r="F338" s="34">
        <v>1.25</v>
      </c>
      <c r="G338" s="34">
        <v>4.08</v>
      </c>
      <c r="H338" s="34">
        <v>0.11</v>
      </c>
      <c r="I338" s="34">
        <v>0.27</v>
      </c>
      <c r="J338" s="31">
        <v>5.0999999999999997E-2</v>
      </c>
      <c r="K338" s="31">
        <v>7.3999999999999996E-2</v>
      </c>
      <c r="L338" s="31">
        <v>1.9E-2</v>
      </c>
      <c r="M338" s="31">
        <v>7.0000000000000001E-3</v>
      </c>
      <c r="N338" s="420">
        <f t="shared" si="90"/>
        <v>95.388999999999996</v>
      </c>
      <c r="O338" s="34">
        <v>37.76</v>
      </c>
      <c r="P338" s="34">
        <v>39.01</v>
      </c>
      <c r="Q338" s="34">
        <v>8.2200000000000006</v>
      </c>
      <c r="R338" s="34">
        <v>12.62</v>
      </c>
      <c r="S338" s="34">
        <v>0.33</v>
      </c>
      <c r="T338" s="34">
        <v>0.19</v>
      </c>
      <c r="U338" s="34">
        <v>0.37</v>
      </c>
      <c r="V338" s="34">
        <v>0.2</v>
      </c>
      <c r="W338" s="34">
        <v>0.48</v>
      </c>
      <c r="X338" s="34">
        <v>0.59</v>
      </c>
      <c r="Y338" s="34">
        <v>1.033103813559322</v>
      </c>
      <c r="Z338" s="34">
        <v>1.2507944915254237</v>
      </c>
      <c r="AA338" s="34"/>
      <c r="AB338" s="34" t="s">
        <v>48</v>
      </c>
      <c r="AC338" s="34">
        <v>22.3</v>
      </c>
      <c r="AD338" s="34">
        <v>26.4</v>
      </c>
      <c r="AE338" s="34">
        <v>18</v>
      </c>
      <c r="AF338" s="34">
        <v>0.4</v>
      </c>
      <c r="AG338" s="34">
        <v>3.35</v>
      </c>
      <c r="AH338" s="34">
        <v>51.85</v>
      </c>
      <c r="AI338" s="34">
        <v>1.4666666666666666</v>
      </c>
      <c r="AJ338" s="34">
        <v>40.54054054054054</v>
      </c>
      <c r="AK338" s="34">
        <v>907.375</v>
      </c>
      <c r="AL338" s="36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</row>
    <row r="339" spans="1:48" ht="15.75" customHeight="1">
      <c r="A339" s="535" t="s">
        <v>4747</v>
      </c>
      <c r="B339" s="51">
        <v>45953</v>
      </c>
      <c r="C339" s="33" t="s">
        <v>4748</v>
      </c>
      <c r="D339" s="37">
        <v>1473</v>
      </c>
      <c r="E339" s="34">
        <v>3.15</v>
      </c>
      <c r="F339" s="34">
        <v>3.25</v>
      </c>
      <c r="G339" s="34">
        <v>4.34</v>
      </c>
      <c r="H339" s="34">
        <v>0.12</v>
      </c>
      <c r="I339" s="34">
        <v>0.28999999999999998</v>
      </c>
      <c r="J339" s="31">
        <v>4.5999999999999999E-2</v>
      </c>
      <c r="K339" s="31">
        <v>7.8E-2</v>
      </c>
      <c r="L339" s="31">
        <v>2.1000000000000001E-2</v>
      </c>
      <c r="M339" s="31">
        <v>7.0000000000000001E-3</v>
      </c>
      <c r="N339" s="420">
        <f t="shared" si="90"/>
        <v>95.097999999999999</v>
      </c>
      <c r="O339" s="34">
        <v>38.4</v>
      </c>
      <c r="P339" s="34">
        <v>38.479999999999997</v>
      </c>
      <c r="Q339" s="34">
        <v>8.02</v>
      </c>
      <c r="R339" s="34">
        <v>12.65</v>
      </c>
      <c r="S339" s="34">
        <v>0.31</v>
      </c>
      <c r="T339" s="34">
        <v>0.2</v>
      </c>
      <c r="U339" s="34">
        <v>0.36</v>
      </c>
      <c r="V339" s="34">
        <v>0.19</v>
      </c>
      <c r="W339" s="34">
        <v>0.5</v>
      </c>
      <c r="X339" s="34">
        <v>0.64</v>
      </c>
      <c r="Y339" s="34">
        <v>1.0020833333333332</v>
      </c>
      <c r="Z339" s="34">
        <v>1.2109375</v>
      </c>
      <c r="AA339" s="34"/>
      <c r="AB339" s="34" t="s">
        <v>50</v>
      </c>
      <c r="AC339" s="34">
        <v>6.5</v>
      </c>
      <c r="AD339" s="34">
        <v>26</v>
      </c>
      <c r="AE339" s="34">
        <v>17.399999999999999</v>
      </c>
      <c r="AF339" s="34">
        <v>0.6</v>
      </c>
      <c r="AG339" s="34">
        <v>3.48</v>
      </c>
      <c r="AH339" s="34">
        <v>52.52</v>
      </c>
      <c r="AI339" s="34">
        <v>1.4942528735632186</v>
      </c>
      <c r="AJ339" s="34">
        <v>40.092165898617509</v>
      </c>
      <c r="AK339" s="34">
        <v>899.14</v>
      </c>
      <c r="AL339" s="36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</row>
    <row r="340" spans="1:48" ht="15.75" customHeight="1">
      <c r="A340" s="535" t="s">
        <v>4750</v>
      </c>
      <c r="B340" s="51">
        <v>45953</v>
      </c>
      <c r="C340" s="33" t="s">
        <v>4749</v>
      </c>
      <c r="D340" s="37">
        <v>1439</v>
      </c>
      <c r="E340" s="34">
        <v>5.5</v>
      </c>
      <c r="F340" s="34">
        <v>6</v>
      </c>
      <c r="G340" s="34">
        <v>4.0999999999999996</v>
      </c>
      <c r="H340" s="34">
        <v>0.1</v>
      </c>
      <c r="I340" s="34">
        <v>0.26</v>
      </c>
      <c r="J340" s="31">
        <v>6.8000000000000005E-2</v>
      </c>
      <c r="K340" s="31">
        <v>0.08</v>
      </c>
      <c r="L340" s="31">
        <v>1.4999999999999999E-2</v>
      </c>
      <c r="M340" s="31">
        <v>7.0000000000000001E-3</v>
      </c>
      <c r="N340" s="420">
        <f t="shared" si="90"/>
        <v>95.37</v>
      </c>
      <c r="O340" s="34">
        <v>39.85</v>
      </c>
      <c r="P340" s="34">
        <v>36.74</v>
      </c>
      <c r="Q340" s="34">
        <v>7.81</v>
      </c>
      <c r="R340" s="34">
        <v>12.8</v>
      </c>
      <c r="S340" s="34">
        <v>0.63</v>
      </c>
      <c r="T340" s="34">
        <v>0.28000000000000003</v>
      </c>
      <c r="U340" s="34">
        <v>0.309</v>
      </c>
      <c r="V340" s="34">
        <v>0.2</v>
      </c>
      <c r="W340" s="34">
        <v>0.56000000000000005</v>
      </c>
      <c r="X340" s="34">
        <v>0.68</v>
      </c>
      <c r="Y340" s="34">
        <f t="shared" ref="Y340:Y343" si="103">P340/O340</f>
        <v>0.92195734002509411</v>
      </c>
      <c r="Z340" s="34">
        <f t="shared" ref="Z340:Z343" si="104">(Q340+P340)/O340</f>
        <v>1.1179422835633628</v>
      </c>
      <c r="AA340" s="34"/>
      <c r="AB340" s="34" t="s">
        <v>53</v>
      </c>
      <c r="AC340" s="34">
        <v>14.3</v>
      </c>
      <c r="AD340" s="34">
        <v>25.6</v>
      </c>
      <c r="AE340" s="34">
        <v>17.2</v>
      </c>
      <c r="AF340" s="34">
        <v>0.4</v>
      </c>
      <c r="AG340" s="34">
        <v>3.22</v>
      </c>
      <c r="AH340" s="34">
        <v>53.58</v>
      </c>
      <c r="AI340" s="34">
        <v>1.488372093023256</v>
      </c>
      <c r="AJ340" s="34">
        <v>40.186915887850468</v>
      </c>
      <c r="AK340" s="34">
        <v>879.01</v>
      </c>
      <c r="AL340" s="36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</row>
    <row r="341" spans="1:48" ht="15.75" customHeight="1">
      <c r="A341" s="535" t="s">
        <v>4753</v>
      </c>
      <c r="B341" s="51">
        <v>45953</v>
      </c>
      <c r="C341" s="33" t="s">
        <v>4752</v>
      </c>
      <c r="D341" s="37">
        <v>1460</v>
      </c>
      <c r="E341" s="34">
        <v>7.25</v>
      </c>
      <c r="F341" s="34">
        <v>7.35</v>
      </c>
      <c r="G341" s="34">
        <v>4.2300000000000004</v>
      </c>
      <c r="H341" s="34">
        <v>0.13</v>
      </c>
      <c r="I341" s="34">
        <v>0.76</v>
      </c>
      <c r="J341" s="31">
        <v>3.6999999999999998E-2</v>
      </c>
      <c r="K341" s="31">
        <v>9.1999999999999998E-2</v>
      </c>
      <c r="L341" s="31">
        <v>4.3999999999999997E-2</v>
      </c>
      <c r="M341" s="31">
        <v>8.0000000000000002E-3</v>
      </c>
      <c r="N341" s="420">
        <f t="shared" si="90"/>
        <v>94.698999999999998</v>
      </c>
      <c r="O341" s="34">
        <v>39.630000000000003</v>
      </c>
      <c r="P341" s="34">
        <v>37.590000000000003</v>
      </c>
      <c r="Q341" s="34">
        <v>8.0399999999999991</v>
      </c>
      <c r="R341" s="34">
        <v>12.4</v>
      </c>
      <c r="S341" s="34">
        <v>0.34</v>
      </c>
      <c r="T341" s="34">
        <v>0.2</v>
      </c>
      <c r="U341" s="34">
        <v>0.33</v>
      </c>
      <c r="V341" s="34">
        <v>0.18</v>
      </c>
      <c r="W341" s="34">
        <v>0.45</v>
      </c>
      <c r="X341" s="34">
        <v>0.59</v>
      </c>
      <c r="Y341" s="34">
        <v>0.94852384557153679</v>
      </c>
      <c r="Z341" s="34">
        <v>1.1514004542013625</v>
      </c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6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</row>
    <row r="342" spans="1:48" ht="15.75" customHeight="1">
      <c r="A342" s="535" t="s">
        <v>4755</v>
      </c>
      <c r="B342" s="51">
        <v>45953</v>
      </c>
      <c r="C342" s="33" t="s">
        <v>4754</v>
      </c>
      <c r="D342" s="37">
        <v>1481</v>
      </c>
      <c r="E342" s="34">
        <v>9</v>
      </c>
      <c r="F342" s="34">
        <v>9.1</v>
      </c>
      <c r="G342" s="34">
        <v>4.45</v>
      </c>
      <c r="H342" s="34">
        <v>0.13</v>
      </c>
      <c r="I342" s="34">
        <v>0.54</v>
      </c>
      <c r="J342" s="31">
        <v>0.04</v>
      </c>
      <c r="K342" s="31">
        <v>0.08</v>
      </c>
      <c r="L342" s="31">
        <v>3.5999999999999997E-2</v>
      </c>
      <c r="M342" s="31">
        <v>8.0000000000000002E-3</v>
      </c>
      <c r="N342" s="420">
        <f t="shared" si="90"/>
        <v>94.715999999999994</v>
      </c>
      <c r="O342" s="34">
        <v>38.880000000000003</v>
      </c>
      <c r="P342" s="34">
        <v>37.94</v>
      </c>
      <c r="Q342" s="34">
        <v>8.02</v>
      </c>
      <c r="R342" s="34">
        <v>12.96</v>
      </c>
      <c r="S342" s="34">
        <v>0.28999999999999998</v>
      </c>
      <c r="T342" s="34">
        <v>0.17</v>
      </c>
      <c r="U342" s="34">
        <v>0.34399999999999997</v>
      </c>
      <c r="V342" s="34">
        <v>0.17</v>
      </c>
      <c r="W342" s="34">
        <v>0.41</v>
      </c>
      <c r="X342" s="34">
        <v>0.56999999999999995</v>
      </c>
      <c r="Y342" s="34">
        <f t="shared" si="103"/>
        <v>0.97582304526748964</v>
      </c>
      <c r="Z342" s="34">
        <f t="shared" si="104"/>
        <v>1.1820987654320985</v>
      </c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6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</row>
    <row r="343" spans="1:48" ht="15.75" customHeight="1">
      <c r="A343" s="535" t="s">
        <v>4757</v>
      </c>
      <c r="B343" s="51">
        <v>45953</v>
      </c>
      <c r="C343" s="33" t="s">
        <v>4756</v>
      </c>
      <c r="D343" s="37">
        <v>1450</v>
      </c>
      <c r="E343" s="34">
        <v>11</v>
      </c>
      <c r="F343" s="34">
        <v>11.1</v>
      </c>
      <c r="G343" s="34">
        <v>4.13</v>
      </c>
      <c r="H343" s="34">
        <v>0.11</v>
      </c>
      <c r="I343" s="34">
        <v>0.18</v>
      </c>
      <c r="J343" s="31">
        <v>7.3999999999999996E-2</v>
      </c>
      <c r="K343" s="31">
        <v>7.1999999999999995E-2</v>
      </c>
      <c r="L343" s="31">
        <v>1.2999999999999999E-2</v>
      </c>
      <c r="M343" s="31">
        <v>8.0000000000000002E-3</v>
      </c>
      <c r="N343" s="420">
        <f t="shared" si="90"/>
        <v>95.412999999999997</v>
      </c>
      <c r="O343" s="34">
        <v>38.61</v>
      </c>
      <c r="P343" s="34">
        <v>37.43</v>
      </c>
      <c r="Q343" s="34">
        <v>8.1199999999999992</v>
      </c>
      <c r="R343" s="34">
        <v>13.16</v>
      </c>
      <c r="S343" s="34">
        <v>0.59</v>
      </c>
      <c r="T343" s="34">
        <v>0.25</v>
      </c>
      <c r="U343" s="34">
        <v>0.35</v>
      </c>
      <c r="V343" s="34">
        <v>0.18</v>
      </c>
      <c r="W343" s="34">
        <v>0.46</v>
      </c>
      <c r="X343" s="34">
        <v>0.68</v>
      </c>
      <c r="Y343" s="34">
        <f t="shared" si="103"/>
        <v>0.96943796943796945</v>
      </c>
      <c r="Z343" s="34">
        <f t="shared" si="104"/>
        <v>1.1797461797461797</v>
      </c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6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</row>
    <row r="344" spans="1:48" ht="15.75" customHeight="1">
      <c r="A344" s="535" t="s">
        <v>4759</v>
      </c>
      <c r="B344" s="51">
        <v>45953</v>
      </c>
      <c r="C344" s="33" t="s">
        <v>4758</v>
      </c>
      <c r="D344" s="37">
        <v>1477</v>
      </c>
      <c r="E344" s="34">
        <v>12.1</v>
      </c>
      <c r="F344" s="34">
        <v>12.2</v>
      </c>
      <c r="G344" s="34">
        <v>4.34</v>
      </c>
      <c r="H344" s="34">
        <v>0.16</v>
      </c>
      <c r="I344" s="34">
        <v>0.92</v>
      </c>
      <c r="J344" s="31">
        <v>1.7000000000000001E-2</v>
      </c>
      <c r="K344" s="31">
        <v>9.0999999999999998E-2</v>
      </c>
      <c r="L344" s="31">
        <v>6.3E-2</v>
      </c>
      <c r="M344" s="31">
        <v>8.9999999999999993E-3</v>
      </c>
      <c r="N344" s="420">
        <f t="shared" si="90"/>
        <v>94.4</v>
      </c>
      <c r="O344" s="34">
        <v>37.28</v>
      </c>
      <c r="P344" s="34">
        <v>39.32</v>
      </c>
      <c r="Q344" s="34">
        <v>8.34</v>
      </c>
      <c r="R344" s="34">
        <v>12.96</v>
      </c>
      <c r="S344" s="34">
        <v>0.25</v>
      </c>
      <c r="T344" s="34">
        <v>0.16</v>
      </c>
      <c r="U344" s="34">
        <v>0.35</v>
      </c>
      <c r="V344" s="34">
        <v>0.16</v>
      </c>
      <c r="W344" s="34">
        <v>0.37</v>
      </c>
      <c r="X344" s="34">
        <v>0.57999999999999996</v>
      </c>
      <c r="Y344" s="34">
        <f>P344/O344</f>
        <v>1.0547210300429184</v>
      </c>
      <c r="Z344" s="34">
        <f>(Q344+P344)/O344</f>
        <v>1.2784334763948497</v>
      </c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6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</row>
    <row r="345" spans="1:48" ht="15.75" customHeight="1">
      <c r="A345" s="535" t="s">
        <v>4761</v>
      </c>
      <c r="B345" s="51">
        <v>45953</v>
      </c>
      <c r="C345" s="33" t="s">
        <v>4760</v>
      </c>
      <c r="D345" s="37">
        <v>1490</v>
      </c>
      <c r="E345" s="34">
        <v>13.5</v>
      </c>
      <c r="F345" s="34">
        <v>14</v>
      </c>
      <c r="G345" s="34">
        <v>4.28</v>
      </c>
      <c r="H345" s="34">
        <v>0.15</v>
      </c>
      <c r="I345" s="34">
        <v>1.01</v>
      </c>
      <c r="J345" s="31">
        <v>1.2E-2</v>
      </c>
      <c r="K345" s="31">
        <v>9.6000000000000002E-2</v>
      </c>
      <c r="L345" s="31">
        <v>6.8000000000000005E-2</v>
      </c>
      <c r="M345" s="31">
        <v>8.0000000000000002E-3</v>
      </c>
      <c r="N345" s="420">
        <f t="shared" si="90"/>
        <v>94.376000000000005</v>
      </c>
      <c r="O345" s="34">
        <v>36.1</v>
      </c>
      <c r="P345" s="34">
        <v>39.83</v>
      </c>
      <c r="Q345" s="34">
        <v>8.43</v>
      </c>
      <c r="R345" s="34">
        <v>13.83</v>
      </c>
      <c r="S345" s="34">
        <v>0.21</v>
      </c>
      <c r="T345" s="34">
        <v>0.12</v>
      </c>
      <c r="U345" s="34">
        <v>0.34</v>
      </c>
      <c r="V345" s="34">
        <v>0.24</v>
      </c>
      <c r="W345" s="34">
        <v>0.27</v>
      </c>
      <c r="X345" s="34">
        <v>0.49</v>
      </c>
      <c r="Y345" s="34">
        <f>P345/O345</f>
        <v>1.1033240997229916</v>
      </c>
      <c r="Z345" s="34">
        <f>(Q345+P345)/O345</f>
        <v>1.3368421052631578</v>
      </c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6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</row>
    <row r="346" spans="1:48" ht="15.75" customHeight="1">
      <c r="A346" s="535" t="s">
        <v>4763</v>
      </c>
      <c r="B346" s="51">
        <v>45953</v>
      </c>
      <c r="C346" s="33" t="s">
        <v>4762</v>
      </c>
      <c r="D346" s="37">
        <v>1492</v>
      </c>
      <c r="E346" s="34">
        <v>15.35</v>
      </c>
      <c r="F346" s="34">
        <v>15.45</v>
      </c>
      <c r="G346" s="34">
        <v>4.51</v>
      </c>
      <c r="H346" s="34">
        <v>0.15</v>
      </c>
      <c r="I346" s="34">
        <v>0.86</v>
      </c>
      <c r="J346" s="31">
        <v>1.9E-2</v>
      </c>
      <c r="K346" s="31">
        <v>9.4E-2</v>
      </c>
      <c r="L346" s="31">
        <v>5.7000000000000002E-2</v>
      </c>
      <c r="M346" s="31">
        <v>8.0000000000000002E-3</v>
      </c>
      <c r="N346" s="420">
        <f t="shared" si="90"/>
        <v>94.301999999999992</v>
      </c>
      <c r="O346" s="34">
        <v>36.92</v>
      </c>
      <c r="P346" s="34">
        <v>39.26</v>
      </c>
      <c r="Q346" s="34">
        <v>8.33</v>
      </c>
      <c r="R346" s="34">
        <v>13.53</v>
      </c>
      <c r="S346" s="34">
        <v>0.2</v>
      </c>
      <c r="T346" s="34">
        <v>0.13</v>
      </c>
      <c r="U346" s="34">
        <v>0.34</v>
      </c>
      <c r="V346" s="34">
        <v>0.17</v>
      </c>
      <c r="W346" s="34">
        <v>0.36</v>
      </c>
      <c r="X346" s="34">
        <v>0.52</v>
      </c>
      <c r="Y346" s="34">
        <v>1.0633802816901408</v>
      </c>
      <c r="Z346" s="34">
        <v>1.2890032502708557</v>
      </c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6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</row>
    <row r="347" spans="1:48" ht="15.75" customHeight="1">
      <c r="A347" s="535" t="s">
        <v>4765</v>
      </c>
      <c r="B347" s="51">
        <v>45953</v>
      </c>
      <c r="C347" s="33" t="s">
        <v>4764</v>
      </c>
      <c r="D347" s="37">
        <v>1451</v>
      </c>
      <c r="E347" s="34">
        <v>17.100000000000001</v>
      </c>
      <c r="F347" s="34">
        <v>17.2</v>
      </c>
      <c r="G347" s="34">
        <v>4.0599999999999996</v>
      </c>
      <c r="H347" s="34">
        <v>0.1</v>
      </c>
      <c r="I347" s="34">
        <v>0.19</v>
      </c>
      <c r="J347" s="31">
        <v>7.0999999999999994E-2</v>
      </c>
      <c r="K347" s="31">
        <v>6.8000000000000005E-2</v>
      </c>
      <c r="L347" s="31">
        <v>1.2E-2</v>
      </c>
      <c r="M347" s="31">
        <v>7.0000000000000001E-3</v>
      </c>
      <c r="N347" s="420">
        <f t="shared" si="90"/>
        <v>95.492000000000004</v>
      </c>
      <c r="O347" s="34">
        <v>37.450000000000003</v>
      </c>
      <c r="P347" s="34">
        <v>38.29</v>
      </c>
      <c r="Q347" s="34">
        <v>8.3000000000000007</v>
      </c>
      <c r="R347" s="34">
        <v>13.08</v>
      </c>
      <c r="S347" s="34">
        <v>0.54</v>
      </c>
      <c r="T347" s="34">
        <v>0.25</v>
      </c>
      <c r="U347" s="34">
        <v>0.36</v>
      </c>
      <c r="V347" s="34">
        <v>0.22</v>
      </c>
      <c r="W347" s="34">
        <v>0.56999999999999995</v>
      </c>
      <c r="X347" s="34">
        <v>0.67</v>
      </c>
      <c r="Y347" s="34">
        <v>1.0224299065420559</v>
      </c>
      <c r="Z347" s="34">
        <v>1.2440587449933245</v>
      </c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6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</row>
    <row r="348" spans="1:48" ht="15.75" customHeight="1">
      <c r="A348" s="535" t="s">
        <v>4767</v>
      </c>
      <c r="B348" s="51">
        <v>45953</v>
      </c>
      <c r="C348" s="33" t="s">
        <v>4766</v>
      </c>
      <c r="D348" s="37">
        <v>1441</v>
      </c>
      <c r="E348" s="34">
        <v>18.5</v>
      </c>
      <c r="F348" s="34">
        <v>19</v>
      </c>
      <c r="G348" s="34">
        <v>4.0999999999999996</v>
      </c>
      <c r="H348" s="34">
        <v>0.13</v>
      </c>
      <c r="I348" s="34">
        <v>0.28000000000000003</v>
      </c>
      <c r="J348" s="31">
        <v>4.3999999999999997E-2</v>
      </c>
      <c r="K348" s="31">
        <v>8.1000000000000003E-2</v>
      </c>
      <c r="L348" s="31">
        <v>2.3E-2</v>
      </c>
      <c r="M348" s="31">
        <v>0.01</v>
      </c>
      <c r="N348" s="420">
        <f t="shared" si="90"/>
        <v>95.331999999999994</v>
      </c>
      <c r="O348" s="34">
        <v>37.89</v>
      </c>
      <c r="P348" s="34">
        <v>38.1</v>
      </c>
      <c r="Q348" s="34">
        <v>8.18</v>
      </c>
      <c r="R348" s="34">
        <v>13.05</v>
      </c>
      <c r="S348" s="34">
        <v>0.42</v>
      </c>
      <c r="T348" s="34">
        <v>0.27</v>
      </c>
      <c r="U348" s="34">
        <v>0.35</v>
      </c>
      <c r="V348" s="34">
        <v>0.21</v>
      </c>
      <c r="W348" s="34">
        <v>0.45</v>
      </c>
      <c r="X348" s="34">
        <v>0.74</v>
      </c>
      <c r="Y348" s="34">
        <v>1.0055423594615993</v>
      </c>
      <c r="Z348" s="34">
        <v>1.2214304565848508</v>
      </c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6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</row>
    <row r="349" spans="1:48" ht="15.75" customHeight="1">
      <c r="A349" s="535" t="s">
        <v>4769</v>
      </c>
      <c r="B349" s="51">
        <v>45953</v>
      </c>
      <c r="C349" s="33" t="s">
        <v>4768</v>
      </c>
      <c r="D349" s="37">
        <v>1485</v>
      </c>
      <c r="E349" s="34">
        <v>19.399999999999999</v>
      </c>
      <c r="F349" s="34">
        <v>19.5</v>
      </c>
      <c r="G349" s="34">
        <v>4.47</v>
      </c>
      <c r="H349" s="34">
        <v>0.15</v>
      </c>
      <c r="I349" s="34">
        <v>0.72</v>
      </c>
      <c r="J349" s="31">
        <v>1.9E-2</v>
      </c>
      <c r="K349" s="31">
        <v>9.5000000000000001E-2</v>
      </c>
      <c r="L349" s="31">
        <v>5.8999999999999997E-2</v>
      </c>
      <c r="M349" s="31">
        <v>8.9999999999999993E-3</v>
      </c>
      <c r="N349" s="420">
        <f t="shared" si="90"/>
        <v>94.477999999999994</v>
      </c>
      <c r="O349" s="34">
        <v>36.46</v>
      </c>
      <c r="P349" s="34">
        <v>39.380000000000003</v>
      </c>
      <c r="Q349" s="34">
        <v>8.2799999999999994</v>
      </c>
      <c r="R349" s="34">
        <v>13.72</v>
      </c>
      <c r="S349" s="34">
        <v>0.24</v>
      </c>
      <c r="T349" s="34">
        <v>0.16</v>
      </c>
      <c r="U349" s="34">
        <v>0.34</v>
      </c>
      <c r="V349" s="34">
        <v>0.16</v>
      </c>
      <c r="W349" s="34">
        <v>0.4</v>
      </c>
      <c r="X349" s="34">
        <v>0.6</v>
      </c>
      <c r="Y349" s="34">
        <v>1.0800877674163467</v>
      </c>
      <c r="Z349" s="34">
        <v>1.3071859572133846</v>
      </c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6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</row>
    <row r="350" spans="1:48" ht="15.75" customHeight="1">
      <c r="A350" s="535" t="s">
        <v>4771</v>
      </c>
      <c r="B350" s="51">
        <v>45953</v>
      </c>
      <c r="C350" s="33" t="s">
        <v>4770</v>
      </c>
      <c r="D350" s="37">
        <v>1460</v>
      </c>
      <c r="E350" s="34">
        <v>22.4</v>
      </c>
      <c r="F350" s="34">
        <v>22.5</v>
      </c>
      <c r="G350" s="34">
        <v>4.1399999999999997</v>
      </c>
      <c r="H350" s="34">
        <v>0.11</v>
      </c>
      <c r="I350" s="34">
        <v>0.17</v>
      </c>
      <c r="J350" s="31">
        <v>6.9000000000000006E-2</v>
      </c>
      <c r="K350" s="31">
        <v>7.6999999999999999E-2</v>
      </c>
      <c r="L350" s="31">
        <v>1.2999999999999999E-2</v>
      </c>
      <c r="M350" s="31">
        <v>8.0000000000000002E-3</v>
      </c>
      <c r="N350" s="420">
        <f t="shared" si="90"/>
        <v>95.412999999999997</v>
      </c>
      <c r="O350" s="34">
        <v>36.630000000000003</v>
      </c>
      <c r="P350" s="34">
        <v>38.67</v>
      </c>
      <c r="Q350" s="34">
        <v>8.35</v>
      </c>
      <c r="R350" s="34">
        <v>13.65</v>
      </c>
      <c r="S350" s="34">
        <v>0.41</v>
      </c>
      <c r="T350" s="34">
        <v>0.24</v>
      </c>
      <c r="U350" s="34">
        <v>0.36</v>
      </c>
      <c r="V350" s="34">
        <v>0.2</v>
      </c>
      <c r="W350" s="34">
        <v>0.49</v>
      </c>
      <c r="X350" s="34">
        <v>0.73</v>
      </c>
      <c r="Y350" s="34">
        <v>1.0556920556920557</v>
      </c>
      <c r="Z350" s="34">
        <v>1.2836472836472836</v>
      </c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6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</row>
    <row r="351" spans="1:48" ht="15.75" customHeight="1">
      <c r="A351" s="535" t="s">
        <v>4773</v>
      </c>
      <c r="B351" s="51">
        <v>45953</v>
      </c>
      <c r="C351" s="33" t="s">
        <v>4772</v>
      </c>
      <c r="D351" s="37">
        <v>1467</v>
      </c>
      <c r="E351" s="34">
        <v>0.05</v>
      </c>
      <c r="F351" s="34">
        <v>0.15</v>
      </c>
      <c r="G351" s="34">
        <v>4.3</v>
      </c>
      <c r="H351" s="34">
        <v>0.14000000000000001</v>
      </c>
      <c r="I351" s="34">
        <v>0.37</v>
      </c>
      <c r="J351" s="31">
        <v>2.7E-2</v>
      </c>
      <c r="K351" s="31">
        <v>7.9000000000000001E-2</v>
      </c>
      <c r="L351" s="31">
        <v>3.3000000000000002E-2</v>
      </c>
      <c r="M351" s="31">
        <v>8.9999999999999993E-3</v>
      </c>
      <c r="N351" s="420">
        <f t="shared" si="90"/>
        <v>95.042000000000002</v>
      </c>
      <c r="O351" s="34">
        <v>36.72</v>
      </c>
      <c r="P351" s="34">
        <v>38.71</v>
      </c>
      <c r="Q351" s="34">
        <v>8.36</v>
      </c>
      <c r="R351" s="34">
        <v>13.85</v>
      </c>
      <c r="S351" s="34">
        <v>0.31</v>
      </c>
      <c r="T351" s="34">
        <v>0.18</v>
      </c>
      <c r="U351" s="34">
        <v>0.36</v>
      </c>
      <c r="V351" s="34">
        <v>0.18</v>
      </c>
      <c r="W351" s="34">
        <v>0.41</v>
      </c>
      <c r="X351" s="34">
        <v>0.68</v>
      </c>
      <c r="Y351" s="34">
        <v>1.0541938997821352</v>
      </c>
      <c r="Z351" s="34">
        <v>1.2818627450980393</v>
      </c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6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</row>
    <row r="352" spans="1:48" ht="15.75" customHeight="1">
      <c r="A352" s="535"/>
      <c r="B352" s="51"/>
      <c r="C352" s="33"/>
      <c r="D352" s="37"/>
      <c r="E352" s="34"/>
      <c r="F352" s="34"/>
      <c r="G352" s="34"/>
      <c r="H352" s="34"/>
      <c r="I352" s="34"/>
      <c r="J352" s="31"/>
      <c r="K352" s="31"/>
      <c r="L352" s="31"/>
      <c r="M352" s="31"/>
      <c r="N352" s="420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6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</row>
    <row r="353" spans="1:48" ht="15.75" customHeight="1">
      <c r="A353" s="535" t="s">
        <v>4774</v>
      </c>
      <c r="B353" s="51">
        <v>45954</v>
      </c>
      <c r="C353" s="33" t="s">
        <v>4775</v>
      </c>
      <c r="D353" s="37">
        <v>1464</v>
      </c>
      <c r="E353" s="34">
        <v>1.5</v>
      </c>
      <c r="F353" s="34">
        <v>2</v>
      </c>
      <c r="G353" s="34">
        <v>4.2</v>
      </c>
      <c r="H353" s="34">
        <v>0.13</v>
      </c>
      <c r="I353" s="34">
        <v>0.28999999999999998</v>
      </c>
      <c r="J353" s="31">
        <v>3.5000000000000003E-2</v>
      </c>
      <c r="K353" s="31">
        <v>7.5999999999999998E-2</v>
      </c>
      <c r="L353" s="31">
        <v>2.8000000000000001E-2</v>
      </c>
      <c r="M353" s="31">
        <v>8.9999999999999993E-3</v>
      </c>
      <c r="N353" s="420">
        <f t="shared" si="90"/>
        <v>95.231999999999999</v>
      </c>
      <c r="O353" s="34">
        <v>36.4</v>
      </c>
      <c r="P353" s="34">
        <v>39.17</v>
      </c>
      <c r="Q353" s="34">
        <v>8.4499999999999993</v>
      </c>
      <c r="R353" s="34">
        <v>13.66</v>
      </c>
      <c r="S353" s="34">
        <v>0.28000000000000003</v>
      </c>
      <c r="T353" s="34">
        <v>0.19</v>
      </c>
      <c r="U353" s="34">
        <v>0.37</v>
      </c>
      <c r="V353" s="34">
        <v>0.18</v>
      </c>
      <c r="W353" s="34">
        <v>0.38</v>
      </c>
      <c r="X353" s="34">
        <v>0.68</v>
      </c>
      <c r="Y353" s="34">
        <v>1.0760989010989013</v>
      </c>
      <c r="Z353" s="34">
        <v>1.3082417582417585</v>
      </c>
      <c r="AA353" s="34"/>
      <c r="AB353" s="34" t="s">
        <v>48</v>
      </c>
      <c r="AC353" s="34">
        <v>22.3</v>
      </c>
      <c r="AD353" s="34">
        <v>26.4</v>
      </c>
      <c r="AE353" s="34">
        <v>18</v>
      </c>
      <c r="AF353" s="34">
        <v>0.6</v>
      </c>
      <c r="AG353" s="34">
        <v>3.48</v>
      </c>
      <c r="AH353" s="34">
        <v>51.52</v>
      </c>
      <c r="AI353" s="34">
        <v>1.4666666666666666</v>
      </c>
      <c r="AJ353" s="34">
        <v>40.54054054054054</v>
      </c>
      <c r="AK353" s="34">
        <v>911.34</v>
      </c>
      <c r="AL353" s="36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</row>
    <row r="354" spans="1:48" ht="15.75" customHeight="1">
      <c r="A354" s="535" t="s">
        <v>4777</v>
      </c>
      <c r="B354" s="51">
        <v>45954</v>
      </c>
      <c r="C354" s="33" t="s">
        <v>4776</v>
      </c>
      <c r="D354" s="37">
        <v>1486</v>
      </c>
      <c r="E354" s="34">
        <v>2.5499999999999998</v>
      </c>
      <c r="F354" s="34">
        <v>3.05</v>
      </c>
      <c r="G354" s="34">
        <v>4.4800000000000004</v>
      </c>
      <c r="H354" s="34">
        <v>0.16</v>
      </c>
      <c r="I354" s="34">
        <v>0.74</v>
      </c>
      <c r="J354" s="31">
        <v>1.7999999999999999E-2</v>
      </c>
      <c r="K354" s="31">
        <v>9.1999999999999998E-2</v>
      </c>
      <c r="L354" s="31">
        <v>0.06</v>
      </c>
      <c r="M354" s="31">
        <v>0.01</v>
      </c>
      <c r="N354" s="420">
        <f t="shared" si="90"/>
        <v>94.44</v>
      </c>
      <c r="O354" s="34">
        <v>35.79</v>
      </c>
      <c r="P354" s="34">
        <v>39.61</v>
      </c>
      <c r="Q354" s="34">
        <v>8.44</v>
      </c>
      <c r="R354" s="34">
        <v>14.16</v>
      </c>
      <c r="S354" s="34">
        <v>0.2</v>
      </c>
      <c r="T354" s="34">
        <v>0.13</v>
      </c>
      <c r="U354" s="34">
        <v>0.35</v>
      </c>
      <c r="V354" s="34">
        <v>0.16</v>
      </c>
      <c r="W354" s="34">
        <v>0.34</v>
      </c>
      <c r="X354" s="34">
        <v>0.57999999999999996</v>
      </c>
      <c r="Y354" s="34">
        <v>1.1067337245040514</v>
      </c>
      <c r="Z354" s="34">
        <v>1.3425537859737355</v>
      </c>
      <c r="AA354" s="34"/>
      <c r="AB354" s="34" t="s">
        <v>50</v>
      </c>
      <c r="AC354" s="34">
        <v>6.5</v>
      </c>
      <c r="AD354" s="34">
        <v>25.8</v>
      </c>
      <c r="AE354" s="34">
        <v>17.8</v>
      </c>
      <c r="AF354" s="34">
        <v>0.6</v>
      </c>
      <c r="AG354" s="34">
        <v>3.35</v>
      </c>
      <c r="AH354" s="34">
        <v>52.45</v>
      </c>
      <c r="AI354" s="34">
        <v>1.449438202247191</v>
      </c>
      <c r="AJ354" s="34">
        <v>40.825688073394495</v>
      </c>
      <c r="AK354" s="34">
        <v>889.07499999999993</v>
      </c>
      <c r="AL354" s="36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</row>
    <row r="355" spans="1:48" ht="15.75" customHeight="1">
      <c r="A355" s="535" t="s">
        <v>4778</v>
      </c>
      <c r="B355" s="51">
        <v>45954</v>
      </c>
      <c r="C355" s="33" t="s">
        <v>4779</v>
      </c>
      <c r="D355" s="37">
        <v>1495</v>
      </c>
      <c r="E355" s="34">
        <v>5.05</v>
      </c>
      <c r="F355" s="34">
        <v>5.15</v>
      </c>
      <c r="G355" s="34">
        <v>4.4000000000000004</v>
      </c>
      <c r="H355" s="34">
        <v>0.14000000000000001</v>
      </c>
      <c r="I355" s="34">
        <v>0.47</v>
      </c>
      <c r="J355" s="31">
        <v>2.3E-2</v>
      </c>
      <c r="K355" s="31">
        <v>7.9000000000000001E-2</v>
      </c>
      <c r="L355" s="31">
        <v>0.04</v>
      </c>
      <c r="M355" s="31">
        <v>8.9999999999999993E-3</v>
      </c>
      <c r="N355" s="420">
        <f t="shared" si="90"/>
        <v>94.838999999999999</v>
      </c>
      <c r="O355" s="34">
        <v>35.64</v>
      </c>
      <c r="P355" s="34">
        <v>39.69</v>
      </c>
      <c r="Q355" s="34">
        <v>8.39</v>
      </c>
      <c r="R355" s="34">
        <v>14.24</v>
      </c>
      <c r="S355" s="34">
        <v>0.23</v>
      </c>
      <c r="T355" s="34">
        <v>0.15</v>
      </c>
      <c r="U355" s="34">
        <v>0.34</v>
      </c>
      <c r="V355" s="34">
        <v>0.16</v>
      </c>
      <c r="W355" s="34">
        <v>0.36</v>
      </c>
      <c r="X355" s="34">
        <v>0.56000000000000005</v>
      </c>
      <c r="Y355" s="34">
        <v>1.1136363636363635</v>
      </c>
      <c r="Z355" s="34">
        <v>1.3490460157126822</v>
      </c>
      <c r="AA355" s="34"/>
      <c r="AB355" s="34" t="s">
        <v>53</v>
      </c>
      <c r="AC355" s="34">
        <v>14.3</v>
      </c>
      <c r="AD355" s="34">
        <v>25.4</v>
      </c>
      <c r="AE355" s="34">
        <v>17.600000000000001</v>
      </c>
      <c r="AF355" s="34">
        <v>0.4</v>
      </c>
      <c r="AG355" s="34">
        <v>3.48</v>
      </c>
      <c r="AH355" s="34">
        <v>53.120000000000005</v>
      </c>
      <c r="AI355" s="34">
        <v>1.4431818181818179</v>
      </c>
      <c r="AJ355" s="34">
        <v>40.930232558139537</v>
      </c>
      <c r="AK355" s="34">
        <v>880.84</v>
      </c>
      <c r="AL355" s="36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</row>
    <row r="356" spans="1:48" ht="15.75" customHeight="1">
      <c r="A356" s="535" t="s">
        <v>4781</v>
      </c>
      <c r="B356" s="51">
        <v>45954</v>
      </c>
      <c r="C356" s="33" t="s">
        <v>4780</v>
      </c>
      <c r="D356" s="37">
        <v>1466</v>
      </c>
      <c r="E356" s="34">
        <v>7</v>
      </c>
      <c r="F356" s="34">
        <v>7.1</v>
      </c>
      <c r="G356" s="34">
        <v>4.16</v>
      </c>
      <c r="H356" s="34">
        <v>0.113</v>
      </c>
      <c r="I356" s="34">
        <v>0.19</v>
      </c>
      <c r="J356" s="31">
        <v>6.3E-2</v>
      </c>
      <c r="K356" s="31">
        <v>8.1000000000000003E-2</v>
      </c>
      <c r="L356" s="31">
        <v>1.4E-2</v>
      </c>
      <c r="M356" s="31">
        <v>8.0000000000000002E-3</v>
      </c>
      <c r="N356" s="420">
        <f t="shared" si="90"/>
        <v>95.370999999999995</v>
      </c>
      <c r="O356" s="34">
        <v>36.67</v>
      </c>
      <c r="P356" s="34">
        <v>38.53</v>
      </c>
      <c r="Q356" s="34">
        <v>8.23</v>
      </c>
      <c r="R356" s="34">
        <v>13.94</v>
      </c>
      <c r="S356" s="34">
        <v>0.41</v>
      </c>
      <c r="T356" s="34">
        <v>0.22</v>
      </c>
      <c r="U356" s="34">
        <v>0.35</v>
      </c>
      <c r="V356" s="34">
        <v>0.2</v>
      </c>
      <c r="W356" s="34">
        <v>0.5</v>
      </c>
      <c r="X356" s="34">
        <v>0.7</v>
      </c>
      <c r="Y356" s="34">
        <f t="shared" ref="Y356:Y360" si="105">P356/O356</f>
        <v>1.0507226615762204</v>
      </c>
      <c r="Z356" s="34">
        <f t="shared" ref="Z356:Z360" si="106">(Q356+P356)/O356</f>
        <v>1.2751568039269159</v>
      </c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6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</row>
    <row r="357" spans="1:48" ht="15.75" customHeight="1">
      <c r="A357" s="535" t="s">
        <v>4783</v>
      </c>
      <c r="B357" s="51">
        <v>45954</v>
      </c>
      <c r="C357" s="33" t="s">
        <v>4782</v>
      </c>
      <c r="D357" s="37">
        <v>1466</v>
      </c>
      <c r="E357" s="34">
        <v>8.4499999999999993</v>
      </c>
      <c r="F357" s="34">
        <v>8.5500000000000007</v>
      </c>
      <c r="G357" s="34">
        <v>4.13</v>
      </c>
      <c r="H357" s="34">
        <v>0.13</v>
      </c>
      <c r="I357" s="34">
        <v>0.31</v>
      </c>
      <c r="J357" s="31">
        <v>0.04</v>
      </c>
      <c r="K357" s="31">
        <v>0.08</v>
      </c>
      <c r="L357" s="31">
        <v>2.8000000000000001E-2</v>
      </c>
      <c r="M357" s="31">
        <v>8.9999999999999993E-3</v>
      </c>
      <c r="N357" s="420">
        <f t="shared" si="90"/>
        <v>95.272999999999996</v>
      </c>
      <c r="O357" s="34">
        <v>37.18</v>
      </c>
      <c r="P357" s="34">
        <v>38.15</v>
      </c>
      <c r="Q357" s="34">
        <v>8.16</v>
      </c>
      <c r="R357" s="34">
        <v>13.88</v>
      </c>
      <c r="S357" s="34">
        <v>0.33</v>
      </c>
      <c r="T357" s="34">
        <v>0.23</v>
      </c>
      <c r="U357" s="34">
        <v>0.36399999999999999</v>
      </c>
      <c r="V357" s="34">
        <v>0.19</v>
      </c>
      <c r="W357" s="34">
        <v>0.51</v>
      </c>
      <c r="X357" s="34">
        <v>0.75</v>
      </c>
      <c r="Y357" s="34">
        <f t="shared" si="105"/>
        <v>1.0260892953200644</v>
      </c>
      <c r="Z357" s="34">
        <f t="shared" si="106"/>
        <v>1.2455621301775148</v>
      </c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6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</row>
    <row r="358" spans="1:48" ht="15.75" customHeight="1">
      <c r="A358" s="535" t="s">
        <v>4785</v>
      </c>
      <c r="B358" s="51">
        <v>45954</v>
      </c>
      <c r="C358" s="33" t="s">
        <v>4784</v>
      </c>
      <c r="D358" s="37">
        <v>1463</v>
      </c>
      <c r="E358" s="34">
        <v>10.199999999999999</v>
      </c>
      <c r="F358" s="34">
        <v>10.3</v>
      </c>
      <c r="G358" s="34">
        <v>4.1500000000000004</v>
      </c>
      <c r="H358" s="34">
        <v>0.15</v>
      </c>
      <c r="I358" s="34">
        <v>0.39</v>
      </c>
      <c r="J358" s="31">
        <v>2.5999999999999999E-2</v>
      </c>
      <c r="K358" s="31">
        <v>0.08</v>
      </c>
      <c r="L358" s="31">
        <v>3.5999999999999997E-2</v>
      </c>
      <c r="M358" s="31">
        <v>0.01</v>
      </c>
      <c r="N358" s="420">
        <f t="shared" si="90"/>
        <v>95.158000000000001</v>
      </c>
      <c r="O358" s="34">
        <v>36.83</v>
      </c>
      <c r="P358" s="34">
        <v>38.700000000000003</v>
      </c>
      <c r="Q358" s="34">
        <v>8.27</v>
      </c>
      <c r="R358" s="34">
        <v>13.75</v>
      </c>
      <c r="S358" s="34">
        <v>0.36</v>
      </c>
      <c r="T358" s="34">
        <v>0.19</v>
      </c>
      <c r="U358" s="34">
        <v>0.35</v>
      </c>
      <c r="V358" s="34">
        <v>0.18</v>
      </c>
      <c r="W358" s="34">
        <v>0.43</v>
      </c>
      <c r="X358" s="34">
        <v>0.75</v>
      </c>
      <c r="Y358" s="34">
        <f t="shared" si="105"/>
        <v>1.0507738256855825</v>
      </c>
      <c r="Z358" s="34">
        <f t="shared" si="106"/>
        <v>1.2753190333966875</v>
      </c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6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</row>
    <row r="359" spans="1:48" ht="15.75" customHeight="1">
      <c r="A359" s="535" t="s">
        <v>4786</v>
      </c>
      <c r="B359" s="51">
        <v>45954</v>
      </c>
      <c r="C359" s="33" t="s">
        <v>4787</v>
      </c>
      <c r="D359" s="37">
        <v>1475</v>
      </c>
      <c r="E359" s="34">
        <v>11.4</v>
      </c>
      <c r="F359" s="34">
        <v>11.5</v>
      </c>
      <c r="G359" s="34">
        <v>4.4400000000000004</v>
      </c>
      <c r="H359" s="34">
        <v>0.151</v>
      </c>
      <c r="I359" s="34">
        <v>0.71</v>
      </c>
      <c r="J359" s="31">
        <v>0.02</v>
      </c>
      <c r="K359" s="31">
        <v>0.09</v>
      </c>
      <c r="L359" s="31">
        <v>5.5E-2</v>
      </c>
      <c r="M359" s="31">
        <v>0.01</v>
      </c>
      <c r="N359" s="420">
        <f t="shared" si="90"/>
        <v>94.524000000000001</v>
      </c>
      <c r="O359" s="34">
        <v>36.57</v>
      </c>
      <c r="P359" s="34">
        <v>38.76</v>
      </c>
      <c r="Q359" s="34">
        <v>8.23</v>
      </c>
      <c r="R359" s="34">
        <v>14.25</v>
      </c>
      <c r="S359" s="34">
        <v>0.26</v>
      </c>
      <c r="T359" s="34">
        <v>0.16</v>
      </c>
      <c r="U359" s="34">
        <v>0.34499999999999997</v>
      </c>
      <c r="V359" s="34">
        <v>0.16</v>
      </c>
      <c r="W359" s="34">
        <v>0.38</v>
      </c>
      <c r="X359" s="34">
        <v>0.64</v>
      </c>
      <c r="Y359" s="34">
        <f t="shared" si="105"/>
        <v>1.0598851517637407</v>
      </c>
      <c r="Z359" s="34">
        <f t="shared" si="106"/>
        <v>1.2849330051955152</v>
      </c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6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</row>
    <row r="360" spans="1:48" ht="15.75" customHeight="1">
      <c r="A360" s="535" t="s">
        <v>4789</v>
      </c>
      <c r="B360" s="51">
        <v>45954</v>
      </c>
      <c r="C360" s="33" t="s">
        <v>4788</v>
      </c>
      <c r="D360" s="37">
        <v>1474</v>
      </c>
      <c r="E360" s="34">
        <v>1.4</v>
      </c>
      <c r="F360" s="34">
        <v>1.5</v>
      </c>
      <c r="G360" s="34">
        <v>4.5</v>
      </c>
      <c r="H360" s="34">
        <v>0.14299999999999999</v>
      </c>
      <c r="I360" s="34">
        <v>0.68</v>
      </c>
      <c r="J360" s="31">
        <v>1.7999999999999999E-2</v>
      </c>
      <c r="K360" s="31">
        <v>8.7999999999999995E-2</v>
      </c>
      <c r="L360" s="31">
        <v>5.0999999999999997E-2</v>
      </c>
      <c r="M360" s="31">
        <v>8.9999999999999993E-3</v>
      </c>
      <c r="N360" s="420">
        <f t="shared" si="90"/>
        <v>94.510999999999996</v>
      </c>
      <c r="O360" s="34">
        <v>36.21</v>
      </c>
      <c r="P360" s="34">
        <v>39.67</v>
      </c>
      <c r="Q360" s="34">
        <v>8.23</v>
      </c>
      <c r="R360" s="34">
        <v>13.9</v>
      </c>
      <c r="S360" s="34">
        <v>0.24</v>
      </c>
      <c r="T360" s="34">
        <v>0.13</v>
      </c>
      <c r="U360" s="34">
        <v>0.34</v>
      </c>
      <c r="V360" s="34">
        <v>0.16</v>
      </c>
      <c r="W360" s="34">
        <v>0.31</v>
      </c>
      <c r="X360" s="34">
        <v>0.56000000000000005</v>
      </c>
      <c r="Y360" s="34">
        <f t="shared" si="105"/>
        <v>1.0955537144435239</v>
      </c>
      <c r="Z360" s="34">
        <f t="shared" si="106"/>
        <v>1.3228389947528307</v>
      </c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6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</row>
    <row r="361" spans="1:48" ht="15.75" customHeight="1">
      <c r="A361" s="535" t="s">
        <v>4791</v>
      </c>
      <c r="B361" s="51">
        <v>45954</v>
      </c>
      <c r="C361" s="33" t="s">
        <v>4790</v>
      </c>
      <c r="D361" s="37">
        <v>1466</v>
      </c>
      <c r="E361" s="34">
        <v>15.3</v>
      </c>
      <c r="F361" s="34">
        <v>15.4</v>
      </c>
      <c r="G361" s="34">
        <v>4.41</v>
      </c>
      <c r="H361" s="34">
        <v>0.16</v>
      </c>
      <c r="I361" s="34">
        <v>0.39</v>
      </c>
      <c r="J361" s="31">
        <v>2.4E-2</v>
      </c>
      <c r="K361" s="31">
        <v>8.8999999999999996E-2</v>
      </c>
      <c r="L361" s="31">
        <v>3.1E-2</v>
      </c>
      <c r="M361" s="31">
        <v>1.0999999999999999E-2</v>
      </c>
      <c r="N361" s="420">
        <f t="shared" si="90"/>
        <v>94.885000000000005</v>
      </c>
      <c r="O361" s="34">
        <v>37.54</v>
      </c>
      <c r="P361" s="34">
        <v>40.31</v>
      </c>
      <c r="Q361" s="34">
        <v>7.46</v>
      </c>
      <c r="R361" s="34">
        <v>12.53</v>
      </c>
      <c r="S361" s="34">
        <v>0.22</v>
      </c>
      <c r="T361" s="34">
        <v>0.21</v>
      </c>
      <c r="U361" s="34">
        <v>0.34</v>
      </c>
      <c r="V361" s="34">
        <v>0.18</v>
      </c>
      <c r="W361" s="34">
        <v>0.37</v>
      </c>
      <c r="X361" s="34">
        <v>0.6</v>
      </c>
      <c r="Y361" s="34">
        <v>1.0737879595098563</v>
      </c>
      <c r="Z361" s="34">
        <v>1.2725093233883857</v>
      </c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6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</row>
    <row r="362" spans="1:48" ht="15.75" customHeight="1">
      <c r="A362" s="535" t="s">
        <v>4793</v>
      </c>
      <c r="B362" s="51">
        <v>45954</v>
      </c>
      <c r="C362" s="33" t="s">
        <v>4792</v>
      </c>
      <c r="D362" s="37">
        <v>1471</v>
      </c>
      <c r="E362" s="34">
        <v>17.05</v>
      </c>
      <c r="F362" s="34">
        <v>17.149999999999999</v>
      </c>
      <c r="G362" s="34">
        <v>4.38</v>
      </c>
      <c r="H362" s="34">
        <v>0.16</v>
      </c>
      <c r="I362" s="34">
        <v>0.53</v>
      </c>
      <c r="J362" s="31">
        <v>1.4999999999999999E-2</v>
      </c>
      <c r="K362" s="31">
        <v>0.09</v>
      </c>
      <c r="L362" s="31">
        <v>4.3999999999999997E-2</v>
      </c>
      <c r="M362" s="31">
        <v>1.0999999999999999E-2</v>
      </c>
      <c r="N362" s="420">
        <f t="shared" ref="N362:N428" si="107">100-SUM(G362:M362)</f>
        <v>94.77</v>
      </c>
      <c r="O362" s="34">
        <v>36.56</v>
      </c>
      <c r="P362" s="34">
        <v>40.98</v>
      </c>
      <c r="Q362" s="34">
        <v>6.8</v>
      </c>
      <c r="R362" s="34">
        <v>13.35</v>
      </c>
      <c r="S362" s="34">
        <v>0.59</v>
      </c>
      <c r="T362" s="34">
        <v>0.16</v>
      </c>
      <c r="U362" s="34">
        <v>0.35</v>
      </c>
      <c r="V362" s="34">
        <v>0.15</v>
      </c>
      <c r="W362" s="34">
        <v>0.32</v>
      </c>
      <c r="X362" s="34">
        <v>0.51</v>
      </c>
      <c r="Y362" s="34">
        <f t="shared" ref="Y362:Y364" si="108">P362/O362</f>
        <v>1.1208971553610503</v>
      </c>
      <c r="Z362" s="34">
        <f t="shared" ref="Z362:Z364" si="109">(Q362+P362)/O362</f>
        <v>1.3068927789934353</v>
      </c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6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</row>
    <row r="363" spans="1:48" ht="15.75" customHeight="1">
      <c r="A363" s="535" t="s">
        <v>4795</v>
      </c>
      <c r="B363" s="51">
        <v>45954</v>
      </c>
      <c r="C363" s="33" t="s">
        <v>4794</v>
      </c>
      <c r="D363" s="37">
        <v>1476</v>
      </c>
      <c r="E363" s="34">
        <v>18.350000000000001</v>
      </c>
      <c r="F363" s="34">
        <v>18.45</v>
      </c>
      <c r="G363" s="34">
        <v>4.51</v>
      </c>
      <c r="H363" s="34">
        <v>0.17</v>
      </c>
      <c r="I363" s="34">
        <v>0.5</v>
      </c>
      <c r="J363" s="31">
        <v>1.4999999999999999E-2</v>
      </c>
      <c r="K363" s="31">
        <v>9.5000000000000001E-2</v>
      </c>
      <c r="L363" s="31">
        <v>4.1000000000000002E-2</v>
      </c>
      <c r="M363" s="31">
        <v>1.0999999999999999E-2</v>
      </c>
      <c r="N363" s="420">
        <f t="shared" si="107"/>
        <v>94.658000000000001</v>
      </c>
      <c r="O363" s="34">
        <v>35.89</v>
      </c>
      <c r="P363" s="34">
        <v>42.48</v>
      </c>
      <c r="Q363" s="34">
        <v>6.91</v>
      </c>
      <c r="R363" s="34">
        <v>12.88</v>
      </c>
      <c r="S363" s="34">
        <v>0.18</v>
      </c>
      <c r="T363" s="34">
        <v>0.15</v>
      </c>
      <c r="U363" s="34">
        <v>0.36</v>
      </c>
      <c r="V363" s="34">
        <v>0.14000000000000001</v>
      </c>
      <c r="W363" s="34">
        <v>0.26</v>
      </c>
      <c r="X363" s="34">
        <v>0.5</v>
      </c>
      <c r="Y363" s="34">
        <f t="shared" si="108"/>
        <v>1.1836166062970186</v>
      </c>
      <c r="Z363" s="34">
        <f t="shared" si="109"/>
        <v>1.3761493452215101</v>
      </c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6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</row>
    <row r="364" spans="1:48" ht="15.75" customHeight="1">
      <c r="A364" s="535" t="s">
        <v>4797</v>
      </c>
      <c r="B364" s="51">
        <v>45954</v>
      </c>
      <c r="C364" s="33" t="s">
        <v>4796</v>
      </c>
      <c r="D364" s="37">
        <v>1481</v>
      </c>
      <c r="E364" s="34">
        <v>20.100000000000001</v>
      </c>
      <c r="F364" s="34">
        <v>20.2</v>
      </c>
      <c r="G364" s="34">
        <v>4.43</v>
      </c>
      <c r="H364" s="34">
        <v>0.17</v>
      </c>
      <c r="I364" s="34">
        <v>0.73</v>
      </c>
      <c r="J364" s="31">
        <v>1.4E-2</v>
      </c>
      <c r="K364" s="31">
        <v>9.2999999999999999E-2</v>
      </c>
      <c r="L364" s="31">
        <v>5.0999999999999997E-2</v>
      </c>
      <c r="M364" s="31">
        <v>1.0999999999999999E-2</v>
      </c>
      <c r="N364" s="420">
        <f t="shared" si="107"/>
        <v>94.501000000000005</v>
      </c>
      <c r="O364" s="34">
        <v>35.93</v>
      </c>
      <c r="P364" s="34">
        <v>41.91</v>
      </c>
      <c r="Q364" s="34">
        <v>6.87</v>
      </c>
      <c r="R364" s="34">
        <v>13.51</v>
      </c>
      <c r="S364" s="34">
        <v>0.18</v>
      </c>
      <c r="T364" s="34">
        <v>0.13</v>
      </c>
      <c r="U364" s="34">
        <v>0.34</v>
      </c>
      <c r="V364" s="34">
        <v>0.14000000000000001</v>
      </c>
      <c r="W364" s="34">
        <v>0.28000000000000003</v>
      </c>
      <c r="X364" s="34">
        <v>0.47</v>
      </c>
      <c r="Y364" s="34">
        <f t="shared" si="108"/>
        <v>1.1664347342053993</v>
      </c>
      <c r="Z364" s="34">
        <f t="shared" si="109"/>
        <v>1.357639855274144</v>
      </c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6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</row>
    <row r="365" spans="1:48" ht="15.75" customHeight="1">
      <c r="A365" s="535" t="s">
        <v>4799</v>
      </c>
      <c r="B365" s="51">
        <v>45954</v>
      </c>
      <c r="C365" s="33" t="s">
        <v>4798</v>
      </c>
      <c r="D365" s="37">
        <v>1493</v>
      </c>
      <c r="E365" s="34">
        <v>21.3</v>
      </c>
      <c r="F365" s="34">
        <v>21.4</v>
      </c>
      <c r="G365" s="34">
        <v>4.42</v>
      </c>
      <c r="H365" s="34">
        <v>0.16</v>
      </c>
      <c r="I365" s="34">
        <v>0.61</v>
      </c>
      <c r="J365" s="31">
        <v>2.5000000000000001E-2</v>
      </c>
      <c r="K365" s="31">
        <v>9.7000000000000003E-2</v>
      </c>
      <c r="L365" s="31">
        <v>0.04</v>
      </c>
      <c r="M365" s="31">
        <v>0.01</v>
      </c>
      <c r="N365" s="420">
        <f t="shared" si="107"/>
        <v>94.638000000000005</v>
      </c>
      <c r="O365" s="34">
        <v>36.869999999999997</v>
      </c>
      <c r="P365" s="34">
        <v>40.64</v>
      </c>
      <c r="Q365" s="34">
        <v>6.75</v>
      </c>
      <c r="R365" s="34">
        <v>13.46</v>
      </c>
      <c r="S365" s="34">
        <v>0.45</v>
      </c>
      <c r="T365" s="34">
        <v>0.15</v>
      </c>
      <c r="U365" s="34">
        <v>0.34</v>
      </c>
      <c r="V365" s="34">
        <v>0.19</v>
      </c>
      <c r="W365" s="34">
        <v>0.39</v>
      </c>
      <c r="X365" s="34">
        <v>0.52</v>
      </c>
      <c r="Y365" s="34">
        <f t="shared" ref="Y365" si="110">P365/O365</f>
        <v>1.1022511526986711</v>
      </c>
      <c r="Z365" s="34">
        <f t="shared" ref="Z365" si="111">(Q365+P365)/O365</f>
        <v>1.2853268239761324</v>
      </c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6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</row>
    <row r="366" spans="1:48" ht="15.75" customHeight="1">
      <c r="A366" s="535" t="s">
        <v>4801</v>
      </c>
      <c r="B366" s="51">
        <v>45954</v>
      </c>
      <c r="C366" s="33" t="s">
        <v>4800</v>
      </c>
      <c r="D366" s="37">
        <v>1472</v>
      </c>
      <c r="E366" s="34">
        <v>23.3</v>
      </c>
      <c r="F366" s="34">
        <v>23.4</v>
      </c>
      <c r="G366" s="34">
        <v>4.2699999999999996</v>
      </c>
      <c r="H366" s="34">
        <v>0.18</v>
      </c>
      <c r="I366" s="34">
        <v>0.66</v>
      </c>
      <c r="J366" s="31">
        <v>1.7999999999999999E-2</v>
      </c>
      <c r="K366" s="31">
        <v>0.08</v>
      </c>
      <c r="L366" s="31">
        <v>4.2999999999999997E-2</v>
      </c>
      <c r="M366" s="31">
        <v>0.01</v>
      </c>
      <c r="N366" s="420">
        <f t="shared" si="107"/>
        <v>94.739000000000004</v>
      </c>
      <c r="O366" s="34">
        <v>37.770000000000003</v>
      </c>
      <c r="P366" s="34">
        <v>39.53</v>
      </c>
      <c r="Q366" s="34">
        <v>6.83</v>
      </c>
      <c r="R366" s="34">
        <v>13.71</v>
      </c>
      <c r="S366" s="34">
        <v>0.4</v>
      </c>
      <c r="T366" s="34">
        <v>0.18</v>
      </c>
      <c r="U366" s="34">
        <v>0.32</v>
      </c>
      <c r="V366" s="34">
        <v>0.2</v>
      </c>
      <c r="W366" s="34">
        <v>0.43</v>
      </c>
      <c r="X366" s="34">
        <v>0.54</v>
      </c>
      <c r="Y366" s="34">
        <v>1.0465978289647868</v>
      </c>
      <c r="Z366" s="34">
        <v>1.2274291765951812</v>
      </c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6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</row>
    <row r="367" spans="1:48" ht="15.75" customHeight="1">
      <c r="A367" s="530"/>
      <c r="B367" s="51"/>
      <c r="C367" s="33"/>
      <c r="D367" s="37"/>
      <c r="E367" s="34"/>
      <c r="F367" s="34"/>
      <c r="G367" s="34"/>
      <c r="H367" s="34"/>
      <c r="I367" s="34"/>
      <c r="J367" s="31"/>
      <c r="K367" s="31"/>
      <c r="L367" s="31"/>
      <c r="M367" s="31"/>
      <c r="N367" s="420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6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</row>
    <row r="368" spans="1:48" ht="15.75" customHeight="1">
      <c r="A368" s="535" t="s">
        <v>4803</v>
      </c>
      <c r="B368" s="51">
        <v>45955</v>
      </c>
      <c r="C368" s="33" t="s">
        <v>4802</v>
      </c>
      <c r="D368" s="37">
        <v>1482</v>
      </c>
      <c r="E368" s="34">
        <v>1.25</v>
      </c>
      <c r="F368" s="34">
        <v>1.35</v>
      </c>
      <c r="G368" s="34">
        <v>4.42</v>
      </c>
      <c r="H368" s="34">
        <v>0.22</v>
      </c>
      <c r="I368" s="34">
        <v>1.03</v>
      </c>
      <c r="J368" s="31">
        <v>1.4999999999999999E-2</v>
      </c>
      <c r="K368" s="31">
        <v>0.10100000000000001</v>
      </c>
      <c r="L368" s="31">
        <v>6.7000000000000004E-2</v>
      </c>
      <c r="M368" s="31">
        <v>1.2999999999999999E-2</v>
      </c>
      <c r="N368" s="420">
        <f t="shared" si="107"/>
        <v>94.134</v>
      </c>
      <c r="O368" s="34">
        <v>36.92</v>
      </c>
      <c r="P368" s="34">
        <v>39.94</v>
      </c>
      <c r="Q368" s="34">
        <v>6.98</v>
      </c>
      <c r="R368" s="34">
        <v>14.06</v>
      </c>
      <c r="S368" s="34">
        <v>0.21</v>
      </c>
      <c r="T368" s="34">
        <v>0.19</v>
      </c>
      <c r="U368" s="34">
        <v>0.31</v>
      </c>
      <c r="V368" s="34">
        <v>0.18</v>
      </c>
      <c r="W368" s="34">
        <v>0.42</v>
      </c>
      <c r="X368" s="34">
        <v>0.54</v>
      </c>
      <c r="Y368" s="34">
        <v>1.0817984832069338</v>
      </c>
      <c r="Z368" s="34">
        <v>1.2708559046587216</v>
      </c>
      <c r="AA368" s="34"/>
      <c r="AB368" s="34" t="s">
        <v>48</v>
      </c>
      <c r="AC368" s="34">
        <v>22.3</v>
      </c>
      <c r="AD368" s="34">
        <v>25.2</v>
      </c>
      <c r="AE368" s="34">
        <v>16.8</v>
      </c>
      <c r="AF368" s="34">
        <v>0.6</v>
      </c>
      <c r="AG368" s="34">
        <v>3.62</v>
      </c>
      <c r="AH368" s="34">
        <v>53.78</v>
      </c>
      <c r="AI368" s="34">
        <v>1.5</v>
      </c>
      <c r="AJ368" s="34">
        <v>40</v>
      </c>
      <c r="AK368" s="34">
        <v>879.01</v>
      </c>
      <c r="AL368" s="36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</row>
    <row r="369" spans="1:48" ht="15.75" customHeight="1">
      <c r="A369" s="535" t="s">
        <v>4803</v>
      </c>
      <c r="B369" s="51">
        <v>45955</v>
      </c>
      <c r="C369" s="33" t="s">
        <v>4804</v>
      </c>
      <c r="D369" s="37">
        <v>1460</v>
      </c>
      <c r="E369" s="34">
        <v>3.5</v>
      </c>
      <c r="F369" s="34">
        <v>4</v>
      </c>
      <c r="G369" s="34">
        <v>4.18</v>
      </c>
      <c r="H369" s="34">
        <v>0.18</v>
      </c>
      <c r="I369" s="34">
        <v>0.42</v>
      </c>
      <c r="J369" s="31">
        <v>2.5000000000000001E-2</v>
      </c>
      <c r="K369" s="31">
        <v>0.08</v>
      </c>
      <c r="L369" s="31">
        <v>3.3000000000000002E-2</v>
      </c>
      <c r="M369" s="31">
        <v>1.2E-2</v>
      </c>
      <c r="N369" s="420">
        <f t="shared" si="107"/>
        <v>95.07</v>
      </c>
      <c r="O369" s="34">
        <v>36.96</v>
      </c>
      <c r="P369" s="34">
        <v>39.47</v>
      </c>
      <c r="Q369" s="34">
        <v>7.13</v>
      </c>
      <c r="R369" s="34">
        <v>13.94</v>
      </c>
      <c r="S369" s="34">
        <v>0.28999999999999998</v>
      </c>
      <c r="T369" s="34">
        <v>0.26</v>
      </c>
      <c r="U369" s="34">
        <v>0.33</v>
      </c>
      <c r="V369" s="34">
        <v>0.2</v>
      </c>
      <c r="W369" s="34">
        <v>0.5</v>
      </c>
      <c r="X369" s="34">
        <v>0.63</v>
      </c>
      <c r="Y369" s="34">
        <v>1.0679112554112553</v>
      </c>
      <c r="Z369" s="34">
        <v>1.2608225108225108</v>
      </c>
      <c r="AA369" s="34"/>
      <c r="AB369" s="34" t="s">
        <v>50</v>
      </c>
      <c r="AC369" s="34">
        <v>6.3</v>
      </c>
      <c r="AD369" s="34" t="s">
        <v>51</v>
      </c>
      <c r="AE369" s="34"/>
      <c r="AF369" s="34"/>
      <c r="AG369" s="34"/>
      <c r="AH369" s="34"/>
      <c r="AI369" s="34"/>
      <c r="AJ369" s="34"/>
      <c r="AK369" s="34"/>
      <c r="AL369" s="36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</row>
    <row r="370" spans="1:48" ht="15.75" customHeight="1">
      <c r="A370" s="535" t="s">
        <v>4806</v>
      </c>
      <c r="B370" s="51">
        <v>45955</v>
      </c>
      <c r="C370" s="33" t="s">
        <v>4805</v>
      </c>
      <c r="D370" s="37">
        <v>1476</v>
      </c>
      <c r="E370" s="34">
        <v>5.3</v>
      </c>
      <c r="F370" s="34">
        <v>5.4</v>
      </c>
      <c r="G370" s="34">
        <v>4.3099999999999996</v>
      </c>
      <c r="H370" s="34">
        <v>0.18</v>
      </c>
      <c r="I370" s="34">
        <v>0.61</v>
      </c>
      <c r="J370" s="31">
        <v>2.5999999999999999E-2</v>
      </c>
      <c r="K370" s="31">
        <v>0.08</v>
      </c>
      <c r="L370" s="31">
        <v>4.2999999999999997E-2</v>
      </c>
      <c r="M370" s="31">
        <v>1.0999999999999999E-2</v>
      </c>
      <c r="N370" s="420">
        <f t="shared" si="107"/>
        <v>94.74</v>
      </c>
      <c r="O370" s="34">
        <v>36.97</v>
      </c>
      <c r="P370" s="34">
        <v>39.4</v>
      </c>
      <c r="Q370" s="34">
        <v>7.06</v>
      </c>
      <c r="R370" s="34">
        <v>14.18</v>
      </c>
      <c r="S370" s="34">
        <v>0.31</v>
      </c>
      <c r="T370" s="34">
        <v>0.2</v>
      </c>
      <c r="U370" s="34">
        <v>0.33</v>
      </c>
      <c r="V370" s="34">
        <v>0.21</v>
      </c>
      <c r="W370" s="34">
        <v>0.49</v>
      </c>
      <c r="X370" s="34">
        <v>0.59</v>
      </c>
      <c r="Y370" s="34">
        <v>1.0657289694346768</v>
      </c>
      <c r="Z370" s="34">
        <v>1.2566946172572357</v>
      </c>
      <c r="AA370" s="34"/>
      <c r="AB370" s="34" t="s">
        <v>53</v>
      </c>
      <c r="AC370" s="34">
        <v>14.3</v>
      </c>
      <c r="AD370" s="34">
        <v>25.4</v>
      </c>
      <c r="AE370" s="34">
        <v>16.600000000000001</v>
      </c>
      <c r="AF370" s="34">
        <v>0.6</v>
      </c>
      <c r="AG370" s="34">
        <v>3.48</v>
      </c>
      <c r="AH370" s="34">
        <v>53.92</v>
      </c>
      <c r="AI370" s="34">
        <v>1.5301204819277106</v>
      </c>
      <c r="AJ370" s="34">
        <v>39.523809523809526</v>
      </c>
      <c r="AK370" s="34">
        <v>880.84</v>
      </c>
      <c r="AL370" s="36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</row>
    <row r="371" spans="1:48" ht="15.75" customHeight="1">
      <c r="A371" s="535" t="s">
        <v>4808</v>
      </c>
      <c r="B371" s="51">
        <v>45955</v>
      </c>
      <c r="C371" s="33" t="s">
        <v>4807</v>
      </c>
      <c r="D371" s="37">
        <v>1468</v>
      </c>
      <c r="E371" s="34">
        <v>6.5</v>
      </c>
      <c r="F371" s="34">
        <v>7</v>
      </c>
      <c r="G371" s="34">
        <v>4.1399999999999997</v>
      </c>
      <c r="H371" s="34">
        <v>0.18</v>
      </c>
      <c r="I371" s="34">
        <v>0.35</v>
      </c>
      <c r="J371" s="31">
        <v>3.4000000000000002E-2</v>
      </c>
      <c r="K371" s="31">
        <v>7.4999999999999997E-2</v>
      </c>
      <c r="L371" s="31">
        <v>2.8000000000000001E-2</v>
      </c>
      <c r="M371" s="31">
        <v>1.0999999999999999E-2</v>
      </c>
      <c r="N371" s="420">
        <f t="shared" si="107"/>
        <v>95.182000000000002</v>
      </c>
      <c r="O371" s="34">
        <v>37</v>
      </c>
      <c r="P371" s="34">
        <v>39.14</v>
      </c>
      <c r="Q371" s="34">
        <v>7.14</v>
      </c>
      <c r="R371" s="34">
        <v>14.06</v>
      </c>
      <c r="S371" s="34">
        <v>0.37</v>
      </c>
      <c r="T371" s="34">
        <v>0.27</v>
      </c>
      <c r="U371" s="34">
        <v>0.35</v>
      </c>
      <c r="V371" s="34">
        <v>0.22</v>
      </c>
      <c r="W371" s="34">
        <v>0.56000000000000005</v>
      </c>
      <c r="X371" s="34">
        <v>0.64</v>
      </c>
      <c r="Y371" s="34">
        <v>1.0578378378378379</v>
      </c>
      <c r="Z371" s="34">
        <v>1.2508108108108109</v>
      </c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6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</row>
    <row r="372" spans="1:48" ht="15.75" customHeight="1">
      <c r="A372" s="535" t="s">
        <v>4810</v>
      </c>
      <c r="B372" s="51">
        <v>45955</v>
      </c>
      <c r="C372" s="33" t="s">
        <v>4809</v>
      </c>
      <c r="D372" s="37">
        <v>1445</v>
      </c>
      <c r="E372" s="34">
        <v>8.5500000000000007</v>
      </c>
      <c r="F372" s="34">
        <v>9.0500000000000007</v>
      </c>
      <c r="G372" s="34">
        <v>4.0599999999999996</v>
      </c>
      <c r="H372" s="34">
        <v>0.15</v>
      </c>
      <c r="I372" s="34">
        <v>0.14000000000000001</v>
      </c>
      <c r="J372" s="31">
        <v>7.2999999999999995E-2</v>
      </c>
      <c r="K372" s="31">
        <v>8.3000000000000004E-2</v>
      </c>
      <c r="L372" s="31">
        <v>8.0000000000000002E-3</v>
      </c>
      <c r="M372" s="31">
        <v>1.0999999999999999E-2</v>
      </c>
      <c r="N372" s="420">
        <f t="shared" si="107"/>
        <v>95.474999999999994</v>
      </c>
      <c r="O372" s="34">
        <v>36.869999999999997</v>
      </c>
      <c r="P372" s="34">
        <v>38.590000000000003</v>
      </c>
      <c r="Q372" s="34">
        <v>7</v>
      </c>
      <c r="R372" s="34">
        <v>13.95</v>
      </c>
      <c r="S372" s="34">
        <v>0.77</v>
      </c>
      <c r="T372" s="34">
        <v>0.41</v>
      </c>
      <c r="U372" s="34">
        <v>0.32</v>
      </c>
      <c r="V372" s="34">
        <v>0.22</v>
      </c>
      <c r="W372" s="34">
        <v>0.72</v>
      </c>
      <c r="X372" s="34">
        <v>0.74</v>
      </c>
      <c r="Y372" s="34">
        <v>1.0466503932736644</v>
      </c>
      <c r="Z372" s="34">
        <v>1.2365066449688096</v>
      </c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6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</row>
    <row r="373" spans="1:48" ht="15.75" customHeight="1">
      <c r="A373" s="535" t="s">
        <v>4812</v>
      </c>
      <c r="B373" s="51">
        <v>45955</v>
      </c>
      <c r="C373" s="33" t="s">
        <v>4811</v>
      </c>
      <c r="D373" s="37">
        <v>1463</v>
      </c>
      <c r="E373" s="34">
        <v>10.220000000000001</v>
      </c>
      <c r="F373" s="34">
        <v>10.32</v>
      </c>
      <c r="G373" s="34">
        <v>4.43</v>
      </c>
      <c r="H373" s="34">
        <v>0.2</v>
      </c>
      <c r="I373" s="34">
        <v>0.55000000000000004</v>
      </c>
      <c r="J373" s="31">
        <v>2.1999999999999999E-2</v>
      </c>
      <c r="K373" s="31">
        <v>8.5999999999999993E-2</v>
      </c>
      <c r="L373" s="31">
        <v>4.4999999999999998E-2</v>
      </c>
      <c r="M373" s="31">
        <v>1.2999999999999999E-2</v>
      </c>
      <c r="N373" s="420">
        <f t="shared" si="107"/>
        <v>94.653999999999996</v>
      </c>
      <c r="O373" s="34">
        <v>35.78</v>
      </c>
      <c r="P373" s="34">
        <v>40.270000000000003</v>
      </c>
      <c r="Q373" s="34">
        <v>7.85</v>
      </c>
      <c r="R373" s="34">
        <v>13.71</v>
      </c>
      <c r="S373" s="34">
        <v>0.25</v>
      </c>
      <c r="T373" s="34">
        <v>0.23</v>
      </c>
      <c r="U373" s="34">
        <v>0.35</v>
      </c>
      <c r="V373" s="34">
        <v>0.18</v>
      </c>
      <c r="W373" s="34">
        <v>0.5</v>
      </c>
      <c r="X373" s="34">
        <v>0.62</v>
      </c>
      <c r="Y373" s="34">
        <v>1.1254891000558973</v>
      </c>
      <c r="Z373" s="34">
        <v>1.3448854108440471</v>
      </c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6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</row>
    <row r="374" spans="1:48" ht="15.75" customHeight="1">
      <c r="A374" s="535" t="s">
        <v>4814</v>
      </c>
      <c r="B374" s="51">
        <v>45955</v>
      </c>
      <c r="C374" s="33" t="s">
        <v>4813</v>
      </c>
      <c r="D374" s="37">
        <v>1472</v>
      </c>
      <c r="E374" s="34">
        <v>12.35</v>
      </c>
      <c r="F374" s="34">
        <v>12.45</v>
      </c>
      <c r="G374" s="34">
        <v>4.4000000000000004</v>
      </c>
      <c r="H374" s="34">
        <v>0.2</v>
      </c>
      <c r="I374" s="34">
        <v>0.66</v>
      </c>
      <c r="J374" s="31">
        <v>0.02</v>
      </c>
      <c r="K374" s="31">
        <v>8.8999999999999996E-2</v>
      </c>
      <c r="L374" s="31">
        <v>5.2999999999999999E-2</v>
      </c>
      <c r="M374" s="31">
        <v>1.2E-2</v>
      </c>
      <c r="N374" s="420">
        <f t="shared" si="107"/>
        <v>94.566000000000003</v>
      </c>
      <c r="O374" s="34">
        <v>35.520000000000003</v>
      </c>
      <c r="P374" s="34">
        <v>40.380000000000003</v>
      </c>
      <c r="Q374" s="34">
        <v>7.51</v>
      </c>
      <c r="R374" s="34">
        <v>14.4</v>
      </c>
      <c r="S374" s="34">
        <v>0.25</v>
      </c>
      <c r="T374" s="34">
        <v>0.19</v>
      </c>
      <c r="U374" s="34">
        <v>0.33</v>
      </c>
      <c r="V374" s="34">
        <v>0.19</v>
      </c>
      <c r="W374" s="34">
        <v>0.43</v>
      </c>
      <c r="X374" s="34">
        <v>0.56000000000000005</v>
      </c>
      <c r="Y374" s="34">
        <v>1.1368243243243243</v>
      </c>
      <c r="Z374" s="34">
        <v>1.3482545045045045</v>
      </c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6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</row>
    <row r="375" spans="1:48" ht="15.75" customHeight="1">
      <c r="A375" s="535" t="s">
        <v>4816</v>
      </c>
      <c r="B375" s="51">
        <v>45955</v>
      </c>
      <c r="C375" s="33" t="s">
        <v>4815</v>
      </c>
      <c r="D375" s="37">
        <v>1465</v>
      </c>
      <c r="E375" s="34">
        <v>14.4</v>
      </c>
      <c r="F375" s="34">
        <v>14.5</v>
      </c>
      <c r="G375" s="34">
        <v>4.42</v>
      </c>
      <c r="H375" s="34">
        <v>0.14000000000000001</v>
      </c>
      <c r="I375" s="34">
        <v>0.23</v>
      </c>
      <c r="J375" s="31">
        <v>3.6999999999999998E-2</v>
      </c>
      <c r="K375" s="31">
        <v>7.6999999999999999E-2</v>
      </c>
      <c r="L375" s="31">
        <v>1.7000000000000001E-2</v>
      </c>
      <c r="M375" s="31">
        <v>8.9999999999999993E-3</v>
      </c>
      <c r="N375" s="420">
        <f t="shared" si="107"/>
        <v>95.07</v>
      </c>
      <c r="O375" s="34">
        <v>36.69</v>
      </c>
      <c r="P375" s="34">
        <v>39.590000000000003</v>
      </c>
      <c r="Q375" s="34">
        <v>7.55</v>
      </c>
      <c r="R375" s="34">
        <v>13.44</v>
      </c>
      <c r="S375" s="34">
        <v>0.38</v>
      </c>
      <c r="T375" s="34">
        <v>0.25</v>
      </c>
      <c r="U375" s="34">
        <v>0.34</v>
      </c>
      <c r="V375" s="34">
        <v>0.23</v>
      </c>
      <c r="W375" s="34">
        <v>0.47</v>
      </c>
      <c r="X375" s="34">
        <v>0.68</v>
      </c>
      <c r="Y375" s="34">
        <f t="shared" ref="Y375:Y377" si="112">P375/O375</f>
        <v>1.0790406105205779</v>
      </c>
      <c r="Z375" s="34">
        <f t="shared" ref="Z375:Z377" si="113">(Q375+P375)/O375</f>
        <v>1.2848187517034615</v>
      </c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6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</row>
    <row r="376" spans="1:48" ht="15.75" customHeight="1">
      <c r="A376" s="535" t="s">
        <v>4818</v>
      </c>
      <c r="B376" s="51">
        <v>45955</v>
      </c>
      <c r="C376" s="33" t="s">
        <v>4817</v>
      </c>
      <c r="D376" s="37">
        <v>1474</v>
      </c>
      <c r="E376" s="34">
        <v>16</v>
      </c>
      <c r="F376" s="34">
        <v>16.100000000000001</v>
      </c>
      <c r="G376" s="34">
        <v>4.41</v>
      </c>
      <c r="H376" s="34">
        <v>0.16</v>
      </c>
      <c r="I376" s="34">
        <v>0.64</v>
      </c>
      <c r="J376" s="31">
        <v>1.4999999999999999E-2</v>
      </c>
      <c r="K376" s="31">
        <v>8.5000000000000006E-2</v>
      </c>
      <c r="L376" s="31">
        <v>4.7E-2</v>
      </c>
      <c r="M376" s="31">
        <v>8.0000000000000002E-3</v>
      </c>
      <c r="N376" s="420">
        <f t="shared" si="107"/>
        <v>94.635000000000005</v>
      </c>
      <c r="O376" s="34">
        <v>36.31</v>
      </c>
      <c r="P376" s="34">
        <v>40.03</v>
      </c>
      <c r="Q376" s="34">
        <v>7.75</v>
      </c>
      <c r="R376" s="34">
        <v>13.82</v>
      </c>
      <c r="S376" s="34">
        <v>0.23</v>
      </c>
      <c r="T376" s="34">
        <v>0.17</v>
      </c>
      <c r="U376" s="34">
        <v>0.33</v>
      </c>
      <c r="V376" s="34">
        <v>0.18</v>
      </c>
      <c r="W376" s="34">
        <v>0.38</v>
      </c>
      <c r="X376" s="34">
        <v>0.56000000000000005</v>
      </c>
      <c r="Y376" s="34">
        <f t="shared" si="112"/>
        <v>1.1024511153952079</v>
      </c>
      <c r="Z376" s="34">
        <f t="shared" si="113"/>
        <v>1.3158909391352245</v>
      </c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6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</row>
    <row r="377" spans="1:48" ht="15.75" customHeight="1">
      <c r="A377" s="535" t="s">
        <v>4820</v>
      </c>
      <c r="B377" s="51">
        <v>45955</v>
      </c>
      <c r="C377" s="33" t="s">
        <v>4819</v>
      </c>
      <c r="D377" s="37">
        <v>1499</v>
      </c>
      <c r="E377" s="34">
        <v>17.5</v>
      </c>
      <c r="F377" s="34">
        <v>18</v>
      </c>
      <c r="G377" s="34">
        <v>4.32</v>
      </c>
      <c r="H377" s="34">
        <v>0.16</v>
      </c>
      <c r="I377" s="34">
        <v>0.94</v>
      </c>
      <c r="J377" s="31">
        <v>2.5000000000000001E-2</v>
      </c>
      <c r="K377" s="31">
        <v>9.6000000000000002E-2</v>
      </c>
      <c r="L377" s="31">
        <v>5.2999999999999999E-2</v>
      </c>
      <c r="M377" s="31">
        <v>8.9999999999999993E-3</v>
      </c>
      <c r="N377" s="420">
        <f t="shared" si="107"/>
        <v>94.397000000000006</v>
      </c>
      <c r="O377" s="34">
        <v>35.869999999999997</v>
      </c>
      <c r="P377" s="34">
        <v>39.83</v>
      </c>
      <c r="Q377" s="34">
        <v>7.96</v>
      </c>
      <c r="R377" s="34">
        <v>14.37</v>
      </c>
      <c r="S377" s="34">
        <v>0.17</v>
      </c>
      <c r="T377" s="34">
        <v>0.16</v>
      </c>
      <c r="U377" s="34">
        <v>0.39</v>
      </c>
      <c r="V377" s="34">
        <v>0.15</v>
      </c>
      <c r="W377" s="34">
        <v>0.32</v>
      </c>
      <c r="X377" s="34">
        <v>0.54</v>
      </c>
      <c r="Y377" s="34">
        <f t="shared" si="112"/>
        <v>1.1103986618344019</v>
      </c>
      <c r="Z377" s="34">
        <f t="shared" si="113"/>
        <v>1.3323111235015335</v>
      </c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6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</row>
    <row r="378" spans="1:48" ht="15.75" customHeight="1">
      <c r="A378" s="535" t="s">
        <v>4822</v>
      </c>
      <c r="B378" s="51">
        <v>45955</v>
      </c>
      <c r="C378" s="33" t="s">
        <v>4821</v>
      </c>
      <c r="D378" s="37">
        <v>1490</v>
      </c>
      <c r="E378" s="34">
        <v>19.47</v>
      </c>
      <c r="F378" s="34">
        <v>19.57</v>
      </c>
      <c r="G378" s="34">
        <v>4.3499999999999996</v>
      </c>
      <c r="H378" s="34">
        <v>0.16</v>
      </c>
      <c r="I378" s="34">
        <v>0.83</v>
      </c>
      <c r="J378" s="31">
        <v>1.4999999999999999E-2</v>
      </c>
      <c r="K378" s="31">
        <v>9.4E-2</v>
      </c>
      <c r="L378" s="31">
        <v>6.3299999999999995E-2</v>
      </c>
      <c r="M378" s="31">
        <v>8.9999999999999993E-3</v>
      </c>
      <c r="N378" s="420">
        <f t="shared" si="107"/>
        <v>94.478700000000003</v>
      </c>
      <c r="O378" s="34">
        <v>36.4</v>
      </c>
      <c r="P378" s="34">
        <v>39.6</v>
      </c>
      <c r="Q378" s="34">
        <v>7.86</v>
      </c>
      <c r="R378" s="34">
        <v>14.22</v>
      </c>
      <c r="S378" s="34">
        <v>0.2</v>
      </c>
      <c r="T378" s="34">
        <v>0.11</v>
      </c>
      <c r="U378" s="34">
        <v>0.38</v>
      </c>
      <c r="V378" s="34">
        <v>0.15</v>
      </c>
      <c r="W378" s="34">
        <v>0.34</v>
      </c>
      <c r="X378" s="34">
        <v>0.5</v>
      </c>
      <c r="Y378" s="34">
        <f>P378/O378</f>
        <v>1.087912087912088</v>
      </c>
      <c r="Z378" s="34">
        <f>(Q378+P378)/O378</f>
        <v>1.3038461538461539</v>
      </c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6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</row>
    <row r="379" spans="1:48" ht="15.75" customHeight="1">
      <c r="A379" s="535" t="s">
        <v>4824</v>
      </c>
      <c r="B379" s="51">
        <v>45955</v>
      </c>
      <c r="C379" s="33" t="s">
        <v>4823</v>
      </c>
      <c r="D379" s="37">
        <v>1499</v>
      </c>
      <c r="E379" s="34">
        <v>21.4</v>
      </c>
      <c r="F379" s="34">
        <v>21.5</v>
      </c>
      <c r="G379" s="34">
        <v>4.3600000000000003</v>
      </c>
      <c r="H379" s="34">
        <v>0.16</v>
      </c>
      <c r="I379" s="34">
        <v>0.8</v>
      </c>
      <c r="J379" s="31">
        <v>1.6E-2</v>
      </c>
      <c r="K379" s="31">
        <v>9.2999999999999999E-2</v>
      </c>
      <c r="L379" s="31">
        <v>6.0999999999999999E-2</v>
      </c>
      <c r="M379" s="31">
        <v>1.0999999999999999E-2</v>
      </c>
      <c r="N379" s="420">
        <f t="shared" si="107"/>
        <v>94.498999999999995</v>
      </c>
      <c r="O379" s="34">
        <v>35.020000000000003</v>
      </c>
      <c r="P379" s="34">
        <v>40.11</v>
      </c>
      <c r="Q379" s="34">
        <v>8.1199999999999992</v>
      </c>
      <c r="R379" s="34">
        <v>14.83</v>
      </c>
      <c r="S379" s="34">
        <v>0.16</v>
      </c>
      <c r="T379" s="34">
        <v>0.11</v>
      </c>
      <c r="U379" s="34">
        <v>0.32</v>
      </c>
      <c r="V379" s="34">
        <v>0.17</v>
      </c>
      <c r="W379" s="34">
        <v>0.35</v>
      </c>
      <c r="X379" s="34">
        <v>0.55000000000000004</v>
      </c>
      <c r="Y379" s="34">
        <v>1.1453455168475155</v>
      </c>
      <c r="Z379" s="34">
        <v>1.3772130211307823</v>
      </c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6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</row>
    <row r="380" spans="1:48" ht="15.75" customHeight="1">
      <c r="A380" s="535" t="s">
        <v>4826</v>
      </c>
      <c r="B380" s="51">
        <v>45955</v>
      </c>
      <c r="C380" s="33" t="s">
        <v>4825</v>
      </c>
      <c r="D380" s="37">
        <v>1489</v>
      </c>
      <c r="E380" s="34">
        <v>23.4</v>
      </c>
      <c r="F380" s="34">
        <v>23.5</v>
      </c>
      <c r="G380" s="34">
        <v>4.41</v>
      </c>
      <c r="H380" s="34">
        <v>0.13</v>
      </c>
      <c r="I380" s="34">
        <v>0.64</v>
      </c>
      <c r="J380" s="31">
        <v>1.6E-2</v>
      </c>
      <c r="K380" s="31">
        <v>7.4999999999999997E-2</v>
      </c>
      <c r="L380" s="31">
        <v>4.3999999999999997E-2</v>
      </c>
      <c r="M380" s="31">
        <v>8.9999999999999993E-3</v>
      </c>
      <c r="N380" s="420">
        <f t="shared" si="107"/>
        <v>94.676000000000002</v>
      </c>
      <c r="O380" s="34">
        <v>35.79</v>
      </c>
      <c r="P380" s="34">
        <v>39.22</v>
      </c>
      <c r="Q380" s="34">
        <v>8.19</v>
      </c>
      <c r="R380" s="34">
        <v>14.73</v>
      </c>
      <c r="S380" s="34">
        <v>0.21</v>
      </c>
      <c r="T380" s="34">
        <v>0.12</v>
      </c>
      <c r="U380" s="34">
        <v>0.38</v>
      </c>
      <c r="V380" s="34">
        <v>0.18</v>
      </c>
      <c r="W380" s="34">
        <v>0.4</v>
      </c>
      <c r="X380" s="34">
        <v>0.55000000000000004</v>
      </c>
      <c r="Y380" s="34">
        <f t="shared" ref="Y380" si="114">P380/O380</f>
        <v>1.0958368259290305</v>
      </c>
      <c r="Z380" s="34">
        <f t="shared" ref="Z380" si="115">(Q380+P380)/O380</f>
        <v>1.3246716960044704</v>
      </c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6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</row>
    <row r="381" spans="1:48" ht="15.75" customHeight="1">
      <c r="A381" s="535"/>
      <c r="B381" s="51"/>
      <c r="C381" s="33"/>
      <c r="D381" s="37"/>
      <c r="E381" s="34"/>
      <c r="F381" s="34"/>
      <c r="G381" s="34"/>
      <c r="H381" s="34"/>
      <c r="I381" s="34"/>
      <c r="J381" s="31"/>
      <c r="K381" s="31"/>
      <c r="L381" s="31"/>
      <c r="M381" s="31"/>
      <c r="N381" s="420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6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</row>
    <row r="382" spans="1:48" ht="15.75" customHeight="1">
      <c r="A382" s="535" t="s">
        <v>4828</v>
      </c>
      <c r="B382" s="51">
        <v>45956</v>
      </c>
      <c r="C382" s="33" t="s">
        <v>4827</v>
      </c>
      <c r="D382" s="37">
        <v>1471</v>
      </c>
      <c r="E382" s="34">
        <v>1.5</v>
      </c>
      <c r="F382" s="34">
        <v>2</v>
      </c>
      <c r="G382" s="34">
        <v>4.42</v>
      </c>
      <c r="H382" s="34">
        <v>0.15</v>
      </c>
      <c r="I382" s="34">
        <v>0.57999999999999996</v>
      </c>
      <c r="J382" s="31">
        <v>3.7999999999999999E-2</v>
      </c>
      <c r="K382" s="31">
        <v>7.3999999999999996E-2</v>
      </c>
      <c r="L382" s="31">
        <v>3.2000000000000001E-2</v>
      </c>
      <c r="M382" s="31">
        <v>0.01</v>
      </c>
      <c r="N382" s="420">
        <f t="shared" si="107"/>
        <v>94.695999999999998</v>
      </c>
      <c r="O382" s="34">
        <v>36.6</v>
      </c>
      <c r="P382" s="34">
        <v>38.61</v>
      </c>
      <c r="Q382" s="34">
        <v>7.87</v>
      </c>
      <c r="R382" s="34">
        <v>14.33</v>
      </c>
      <c r="S382" s="34">
        <v>0.41</v>
      </c>
      <c r="T382" s="34">
        <v>0.21</v>
      </c>
      <c r="U382" s="34">
        <v>0.35</v>
      </c>
      <c r="V382" s="34">
        <v>0.21</v>
      </c>
      <c r="W382" s="34">
        <v>0.51</v>
      </c>
      <c r="X382" s="34">
        <v>0.67</v>
      </c>
      <c r="Y382" s="34">
        <v>1.0549180327868852</v>
      </c>
      <c r="Z382" s="34">
        <v>1.2699453551912567</v>
      </c>
      <c r="AA382" s="34"/>
      <c r="AB382" s="34" t="s">
        <v>48</v>
      </c>
      <c r="AC382" s="34">
        <v>22.3</v>
      </c>
      <c r="AD382" s="34" t="s">
        <v>51</v>
      </c>
      <c r="AE382" s="34"/>
      <c r="AF382" s="34"/>
      <c r="AG382" s="34"/>
      <c r="AH382" s="34"/>
      <c r="AI382" s="34"/>
      <c r="AJ382" s="34"/>
      <c r="AK382" s="34"/>
      <c r="AL382" s="36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</row>
    <row r="383" spans="1:48" ht="15.75" customHeight="1">
      <c r="A383" s="535" t="s">
        <v>4830</v>
      </c>
      <c r="B383" s="51">
        <v>45956</v>
      </c>
      <c r="C383" s="33" t="s">
        <v>4829</v>
      </c>
      <c r="D383" s="37">
        <v>1471</v>
      </c>
      <c r="E383" s="34">
        <v>3.15</v>
      </c>
      <c r="F383" s="34">
        <v>3.25</v>
      </c>
      <c r="G383" s="34">
        <v>4.34</v>
      </c>
      <c r="H383" s="34">
        <v>0.18</v>
      </c>
      <c r="I383" s="34">
        <v>0.86</v>
      </c>
      <c r="J383" s="31">
        <v>1.2E-2</v>
      </c>
      <c r="K383" s="31">
        <v>0.09</v>
      </c>
      <c r="L383" s="31">
        <v>7.5999999999999998E-2</v>
      </c>
      <c r="M383" s="31">
        <v>0.01</v>
      </c>
      <c r="N383" s="420">
        <f t="shared" si="107"/>
        <v>94.432000000000002</v>
      </c>
      <c r="O383" s="34">
        <v>35.020000000000003</v>
      </c>
      <c r="P383" s="34">
        <v>40.229999999999997</v>
      </c>
      <c r="Q383" s="34">
        <v>8.2200000000000006</v>
      </c>
      <c r="R383" s="34">
        <v>14.56</v>
      </c>
      <c r="S383" s="34">
        <v>0.14000000000000001</v>
      </c>
      <c r="T383" s="34">
        <v>0.13</v>
      </c>
      <c r="U383" s="34">
        <v>0.38</v>
      </c>
      <c r="V383" s="34">
        <v>0.17</v>
      </c>
      <c r="W383" s="34">
        <v>0.37</v>
      </c>
      <c r="X383" s="34">
        <v>0.56000000000000005</v>
      </c>
      <c r="Y383" s="34">
        <v>1.1487721302113076</v>
      </c>
      <c r="Z383" s="34">
        <v>1.3834951456310678</v>
      </c>
      <c r="AA383" s="34"/>
      <c r="AB383" s="34" t="s">
        <v>50</v>
      </c>
      <c r="AC383" s="34">
        <v>6.3</v>
      </c>
      <c r="AD383" s="34">
        <v>26.2</v>
      </c>
      <c r="AE383" s="34">
        <v>18</v>
      </c>
      <c r="AF383" s="34">
        <v>0.6</v>
      </c>
      <c r="AG383" s="34">
        <v>3.62</v>
      </c>
      <c r="AH383" s="34">
        <v>51.58</v>
      </c>
      <c r="AI383" s="34">
        <v>1.4555555555555555</v>
      </c>
      <c r="AJ383" s="34">
        <v>40.723981900452486</v>
      </c>
      <c r="AK383" s="34">
        <v>909.51</v>
      </c>
      <c r="AL383" s="36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spans="1:48" ht="15.75" customHeight="1">
      <c r="A384" s="535" t="s">
        <v>4832</v>
      </c>
      <c r="B384" s="51">
        <v>45956</v>
      </c>
      <c r="C384" s="33" t="s">
        <v>4831</v>
      </c>
      <c r="D384" s="37">
        <v>1512</v>
      </c>
      <c r="E384" s="34">
        <v>5.3</v>
      </c>
      <c r="F384" s="34">
        <v>5.4</v>
      </c>
      <c r="G384" s="34">
        <v>4.29</v>
      </c>
      <c r="H384" s="34">
        <v>0.16</v>
      </c>
      <c r="I384" s="34">
        <v>1.03</v>
      </c>
      <c r="J384" s="31">
        <v>0.01</v>
      </c>
      <c r="K384" s="31">
        <v>0.09</v>
      </c>
      <c r="L384" s="31">
        <v>7.6999999999999999E-2</v>
      </c>
      <c r="M384" s="31">
        <v>8.9999999999999993E-3</v>
      </c>
      <c r="N384" s="420">
        <f t="shared" si="107"/>
        <v>94.334000000000003</v>
      </c>
      <c r="O384" s="34">
        <v>33.159999999999997</v>
      </c>
      <c r="P384" s="34">
        <v>41.05</v>
      </c>
      <c r="Q384" s="34">
        <v>8.69</v>
      </c>
      <c r="R384" s="34">
        <v>15.42</v>
      </c>
      <c r="S384" s="34">
        <v>0.15</v>
      </c>
      <c r="T384" s="34">
        <v>0.08</v>
      </c>
      <c r="U384" s="34">
        <v>0.45</v>
      </c>
      <c r="V384" s="34">
        <v>0.12</v>
      </c>
      <c r="W384" s="34">
        <v>0.22</v>
      </c>
      <c r="X384" s="34">
        <v>0.44</v>
      </c>
      <c r="Y384" s="34">
        <f>P384/O384</f>
        <v>1.2379372738238843</v>
      </c>
      <c r="Z384" s="34">
        <f>(Q384+P384)/O384</f>
        <v>1.5</v>
      </c>
      <c r="AA384" s="34"/>
      <c r="AB384" s="34" t="s">
        <v>53</v>
      </c>
      <c r="AC384" s="34">
        <v>14.3</v>
      </c>
      <c r="AD384" s="34"/>
      <c r="AE384" s="34"/>
      <c r="AF384" s="34"/>
      <c r="AG384" s="34"/>
      <c r="AH384" s="34"/>
      <c r="AI384" s="34"/>
      <c r="AJ384" s="34"/>
      <c r="AK384" s="34"/>
      <c r="AL384" s="36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spans="1:48" ht="15.75" customHeight="1">
      <c r="A385" s="535" t="s">
        <v>4833</v>
      </c>
      <c r="B385" s="51">
        <v>45956</v>
      </c>
      <c r="C385" s="33" t="s">
        <v>4834</v>
      </c>
      <c r="D385" s="37">
        <v>1499</v>
      </c>
      <c r="E385" s="34">
        <v>7</v>
      </c>
      <c r="F385" s="34">
        <v>7.1</v>
      </c>
      <c r="G385" s="34">
        <v>4.4400000000000004</v>
      </c>
      <c r="H385" s="34">
        <v>0.16</v>
      </c>
      <c r="I385" s="34">
        <v>0.5</v>
      </c>
      <c r="J385" s="31">
        <v>1.2E-2</v>
      </c>
      <c r="K385" s="31">
        <v>7.6999999999999999E-2</v>
      </c>
      <c r="L385" s="31">
        <v>5.0999999999999997E-2</v>
      </c>
      <c r="M385" s="31">
        <v>8.9999999999999993E-3</v>
      </c>
      <c r="N385" s="420">
        <f t="shared" si="107"/>
        <v>94.751000000000005</v>
      </c>
      <c r="O385" s="34">
        <v>33.65</v>
      </c>
      <c r="P385" s="34">
        <v>40.729999999999997</v>
      </c>
      <c r="Q385" s="34">
        <v>8.6999999999999993</v>
      </c>
      <c r="R385" s="34">
        <v>14.92</v>
      </c>
      <c r="S385" s="34">
        <v>0.28999999999999998</v>
      </c>
      <c r="T385" s="34">
        <v>0.12</v>
      </c>
      <c r="U385" s="34">
        <v>0.4</v>
      </c>
      <c r="V385" s="34">
        <v>0.16</v>
      </c>
      <c r="W385" s="34">
        <v>0.3</v>
      </c>
      <c r="X385" s="34">
        <v>0.52</v>
      </c>
      <c r="Y385" s="34">
        <v>1.2104011887072808</v>
      </c>
      <c r="Z385" s="34">
        <v>1.4689450222882614</v>
      </c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6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spans="1:48" ht="15.75" customHeight="1">
      <c r="A386" s="535" t="s">
        <v>4836</v>
      </c>
      <c r="B386" s="51">
        <v>45956</v>
      </c>
      <c r="C386" s="33" t="s">
        <v>4835</v>
      </c>
      <c r="D386" s="37">
        <v>1489</v>
      </c>
      <c r="E386" s="34">
        <v>9.1</v>
      </c>
      <c r="F386" s="34">
        <v>9.1999999999999993</v>
      </c>
      <c r="G386" s="34">
        <v>4.4000000000000004</v>
      </c>
      <c r="H386" s="34">
        <v>0.16</v>
      </c>
      <c r="I386" s="34">
        <v>0.63</v>
      </c>
      <c r="J386" s="31">
        <v>1.7999999999999999E-2</v>
      </c>
      <c r="K386" s="31">
        <v>8.6999999999999994E-2</v>
      </c>
      <c r="L386" s="31">
        <v>5.2999999999999999E-2</v>
      </c>
      <c r="M386" s="31">
        <v>8.9999999999999993E-3</v>
      </c>
      <c r="N386" s="420">
        <f t="shared" si="107"/>
        <v>94.643000000000001</v>
      </c>
      <c r="O386" s="34">
        <v>35.020000000000003</v>
      </c>
      <c r="P386" s="34">
        <v>39.68</v>
      </c>
      <c r="Q386" s="34">
        <v>8.4600000000000009</v>
      </c>
      <c r="R386" s="34">
        <v>14.53</v>
      </c>
      <c r="S386" s="34">
        <v>0.3</v>
      </c>
      <c r="T386" s="34">
        <v>0.15</v>
      </c>
      <c r="U386" s="34">
        <v>0.37</v>
      </c>
      <c r="V386" s="34">
        <v>0.21</v>
      </c>
      <c r="W386" s="34">
        <v>0.45</v>
      </c>
      <c r="X386" s="34">
        <v>0.6</v>
      </c>
      <c r="Y386" s="34">
        <v>1.1330668189605939</v>
      </c>
      <c r="Z386" s="34">
        <v>1.3746430611079383</v>
      </c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6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spans="1:48" ht="15.75" customHeight="1">
      <c r="A387" s="535" t="s">
        <v>4837</v>
      </c>
      <c r="B387" s="51">
        <v>45956</v>
      </c>
      <c r="C387" s="33" t="s">
        <v>4838</v>
      </c>
      <c r="D387" s="37">
        <v>1497</v>
      </c>
      <c r="E387" s="34">
        <v>10.35</v>
      </c>
      <c r="F387" s="34">
        <v>10.45</v>
      </c>
      <c r="G387" s="34">
        <v>4.2699999999999996</v>
      </c>
      <c r="H387" s="34">
        <v>0.15</v>
      </c>
      <c r="I387" s="34">
        <v>1.1299999999999999</v>
      </c>
      <c r="J387" s="31">
        <v>1.7000000000000001E-2</v>
      </c>
      <c r="K387" s="31">
        <v>0.09</v>
      </c>
      <c r="L387" s="31">
        <v>7.4999999999999997E-2</v>
      </c>
      <c r="M387" s="31">
        <v>8.0000000000000002E-3</v>
      </c>
      <c r="N387" s="420">
        <f t="shared" si="107"/>
        <v>94.26</v>
      </c>
      <c r="O387" s="34">
        <v>34.840000000000003</v>
      </c>
      <c r="P387" s="34">
        <v>39.479999999999997</v>
      </c>
      <c r="Q387" s="34">
        <v>8.43</v>
      </c>
      <c r="R387" s="34">
        <v>15.18</v>
      </c>
      <c r="S387" s="34">
        <v>0.21</v>
      </c>
      <c r="T387" s="34">
        <v>0.1</v>
      </c>
      <c r="U387" s="34">
        <v>0.42</v>
      </c>
      <c r="V387" s="34">
        <v>0.19</v>
      </c>
      <c r="W387" s="34">
        <v>0.38</v>
      </c>
      <c r="X387" s="34">
        <v>0.51</v>
      </c>
      <c r="Y387" s="34">
        <v>1.1331802525832375</v>
      </c>
      <c r="Z387" s="34">
        <v>1.3751435132032144</v>
      </c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6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spans="1:48" ht="15.75" customHeight="1">
      <c r="A388" s="535" t="s">
        <v>4839</v>
      </c>
      <c r="B388" s="51">
        <v>45956</v>
      </c>
      <c r="C388" s="33" t="s">
        <v>4840</v>
      </c>
      <c r="D388" s="37">
        <v>1487</v>
      </c>
      <c r="E388" s="34">
        <v>13.3</v>
      </c>
      <c r="F388" s="34">
        <v>13.4</v>
      </c>
      <c r="G388" s="34">
        <v>4.42</v>
      </c>
      <c r="H388" s="34">
        <v>0.14000000000000001</v>
      </c>
      <c r="I388" s="34">
        <v>0.59</v>
      </c>
      <c r="J388" s="31">
        <v>2.9000000000000001E-2</v>
      </c>
      <c r="K388" s="31">
        <v>7.3999999999999996E-2</v>
      </c>
      <c r="L388" s="31">
        <v>4.3999999999999997E-2</v>
      </c>
      <c r="M388" s="31">
        <v>8.9999999999999993E-3</v>
      </c>
      <c r="N388" s="420">
        <f t="shared" si="107"/>
        <v>94.694000000000003</v>
      </c>
      <c r="O388" s="34">
        <v>35.61</v>
      </c>
      <c r="P388" s="34">
        <v>38.909999999999997</v>
      </c>
      <c r="Q388" s="34">
        <v>8.2799999999999994</v>
      </c>
      <c r="R388" s="34">
        <v>14.77</v>
      </c>
      <c r="S388" s="34">
        <v>0.4</v>
      </c>
      <c r="T388" s="34">
        <v>0.15</v>
      </c>
      <c r="U388" s="34">
        <v>0.38</v>
      </c>
      <c r="V388" s="34">
        <v>0.21</v>
      </c>
      <c r="W388" s="34">
        <v>0.47</v>
      </c>
      <c r="X388" s="34">
        <v>0.59</v>
      </c>
      <c r="Y388" s="34">
        <v>1.0926705981465881</v>
      </c>
      <c r="Z388" s="34">
        <v>1.3251895534962088</v>
      </c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6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spans="1:48" ht="15.75" customHeight="1">
      <c r="A389" s="535" t="s">
        <v>4841</v>
      </c>
      <c r="B389" s="51">
        <v>45956</v>
      </c>
      <c r="C389" s="33" t="s">
        <v>4842</v>
      </c>
      <c r="D389" s="37">
        <v>1480</v>
      </c>
      <c r="E389" s="34">
        <v>15.15</v>
      </c>
      <c r="F389" s="34">
        <v>15.25</v>
      </c>
      <c r="G389" s="34">
        <v>4.49</v>
      </c>
      <c r="H389" s="34">
        <v>0.123</v>
      </c>
      <c r="I389" s="34">
        <v>0.34</v>
      </c>
      <c r="J389" s="31">
        <v>4.9000000000000002E-2</v>
      </c>
      <c r="K389" s="31">
        <v>7.1999999999999995E-2</v>
      </c>
      <c r="L389" s="31">
        <v>2.4299999999999999E-2</v>
      </c>
      <c r="M389" s="31">
        <v>8.9999999999999993E-3</v>
      </c>
      <c r="N389" s="420">
        <f t="shared" si="107"/>
        <v>94.892700000000005</v>
      </c>
      <c r="O389" s="34">
        <v>36.61</v>
      </c>
      <c r="P389" s="34">
        <v>37.54</v>
      </c>
      <c r="Q389" s="34">
        <v>7.96</v>
      </c>
      <c r="R389" s="34">
        <v>14.44</v>
      </c>
      <c r="S389" s="34">
        <v>0.31</v>
      </c>
      <c r="T389" s="34">
        <v>0.2</v>
      </c>
      <c r="U389" s="34">
        <v>0.34</v>
      </c>
      <c r="V389" s="34">
        <v>0.28000000000000003</v>
      </c>
      <c r="W389" s="34">
        <v>0.42</v>
      </c>
      <c r="X389" s="34">
        <v>0.72</v>
      </c>
      <c r="Y389" s="34">
        <f t="shared" ref="Y389:Y394" si="116">P389/O389</f>
        <v>1.0254028953837748</v>
      </c>
      <c r="Z389" s="34">
        <f t="shared" ref="Z389:Z394" si="117">(Q389+P389)/O389</f>
        <v>1.24282982791587</v>
      </c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6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spans="1:48" ht="15.75" customHeight="1">
      <c r="A390" s="535" t="s">
        <v>4843</v>
      </c>
      <c r="B390" s="51">
        <v>45956</v>
      </c>
      <c r="C390" s="33" t="s">
        <v>4844</v>
      </c>
      <c r="D390" s="37">
        <v>1463</v>
      </c>
      <c r="E390" s="34">
        <v>17.09</v>
      </c>
      <c r="F390" s="34">
        <v>17.190000000000001</v>
      </c>
      <c r="G390" s="34">
        <v>4.28</v>
      </c>
      <c r="H390" s="34">
        <v>0.15</v>
      </c>
      <c r="I390" s="34">
        <v>1.0900000000000001</v>
      </c>
      <c r="J390" s="31">
        <v>0.02</v>
      </c>
      <c r="K390" s="31">
        <v>9.1999999999999998E-2</v>
      </c>
      <c r="L390" s="31">
        <v>7.0000000000000007E-2</v>
      </c>
      <c r="M390" s="31">
        <v>8.9999999999999993E-3</v>
      </c>
      <c r="N390" s="420">
        <f t="shared" si="107"/>
        <v>94.289000000000001</v>
      </c>
      <c r="O390" s="34">
        <v>36.5</v>
      </c>
      <c r="P390" s="34">
        <v>38.049999999999997</v>
      </c>
      <c r="Q390" s="34">
        <v>8.34</v>
      </c>
      <c r="R390" s="34">
        <v>14.75</v>
      </c>
      <c r="S390" s="34">
        <v>0.26</v>
      </c>
      <c r="T390" s="34">
        <v>0.13</v>
      </c>
      <c r="U390" s="34">
        <v>0.37</v>
      </c>
      <c r="V390" s="34">
        <v>0.21</v>
      </c>
      <c r="W390" s="34">
        <v>0.49</v>
      </c>
      <c r="X390" s="34">
        <v>0.59</v>
      </c>
      <c r="Y390" s="34">
        <f t="shared" si="116"/>
        <v>1.0424657534246575</v>
      </c>
      <c r="Z390" s="34">
        <f t="shared" si="117"/>
        <v>1.270958904109589</v>
      </c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6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spans="1:48" ht="15.75" customHeight="1">
      <c r="A391" s="535" t="s">
        <v>4845</v>
      </c>
      <c r="B391" s="51">
        <v>45956</v>
      </c>
      <c r="C391" s="33" t="s">
        <v>4846</v>
      </c>
      <c r="D391" s="37">
        <v>1473</v>
      </c>
      <c r="E391" s="34">
        <v>18.38</v>
      </c>
      <c r="F391" s="34">
        <v>18.48</v>
      </c>
      <c r="G391" s="34">
        <v>4.28</v>
      </c>
      <c r="H391" s="34">
        <v>0.15</v>
      </c>
      <c r="I391" s="34">
        <v>1.1000000000000001</v>
      </c>
      <c r="J391" s="31">
        <v>1.6E-2</v>
      </c>
      <c r="K391" s="31">
        <v>9.9000000000000005E-2</v>
      </c>
      <c r="L391" s="31">
        <v>7.1999999999999995E-2</v>
      </c>
      <c r="M391" s="31">
        <v>8.9999999999999993E-3</v>
      </c>
      <c r="N391" s="420">
        <f t="shared" si="107"/>
        <v>94.274000000000001</v>
      </c>
      <c r="O391" s="34">
        <v>35.43</v>
      </c>
      <c r="P391" s="34">
        <v>38.89</v>
      </c>
      <c r="Q391" s="34">
        <v>8.19</v>
      </c>
      <c r="R391" s="34">
        <v>15.42</v>
      </c>
      <c r="S391" s="34">
        <v>0.23</v>
      </c>
      <c r="T391" s="34">
        <v>0.1</v>
      </c>
      <c r="U391" s="34">
        <v>0.4</v>
      </c>
      <c r="V391" s="34">
        <v>0.18</v>
      </c>
      <c r="W391" s="34">
        <v>0.39</v>
      </c>
      <c r="X391" s="34">
        <v>0.52</v>
      </c>
      <c r="Y391" s="34">
        <f t="shared" si="116"/>
        <v>1.0976573525261077</v>
      </c>
      <c r="Z391" s="34">
        <f t="shared" si="117"/>
        <v>1.3288173863957098</v>
      </c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6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spans="1:48" ht="15.75" customHeight="1">
      <c r="A392" s="535" t="s">
        <v>4847</v>
      </c>
      <c r="B392" s="51">
        <v>45956</v>
      </c>
      <c r="C392" s="33" t="s">
        <v>4848</v>
      </c>
      <c r="D392" s="37">
        <v>1488</v>
      </c>
      <c r="E392" s="34">
        <v>20.170000000000002</v>
      </c>
      <c r="F392" s="34">
        <v>20.27</v>
      </c>
      <c r="G392" s="34">
        <v>4.43</v>
      </c>
      <c r="H392" s="34">
        <v>0.13500000000000001</v>
      </c>
      <c r="I392" s="34">
        <v>0.54</v>
      </c>
      <c r="J392" s="31">
        <v>2.4E-2</v>
      </c>
      <c r="K392" s="31">
        <v>7.9000000000000001E-2</v>
      </c>
      <c r="L392" s="31">
        <v>4.4999999999999998E-2</v>
      </c>
      <c r="M392" s="31">
        <v>0.01</v>
      </c>
      <c r="N392" s="420">
        <f t="shared" si="107"/>
        <v>94.736999999999995</v>
      </c>
      <c r="O392" s="34">
        <v>34.74</v>
      </c>
      <c r="P392" s="34">
        <v>39.14</v>
      </c>
      <c r="Q392" s="34">
        <v>8.32</v>
      </c>
      <c r="R392" s="34">
        <v>15.67</v>
      </c>
      <c r="S392" s="34">
        <v>0.19</v>
      </c>
      <c r="T392" s="34">
        <v>0.14000000000000001</v>
      </c>
      <c r="U392" s="34">
        <v>0.4</v>
      </c>
      <c r="V392" s="34">
        <v>0.19</v>
      </c>
      <c r="W392" s="34">
        <v>0.39</v>
      </c>
      <c r="X392" s="34">
        <v>0.59</v>
      </c>
      <c r="Y392" s="34">
        <f t="shared" si="116"/>
        <v>1.1266551525618882</v>
      </c>
      <c r="Z392" s="34">
        <f t="shared" si="117"/>
        <v>1.3661485319516407</v>
      </c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6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spans="1:48" ht="15.75" customHeight="1">
      <c r="A393" s="535" t="s">
        <v>4850</v>
      </c>
      <c r="B393" s="51">
        <v>45956</v>
      </c>
      <c r="C393" s="33" t="s">
        <v>4849</v>
      </c>
      <c r="D393" s="37">
        <v>1497</v>
      </c>
      <c r="E393" s="34">
        <v>21.38</v>
      </c>
      <c r="F393" s="34">
        <v>21.48</v>
      </c>
      <c r="G393" s="34">
        <v>4.41</v>
      </c>
      <c r="H393" s="34">
        <v>0.14000000000000001</v>
      </c>
      <c r="I393" s="34">
        <v>0.61</v>
      </c>
      <c r="J393" s="31">
        <v>2.5000000000000001E-2</v>
      </c>
      <c r="K393" s="31">
        <v>8.8999999999999996E-2</v>
      </c>
      <c r="L393" s="31">
        <v>4.9700000000000001E-2</v>
      </c>
      <c r="M393" s="31">
        <v>1.0999999999999999E-2</v>
      </c>
      <c r="N393" s="420">
        <f t="shared" si="107"/>
        <v>94.665300000000002</v>
      </c>
      <c r="O393" s="34">
        <v>35.31</v>
      </c>
      <c r="P393" s="34">
        <v>38.81</v>
      </c>
      <c r="Q393" s="34">
        <v>8.31</v>
      </c>
      <c r="R393" s="34">
        <v>15.36</v>
      </c>
      <c r="S393" s="34">
        <v>0.19</v>
      </c>
      <c r="T393" s="34">
        <v>0.15</v>
      </c>
      <c r="U393" s="34">
        <v>0.37</v>
      </c>
      <c r="V393" s="34">
        <v>0.2</v>
      </c>
      <c r="W393" s="34">
        <v>0.42</v>
      </c>
      <c r="X393" s="34">
        <v>0.65</v>
      </c>
      <c r="Y393" s="34">
        <f t="shared" si="116"/>
        <v>1.0991220617388842</v>
      </c>
      <c r="Z393" s="34">
        <f t="shared" si="117"/>
        <v>1.3344661568960634</v>
      </c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6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spans="1:48" ht="15.75" customHeight="1">
      <c r="A394" s="535" t="s">
        <v>4852</v>
      </c>
      <c r="B394" s="51">
        <v>45956</v>
      </c>
      <c r="C394" s="33" t="s">
        <v>4851</v>
      </c>
      <c r="D394" s="37">
        <v>1475</v>
      </c>
      <c r="E394" s="34">
        <v>23.1</v>
      </c>
      <c r="F394" s="34">
        <v>23.2</v>
      </c>
      <c r="G394" s="34">
        <v>4.4400000000000004</v>
      </c>
      <c r="H394" s="34">
        <v>0.14000000000000001</v>
      </c>
      <c r="I394" s="34">
        <v>0.51</v>
      </c>
      <c r="J394" s="31">
        <v>2.5999999999999999E-2</v>
      </c>
      <c r="K394" s="31">
        <v>8.3000000000000004E-2</v>
      </c>
      <c r="L394" s="31">
        <v>4.4999999999999998E-2</v>
      </c>
      <c r="M394" s="31">
        <v>1.0999999999999999E-2</v>
      </c>
      <c r="N394" s="420">
        <f t="shared" si="107"/>
        <v>94.745000000000005</v>
      </c>
      <c r="O394" s="34">
        <v>35.47</v>
      </c>
      <c r="P394" s="34">
        <v>38.840000000000003</v>
      </c>
      <c r="Q394" s="34">
        <v>8.2799999999999994</v>
      </c>
      <c r="R394" s="34">
        <v>15.12</v>
      </c>
      <c r="S394" s="34">
        <v>0.24</v>
      </c>
      <c r="T394" s="34">
        <v>0.16</v>
      </c>
      <c r="U394" s="34">
        <v>0.36</v>
      </c>
      <c r="V394" s="34">
        <v>0.2</v>
      </c>
      <c r="W394" s="34">
        <v>0.44</v>
      </c>
      <c r="X394" s="34">
        <v>0.66</v>
      </c>
      <c r="Y394" s="34">
        <f t="shared" si="116"/>
        <v>1.0950098674936568</v>
      </c>
      <c r="Z394" s="34">
        <f t="shared" si="117"/>
        <v>1.3284465745700593</v>
      </c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6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spans="1:48" ht="15.75" customHeight="1">
      <c r="A395" s="535"/>
      <c r="B395" s="51"/>
      <c r="C395" s="33"/>
      <c r="D395" s="37"/>
      <c r="E395" s="34"/>
      <c r="F395" s="34"/>
      <c r="G395" s="34"/>
      <c r="H395" s="34"/>
      <c r="I395" s="34"/>
      <c r="J395" s="31"/>
      <c r="K395" s="31"/>
      <c r="L395" s="31"/>
      <c r="M395" s="31"/>
      <c r="N395" s="420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6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spans="1:48" ht="15.75" customHeight="1">
      <c r="A396" s="535" t="s">
        <v>4854</v>
      </c>
      <c r="B396" s="51">
        <v>45957</v>
      </c>
      <c r="C396" s="33" t="s">
        <v>4853</v>
      </c>
      <c r="D396" s="37">
        <v>1480</v>
      </c>
      <c r="E396" s="34">
        <v>1</v>
      </c>
      <c r="F396" s="34">
        <v>1.1000000000000001</v>
      </c>
      <c r="G396" s="34">
        <v>4.46</v>
      </c>
      <c r="H396" s="34">
        <v>0.14000000000000001</v>
      </c>
      <c r="I396" s="34">
        <v>0.42</v>
      </c>
      <c r="J396" s="31">
        <v>2.9000000000000001E-2</v>
      </c>
      <c r="K396" s="31">
        <v>8.1000000000000003E-2</v>
      </c>
      <c r="L396" s="31">
        <v>3.7999999999999999E-2</v>
      </c>
      <c r="M396" s="31">
        <v>1.2E-2</v>
      </c>
      <c r="N396" s="420">
        <f t="shared" si="107"/>
        <v>94.82</v>
      </c>
      <c r="O396" s="34">
        <v>35.479999999999997</v>
      </c>
      <c r="P396" s="34">
        <v>38.57</v>
      </c>
      <c r="Q396" s="34">
        <v>8.31</v>
      </c>
      <c r="R396" s="34">
        <v>15.29</v>
      </c>
      <c r="S396" s="34">
        <v>0.27</v>
      </c>
      <c r="T396" s="34">
        <v>0.17</v>
      </c>
      <c r="U396" s="34">
        <v>0.37</v>
      </c>
      <c r="V396" s="34">
        <v>0.2</v>
      </c>
      <c r="W396" s="34">
        <v>0.45</v>
      </c>
      <c r="X396" s="34">
        <v>0.68</v>
      </c>
      <c r="Y396" s="34">
        <f t="shared" ref="Y396" si="118">P396/O396</f>
        <v>1.0870913190529876</v>
      </c>
      <c r="Z396" s="34">
        <f t="shared" ref="Z396" si="119">(Q396+P396)/O396</f>
        <v>1.3213077790304399</v>
      </c>
      <c r="AA396" s="34"/>
      <c r="AB396" s="34" t="s">
        <v>48</v>
      </c>
      <c r="AC396" s="34">
        <v>22.3</v>
      </c>
      <c r="AD396" s="34">
        <v>26</v>
      </c>
      <c r="AE396" s="34">
        <v>18</v>
      </c>
      <c r="AF396" s="34">
        <v>0.6</v>
      </c>
      <c r="AG396" s="34">
        <v>3.22</v>
      </c>
      <c r="AH396" s="34">
        <v>52.18</v>
      </c>
      <c r="AI396" s="34">
        <v>1.4444444444444444</v>
      </c>
      <c r="AJ396" s="34">
        <v>40.909090909090914</v>
      </c>
      <c r="AK396" s="34">
        <v>891.21</v>
      </c>
      <c r="AL396" s="36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spans="1:48" ht="15.75" customHeight="1">
      <c r="A397" s="535" t="s">
        <v>4856</v>
      </c>
      <c r="B397" s="51">
        <v>45957</v>
      </c>
      <c r="C397" s="33" t="s">
        <v>4855</v>
      </c>
      <c r="D397" s="37">
        <v>1476</v>
      </c>
      <c r="E397" s="34">
        <v>3.4</v>
      </c>
      <c r="F397" s="34">
        <v>3.5</v>
      </c>
      <c r="G397" s="34">
        <v>4.41</v>
      </c>
      <c r="H397" s="34">
        <v>0.16</v>
      </c>
      <c r="I397" s="34">
        <v>0.6</v>
      </c>
      <c r="J397" s="31">
        <v>2.5999999999999999E-2</v>
      </c>
      <c r="K397" s="31">
        <v>8.6999999999999994E-2</v>
      </c>
      <c r="L397" s="31">
        <v>0.05</v>
      </c>
      <c r="M397" s="31">
        <v>1.2999999999999999E-2</v>
      </c>
      <c r="N397" s="420">
        <f t="shared" si="107"/>
        <v>94.653999999999996</v>
      </c>
      <c r="O397" s="34">
        <v>35.68</v>
      </c>
      <c r="P397" s="34">
        <v>38.39</v>
      </c>
      <c r="Q397" s="34">
        <v>8.34</v>
      </c>
      <c r="R397" s="34">
        <v>15.21</v>
      </c>
      <c r="S397" s="34">
        <v>0.2</v>
      </c>
      <c r="T397" s="34">
        <v>0.17</v>
      </c>
      <c r="U397" s="34">
        <v>0.36</v>
      </c>
      <c r="V397" s="34">
        <v>0.22</v>
      </c>
      <c r="W397" s="34">
        <v>0.48</v>
      </c>
      <c r="X397" s="34">
        <v>0.69</v>
      </c>
      <c r="Y397" s="34">
        <v>1.0759529147982063</v>
      </c>
      <c r="Z397" s="34">
        <v>1.3096973094170405</v>
      </c>
      <c r="AA397" s="34"/>
      <c r="AB397" s="34" t="s">
        <v>50</v>
      </c>
      <c r="AC397" s="34">
        <v>6.3</v>
      </c>
      <c r="AD397" s="34" t="s">
        <v>51</v>
      </c>
      <c r="AE397" s="34"/>
      <c r="AF397" s="34"/>
      <c r="AG397" s="34"/>
      <c r="AH397" s="34"/>
      <c r="AI397" s="34"/>
      <c r="AJ397" s="34"/>
      <c r="AK397" s="34"/>
      <c r="AL397" s="36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spans="1:48" ht="15.75" customHeight="1">
      <c r="A398" s="535" t="s">
        <v>4858</v>
      </c>
      <c r="B398" s="51">
        <v>45957</v>
      </c>
      <c r="C398" s="33" t="s">
        <v>4857</v>
      </c>
      <c r="D398" s="37">
        <v>1482</v>
      </c>
      <c r="E398" s="34">
        <v>4.4000000000000004</v>
      </c>
      <c r="F398" s="34">
        <v>4.5</v>
      </c>
      <c r="G398" s="34">
        <v>4.32</v>
      </c>
      <c r="H398" s="34">
        <v>0.16</v>
      </c>
      <c r="I398" s="34">
        <v>0.94</v>
      </c>
      <c r="J398" s="31">
        <v>1.6E-2</v>
      </c>
      <c r="K398" s="31">
        <v>9.6000000000000002E-2</v>
      </c>
      <c r="L398" s="31">
        <v>7.0000000000000007E-2</v>
      </c>
      <c r="M398" s="31">
        <v>1.2E-2</v>
      </c>
      <c r="N398" s="420">
        <f t="shared" si="107"/>
        <v>94.385999999999996</v>
      </c>
      <c r="O398" s="34">
        <v>35.369999999999997</v>
      </c>
      <c r="P398" s="34">
        <v>38.479999999999997</v>
      </c>
      <c r="Q398" s="34">
        <v>8.2799999999999994</v>
      </c>
      <c r="R398" s="34">
        <v>15.68</v>
      </c>
      <c r="S398" s="34">
        <v>0.2</v>
      </c>
      <c r="T398" s="34">
        <v>0.13</v>
      </c>
      <c r="U398" s="34">
        <v>0.38</v>
      </c>
      <c r="V398" s="34">
        <v>0.2</v>
      </c>
      <c r="W398" s="34">
        <v>0.42</v>
      </c>
      <c r="X398" s="34">
        <v>0.62</v>
      </c>
      <c r="Y398" s="34">
        <v>1.0879276222787673</v>
      </c>
      <c r="Z398" s="34">
        <v>1.3220243143907267</v>
      </c>
      <c r="AA398" s="34"/>
      <c r="AB398" s="34" t="s">
        <v>53</v>
      </c>
      <c r="AC398" s="34">
        <v>14.3</v>
      </c>
      <c r="AD398" s="34">
        <v>26.8</v>
      </c>
      <c r="AE398" s="34">
        <v>18</v>
      </c>
      <c r="AF398" s="34">
        <v>0.6</v>
      </c>
      <c r="AG398" s="34">
        <v>3.89</v>
      </c>
      <c r="AH398" s="34">
        <v>50.709999999999994</v>
      </c>
      <c r="AI398" s="34">
        <v>1.4888888888888889</v>
      </c>
      <c r="AJ398" s="34">
        <v>40.178571428571431</v>
      </c>
      <c r="AK398" s="34">
        <v>936.04499999999996</v>
      </c>
      <c r="AL398" s="36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</row>
    <row r="399" spans="1:48" ht="15.75" customHeight="1">
      <c r="A399" s="535" t="s">
        <v>4862</v>
      </c>
      <c r="B399" s="51">
        <v>45957</v>
      </c>
      <c r="C399" s="33" t="s">
        <v>4859</v>
      </c>
      <c r="D399" s="37">
        <v>1476</v>
      </c>
      <c r="E399" s="34">
        <v>6.3</v>
      </c>
      <c r="F399" s="34">
        <v>6.4</v>
      </c>
      <c r="G399" s="34">
        <v>4.45</v>
      </c>
      <c r="H399" s="34">
        <v>0.14000000000000001</v>
      </c>
      <c r="I399" s="34">
        <v>0.46</v>
      </c>
      <c r="J399" s="31">
        <v>3.3000000000000002E-2</v>
      </c>
      <c r="K399" s="31">
        <v>8.7999999999999995E-2</v>
      </c>
      <c r="L399" s="31">
        <v>3.6999999999999998E-2</v>
      </c>
      <c r="M399" s="31">
        <v>1.0999999999999999E-2</v>
      </c>
      <c r="N399" s="420">
        <f t="shared" si="107"/>
        <v>94.781000000000006</v>
      </c>
      <c r="O399" s="34">
        <v>36.340000000000003</v>
      </c>
      <c r="P399" s="34">
        <v>37.99</v>
      </c>
      <c r="Q399" s="34">
        <v>8.24</v>
      </c>
      <c r="R399" s="34">
        <v>15.01</v>
      </c>
      <c r="S399" s="34">
        <v>0.26</v>
      </c>
      <c r="T399" s="34">
        <v>0.19</v>
      </c>
      <c r="U399" s="34">
        <v>0.35</v>
      </c>
      <c r="V399" s="34">
        <v>0.22</v>
      </c>
      <c r="W399" s="34">
        <v>0.5</v>
      </c>
      <c r="X399" s="34">
        <v>0.65</v>
      </c>
      <c r="Y399" s="34">
        <v>1.0454045129334066</v>
      </c>
      <c r="Z399" s="34">
        <v>1.2721518987341771</v>
      </c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6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</row>
    <row r="400" spans="1:48" ht="15.75" customHeight="1">
      <c r="A400" s="535" t="s">
        <v>4861</v>
      </c>
      <c r="B400" s="51">
        <v>45957</v>
      </c>
      <c r="C400" s="33" t="s">
        <v>4860</v>
      </c>
      <c r="D400" s="37">
        <v>1479</v>
      </c>
      <c r="E400" s="34">
        <v>7.5</v>
      </c>
      <c r="F400" s="34">
        <v>8</v>
      </c>
      <c r="G400" s="34">
        <v>4.4400000000000004</v>
      </c>
      <c r="H400" s="34">
        <v>0.14000000000000001</v>
      </c>
      <c r="I400" s="34">
        <v>0.48</v>
      </c>
      <c r="J400" s="31">
        <v>0.04</v>
      </c>
      <c r="K400" s="31">
        <v>8.6999999999999994E-2</v>
      </c>
      <c r="L400" s="31">
        <v>3.9E-2</v>
      </c>
      <c r="M400" s="31">
        <v>1.2999999999999999E-2</v>
      </c>
      <c r="N400" s="420">
        <f t="shared" si="107"/>
        <v>94.760999999999996</v>
      </c>
      <c r="O400" s="34">
        <v>36.549999999999997</v>
      </c>
      <c r="P400" s="34">
        <v>38.01</v>
      </c>
      <c r="Q400" s="34">
        <v>8.24</v>
      </c>
      <c r="R400" s="34">
        <v>14.82</v>
      </c>
      <c r="S400" s="34">
        <v>0.22</v>
      </c>
      <c r="T400" s="34">
        <v>0.19</v>
      </c>
      <c r="U400" s="34">
        <v>0.36</v>
      </c>
      <c r="V400" s="34">
        <v>0.23</v>
      </c>
      <c r="W400" s="34">
        <v>0.5</v>
      </c>
      <c r="X400" s="34">
        <v>0.65</v>
      </c>
      <c r="Y400" s="34">
        <v>1.0399452804377565</v>
      </c>
      <c r="Z400" s="34">
        <v>1.265389876880985</v>
      </c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6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</row>
    <row r="401" spans="1:48" ht="15.75" customHeight="1">
      <c r="A401" s="535" t="s">
        <v>4864</v>
      </c>
      <c r="B401" s="51">
        <v>45957</v>
      </c>
      <c r="C401" s="33" t="s">
        <v>4863</v>
      </c>
      <c r="D401" s="37">
        <v>1487</v>
      </c>
      <c r="E401" s="34">
        <v>9.25</v>
      </c>
      <c r="F401" s="34">
        <v>9.35</v>
      </c>
      <c r="G401" s="34">
        <v>4.3899999999999997</v>
      </c>
      <c r="H401" s="34">
        <v>0.15</v>
      </c>
      <c r="I401" s="34">
        <v>0.69</v>
      </c>
      <c r="J401" s="31">
        <v>2.8000000000000001E-2</v>
      </c>
      <c r="K401" s="31">
        <v>8.5999999999999993E-2</v>
      </c>
      <c r="L401" s="31">
        <v>5.0999999999999997E-2</v>
      </c>
      <c r="M401" s="31">
        <v>1.2E-2</v>
      </c>
      <c r="N401" s="420">
        <f t="shared" si="107"/>
        <v>94.593000000000004</v>
      </c>
      <c r="O401" s="34">
        <v>36.6</v>
      </c>
      <c r="P401" s="34">
        <v>38.6</v>
      </c>
      <c r="Q401" s="34">
        <v>7.98</v>
      </c>
      <c r="R401" s="34">
        <v>14.38</v>
      </c>
      <c r="S401" s="34">
        <v>0.26</v>
      </c>
      <c r="T401" s="34">
        <v>0.19</v>
      </c>
      <c r="U401" s="34">
        <v>0.35</v>
      </c>
      <c r="V401" s="34">
        <v>0.22</v>
      </c>
      <c r="W401" s="34">
        <v>0.52</v>
      </c>
      <c r="X401" s="34">
        <v>0.65</v>
      </c>
      <c r="Y401" s="34">
        <v>1.0546448087431695</v>
      </c>
      <c r="Z401" s="34">
        <v>1.2726775956284153</v>
      </c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6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</row>
    <row r="402" spans="1:48" ht="15.75" customHeight="1">
      <c r="A402" s="535" t="s">
        <v>4866</v>
      </c>
      <c r="B402" s="51">
        <v>45957</v>
      </c>
      <c r="C402" s="33" t="s">
        <v>4865</v>
      </c>
      <c r="D402" s="37">
        <v>1477</v>
      </c>
      <c r="E402" s="34">
        <v>10.4</v>
      </c>
      <c r="F402" s="34">
        <v>10.5</v>
      </c>
      <c r="G402" s="34">
        <v>4.4400000000000004</v>
      </c>
      <c r="H402" s="34">
        <v>0.14000000000000001</v>
      </c>
      <c r="I402" s="34">
        <v>0.52</v>
      </c>
      <c r="J402" s="31">
        <v>3.6999999999999998E-2</v>
      </c>
      <c r="K402" s="31">
        <v>0.08</v>
      </c>
      <c r="L402" s="31">
        <v>4.1000000000000002E-2</v>
      </c>
      <c r="M402" s="31">
        <v>1.2999999999999999E-2</v>
      </c>
      <c r="N402" s="420">
        <f t="shared" si="107"/>
        <v>94.728999999999999</v>
      </c>
      <c r="O402" s="34">
        <v>36.53</v>
      </c>
      <c r="P402" s="34">
        <v>37.909999999999997</v>
      </c>
      <c r="Q402" s="34">
        <v>8.2100000000000009</v>
      </c>
      <c r="R402" s="34">
        <v>14.93</v>
      </c>
      <c r="S402" s="34">
        <v>0.28999999999999998</v>
      </c>
      <c r="T402" s="34">
        <v>0.18</v>
      </c>
      <c r="U402" s="34">
        <v>0.37</v>
      </c>
      <c r="V402" s="34">
        <v>0.22</v>
      </c>
      <c r="W402" s="34">
        <v>0.49</v>
      </c>
      <c r="X402" s="34">
        <v>0.64</v>
      </c>
      <c r="Y402" s="34">
        <v>1.0377771694497673</v>
      </c>
      <c r="Z402" s="34">
        <v>1.262523952915412</v>
      </c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6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</row>
    <row r="403" spans="1:48" ht="15.75" customHeight="1">
      <c r="A403" s="535" t="s">
        <v>4868</v>
      </c>
      <c r="B403" s="51">
        <v>45957</v>
      </c>
      <c r="C403" s="33" t="s">
        <v>4867</v>
      </c>
      <c r="D403" s="37">
        <v>1457</v>
      </c>
      <c r="E403" s="34">
        <v>12.35</v>
      </c>
      <c r="F403" s="34">
        <v>12.45</v>
      </c>
      <c r="G403" s="34">
        <v>4.47</v>
      </c>
      <c r="H403" s="34">
        <v>0.14000000000000001</v>
      </c>
      <c r="I403" s="34">
        <v>0.4</v>
      </c>
      <c r="J403" s="31">
        <v>2.7E-2</v>
      </c>
      <c r="K403" s="31">
        <v>7.9000000000000001E-2</v>
      </c>
      <c r="L403" s="31">
        <v>3.7999999999999999E-2</v>
      </c>
      <c r="M403" s="31">
        <v>1.0999999999999999E-2</v>
      </c>
      <c r="N403" s="420">
        <f t="shared" si="107"/>
        <v>94.834999999999994</v>
      </c>
      <c r="O403" s="34">
        <v>36.61</v>
      </c>
      <c r="P403" s="34">
        <v>37.96</v>
      </c>
      <c r="Q403" s="34">
        <v>8.16</v>
      </c>
      <c r="R403" s="34">
        <v>14.57</v>
      </c>
      <c r="S403" s="34">
        <v>0.42</v>
      </c>
      <c r="T403" s="34">
        <v>0.28000000000000003</v>
      </c>
      <c r="U403" s="34">
        <v>0.32</v>
      </c>
      <c r="V403" s="34">
        <v>0.23</v>
      </c>
      <c r="W403" s="34">
        <v>0.53</v>
      </c>
      <c r="X403" s="34">
        <v>0.66</v>
      </c>
      <c r="Y403" s="34">
        <v>1.036875170718383</v>
      </c>
      <c r="Z403" s="34">
        <v>1.2597650915050533</v>
      </c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6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spans="1:48" ht="15.75" customHeight="1">
      <c r="A404" s="535" t="s">
        <v>4870</v>
      </c>
      <c r="B404" s="51">
        <v>45957</v>
      </c>
      <c r="C404" s="33" t="s">
        <v>4869</v>
      </c>
      <c r="D404" s="37">
        <v>1473</v>
      </c>
      <c r="E404" s="34">
        <v>13.45</v>
      </c>
      <c r="F404" s="34">
        <v>13.55</v>
      </c>
      <c r="G404" s="34">
        <v>4.29</v>
      </c>
      <c r="H404" s="34">
        <v>0.19</v>
      </c>
      <c r="I404" s="34">
        <v>1.03</v>
      </c>
      <c r="J404" s="31">
        <v>0.02</v>
      </c>
      <c r="K404" s="31">
        <v>0.104</v>
      </c>
      <c r="L404" s="31">
        <v>7.0000000000000007E-2</v>
      </c>
      <c r="M404" s="31">
        <v>1.4999999999999999E-2</v>
      </c>
      <c r="N404" s="420">
        <f t="shared" si="107"/>
        <v>94.281000000000006</v>
      </c>
      <c r="O404" s="34">
        <v>36.270000000000003</v>
      </c>
      <c r="P404" s="34">
        <v>38.130000000000003</v>
      </c>
      <c r="Q404" s="34">
        <v>8.27</v>
      </c>
      <c r="R404" s="34">
        <v>15</v>
      </c>
      <c r="S404" s="34">
        <v>0.23</v>
      </c>
      <c r="T404" s="34">
        <v>0.18</v>
      </c>
      <c r="U404" s="34">
        <v>0.36</v>
      </c>
      <c r="V404" s="34">
        <v>0.21</v>
      </c>
      <c r="W404" s="34">
        <v>0.48</v>
      </c>
      <c r="X404" s="34">
        <v>0.61</v>
      </c>
      <c r="Y404" s="34">
        <f t="shared" ref="Y404:Y409" si="120">P404/O404</f>
        <v>1.0512820512820513</v>
      </c>
      <c r="Z404" s="34">
        <f t="shared" ref="Z404:Z409" si="121">(Q404+P404)/O404</f>
        <v>1.2792941825199891</v>
      </c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6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spans="1:48" ht="15.75" customHeight="1">
      <c r="A405" s="535" t="s">
        <v>4871</v>
      </c>
      <c r="B405" s="51">
        <v>45957</v>
      </c>
      <c r="C405" s="33" t="s">
        <v>4872</v>
      </c>
      <c r="D405" s="37">
        <v>1503</v>
      </c>
      <c r="E405" s="34">
        <v>15.25</v>
      </c>
      <c r="F405" s="34">
        <v>15.35</v>
      </c>
      <c r="G405" s="34">
        <v>4.26</v>
      </c>
      <c r="H405" s="34">
        <v>0.155</v>
      </c>
      <c r="I405" s="34">
        <v>1.17</v>
      </c>
      <c r="J405" s="31">
        <v>1.9E-2</v>
      </c>
      <c r="K405" s="31">
        <v>0.1</v>
      </c>
      <c r="L405" s="31">
        <v>6.88E-2</v>
      </c>
      <c r="M405" s="31">
        <v>1.0999999999999999E-2</v>
      </c>
      <c r="N405" s="420">
        <f t="shared" si="107"/>
        <v>94.216200000000001</v>
      </c>
      <c r="O405" s="34">
        <v>35.9</v>
      </c>
      <c r="P405" s="34">
        <v>38.32</v>
      </c>
      <c r="Q405" s="34">
        <v>8.35</v>
      </c>
      <c r="R405" s="34">
        <v>15.31</v>
      </c>
      <c r="S405" s="34">
        <v>0.19</v>
      </c>
      <c r="T405" s="34">
        <v>0.15</v>
      </c>
      <c r="U405" s="34">
        <v>0.39</v>
      </c>
      <c r="V405" s="34">
        <v>0.19</v>
      </c>
      <c r="W405" s="34">
        <v>0.41</v>
      </c>
      <c r="X405" s="34">
        <v>0.55000000000000004</v>
      </c>
      <c r="Y405" s="34">
        <f t="shared" si="120"/>
        <v>1.0674094707520891</v>
      </c>
      <c r="Z405" s="34">
        <f t="shared" si="121"/>
        <v>1.3</v>
      </c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6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spans="1:48" ht="15.75" customHeight="1">
      <c r="A406" s="535" t="s">
        <v>4873</v>
      </c>
      <c r="B406" s="51">
        <v>45957</v>
      </c>
      <c r="C406" s="33" t="s">
        <v>4874</v>
      </c>
      <c r="D406" s="37">
        <v>1491</v>
      </c>
      <c r="E406" s="34">
        <v>17.3</v>
      </c>
      <c r="F406" s="34">
        <v>17.399999999999999</v>
      </c>
      <c r="G406" s="34">
        <v>4.2699999999999996</v>
      </c>
      <c r="H406" s="34">
        <v>0.15</v>
      </c>
      <c r="I406" s="34">
        <v>1.1200000000000001</v>
      </c>
      <c r="J406" s="31">
        <v>0.02</v>
      </c>
      <c r="K406" s="31">
        <v>9.4E-2</v>
      </c>
      <c r="L406" s="31">
        <v>6.5000000000000002E-2</v>
      </c>
      <c r="M406" s="31">
        <v>0.01</v>
      </c>
      <c r="N406" s="420">
        <f t="shared" si="107"/>
        <v>94.271000000000001</v>
      </c>
      <c r="O406" s="34">
        <v>36.119999999999997</v>
      </c>
      <c r="P406" s="34">
        <v>38.11</v>
      </c>
      <c r="Q406" s="34">
        <v>8.2799999999999994</v>
      </c>
      <c r="R406" s="34">
        <v>15.27</v>
      </c>
      <c r="S406" s="34">
        <v>0.26</v>
      </c>
      <c r="T406" s="34">
        <v>0.15</v>
      </c>
      <c r="U406" s="34">
        <v>0.4</v>
      </c>
      <c r="V406" s="34">
        <v>0.2</v>
      </c>
      <c r="W406" s="34">
        <v>0.43</v>
      </c>
      <c r="X406" s="34">
        <v>0.55000000000000004</v>
      </c>
      <c r="Y406" s="34">
        <f t="shared" si="120"/>
        <v>1.0550941306755262</v>
      </c>
      <c r="Z406" s="34">
        <f t="shared" si="121"/>
        <v>1.2843300110741973</v>
      </c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6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spans="1:48" ht="15.75" customHeight="1">
      <c r="A407" s="535" t="s">
        <v>4875</v>
      </c>
      <c r="B407" s="51">
        <v>45957</v>
      </c>
      <c r="C407" s="33" t="s">
        <v>4876</v>
      </c>
      <c r="D407" s="37">
        <v>1491</v>
      </c>
      <c r="E407" s="34">
        <v>18.05</v>
      </c>
      <c r="F407" s="34">
        <v>18.149999999999999</v>
      </c>
      <c r="G407" s="34">
        <v>4.3600000000000003</v>
      </c>
      <c r="H407" s="34">
        <v>0.13900000000000001</v>
      </c>
      <c r="I407" s="34">
        <v>0.78</v>
      </c>
      <c r="J407" s="31">
        <v>3.4000000000000002E-2</v>
      </c>
      <c r="K407" s="31">
        <v>8.7999999999999995E-2</v>
      </c>
      <c r="L407" s="31">
        <v>4.9599999999999998E-2</v>
      </c>
      <c r="M407" s="31">
        <v>1.0999999999999999E-2</v>
      </c>
      <c r="N407" s="420">
        <f t="shared" si="107"/>
        <v>94.538399999999996</v>
      </c>
      <c r="O407" s="60" t="s">
        <v>52</v>
      </c>
      <c r="P407" s="60" t="s">
        <v>52</v>
      </c>
      <c r="Q407" s="60" t="s">
        <v>52</v>
      </c>
      <c r="R407" s="60" t="s">
        <v>52</v>
      </c>
      <c r="S407" s="60" t="s">
        <v>52</v>
      </c>
      <c r="T407" s="60" t="s">
        <v>52</v>
      </c>
      <c r="U407" s="60" t="s">
        <v>52</v>
      </c>
      <c r="V407" s="60" t="s">
        <v>52</v>
      </c>
      <c r="W407" s="60" t="s">
        <v>52</v>
      </c>
      <c r="X407" s="60" t="s">
        <v>52</v>
      </c>
      <c r="Y407" s="60" t="s">
        <v>52</v>
      </c>
      <c r="Z407" s="60" t="s">
        <v>52</v>
      </c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6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spans="1:48" ht="15.75" customHeight="1">
      <c r="A408" s="535" t="s">
        <v>4877</v>
      </c>
      <c r="B408" s="51">
        <v>45957</v>
      </c>
      <c r="C408" s="33" t="s">
        <v>4878</v>
      </c>
      <c r="D408" s="37">
        <v>1485</v>
      </c>
      <c r="E408" s="34">
        <v>19.350000000000001</v>
      </c>
      <c r="F408" s="34">
        <v>19.45</v>
      </c>
      <c r="G408" s="34">
        <v>4.45</v>
      </c>
      <c r="H408" s="34">
        <v>0.13</v>
      </c>
      <c r="I408" s="34">
        <v>0.47</v>
      </c>
      <c r="J408" s="31">
        <v>4.7E-2</v>
      </c>
      <c r="K408" s="31">
        <v>0.08</v>
      </c>
      <c r="L408" s="31">
        <v>3.3599999999999998E-2</v>
      </c>
      <c r="M408" s="31">
        <v>0.01</v>
      </c>
      <c r="N408" s="420">
        <f t="shared" si="107"/>
        <v>94.779399999999995</v>
      </c>
      <c r="O408" s="34">
        <v>37.619999999999997</v>
      </c>
      <c r="P408" s="34">
        <v>37.44</v>
      </c>
      <c r="Q408" s="34">
        <v>8.17</v>
      </c>
      <c r="R408" s="34">
        <v>14.32</v>
      </c>
      <c r="S408" s="34">
        <v>0.28000000000000003</v>
      </c>
      <c r="T408" s="34">
        <v>0.19</v>
      </c>
      <c r="U408" s="34">
        <v>0.36</v>
      </c>
      <c r="V408" s="34">
        <v>0.23</v>
      </c>
      <c r="W408" s="34">
        <v>0.53</v>
      </c>
      <c r="X408" s="34">
        <v>0.6</v>
      </c>
      <c r="Y408" s="34">
        <f t="shared" si="120"/>
        <v>0.99521531100478466</v>
      </c>
      <c r="Z408" s="34">
        <f t="shared" si="121"/>
        <v>1.2123870281765019</v>
      </c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6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spans="1:48" ht="15.75" customHeight="1">
      <c r="A409" s="535" t="s">
        <v>4879</v>
      </c>
      <c r="B409" s="51">
        <v>45957</v>
      </c>
      <c r="C409" s="33" t="s">
        <v>4880</v>
      </c>
      <c r="D409" s="37">
        <v>1486</v>
      </c>
      <c r="E409" s="34">
        <v>21.06</v>
      </c>
      <c r="F409" s="34">
        <v>21.16</v>
      </c>
      <c r="G409" s="34">
        <v>4.45</v>
      </c>
      <c r="H409" s="34">
        <v>0.115</v>
      </c>
      <c r="I409" s="34">
        <v>0.47</v>
      </c>
      <c r="J409" s="31">
        <v>4.4999999999999998E-2</v>
      </c>
      <c r="K409" s="31">
        <v>7.9000000000000001E-2</v>
      </c>
      <c r="L409" s="31">
        <v>2.7900000000000001E-2</v>
      </c>
      <c r="M409" s="31">
        <v>8.9999999999999993E-3</v>
      </c>
      <c r="N409" s="420">
        <f t="shared" si="107"/>
        <v>94.804100000000005</v>
      </c>
      <c r="O409" s="34">
        <v>37.53</v>
      </c>
      <c r="P409" s="34">
        <v>37.53</v>
      </c>
      <c r="Q409" s="34">
        <v>7.96</v>
      </c>
      <c r="R409" s="34">
        <v>14.37</v>
      </c>
      <c r="S409" s="34">
        <v>0.35</v>
      </c>
      <c r="T409" s="34">
        <v>0.2</v>
      </c>
      <c r="U409" s="34">
        <v>0.34</v>
      </c>
      <c r="V409" s="34">
        <v>0.2</v>
      </c>
      <c r="W409" s="34">
        <v>0.5</v>
      </c>
      <c r="X409" s="34">
        <v>0.66</v>
      </c>
      <c r="Y409" s="34">
        <f t="shared" si="120"/>
        <v>1</v>
      </c>
      <c r="Z409" s="34">
        <f t="shared" si="121"/>
        <v>1.2120969890754063</v>
      </c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6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spans="1:48" ht="15.75" customHeight="1">
      <c r="A410" s="535" t="s">
        <v>4882</v>
      </c>
      <c r="B410" s="51">
        <v>45957</v>
      </c>
      <c r="C410" s="33" t="s">
        <v>4881</v>
      </c>
      <c r="D410" s="37">
        <v>1482</v>
      </c>
      <c r="E410" s="34">
        <v>23</v>
      </c>
      <c r="F410" s="34">
        <v>23.1</v>
      </c>
      <c r="G410" s="34">
        <v>4.34</v>
      </c>
      <c r="H410" s="34">
        <v>0.14000000000000001</v>
      </c>
      <c r="I410" s="34">
        <v>0.86</v>
      </c>
      <c r="J410" s="31">
        <v>3.3000000000000002E-2</v>
      </c>
      <c r="K410" s="31">
        <v>9.4E-2</v>
      </c>
      <c r="L410" s="31">
        <v>5.2999999999999999E-2</v>
      </c>
      <c r="M410" s="31">
        <v>0.01</v>
      </c>
      <c r="N410" s="420">
        <f t="shared" si="107"/>
        <v>94.47</v>
      </c>
      <c r="O410" s="34">
        <v>37.39</v>
      </c>
      <c r="P410" s="34">
        <v>37.700000000000003</v>
      </c>
      <c r="Q410" s="34">
        <v>8.17</v>
      </c>
      <c r="R410" s="34">
        <v>14.37</v>
      </c>
      <c r="S410" s="34">
        <v>0.24</v>
      </c>
      <c r="T410" s="34">
        <v>0.19</v>
      </c>
      <c r="U410" s="34">
        <v>0.36</v>
      </c>
      <c r="V410" s="34">
        <v>0.22</v>
      </c>
      <c r="W410" s="34">
        <v>0.51</v>
      </c>
      <c r="X410" s="34">
        <v>0.62</v>
      </c>
      <c r="Y410" s="34">
        <v>1.0082909868948917</v>
      </c>
      <c r="Z410" s="34">
        <v>1.2267986092538112</v>
      </c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6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spans="1:48" ht="15.75" customHeight="1">
      <c r="A411" s="535" t="s">
        <v>4884</v>
      </c>
      <c r="B411" s="51">
        <v>45957</v>
      </c>
      <c r="C411" s="33" t="s">
        <v>4883</v>
      </c>
      <c r="D411" s="37">
        <v>1492</v>
      </c>
      <c r="E411" s="34">
        <v>1</v>
      </c>
      <c r="F411" s="34">
        <v>1.1000000000000001</v>
      </c>
      <c r="G411" s="34">
        <v>4.4000000000000004</v>
      </c>
      <c r="H411" s="34">
        <v>0.14000000000000001</v>
      </c>
      <c r="I411" s="34">
        <v>0.66</v>
      </c>
      <c r="J411" s="31">
        <v>3.4000000000000002E-2</v>
      </c>
      <c r="K411" s="31">
        <v>8.2000000000000003E-2</v>
      </c>
      <c r="L411" s="31">
        <v>4.8000000000000001E-2</v>
      </c>
      <c r="M411" s="31">
        <v>1.2E-2</v>
      </c>
      <c r="N411" s="420">
        <f t="shared" si="107"/>
        <v>94.623999999999995</v>
      </c>
      <c r="O411" s="34">
        <v>36.520000000000003</v>
      </c>
      <c r="P411" s="34">
        <v>37.75</v>
      </c>
      <c r="Q411" s="34">
        <v>8.17</v>
      </c>
      <c r="R411" s="34">
        <v>15.29</v>
      </c>
      <c r="S411" s="34">
        <v>0.28000000000000003</v>
      </c>
      <c r="T411" s="34">
        <v>0.15</v>
      </c>
      <c r="U411" s="34">
        <v>0.39</v>
      </c>
      <c r="V411" s="34">
        <v>0.18</v>
      </c>
      <c r="W411" s="34">
        <v>0.41</v>
      </c>
      <c r="X411" s="34">
        <v>0.61</v>
      </c>
      <c r="Y411" s="34">
        <f t="shared" ref="Y411" si="122">P411/O411</f>
        <v>1.0336801752464402</v>
      </c>
      <c r="Z411" s="34">
        <f t="shared" ref="Z411" si="123">(Q411+P411)/O411</f>
        <v>1.2573932092004381</v>
      </c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6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spans="1:48" ht="15.75" customHeight="1">
      <c r="A412" s="535"/>
      <c r="B412" s="51"/>
      <c r="C412" s="33"/>
      <c r="D412" s="37"/>
      <c r="E412" s="34"/>
      <c r="F412" s="34"/>
      <c r="G412" s="34"/>
      <c r="H412" s="34"/>
      <c r="I412" s="34"/>
      <c r="J412" s="31"/>
      <c r="K412" s="31"/>
      <c r="L412" s="31"/>
      <c r="M412" s="31"/>
      <c r="N412" s="420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6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spans="1:48" ht="15.75" customHeight="1">
      <c r="A413" s="535" t="s">
        <v>4886</v>
      </c>
      <c r="B413" s="51">
        <v>45958</v>
      </c>
      <c r="C413" s="33" t="s">
        <v>4885</v>
      </c>
      <c r="D413" s="37">
        <v>1498</v>
      </c>
      <c r="E413" s="34">
        <v>2.4500000000000002</v>
      </c>
      <c r="F413" s="34">
        <v>2.5499999999999998</v>
      </c>
      <c r="G413" s="34">
        <v>4.38</v>
      </c>
      <c r="H413" s="34">
        <v>0.15</v>
      </c>
      <c r="I413" s="34">
        <v>0.71</v>
      </c>
      <c r="J413" s="31">
        <v>3.3000000000000002E-2</v>
      </c>
      <c r="K413" s="31">
        <v>0.09</v>
      </c>
      <c r="L413" s="31">
        <v>5.1999999999999998E-2</v>
      </c>
      <c r="M413" s="31">
        <v>1.2999999999999999E-2</v>
      </c>
      <c r="N413" s="420">
        <f t="shared" si="107"/>
        <v>94.572000000000003</v>
      </c>
      <c r="O413" s="34">
        <v>36.65</v>
      </c>
      <c r="P413" s="34">
        <v>37.97</v>
      </c>
      <c r="Q413" s="34">
        <v>8.19</v>
      </c>
      <c r="R413" s="34">
        <v>14.95</v>
      </c>
      <c r="S413" s="34">
        <v>0.19</v>
      </c>
      <c r="T413" s="34">
        <v>0.18</v>
      </c>
      <c r="U413" s="34">
        <v>0.37</v>
      </c>
      <c r="V413" s="34">
        <v>0.19</v>
      </c>
      <c r="W413" s="34">
        <v>0.45</v>
      </c>
      <c r="X413" s="34">
        <v>0.63</v>
      </c>
      <c r="Y413" s="34">
        <v>1.0360163710777626</v>
      </c>
      <c r="Z413" s="34">
        <v>1.259481582537517</v>
      </c>
      <c r="AA413" s="34"/>
      <c r="AB413" s="34" t="s">
        <v>48</v>
      </c>
      <c r="AC413" s="34">
        <v>22.3</v>
      </c>
      <c r="AD413" s="34" t="s">
        <v>51</v>
      </c>
      <c r="AE413" s="34"/>
      <c r="AF413" s="34"/>
      <c r="AG413" s="34"/>
      <c r="AH413" s="34"/>
      <c r="AI413" s="34"/>
      <c r="AJ413" s="34"/>
      <c r="AK413" s="34"/>
      <c r="AL413" s="36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spans="1:48" ht="15.75" customHeight="1">
      <c r="A414" s="535" t="s">
        <v>4888</v>
      </c>
      <c r="B414" s="51">
        <v>45958</v>
      </c>
      <c r="C414" s="33" t="s">
        <v>4887</v>
      </c>
      <c r="D414" s="37">
        <v>1503</v>
      </c>
      <c r="E414" s="34">
        <v>4.3</v>
      </c>
      <c r="F414" s="34">
        <v>4.4000000000000004</v>
      </c>
      <c r="G414" s="34">
        <v>4.33</v>
      </c>
      <c r="H414" s="34">
        <v>0.16</v>
      </c>
      <c r="I414" s="34">
        <v>0.88</v>
      </c>
      <c r="J414" s="31">
        <v>2.1999999999999999E-2</v>
      </c>
      <c r="K414" s="31">
        <v>0.10100000000000001</v>
      </c>
      <c r="L414" s="31">
        <v>6.0999999999999999E-2</v>
      </c>
      <c r="M414" s="31">
        <v>1.2999999999999999E-2</v>
      </c>
      <c r="N414" s="420">
        <f t="shared" si="107"/>
        <v>94.432999999999993</v>
      </c>
      <c r="O414" s="34">
        <v>35.39</v>
      </c>
      <c r="P414" s="34">
        <v>38.520000000000003</v>
      </c>
      <c r="Q414" s="34">
        <v>8.33</v>
      </c>
      <c r="R414" s="34">
        <v>15.53</v>
      </c>
      <c r="S414" s="34">
        <v>0.25</v>
      </c>
      <c r="T414" s="34">
        <v>0.15</v>
      </c>
      <c r="U414" s="34">
        <v>0.38</v>
      </c>
      <c r="V414" s="34">
        <v>0.19</v>
      </c>
      <c r="W414" s="34">
        <v>0.41</v>
      </c>
      <c r="X414" s="34">
        <v>0.61</v>
      </c>
      <c r="Y414" s="34">
        <v>1.0884430630121504</v>
      </c>
      <c r="Z414" s="34">
        <v>1.3238202882170105</v>
      </c>
      <c r="AA414" s="34"/>
      <c r="AB414" s="34" t="s">
        <v>50</v>
      </c>
      <c r="AC414" s="34">
        <v>6.3</v>
      </c>
      <c r="AD414" s="34">
        <v>26.4</v>
      </c>
      <c r="AE414" s="34">
        <v>18.2</v>
      </c>
      <c r="AF414" s="34">
        <v>0.6</v>
      </c>
      <c r="AG414" s="34">
        <v>3.48</v>
      </c>
      <c r="AH414" s="34">
        <v>51.32</v>
      </c>
      <c r="AI414" s="34">
        <v>1.4505494505494505</v>
      </c>
      <c r="AJ414" s="34">
        <v>40.80717488789238</v>
      </c>
      <c r="AK414" s="34">
        <v>911.34</v>
      </c>
      <c r="AL414" s="36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spans="1:48" ht="15.75" customHeight="1">
      <c r="A415" s="535" t="s">
        <v>4890</v>
      </c>
      <c r="B415" s="51">
        <v>45958</v>
      </c>
      <c r="C415" s="33" t="s">
        <v>4889</v>
      </c>
      <c r="D415" s="37">
        <v>1505</v>
      </c>
      <c r="E415" s="34">
        <v>6.15</v>
      </c>
      <c r="F415" s="34">
        <v>6.25</v>
      </c>
      <c r="G415" s="34">
        <v>4.37</v>
      </c>
      <c r="H415" s="34">
        <v>0.15</v>
      </c>
      <c r="I415" s="34">
        <v>0.75</v>
      </c>
      <c r="J415" s="31">
        <v>3.3000000000000002E-2</v>
      </c>
      <c r="K415" s="31">
        <v>9.5000000000000001E-2</v>
      </c>
      <c r="L415" s="31">
        <v>5.3999999999999999E-2</v>
      </c>
      <c r="M415" s="31">
        <v>1.2E-2</v>
      </c>
      <c r="N415" s="420">
        <f t="shared" si="107"/>
        <v>94.536000000000001</v>
      </c>
      <c r="O415" s="34">
        <v>36.04</v>
      </c>
      <c r="P415" s="34">
        <v>38.159999999999997</v>
      </c>
      <c r="Q415" s="34">
        <v>8.18</v>
      </c>
      <c r="R415" s="34">
        <v>15.49</v>
      </c>
      <c r="S415" s="34">
        <v>0.19</v>
      </c>
      <c r="T415" s="34">
        <v>0.14000000000000001</v>
      </c>
      <c r="U415" s="34">
        <v>0.39</v>
      </c>
      <c r="V415" s="34">
        <v>0.19</v>
      </c>
      <c r="W415" s="34">
        <v>0.4</v>
      </c>
      <c r="X415" s="34">
        <v>0.59</v>
      </c>
      <c r="Y415" s="34">
        <v>1.0588235294117647</v>
      </c>
      <c r="Z415" s="34">
        <v>1.2857935627081021</v>
      </c>
      <c r="AA415" s="34"/>
      <c r="AB415" s="34" t="s">
        <v>53</v>
      </c>
      <c r="AC415" s="34">
        <v>14.3</v>
      </c>
      <c r="AD415" s="34" t="s">
        <v>51</v>
      </c>
      <c r="AE415" s="34"/>
      <c r="AF415" s="34"/>
      <c r="AG415" s="34"/>
      <c r="AH415" s="34"/>
      <c r="AI415" s="34"/>
      <c r="AJ415" s="34"/>
      <c r="AK415" s="34"/>
      <c r="AL415" s="36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spans="1:48" ht="15.75" customHeight="1">
      <c r="A416" s="535" t="s">
        <v>4892</v>
      </c>
      <c r="B416" s="51">
        <v>45958</v>
      </c>
      <c r="C416" s="33" t="s">
        <v>4891</v>
      </c>
      <c r="D416" s="37">
        <v>1480</v>
      </c>
      <c r="E416" s="34">
        <v>8.4499999999999993</v>
      </c>
      <c r="F416" s="34">
        <v>8.5500000000000007</v>
      </c>
      <c r="G416" s="34">
        <v>4.43</v>
      </c>
      <c r="H416" s="34">
        <v>0.15</v>
      </c>
      <c r="I416" s="34">
        <v>0.53</v>
      </c>
      <c r="J416" s="31">
        <v>0.04</v>
      </c>
      <c r="K416" s="31">
        <v>8.2000000000000003E-2</v>
      </c>
      <c r="L416" s="31">
        <v>0.04</v>
      </c>
      <c r="M416" s="31">
        <v>1.4999999999999999E-2</v>
      </c>
      <c r="N416" s="420">
        <f t="shared" si="107"/>
        <v>94.712999999999994</v>
      </c>
      <c r="O416" s="34">
        <v>36.729999999999997</v>
      </c>
      <c r="P416" s="34">
        <v>37.799999999999997</v>
      </c>
      <c r="Q416" s="34">
        <v>7.96</v>
      </c>
      <c r="R416" s="34">
        <v>14.92</v>
      </c>
      <c r="S416" s="34">
        <v>0.3</v>
      </c>
      <c r="T416" s="34">
        <v>0.19</v>
      </c>
      <c r="U416" s="34">
        <v>0.35</v>
      </c>
      <c r="V416" s="34">
        <v>0.23</v>
      </c>
      <c r="W416" s="34">
        <v>0.42</v>
      </c>
      <c r="X416" s="34">
        <v>0.7</v>
      </c>
      <c r="Y416" s="34">
        <v>1.0291315001361285</v>
      </c>
      <c r="Z416" s="34">
        <v>1.2458480805880752</v>
      </c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6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spans="1:48" ht="15.75" customHeight="1">
      <c r="A417" s="535" t="s">
        <v>4894</v>
      </c>
      <c r="B417" s="51">
        <v>45958</v>
      </c>
      <c r="C417" s="33" t="s">
        <v>4893</v>
      </c>
      <c r="D417" s="37">
        <v>1466</v>
      </c>
      <c r="E417" s="34">
        <v>10.45</v>
      </c>
      <c r="F417" s="34">
        <v>10.55</v>
      </c>
      <c r="G417" s="34">
        <v>4.45</v>
      </c>
      <c r="H417" s="34">
        <v>0.13</v>
      </c>
      <c r="I417" s="34">
        <v>0.48</v>
      </c>
      <c r="J417" s="31">
        <v>3.6999999999999998E-2</v>
      </c>
      <c r="K417" s="31">
        <v>8.5999999999999993E-2</v>
      </c>
      <c r="L417" s="31">
        <v>3.5999999999999997E-2</v>
      </c>
      <c r="M417" s="31">
        <v>1.2999999999999999E-2</v>
      </c>
      <c r="N417" s="420">
        <f t="shared" si="107"/>
        <v>94.768000000000001</v>
      </c>
      <c r="O417" s="34">
        <v>36.56</v>
      </c>
      <c r="P417" s="34">
        <v>38.6</v>
      </c>
      <c r="Q417" s="34">
        <v>6.85</v>
      </c>
      <c r="R417" s="34">
        <v>15.57</v>
      </c>
      <c r="S417" s="34">
        <v>0.28000000000000003</v>
      </c>
      <c r="T417" s="34">
        <v>0.19</v>
      </c>
      <c r="U417" s="34">
        <v>0.33</v>
      </c>
      <c r="V417" s="34">
        <v>0.21</v>
      </c>
      <c r="W417" s="34">
        <v>0.46</v>
      </c>
      <c r="X417" s="34">
        <v>0.69</v>
      </c>
      <c r="Y417" s="34">
        <v>1.0557986870897156</v>
      </c>
      <c r="Z417" s="34">
        <v>1.2431619256017505</v>
      </c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6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spans="1:48" ht="15.75" customHeight="1">
      <c r="A418" s="535" t="s">
        <v>4896</v>
      </c>
      <c r="B418" s="51">
        <v>45958</v>
      </c>
      <c r="C418" s="33" t="s">
        <v>4895</v>
      </c>
      <c r="D418" s="37">
        <v>1474</v>
      </c>
      <c r="E418" s="34">
        <v>12.15</v>
      </c>
      <c r="F418" s="34">
        <v>12.25</v>
      </c>
      <c r="G418" s="34">
        <v>4.47</v>
      </c>
      <c r="H418" s="34">
        <v>0.13</v>
      </c>
      <c r="I418" s="34">
        <v>0.39</v>
      </c>
      <c r="J418" s="31">
        <v>4.3999999999999997E-2</v>
      </c>
      <c r="K418" s="31">
        <v>8.5999999999999993E-2</v>
      </c>
      <c r="L418" s="31">
        <v>3.1E-2</v>
      </c>
      <c r="M418" s="31">
        <v>1.2999999999999999E-2</v>
      </c>
      <c r="N418" s="420">
        <f t="shared" si="107"/>
        <v>94.835999999999999</v>
      </c>
      <c r="O418" s="34">
        <v>36.770000000000003</v>
      </c>
      <c r="P418" s="34">
        <v>38.32</v>
      </c>
      <c r="Q418" s="34">
        <v>7.02</v>
      </c>
      <c r="R418" s="34">
        <v>15.39</v>
      </c>
      <c r="S418" s="34">
        <v>0.28000000000000003</v>
      </c>
      <c r="T418" s="34">
        <v>0.2</v>
      </c>
      <c r="U418" s="34">
        <v>0.33</v>
      </c>
      <c r="V418" s="34">
        <v>0.22</v>
      </c>
      <c r="W418" s="34">
        <v>0.46</v>
      </c>
      <c r="X418" s="34">
        <v>0.72</v>
      </c>
      <c r="Y418" s="34">
        <v>1.0421539298341038</v>
      </c>
      <c r="Z418" s="34">
        <v>1.2330704378569486</v>
      </c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6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spans="1:48" ht="15.75" customHeight="1">
      <c r="A419" s="535" t="s">
        <v>4898</v>
      </c>
      <c r="B419" s="51">
        <v>45958</v>
      </c>
      <c r="C419" s="33" t="s">
        <v>4897</v>
      </c>
      <c r="D419" s="37">
        <v>1474</v>
      </c>
      <c r="E419" s="34">
        <v>13.45</v>
      </c>
      <c r="F419" s="34">
        <v>13.55</v>
      </c>
      <c r="G419" s="34">
        <v>4.4400000000000004</v>
      </c>
      <c r="H419" s="34">
        <v>0.13</v>
      </c>
      <c r="I419" s="34">
        <v>0.49</v>
      </c>
      <c r="J419" s="31">
        <v>4.5999999999999999E-2</v>
      </c>
      <c r="K419" s="31">
        <v>8.6999999999999994E-2</v>
      </c>
      <c r="L419" s="31">
        <v>3.5999999999999997E-2</v>
      </c>
      <c r="M419" s="31">
        <v>1.2999999999999999E-2</v>
      </c>
      <c r="N419" s="420">
        <f t="shared" si="107"/>
        <v>94.757999999999996</v>
      </c>
      <c r="O419" s="34">
        <v>37.42</v>
      </c>
      <c r="P419" s="34">
        <v>37.840000000000003</v>
      </c>
      <c r="Q419" s="34">
        <v>7.09</v>
      </c>
      <c r="R419" s="34">
        <v>15.12</v>
      </c>
      <c r="S419" s="34">
        <v>0.3</v>
      </c>
      <c r="T419" s="34">
        <v>0.2</v>
      </c>
      <c r="U419" s="34">
        <v>0.33</v>
      </c>
      <c r="V419" s="34">
        <v>0.22</v>
      </c>
      <c r="W419" s="34">
        <v>0.48</v>
      </c>
      <c r="X419" s="34">
        <v>0.72</v>
      </c>
      <c r="Y419" s="34">
        <v>1.0112239444147515</v>
      </c>
      <c r="Z419" s="34">
        <v>1.2006948156066275</v>
      </c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6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spans="1:48" ht="15.75" customHeight="1">
      <c r="A420" s="535" t="s">
        <v>4899</v>
      </c>
      <c r="B420" s="51">
        <v>45958</v>
      </c>
      <c r="C420" s="33" t="s">
        <v>4900</v>
      </c>
      <c r="D420" s="37">
        <v>1480</v>
      </c>
      <c r="E420" s="34">
        <v>15.45</v>
      </c>
      <c r="F420" s="34">
        <v>15.55</v>
      </c>
      <c r="G420" s="34">
        <v>4.33</v>
      </c>
      <c r="H420" s="34">
        <v>0.14899999999999999</v>
      </c>
      <c r="I420" s="34">
        <v>0.69</v>
      </c>
      <c r="J420" s="31">
        <v>3.3000000000000002E-2</v>
      </c>
      <c r="K420" s="31">
        <v>8.5999999999999993E-2</v>
      </c>
      <c r="L420" s="31">
        <v>0.05</v>
      </c>
      <c r="M420" s="31">
        <v>1.4E-2</v>
      </c>
      <c r="N420" s="420">
        <f t="shared" si="107"/>
        <v>94.647999999999996</v>
      </c>
      <c r="O420" s="34">
        <v>37.229999999999997</v>
      </c>
      <c r="P420" s="34">
        <v>38.22</v>
      </c>
      <c r="Q420" s="34">
        <v>7.16</v>
      </c>
      <c r="R420" s="34">
        <v>15.09</v>
      </c>
      <c r="S420" s="34">
        <v>0.23</v>
      </c>
      <c r="T420" s="34">
        <v>0.22</v>
      </c>
      <c r="U420" s="34">
        <v>0.35</v>
      </c>
      <c r="V420" s="34">
        <v>0.18</v>
      </c>
      <c r="W420" s="34">
        <v>0.42</v>
      </c>
      <c r="X420" s="34">
        <v>0.67</v>
      </c>
      <c r="Y420" s="34">
        <v>1.0265914585012088</v>
      </c>
      <c r="Z420" s="34">
        <v>1.2189094816008594</v>
      </c>
      <c r="AA420" s="34">
        <v>1.2189094816008594</v>
      </c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6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spans="1:48" ht="15.75" customHeight="1">
      <c r="A421" s="535" t="s">
        <v>4901</v>
      </c>
      <c r="B421" s="51">
        <v>45958</v>
      </c>
      <c r="C421" s="33" t="s">
        <v>4902</v>
      </c>
      <c r="D421" s="37">
        <v>1484</v>
      </c>
      <c r="E421" s="34">
        <v>17.399999999999999</v>
      </c>
      <c r="F421" s="34">
        <v>17.5</v>
      </c>
      <c r="G421" s="34">
        <v>4.42</v>
      </c>
      <c r="H421" s="34">
        <v>0.14000000000000001</v>
      </c>
      <c r="I421" s="34">
        <v>0.57999999999999996</v>
      </c>
      <c r="J421" s="31">
        <v>3.4000000000000002E-2</v>
      </c>
      <c r="K421" s="31">
        <v>8.5999999999999993E-2</v>
      </c>
      <c r="L421" s="31">
        <v>4.4999999999999998E-2</v>
      </c>
      <c r="M421" s="31">
        <v>1.2999999999999999E-2</v>
      </c>
      <c r="N421" s="420">
        <f t="shared" si="107"/>
        <v>94.682000000000002</v>
      </c>
      <c r="O421" s="34">
        <v>36.85</v>
      </c>
      <c r="P421" s="34">
        <v>38.24</v>
      </c>
      <c r="Q421" s="34">
        <v>7.19</v>
      </c>
      <c r="R421" s="34">
        <v>15.37</v>
      </c>
      <c r="S421" s="34">
        <v>0.27</v>
      </c>
      <c r="T421" s="34">
        <v>0.2</v>
      </c>
      <c r="U421" s="34">
        <v>0.37</v>
      </c>
      <c r="V421" s="34">
        <v>0.18</v>
      </c>
      <c r="W421" s="34">
        <v>0.4</v>
      </c>
      <c r="X421" s="34">
        <v>0.69</v>
      </c>
      <c r="Y421" s="34">
        <v>1.0377204884667572</v>
      </c>
      <c r="Z421" s="34">
        <v>1.2328358208955223</v>
      </c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6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spans="1:48" ht="15.75" customHeight="1">
      <c r="A422" s="535" t="s">
        <v>4904</v>
      </c>
      <c r="B422" s="51">
        <v>45958</v>
      </c>
      <c r="C422" s="33" t="s">
        <v>4903</v>
      </c>
      <c r="D422" s="37">
        <v>1485</v>
      </c>
      <c r="E422" s="34">
        <v>19.32</v>
      </c>
      <c r="F422" s="34">
        <v>19.420000000000002</v>
      </c>
      <c r="G422" s="34">
        <v>4.4000000000000004</v>
      </c>
      <c r="H422" s="34">
        <v>0.16500000000000001</v>
      </c>
      <c r="I422" s="34">
        <v>0.66</v>
      </c>
      <c r="J422" s="31">
        <v>2.5999999999999999E-2</v>
      </c>
      <c r="K422" s="31">
        <v>9.5000000000000001E-2</v>
      </c>
      <c r="L422" s="31">
        <v>5.2299999999999999E-2</v>
      </c>
      <c r="M422" s="31">
        <v>1.4E-2</v>
      </c>
      <c r="N422" s="420">
        <f t="shared" si="107"/>
        <v>94.587699999999998</v>
      </c>
      <c r="O422" s="34">
        <v>36.42</v>
      </c>
      <c r="P422" s="34">
        <v>38.479999999999997</v>
      </c>
      <c r="Q422" s="34">
        <v>7.36</v>
      </c>
      <c r="R422" s="34">
        <v>15.38</v>
      </c>
      <c r="S422" s="34">
        <v>0.25</v>
      </c>
      <c r="T422" s="34">
        <v>0.22</v>
      </c>
      <c r="U422" s="34">
        <v>0.35</v>
      </c>
      <c r="V422" s="34">
        <v>0.19</v>
      </c>
      <c r="W422" s="34">
        <v>0.42</v>
      </c>
      <c r="X422" s="34">
        <v>0.69</v>
      </c>
      <c r="Y422" s="34">
        <f>P422/O422</f>
        <v>1.0565623283909937</v>
      </c>
      <c r="Z422" s="34">
        <f>(Q422+P422)/O422</f>
        <v>1.2586490939044479</v>
      </c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6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spans="1:48" ht="15.75" customHeight="1">
      <c r="A423" s="535" t="s">
        <v>4905</v>
      </c>
      <c r="B423" s="51">
        <v>45958</v>
      </c>
      <c r="C423" s="33" t="s">
        <v>4906</v>
      </c>
      <c r="D423" s="37">
        <v>1485</v>
      </c>
      <c r="E423" s="34">
        <v>21.15</v>
      </c>
      <c r="F423" s="34">
        <v>21.25</v>
      </c>
      <c r="G423" s="34">
        <v>4.4000000000000004</v>
      </c>
      <c r="H423" s="34">
        <v>0.16</v>
      </c>
      <c r="I423" s="34">
        <v>0.64</v>
      </c>
      <c r="J423" s="31">
        <v>3.7999999999999999E-2</v>
      </c>
      <c r="K423" s="31">
        <v>9.8000000000000004E-2</v>
      </c>
      <c r="L423" s="31">
        <v>4.9000000000000002E-2</v>
      </c>
      <c r="M423" s="31">
        <v>1.4E-2</v>
      </c>
      <c r="N423" s="420">
        <f t="shared" si="107"/>
        <v>94.600999999999999</v>
      </c>
      <c r="O423" s="34">
        <v>37.29</v>
      </c>
      <c r="P423" s="34">
        <v>37.590000000000003</v>
      </c>
      <c r="Q423" s="34">
        <v>7.37</v>
      </c>
      <c r="R423" s="34">
        <v>15.33</v>
      </c>
      <c r="S423" s="34">
        <v>0.31</v>
      </c>
      <c r="T423" s="34">
        <v>0.2</v>
      </c>
      <c r="U423" s="34">
        <v>0.36</v>
      </c>
      <c r="V423" s="34">
        <v>0.2</v>
      </c>
      <c r="W423" s="34">
        <v>0.43</v>
      </c>
      <c r="X423" s="34">
        <v>0.67</v>
      </c>
      <c r="Y423" s="34">
        <v>1.0080450522928399</v>
      </c>
      <c r="Z423" s="34">
        <v>1.2056851702869402</v>
      </c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6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spans="1:48" ht="15.75" customHeight="1">
      <c r="A424" s="535" t="s">
        <v>4908</v>
      </c>
      <c r="B424" s="51">
        <v>45958</v>
      </c>
      <c r="C424" s="33" t="s">
        <v>4907</v>
      </c>
      <c r="D424" s="37">
        <v>1477</v>
      </c>
      <c r="E424" s="34">
        <v>22.4</v>
      </c>
      <c r="F424" s="34">
        <v>22.5</v>
      </c>
      <c r="G424" s="34">
        <v>4.46</v>
      </c>
      <c r="H424" s="34">
        <v>0.14000000000000001</v>
      </c>
      <c r="I424" s="34">
        <v>0.42</v>
      </c>
      <c r="J424" s="31">
        <v>4.9000000000000002E-2</v>
      </c>
      <c r="K424" s="31">
        <v>7.6999999999999999E-2</v>
      </c>
      <c r="L424" s="31">
        <v>3.2000000000000001E-2</v>
      </c>
      <c r="M424" s="31">
        <v>1.2999999999999999E-2</v>
      </c>
      <c r="N424" s="420">
        <f t="shared" si="107"/>
        <v>94.808999999999997</v>
      </c>
      <c r="O424" s="34">
        <v>37.15</v>
      </c>
      <c r="P424" s="34">
        <v>37.479999999999997</v>
      </c>
      <c r="Q424" s="34">
        <v>7.35</v>
      </c>
      <c r="R424" s="34">
        <v>15.52</v>
      </c>
      <c r="S424" s="34">
        <v>0.31</v>
      </c>
      <c r="T424" s="34">
        <v>0.25</v>
      </c>
      <c r="U424" s="34">
        <v>0.34</v>
      </c>
      <c r="V424" s="34">
        <v>0.2</v>
      </c>
      <c r="W424" s="34">
        <v>0.45</v>
      </c>
      <c r="X424" s="34">
        <v>0.7</v>
      </c>
      <c r="Y424" s="34">
        <v>1.01</v>
      </c>
      <c r="Z424" s="34">
        <v>1.21</v>
      </c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6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spans="1:48" ht="15.75" customHeight="1">
      <c r="A425" s="535"/>
      <c r="B425" s="33"/>
      <c r="C425" s="33"/>
      <c r="D425" s="37"/>
      <c r="E425" s="34"/>
      <c r="F425" s="34"/>
      <c r="G425" s="34"/>
      <c r="H425" s="34"/>
      <c r="I425" s="34"/>
      <c r="J425" s="31"/>
      <c r="K425" s="31"/>
      <c r="L425" s="31"/>
      <c r="M425" s="31"/>
      <c r="N425" s="420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6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spans="1:48" ht="15.75" customHeight="1">
      <c r="A426" s="535" t="s">
        <v>4910</v>
      </c>
      <c r="B426" s="51">
        <v>45959</v>
      </c>
      <c r="C426" s="33" t="s">
        <v>4909</v>
      </c>
      <c r="D426" s="37">
        <v>1459</v>
      </c>
      <c r="E426" s="34">
        <v>0.5</v>
      </c>
      <c r="F426" s="34">
        <v>1</v>
      </c>
      <c r="G426" s="34">
        <v>4.53</v>
      </c>
      <c r="H426" s="34">
        <v>0.11</v>
      </c>
      <c r="I426" s="34">
        <v>0.17</v>
      </c>
      <c r="J426" s="31">
        <v>7.1999999999999995E-2</v>
      </c>
      <c r="K426" s="31">
        <v>7.0000000000000007E-2</v>
      </c>
      <c r="L426" s="31">
        <v>1.2999999999999999E-2</v>
      </c>
      <c r="M426" s="31">
        <v>1.2E-2</v>
      </c>
      <c r="N426" s="420">
        <f t="shared" si="107"/>
        <v>95.022999999999996</v>
      </c>
      <c r="O426" s="34">
        <v>37.31</v>
      </c>
      <c r="P426" s="34">
        <v>36.69</v>
      </c>
      <c r="Q426" s="34">
        <v>7.46</v>
      </c>
      <c r="R426" s="34">
        <v>15.48</v>
      </c>
      <c r="S426" s="34">
        <v>0.48</v>
      </c>
      <c r="T426" s="34">
        <v>0.33</v>
      </c>
      <c r="U426" s="34">
        <v>0.32</v>
      </c>
      <c r="V426" s="34">
        <v>0.2</v>
      </c>
      <c r="W426" s="34">
        <v>0.5</v>
      </c>
      <c r="X426" s="34">
        <v>0.81</v>
      </c>
      <c r="Y426" s="537">
        <f t="shared" ref="Y426:Y428" si="124">P426/O426</f>
        <v>0.98338247118734912</v>
      </c>
      <c r="Z426" s="537">
        <f t="shared" ref="Z426:Z428" si="125">(Q426+P426)/O426</f>
        <v>1.1833288662556953</v>
      </c>
      <c r="AA426" s="34"/>
      <c r="AB426" s="34" t="s">
        <v>48</v>
      </c>
      <c r="AC426" s="34">
        <v>22.5</v>
      </c>
      <c r="AD426" s="34">
        <v>25.8</v>
      </c>
      <c r="AE426" s="34">
        <v>18.399999999999999</v>
      </c>
      <c r="AF426" s="34">
        <v>0.6</v>
      </c>
      <c r="AG426" s="34">
        <v>3.48</v>
      </c>
      <c r="AH426" s="34">
        <v>51.72</v>
      </c>
      <c r="AI426" s="34">
        <v>1.4021739130434785</v>
      </c>
      <c r="AJ426" s="34">
        <v>41.628959276018094</v>
      </c>
      <c r="AK426" s="34">
        <v>893.04</v>
      </c>
      <c r="AL426" s="36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spans="1:48" ht="15.75" customHeight="1">
      <c r="A427" s="535" t="s">
        <v>4912</v>
      </c>
      <c r="B427" s="51">
        <v>45959</v>
      </c>
      <c r="C427" s="33" t="s">
        <v>4911</v>
      </c>
      <c r="D427" s="37">
        <v>1465</v>
      </c>
      <c r="E427" s="34">
        <v>2.2000000000000002</v>
      </c>
      <c r="F427" s="34">
        <v>2.2999999999999998</v>
      </c>
      <c r="G427" s="34">
        <v>4.38</v>
      </c>
      <c r="H427" s="34">
        <v>0.16</v>
      </c>
      <c r="I427" s="34">
        <v>0.74</v>
      </c>
      <c r="J427" s="31">
        <v>0.03</v>
      </c>
      <c r="K427" s="31">
        <v>0.08</v>
      </c>
      <c r="L427" s="31">
        <v>5.5E-2</v>
      </c>
      <c r="M427" s="31">
        <v>1.4E-2</v>
      </c>
      <c r="N427" s="420">
        <f t="shared" si="107"/>
        <v>94.540999999999997</v>
      </c>
      <c r="O427" s="34">
        <v>35.47</v>
      </c>
      <c r="P427" s="34">
        <v>38.950000000000003</v>
      </c>
      <c r="Q427" s="34">
        <v>7.87</v>
      </c>
      <c r="R427" s="34">
        <v>15.28</v>
      </c>
      <c r="S427" s="34">
        <v>0.32</v>
      </c>
      <c r="T427" s="34">
        <v>0.24</v>
      </c>
      <c r="U427" s="34">
        <v>0.37</v>
      </c>
      <c r="V427" s="34">
        <v>0.18</v>
      </c>
      <c r="W427" s="34">
        <v>0.41</v>
      </c>
      <c r="X427" s="34">
        <v>0.69</v>
      </c>
      <c r="Y427" s="537">
        <f t="shared" si="124"/>
        <v>1.0981110797857345</v>
      </c>
      <c r="Z427" s="537">
        <f t="shared" si="125"/>
        <v>1.3199887228643925</v>
      </c>
      <c r="AA427" s="34"/>
      <c r="AB427" s="34" t="s">
        <v>50</v>
      </c>
      <c r="AC427" s="34">
        <v>6.3</v>
      </c>
      <c r="AD427" s="34" t="s">
        <v>97</v>
      </c>
      <c r="AE427" s="34"/>
      <c r="AF427" s="34"/>
      <c r="AG427" s="34"/>
      <c r="AH427" s="34"/>
      <c r="AI427" s="34"/>
      <c r="AJ427" s="34"/>
      <c r="AK427" s="34"/>
      <c r="AL427" s="36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spans="1:48" ht="15.75" customHeight="1">
      <c r="A428" s="535" t="s">
        <v>4914</v>
      </c>
      <c r="B428" s="51">
        <v>45959</v>
      </c>
      <c r="C428" s="33" t="s">
        <v>4913</v>
      </c>
      <c r="D428" s="37">
        <v>1471</v>
      </c>
      <c r="E428" s="34">
        <v>4.2</v>
      </c>
      <c r="F428" s="34">
        <v>4.3</v>
      </c>
      <c r="G428" s="34">
        <v>4.04</v>
      </c>
      <c r="H428" s="34">
        <v>0.19</v>
      </c>
      <c r="I428" s="34">
        <v>1.94</v>
      </c>
      <c r="J428" s="31">
        <v>0.01</v>
      </c>
      <c r="K428" s="31">
        <v>0.124</v>
      </c>
      <c r="L428" s="31">
        <v>0.107</v>
      </c>
      <c r="M428" s="31">
        <v>1.4E-2</v>
      </c>
      <c r="N428" s="420">
        <f t="shared" si="107"/>
        <v>93.575000000000003</v>
      </c>
      <c r="O428" s="34">
        <v>33.9</v>
      </c>
      <c r="P428" s="34">
        <v>38.86</v>
      </c>
      <c r="Q428" s="34">
        <v>7.88</v>
      </c>
      <c r="R428" s="34">
        <v>16.829999999999998</v>
      </c>
      <c r="S428" s="34">
        <v>0.78</v>
      </c>
      <c r="T428" s="34">
        <v>0.13</v>
      </c>
      <c r="U428" s="34">
        <v>0.42</v>
      </c>
      <c r="V428" s="34">
        <v>0.15</v>
      </c>
      <c r="W428" s="34">
        <v>0.31</v>
      </c>
      <c r="X428" s="34">
        <v>0.48</v>
      </c>
      <c r="Y428" s="537">
        <f t="shared" si="124"/>
        <v>1.1463126843657818</v>
      </c>
      <c r="Z428" s="537">
        <f t="shared" si="125"/>
        <v>1.3787610619469028</v>
      </c>
      <c r="AA428" s="34"/>
      <c r="AB428" s="34" t="s">
        <v>53</v>
      </c>
      <c r="AC428" s="34">
        <v>14.3</v>
      </c>
      <c r="AD428" s="34" t="s">
        <v>97</v>
      </c>
      <c r="AE428" s="34"/>
      <c r="AF428" s="34"/>
      <c r="AG428" s="34"/>
      <c r="AH428" s="34"/>
      <c r="AI428" s="34"/>
      <c r="AJ428" s="34"/>
      <c r="AK428" s="34"/>
      <c r="AL428" s="36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spans="1:48" ht="15.75" customHeight="1">
      <c r="A429" s="535" t="s">
        <v>4916</v>
      </c>
      <c r="B429" s="51">
        <v>45959</v>
      </c>
      <c r="C429" s="33" t="s">
        <v>4915</v>
      </c>
      <c r="D429" s="37">
        <v>1497</v>
      </c>
      <c r="E429" s="34">
        <v>6.35</v>
      </c>
      <c r="F429" s="34">
        <v>6.45</v>
      </c>
      <c r="G429" s="34">
        <v>4.21</v>
      </c>
      <c r="H429" s="34">
        <v>0.17</v>
      </c>
      <c r="I429" s="34">
        <v>1.32</v>
      </c>
      <c r="J429" s="31">
        <v>2.8000000000000001E-2</v>
      </c>
      <c r="K429" s="31">
        <v>0.112</v>
      </c>
      <c r="L429" s="31">
        <v>7.1999999999999995E-2</v>
      </c>
      <c r="M429" s="31">
        <v>1.2999999999999999E-2</v>
      </c>
      <c r="N429" s="420">
        <f t="shared" ref="N429:N443" si="126">100-SUM(G429:M429)</f>
        <v>94.075000000000003</v>
      </c>
      <c r="O429" s="34">
        <v>35.24</v>
      </c>
      <c r="P429" s="34">
        <v>38.58</v>
      </c>
      <c r="Q429" s="34">
        <v>8.14</v>
      </c>
      <c r="R429" s="34">
        <v>15.96</v>
      </c>
      <c r="S429" s="34">
        <v>0.3</v>
      </c>
      <c r="T429" s="34">
        <v>0.13</v>
      </c>
      <c r="U429" s="34">
        <v>0.47</v>
      </c>
      <c r="V429" s="34">
        <v>0.15</v>
      </c>
      <c r="W429" s="34">
        <v>0.3</v>
      </c>
      <c r="X429" s="34">
        <v>0.49</v>
      </c>
      <c r="Y429" s="537">
        <v>1.0947786606129397</v>
      </c>
      <c r="Z429" s="537">
        <v>1.3257661748013621</v>
      </c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6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spans="1:48" ht="15.75" customHeight="1">
      <c r="A430" s="535"/>
      <c r="B430" s="51"/>
      <c r="C430" s="33"/>
      <c r="D430" s="37"/>
      <c r="E430" s="34"/>
      <c r="F430" s="34"/>
      <c r="G430" s="34"/>
      <c r="H430" s="34"/>
      <c r="I430" s="34"/>
      <c r="J430" s="31"/>
      <c r="K430" s="31"/>
      <c r="L430" s="31"/>
      <c r="M430" s="31"/>
      <c r="N430" s="420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6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spans="1:48" ht="15.75" customHeight="1">
      <c r="A431" s="535" t="s">
        <v>4918</v>
      </c>
      <c r="B431" s="51">
        <v>45960</v>
      </c>
      <c r="C431" s="33" t="s">
        <v>4917</v>
      </c>
      <c r="D431" s="37">
        <v>1369</v>
      </c>
      <c r="E431" s="34">
        <v>1.1000000000000001</v>
      </c>
      <c r="F431" s="34">
        <v>1.2</v>
      </c>
      <c r="G431" s="34">
        <v>4.3</v>
      </c>
      <c r="H431" s="34">
        <v>0.15</v>
      </c>
      <c r="I431" s="34">
        <v>1.03</v>
      </c>
      <c r="J431" s="31">
        <v>4.8000000000000001E-2</v>
      </c>
      <c r="K431" s="31">
        <v>7.9000000000000001E-2</v>
      </c>
      <c r="L431" s="31">
        <v>0.06</v>
      </c>
      <c r="M431" s="31">
        <v>1.2999999999999999E-2</v>
      </c>
      <c r="N431" s="420">
        <f t="shared" si="126"/>
        <v>94.32</v>
      </c>
      <c r="O431" s="34">
        <v>38.14</v>
      </c>
      <c r="P431" s="34">
        <v>35.74</v>
      </c>
      <c r="Q431" s="34">
        <v>7.9</v>
      </c>
      <c r="R431" s="34">
        <v>15.19</v>
      </c>
      <c r="S431" s="34">
        <v>0.72</v>
      </c>
      <c r="T431" s="34">
        <v>0.27</v>
      </c>
      <c r="U431" s="34">
        <v>0.4</v>
      </c>
      <c r="V431" s="34">
        <v>0.21</v>
      </c>
      <c r="W431" s="34">
        <v>0.5</v>
      </c>
      <c r="X431" s="34">
        <v>0.62</v>
      </c>
      <c r="Y431" s="34">
        <v>0.9370739381227059</v>
      </c>
      <c r="Z431" s="34">
        <v>1.1442055584687991</v>
      </c>
      <c r="AA431" s="34"/>
      <c r="AB431" s="34" t="s">
        <v>48</v>
      </c>
      <c r="AC431" s="34">
        <v>22.5</v>
      </c>
      <c r="AD431" s="34">
        <v>25</v>
      </c>
      <c r="AE431" s="34">
        <v>15.2</v>
      </c>
      <c r="AF431" s="34">
        <v>0.6</v>
      </c>
      <c r="AG431" s="34">
        <v>2.95</v>
      </c>
      <c r="AH431" s="34">
        <v>56.25</v>
      </c>
      <c r="AI431" s="34">
        <v>1.6447368421052633</v>
      </c>
      <c r="AJ431" s="34">
        <v>37.810945273631837</v>
      </c>
      <c r="AK431" s="34">
        <v>852.47500000000002</v>
      </c>
      <c r="AL431" s="36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spans="1:48" ht="15.75" customHeight="1">
      <c r="A432" s="535" t="s">
        <v>4920</v>
      </c>
      <c r="B432" s="51">
        <v>45960</v>
      </c>
      <c r="C432" s="33" t="s">
        <v>4919</v>
      </c>
      <c r="D432" s="37">
        <v>1407</v>
      </c>
      <c r="E432" s="34">
        <v>2.4</v>
      </c>
      <c r="F432" s="34">
        <v>2.5</v>
      </c>
      <c r="G432" s="34">
        <v>4.3</v>
      </c>
      <c r="H432" s="34">
        <v>0.15</v>
      </c>
      <c r="I432" s="34">
        <v>1.25</v>
      </c>
      <c r="J432" s="31">
        <v>5.0999999999999997E-2</v>
      </c>
      <c r="K432" s="31">
        <v>0.104</v>
      </c>
      <c r="L432" s="31">
        <v>6.0999999999999999E-2</v>
      </c>
      <c r="M432" s="31">
        <v>1.2999999999999999E-2</v>
      </c>
      <c r="N432" s="420">
        <f t="shared" si="126"/>
        <v>94.070999999999998</v>
      </c>
      <c r="O432" s="34">
        <v>39.15</v>
      </c>
      <c r="P432" s="34">
        <v>36.15</v>
      </c>
      <c r="Q432" s="34">
        <v>8.16</v>
      </c>
      <c r="R432" s="34">
        <v>14.25</v>
      </c>
      <c r="S432" s="34">
        <v>0.3</v>
      </c>
      <c r="T432" s="34">
        <v>0.22</v>
      </c>
      <c r="U432" s="34">
        <v>0.45</v>
      </c>
      <c r="V432" s="34">
        <v>0.17</v>
      </c>
      <c r="W432" s="34">
        <v>0.37</v>
      </c>
      <c r="X432" s="34">
        <v>0.54</v>
      </c>
      <c r="Y432" s="34">
        <v>0.92337164750957856</v>
      </c>
      <c r="Z432" s="34">
        <v>1.131800766283525</v>
      </c>
      <c r="AA432" s="34"/>
      <c r="AB432" s="34" t="s">
        <v>50</v>
      </c>
      <c r="AC432" s="34">
        <v>6.3</v>
      </c>
      <c r="AD432" s="34" t="s">
        <v>51</v>
      </c>
      <c r="AE432" s="34"/>
      <c r="AF432" s="34"/>
      <c r="AG432" s="34"/>
      <c r="AH432" s="34"/>
      <c r="AI432" s="34"/>
      <c r="AJ432" s="34"/>
      <c r="AK432" s="34"/>
      <c r="AL432" s="36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spans="1:48" ht="15.75" customHeight="1">
      <c r="A433" s="535" t="s">
        <v>4922</v>
      </c>
      <c r="B433" s="51">
        <v>45960</v>
      </c>
      <c r="C433" s="33" t="s">
        <v>4921</v>
      </c>
      <c r="D433" s="37">
        <v>1458</v>
      </c>
      <c r="E433" s="34">
        <v>4.3</v>
      </c>
      <c r="F433" s="34">
        <v>4.4000000000000004</v>
      </c>
      <c r="G433" s="34">
        <v>4.18</v>
      </c>
      <c r="H433" s="34">
        <v>0.15</v>
      </c>
      <c r="I433" s="34">
        <v>1.45</v>
      </c>
      <c r="J433" s="31">
        <v>4.3999999999999997E-2</v>
      </c>
      <c r="K433" s="31">
        <v>0.10199999999999999</v>
      </c>
      <c r="L433" s="31">
        <v>7.0000000000000007E-2</v>
      </c>
      <c r="M433" s="31">
        <v>1.2E-2</v>
      </c>
      <c r="N433" s="420">
        <f t="shared" si="126"/>
        <v>93.992000000000004</v>
      </c>
      <c r="O433" s="34">
        <v>38.71</v>
      </c>
      <c r="P433" s="34">
        <v>36.700000000000003</v>
      </c>
      <c r="Q433" s="34">
        <v>8.1199999999999992</v>
      </c>
      <c r="R433" s="34">
        <v>14.46</v>
      </c>
      <c r="S433" s="34">
        <v>0.14000000000000001</v>
      </c>
      <c r="T433" s="34">
        <v>0.15</v>
      </c>
      <c r="U433" s="34">
        <v>0.44</v>
      </c>
      <c r="V433" s="34">
        <v>0.17</v>
      </c>
      <c r="W433" s="34">
        <v>0.35</v>
      </c>
      <c r="X433" s="34">
        <v>0.51</v>
      </c>
      <c r="Y433" s="34">
        <v>0.94807543270472749</v>
      </c>
      <c r="Z433" s="34">
        <v>1.1578403513304056</v>
      </c>
      <c r="AA433" s="34"/>
      <c r="AB433" s="34" t="s">
        <v>53</v>
      </c>
      <c r="AC433" s="34">
        <v>14.3</v>
      </c>
      <c r="AD433" s="34">
        <v>24.8</v>
      </c>
      <c r="AE433" s="34">
        <v>17</v>
      </c>
      <c r="AF433" s="34">
        <v>0.6</v>
      </c>
      <c r="AG433" s="34">
        <v>2.95</v>
      </c>
      <c r="AH433" s="34">
        <v>54.65</v>
      </c>
      <c r="AI433" s="34">
        <v>1.4588235294117649</v>
      </c>
      <c r="AJ433" s="34">
        <v>40.669856459330148</v>
      </c>
      <c r="AK433" s="34">
        <v>846.375</v>
      </c>
      <c r="AL433" s="36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spans="1:48" ht="15.75" customHeight="1">
      <c r="A434" s="535" t="s">
        <v>4923</v>
      </c>
      <c r="B434" s="51">
        <v>45960</v>
      </c>
      <c r="C434" s="33" t="s">
        <v>4924</v>
      </c>
      <c r="D434" s="37">
        <v>1447</v>
      </c>
      <c r="E434" s="34">
        <v>7</v>
      </c>
      <c r="F434" s="34">
        <v>7.1</v>
      </c>
      <c r="G434" s="34">
        <v>4.47</v>
      </c>
      <c r="H434" s="34">
        <v>0.11</v>
      </c>
      <c r="I434" s="34">
        <v>0.4</v>
      </c>
      <c r="J434" s="31">
        <v>8.2000000000000003E-2</v>
      </c>
      <c r="K434" s="31">
        <v>7.3999999999999996E-2</v>
      </c>
      <c r="L434" s="31">
        <v>2.1999999999999999E-2</v>
      </c>
      <c r="M434" s="31">
        <v>8.9999999999999993E-3</v>
      </c>
      <c r="N434" s="420">
        <f t="shared" si="126"/>
        <v>94.832999999999998</v>
      </c>
      <c r="O434" s="34">
        <v>40.479999999999997</v>
      </c>
      <c r="P434" s="34">
        <v>35.81</v>
      </c>
      <c r="Q434" s="34">
        <v>8.02</v>
      </c>
      <c r="R434" s="34">
        <v>12.98</v>
      </c>
      <c r="S434" s="34">
        <v>0.35</v>
      </c>
      <c r="T434" s="34">
        <v>0.24</v>
      </c>
      <c r="U434" s="34">
        <v>0.36</v>
      </c>
      <c r="V434" s="34">
        <v>0.22</v>
      </c>
      <c r="W434" s="34">
        <v>0.56000000000000005</v>
      </c>
      <c r="X434" s="34">
        <v>0.62</v>
      </c>
      <c r="Y434" s="34">
        <v>0.88463438735177879</v>
      </c>
      <c r="Z434" s="34">
        <v>1.0827569169960474</v>
      </c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6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spans="1:48" ht="15.75" customHeight="1">
      <c r="A435" s="535" t="s">
        <v>4926</v>
      </c>
      <c r="B435" s="51">
        <v>45960</v>
      </c>
      <c r="C435" s="33" t="s">
        <v>4925</v>
      </c>
      <c r="D435" s="37">
        <v>1458</v>
      </c>
      <c r="E435" s="34">
        <v>9.0500000000000007</v>
      </c>
      <c r="F435" s="34">
        <v>9.15</v>
      </c>
      <c r="G435" s="34">
        <v>4.29</v>
      </c>
      <c r="H435" s="34">
        <v>0.14000000000000001</v>
      </c>
      <c r="I435" s="34">
        <v>1.04</v>
      </c>
      <c r="J435" s="31">
        <v>0.05</v>
      </c>
      <c r="K435" s="31">
        <v>8.5000000000000006E-2</v>
      </c>
      <c r="L435" s="31">
        <v>5.3999999999999999E-2</v>
      </c>
      <c r="M435" s="31">
        <v>8.9999999999999993E-3</v>
      </c>
      <c r="N435" s="420">
        <f t="shared" si="126"/>
        <v>94.331999999999994</v>
      </c>
      <c r="O435" s="34">
        <v>39.520000000000003</v>
      </c>
      <c r="P435" s="34">
        <v>36.92</v>
      </c>
      <c r="Q435" s="34">
        <v>8.27</v>
      </c>
      <c r="R435" s="34">
        <v>12.86</v>
      </c>
      <c r="S435" s="34">
        <v>0.28999999999999998</v>
      </c>
      <c r="T435" s="34">
        <v>0.19</v>
      </c>
      <c r="U435" s="34">
        <v>0.37</v>
      </c>
      <c r="V435" s="34">
        <v>0.24</v>
      </c>
      <c r="W435" s="34">
        <v>0.42</v>
      </c>
      <c r="X435" s="34">
        <v>0.56999999999999995</v>
      </c>
      <c r="Y435" s="34">
        <v>0.93421052631578949</v>
      </c>
      <c r="Z435" s="34">
        <v>1.1434716599190282</v>
      </c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6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spans="1:48" ht="15.75" customHeight="1">
      <c r="A436" s="535" t="s">
        <v>4928</v>
      </c>
      <c r="B436" s="51">
        <v>45960</v>
      </c>
      <c r="C436" s="33" t="s">
        <v>4927</v>
      </c>
      <c r="D436" s="37">
        <v>1468</v>
      </c>
      <c r="E436" s="34">
        <v>11.1</v>
      </c>
      <c r="F436" s="34">
        <v>11.2</v>
      </c>
      <c r="G436" s="34">
        <v>4.4400000000000004</v>
      </c>
      <c r="H436" s="34">
        <v>0.13</v>
      </c>
      <c r="I436" s="34">
        <v>0.51</v>
      </c>
      <c r="J436" s="31">
        <v>6.3E-2</v>
      </c>
      <c r="K436" s="31">
        <v>7.6999999999999999E-2</v>
      </c>
      <c r="L436" s="31">
        <v>0.03</v>
      </c>
      <c r="M436" s="31">
        <v>0.01</v>
      </c>
      <c r="N436" s="420">
        <f t="shared" si="126"/>
        <v>94.74</v>
      </c>
      <c r="O436" s="34">
        <v>39.58</v>
      </c>
      <c r="P436" s="34">
        <v>36.85</v>
      </c>
      <c r="Q436" s="34">
        <v>8.2100000000000009</v>
      </c>
      <c r="R436" s="34">
        <v>12.97</v>
      </c>
      <c r="S436" s="34">
        <v>0.28000000000000003</v>
      </c>
      <c r="T436" s="34">
        <v>0.21</v>
      </c>
      <c r="U436" s="34">
        <v>0.36</v>
      </c>
      <c r="V436" s="34">
        <v>0.21</v>
      </c>
      <c r="W436" s="34">
        <v>0.4</v>
      </c>
      <c r="X436" s="34">
        <v>0.57999999999999996</v>
      </c>
      <c r="Y436" s="34">
        <v>0.93102577059120772</v>
      </c>
      <c r="Z436" s="34">
        <v>1.1384537645275392</v>
      </c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6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spans="1:48" ht="15.75" customHeight="1">
      <c r="A437" s="535" t="s">
        <v>4930</v>
      </c>
      <c r="B437" s="51">
        <v>45960</v>
      </c>
      <c r="C437" s="33" t="s">
        <v>4929</v>
      </c>
      <c r="D437" s="37">
        <v>1485</v>
      </c>
      <c r="E437" s="34">
        <v>12.4</v>
      </c>
      <c r="F437" s="34">
        <v>12.5</v>
      </c>
      <c r="G437" s="34">
        <v>4.3899999999999997</v>
      </c>
      <c r="H437" s="34">
        <v>0.13</v>
      </c>
      <c r="I437" s="34">
        <v>0.69</v>
      </c>
      <c r="J437" s="31">
        <v>3.9E-2</v>
      </c>
      <c r="K437" s="31">
        <v>8.3000000000000004E-2</v>
      </c>
      <c r="L437" s="31">
        <v>4.2000000000000003E-2</v>
      </c>
      <c r="M437" s="31">
        <v>8.9999999999999993E-3</v>
      </c>
      <c r="N437" s="420">
        <f t="shared" si="126"/>
        <v>94.617000000000004</v>
      </c>
      <c r="O437" s="34">
        <v>39.03</v>
      </c>
      <c r="P437" s="34">
        <v>37.26</v>
      </c>
      <c r="Q437" s="34">
        <v>8.26</v>
      </c>
      <c r="R437" s="34">
        <v>13.2</v>
      </c>
      <c r="S437" s="34">
        <v>0.23</v>
      </c>
      <c r="T437" s="34">
        <v>0.16</v>
      </c>
      <c r="U437" s="34">
        <v>0.37</v>
      </c>
      <c r="V437" s="34">
        <v>0.2</v>
      </c>
      <c r="W437" s="34">
        <v>0.49</v>
      </c>
      <c r="X437" s="34">
        <v>0.56999999999999995</v>
      </c>
      <c r="Y437" s="34">
        <v>0.95465026902382777</v>
      </c>
      <c r="Z437" s="34">
        <v>1.1662823469126311</v>
      </c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6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spans="1:48" ht="15.75" customHeight="1">
      <c r="A438" s="535" t="s">
        <v>4932</v>
      </c>
      <c r="B438" s="51">
        <v>45960</v>
      </c>
      <c r="C438" s="33" t="s">
        <v>4931</v>
      </c>
      <c r="D438" s="37">
        <v>1472</v>
      </c>
      <c r="E438" s="34">
        <v>2.2999999999999998</v>
      </c>
      <c r="F438" s="34">
        <v>2.4</v>
      </c>
      <c r="G438" s="34">
        <v>4.34</v>
      </c>
      <c r="H438" s="34">
        <v>0.13</v>
      </c>
      <c r="I438" s="34">
        <v>0.88</v>
      </c>
      <c r="J438" s="31">
        <v>3.9E-2</v>
      </c>
      <c r="K438" s="31">
        <v>8.5000000000000006E-2</v>
      </c>
      <c r="L438" s="31">
        <v>5.2999999999999999E-2</v>
      </c>
      <c r="M438" s="31">
        <v>8.0000000000000002E-3</v>
      </c>
      <c r="N438" s="420">
        <f t="shared" si="126"/>
        <v>94.465000000000003</v>
      </c>
      <c r="O438" s="34">
        <v>38.11</v>
      </c>
      <c r="P438" s="34">
        <v>37.9</v>
      </c>
      <c r="Q438" s="34">
        <v>8.23</v>
      </c>
      <c r="R438" s="34">
        <v>13.58</v>
      </c>
      <c r="S438" s="34">
        <v>0.2</v>
      </c>
      <c r="T438" s="34">
        <v>0.14000000000000001</v>
      </c>
      <c r="U438" s="34">
        <v>0.43</v>
      </c>
      <c r="V438" s="34">
        <v>0.2</v>
      </c>
      <c r="W438" s="34">
        <v>0.45</v>
      </c>
      <c r="X438" s="34">
        <v>0.53</v>
      </c>
      <c r="Y438" s="34">
        <v>0.99448963526633427</v>
      </c>
      <c r="Z438" s="34">
        <v>1.2104434531618997</v>
      </c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6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spans="1:48" ht="15.75" customHeight="1">
      <c r="A439" s="535" t="s">
        <v>4934</v>
      </c>
      <c r="B439" s="51">
        <v>45960</v>
      </c>
      <c r="C439" s="33" t="s">
        <v>4933</v>
      </c>
      <c r="D439" s="37">
        <v>1492</v>
      </c>
      <c r="E439" s="34">
        <v>16.170000000000002</v>
      </c>
      <c r="F439" s="34">
        <v>16.27</v>
      </c>
      <c r="G439" s="34">
        <v>4.41</v>
      </c>
      <c r="H439" s="34">
        <v>0.14000000000000001</v>
      </c>
      <c r="I439" s="34">
        <v>0.62</v>
      </c>
      <c r="J439" s="31">
        <v>4.3999999999999997E-2</v>
      </c>
      <c r="K439" s="31">
        <v>7.8E-2</v>
      </c>
      <c r="L439" s="31">
        <v>3.9E-2</v>
      </c>
      <c r="M439" s="31">
        <v>0.01</v>
      </c>
      <c r="N439" s="420">
        <f t="shared" si="126"/>
        <v>94.659000000000006</v>
      </c>
      <c r="O439" s="34">
        <v>37.67</v>
      </c>
      <c r="P439" s="34">
        <v>38.18</v>
      </c>
      <c r="Q439" s="34">
        <v>8.0299999999999994</v>
      </c>
      <c r="R439" s="34">
        <v>13.96</v>
      </c>
      <c r="S439" s="34">
        <v>0.22</v>
      </c>
      <c r="T439" s="34">
        <v>0.16</v>
      </c>
      <c r="U439" s="34">
        <v>0.4</v>
      </c>
      <c r="V439" s="34">
        <v>0.19</v>
      </c>
      <c r="W439" s="34">
        <v>0.41</v>
      </c>
      <c r="X439" s="34">
        <v>0.55000000000000004</v>
      </c>
      <c r="Y439" s="34">
        <f t="shared" ref="Y439" si="127">P439/O439</f>
        <v>1.0135386249004512</v>
      </c>
      <c r="Z439" s="34">
        <f t="shared" ref="Z439" si="128">(Q439+P439)/O439</f>
        <v>1.2267056012742235</v>
      </c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6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spans="1:48" ht="15.75" customHeight="1">
      <c r="A440" s="535" t="s">
        <v>4936</v>
      </c>
      <c r="B440" s="51">
        <v>45960</v>
      </c>
      <c r="C440" s="33" t="s">
        <v>4935</v>
      </c>
      <c r="D440" s="37">
        <v>1500</v>
      </c>
      <c r="E440" s="34">
        <v>5.37</v>
      </c>
      <c r="F440" s="34">
        <v>5.47</v>
      </c>
      <c r="G440" s="34">
        <v>4.41</v>
      </c>
      <c r="H440" s="34">
        <v>0.13</v>
      </c>
      <c r="I440" s="34">
        <v>0.62</v>
      </c>
      <c r="J440" s="31">
        <v>0.04</v>
      </c>
      <c r="K440" s="31">
        <v>8.5999999999999993E-2</v>
      </c>
      <c r="L440" s="31">
        <v>4.2999999999999997E-2</v>
      </c>
      <c r="M440" s="31">
        <v>1.0999999999999999E-2</v>
      </c>
      <c r="N440" s="420">
        <f t="shared" si="126"/>
        <v>94.66</v>
      </c>
      <c r="O440" s="34">
        <v>37.96</v>
      </c>
      <c r="P440" s="34">
        <v>38.19</v>
      </c>
      <c r="Q440" s="34">
        <v>7.93</v>
      </c>
      <c r="R440" s="34">
        <v>13.69</v>
      </c>
      <c r="S440" s="34">
        <v>0.2</v>
      </c>
      <c r="T440" s="34">
        <v>0.16</v>
      </c>
      <c r="U440" s="34">
        <v>0.39</v>
      </c>
      <c r="V440" s="34">
        <v>0.21</v>
      </c>
      <c r="W440" s="34">
        <v>0.47</v>
      </c>
      <c r="X440" s="34">
        <v>0.56999999999999995</v>
      </c>
      <c r="Y440" s="34">
        <f t="shared" ref="Y440" si="129">P440/O440</f>
        <v>1.006059009483667</v>
      </c>
      <c r="Z440" s="34">
        <f t="shared" ref="Z440" si="130">(Q440+P440)/O440</f>
        <v>1.2149631190727079</v>
      </c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6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spans="1:48" ht="15.75" customHeight="1">
      <c r="A441" s="535" t="s">
        <v>4938</v>
      </c>
      <c r="B441" s="51">
        <v>45960</v>
      </c>
      <c r="C441" s="33" t="s">
        <v>4937</v>
      </c>
      <c r="D441" s="37">
        <v>1501</v>
      </c>
      <c r="E441" s="34">
        <v>7.3</v>
      </c>
      <c r="F441" s="34">
        <v>7.4</v>
      </c>
      <c r="G441" s="34">
        <v>4.33</v>
      </c>
      <c r="H441" s="34">
        <v>0.15</v>
      </c>
      <c r="I441" s="34">
        <v>0.9</v>
      </c>
      <c r="J441" s="31">
        <v>2.8000000000000001E-2</v>
      </c>
      <c r="K441" s="31">
        <v>9.1999999999999998E-2</v>
      </c>
      <c r="L441" s="31">
        <v>0.06</v>
      </c>
      <c r="M441" s="31">
        <v>1.0999999999999999E-2</v>
      </c>
      <c r="N441" s="420">
        <f t="shared" si="126"/>
        <v>94.429000000000002</v>
      </c>
      <c r="O441" s="34">
        <v>36.83</v>
      </c>
      <c r="P441" s="34">
        <v>38.49</v>
      </c>
      <c r="Q441" s="34">
        <v>8.0299999999999994</v>
      </c>
      <c r="R441" s="34">
        <v>14.65</v>
      </c>
      <c r="S441" s="34">
        <v>0.13</v>
      </c>
      <c r="T441" s="34">
        <v>0.13</v>
      </c>
      <c r="U441" s="34">
        <v>0.41</v>
      </c>
      <c r="V441" s="34">
        <v>0.27</v>
      </c>
      <c r="W441" s="34">
        <v>0.37</v>
      </c>
      <c r="X441" s="34">
        <v>0.56000000000000005</v>
      </c>
      <c r="Y441" s="34">
        <v>1.04507195221287</v>
      </c>
      <c r="Z441" s="34">
        <v>1.263100733098018</v>
      </c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6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spans="1:48" ht="15.75" customHeight="1">
      <c r="A442" s="535" t="s">
        <v>4940</v>
      </c>
      <c r="B442" s="51">
        <v>45960</v>
      </c>
      <c r="C442" s="33" t="s">
        <v>4939</v>
      </c>
      <c r="D442" s="37">
        <v>1474</v>
      </c>
      <c r="E442" s="34">
        <v>21.4</v>
      </c>
      <c r="F442" s="34">
        <v>21.5</v>
      </c>
      <c r="G442" s="34">
        <v>4.42</v>
      </c>
      <c r="H442" s="34">
        <v>0.14000000000000001</v>
      </c>
      <c r="I442" s="34">
        <v>0.41</v>
      </c>
      <c r="J442" s="31">
        <v>4.3999999999999997E-2</v>
      </c>
      <c r="K442" s="31">
        <v>7.8E-2</v>
      </c>
      <c r="L442" s="31">
        <v>3.2000000000000001E-2</v>
      </c>
      <c r="M442" s="31">
        <v>1.2999999999999999E-2</v>
      </c>
      <c r="N442" s="420">
        <f t="shared" si="126"/>
        <v>94.863</v>
      </c>
      <c r="O442" s="34">
        <v>36.200000000000003</v>
      </c>
      <c r="P442" s="34">
        <v>38.15</v>
      </c>
      <c r="Q442" s="34">
        <v>8.1</v>
      </c>
      <c r="R442" s="34">
        <v>15.01</v>
      </c>
      <c r="S442" s="34">
        <v>0.27</v>
      </c>
      <c r="T442" s="34">
        <v>0.22</v>
      </c>
      <c r="U442" s="34">
        <v>0.37</v>
      </c>
      <c r="V442" s="34">
        <v>0.22</v>
      </c>
      <c r="W442" s="34">
        <v>0.51</v>
      </c>
      <c r="X442" s="34">
        <v>0.7</v>
      </c>
      <c r="Y442" s="34">
        <v>1.0538674033149169</v>
      </c>
      <c r="Z442" s="34">
        <v>1.277624309392265</v>
      </c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6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spans="1:48" ht="15.75" customHeight="1">
      <c r="A443" s="535" t="s">
        <v>4941</v>
      </c>
      <c r="B443" s="51">
        <v>45960</v>
      </c>
      <c r="C443" s="33" t="s">
        <v>4942</v>
      </c>
      <c r="D443" s="37">
        <v>1486</v>
      </c>
      <c r="E443" s="34">
        <v>22.55</v>
      </c>
      <c r="F443" s="34">
        <v>23.05</v>
      </c>
      <c r="G443" s="34">
        <v>4.49</v>
      </c>
      <c r="H443" s="34">
        <v>0.13600000000000001</v>
      </c>
      <c r="I443" s="34">
        <v>0.32</v>
      </c>
      <c r="J443" s="31">
        <v>5.3999999999999999E-2</v>
      </c>
      <c r="K443" s="31">
        <v>7.6999999999999999E-2</v>
      </c>
      <c r="L443" s="31">
        <v>2.5999999999999999E-2</v>
      </c>
      <c r="M443" s="31">
        <v>1.0999999999999999E-2</v>
      </c>
      <c r="N443" s="420">
        <f t="shared" si="126"/>
        <v>94.885999999999996</v>
      </c>
      <c r="O443" s="34">
        <v>36.22</v>
      </c>
      <c r="P443" s="34">
        <v>38.25</v>
      </c>
      <c r="Q443" s="34">
        <v>7.98</v>
      </c>
      <c r="R443" s="34">
        <v>14.67</v>
      </c>
      <c r="S443" s="34">
        <v>0.37</v>
      </c>
      <c r="T443" s="34">
        <v>0.27</v>
      </c>
      <c r="U443" s="34">
        <v>0.34</v>
      </c>
      <c r="V443" s="34">
        <v>0.22</v>
      </c>
      <c r="W443" s="34">
        <v>0.48</v>
      </c>
      <c r="X443" s="34">
        <v>0.76</v>
      </c>
      <c r="Y443" s="537">
        <f t="shared" ref="Y443" si="131">P443/O443</f>
        <v>1.0560463832136942</v>
      </c>
      <c r="Z443" s="537">
        <f t="shared" ref="Z443" si="132">(Q443+P443)/O443</f>
        <v>1.2763666482606297</v>
      </c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6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spans="1:48" ht="15.75" customHeight="1">
      <c r="A444" s="535"/>
      <c r="B444" s="51"/>
      <c r="C444" s="33"/>
      <c r="D444" s="37"/>
      <c r="E444" s="34"/>
      <c r="F444" s="34"/>
      <c r="G444" s="34"/>
      <c r="H444" s="34"/>
      <c r="I444" s="34"/>
      <c r="J444" s="31"/>
      <c r="K444" s="31"/>
      <c r="L444" s="31"/>
      <c r="M444" s="31"/>
      <c r="N444" s="420"/>
      <c r="O444" s="34"/>
      <c r="P444" s="34"/>
      <c r="Q444" s="34"/>
      <c r="R444" s="34"/>
      <c r="S444" s="34"/>
      <c r="T444" s="34"/>
      <c r="U444" s="33"/>
      <c r="V444" s="34"/>
      <c r="W444" s="34"/>
      <c r="X444" s="34"/>
      <c r="Y444" s="537"/>
      <c r="Z444" s="537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6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spans="1:48" ht="15.75" customHeight="1">
      <c r="A445" s="535" t="s">
        <v>4943</v>
      </c>
      <c r="B445" s="51">
        <v>45961</v>
      </c>
      <c r="C445" s="33" t="s">
        <v>4944</v>
      </c>
      <c r="D445" s="37">
        <v>1465</v>
      </c>
      <c r="E445" s="34">
        <v>0.59</v>
      </c>
      <c r="F445" s="34">
        <v>1.0900000000000001</v>
      </c>
      <c r="G445" s="34">
        <v>4.4800000000000004</v>
      </c>
      <c r="H445" s="34">
        <v>0.14699999999999999</v>
      </c>
      <c r="I445" s="34">
        <v>0.36</v>
      </c>
      <c r="J445" s="31">
        <v>4.5999999999999999E-2</v>
      </c>
      <c r="K445" s="31">
        <v>0.08</v>
      </c>
      <c r="L445" s="31">
        <v>3.2000000000000001E-2</v>
      </c>
      <c r="M445" s="31">
        <v>1.2999999999999999E-2</v>
      </c>
      <c r="N445" s="420">
        <f t="shared" ref="N445:N457" si="133">100-SUM(G445:M445)</f>
        <v>94.841999999999999</v>
      </c>
      <c r="O445" s="34">
        <v>36.19</v>
      </c>
      <c r="P445" s="34">
        <v>38.409999999999997</v>
      </c>
      <c r="Q445" s="34">
        <v>7.86</v>
      </c>
      <c r="R445" s="34">
        <v>14.86</v>
      </c>
      <c r="S445" s="34">
        <v>0.26</v>
      </c>
      <c r="T445" s="34">
        <v>0.26</v>
      </c>
      <c r="U445" s="34">
        <v>0.34</v>
      </c>
      <c r="V445" s="34">
        <v>0.2</v>
      </c>
      <c r="W445" s="34">
        <v>0.5</v>
      </c>
      <c r="X445" s="34">
        <v>0.78</v>
      </c>
      <c r="Y445" s="537">
        <f t="shared" ref="Y445:Y453" si="134">P445/O445</f>
        <v>1.0613429124067422</v>
      </c>
      <c r="Z445" s="537">
        <f t="shared" ref="Z445:Z453" si="135">(Q445+P445)/O445</f>
        <v>1.2785299806576402</v>
      </c>
      <c r="AA445" s="34"/>
      <c r="AB445" s="34" t="s">
        <v>48</v>
      </c>
      <c r="AC445" s="34">
        <v>22.5</v>
      </c>
      <c r="AD445" s="34" t="s">
        <v>51</v>
      </c>
      <c r="AE445" s="34"/>
      <c r="AF445" s="34"/>
      <c r="AG445" s="34"/>
      <c r="AH445" s="34"/>
      <c r="AI445" s="34"/>
      <c r="AJ445" s="34"/>
      <c r="AK445" s="34"/>
      <c r="AL445" s="36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spans="1:48" ht="15.75" customHeight="1">
      <c r="A446" s="535" t="s">
        <v>4945</v>
      </c>
      <c r="B446" s="51">
        <v>45961</v>
      </c>
      <c r="C446" s="33" t="s">
        <v>4946</v>
      </c>
      <c r="D446" s="37">
        <v>1480</v>
      </c>
      <c r="E446" s="34">
        <v>2.15</v>
      </c>
      <c r="F446" s="34">
        <v>2.25</v>
      </c>
      <c r="G446" s="34">
        <v>4.3600000000000003</v>
      </c>
      <c r="H446" s="34">
        <v>0.17899999999999999</v>
      </c>
      <c r="I446" s="34">
        <v>0.78</v>
      </c>
      <c r="J446" s="31">
        <v>1.9E-2</v>
      </c>
      <c r="K446" s="31">
        <v>9.6000000000000002E-2</v>
      </c>
      <c r="L446" s="31">
        <v>6.5799999999999997E-2</v>
      </c>
      <c r="M446" s="31">
        <v>1.2999999999999999E-2</v>
      </c>
      <c r="N446" s="420">
        <f t="shared" si="133"/>
        <v>94.487200000000001</v>
      </c>
      <c r="O446" s="34">
        <v>35.1</v>
      </c>
      <c r="P446" s="34">
        <v>38.97</v>
      </c>
      <c r="Q446" s="34">
        <v>7.89</v>
      </c>
      <c r="R446" s="34">
        <v>15.81</v>
      </c>
      <c r="S446" s="34">
        <v>0.15</v>
      </c>
      <c r="T446" s="34">
        <v>0.2</v>
      </c>
      <c r="U446" s="34">
        <v>0.36</v>
      </c>
      <c r="V446" s="34">
        <v>0.18</v>
      </c>
      <c r="W446" s="34">
        <v>0.43</v>
      </c>
      <c r="X446" s="34">
        <v>0.67</v>
      </c>
      <c r="Y446" s="537">
        <f t="shared" si="134"/>
        <v>1.1102564102564101</v>
      </c>
      <c r="Z446" s="537">
        <f t="shared" si="135"/>
        <v>1.335042735042735</v>
      </c>
      <c r="AA446" s="34"/>
      <c r="AB446" s="51" t="s">
        <v>50</v>
      </c>
      <c r="AC446" s="34">
        <v>6.3</v>
      </c>
      <c r="AD446" s="34">
        <v>25.2</v>
      </c>
      <c r="AE446" s="34">
        <v>18.600000000000001</v>
      </c>
      <c r="AF446" s="34">
        <v>0.6</v>
      </c>
      <c r="AG446" s="34">
        <v>3.36</v>
      </c>
      <c r="AH446" s="34">
        <v>52.239999999999995</v>
      </c>
      <c r="AI446" s="34">
        <v>1.3548387096774193</v>
      </c>
      <c r="AJ446" s="34">
        <v>42.465753424657542</v>
      </c>
      <c r="AK446" s="34">
        <v>871.08</v>
      </c>
      <c r="AL446" s="36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spans="1:48" ht="15.75" customHeight="1">
      <c r="A447" s="535" t="s">
        <v>4947</v>
      </c>
      <c r="B447" s="51">
        <v>45961</v>
      </c>
      <c r="C447" s="33" t="s">
        <v>4948</v>
      </c>
      <c r="D447" s="37">
        <v>1490</v>
      </c>
      <c r="E447" s="34">
        <v>4.4000000000000004</v>
      </c>
      <c r="F447" s="34">
        <v>4.5</v>
      </c>
      <c r="G447" s="34">
        <v>4.47</v>
      </c>
      <c r="H447" s="34">
        <v>0.14799999999999999</v>
      </c>
      <c r="I447" s="34">
        <v>0.41</v>
      </c>
      <c r="J447" s="31">
        <v>0.04</v>
      </c>
      <c r="K447" s="31">
        <v>8.2000000000000003E-2</v>
      </c>
      <c r="L447" s="31">
        <v>3.6999999999999998E-2</v>
      </c>
      <c r="M447" s="31">
        <v>1.2E-2</v>
      </c>
      <c r="N447" s="420">
        <f t="shared" si="133"/>
        <v>94.801000000000002</v>
      </c>
      <c r="O447" s="34">
        <v>35.64</v>
      </c>
      <c r="P447" s="34">
        <v>38.07</v>
      </c>
      <c r="Q447" s="34">
        <v>7.72</v>
      </c>
      <c r="R447" s="34">
        <v>15.92</v>
      </c>
      <c r="S447" s="34">
        <v>0.39</v>
      </c>
      <c r="T447" s="34">
        <v>0.25</v>
      </c>
      <c r="U447" s="34">
        <v>0.34</v>
      </c>
      <c r="V447" s="34">
        <v>0.2</v>
      </c>
      <c r="W447" s="34">
        <v>0.48</v>
      </c>
      <c r="X447" s="34">
        <v>0.75</v>
      </c>
      <c r="Y447" s="537">
        <f t="shared" si="134"/>
        <v>1.0681818181818181</v>
      </c>
      <c r="Z447" s="537">
        <f t="shared" si="135"/>
        <v>1.2847923681257014</v>
      </c>
      <c r="AA447" s="34"/>
      <c r="AB447" s="34" t="s">
        <v>53</v>
      </c>
      <c r="AC447" s="34">
        <v>14.3</v>
      </c>
      <c r="AD447" s="34"/>
      <c r="AE447" s="34"/>
      <c r="AF447" s="34"/>
      <c r="AG447" s="34"/>
      <c r="AH447" s="34"/>
      <c r="AI447" s="34"/>
      <c r="AJ447" s="34"/>
      <c r="AK447" s="34"/>
      <c r="AL447" s="36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spans="1:48" ht="15.75" customHeight="1">
      <c r="A448" s="535" t="s">
        <v>4949</v>
      </c>
      <c r="B448" s="51">
        <v>45961</v>
      </c>
      <c r="C448" s="33" t="s">
        <v>4950</v>
      </c>
      <c r="D448" s="37">
        <v>1453</v>
      </c>
      <c r="E448" s="34">
        <v>5.55</v>
      </c>
      <c r="F448" s="34">
        <v>6.05</v>
      </c>
      <c r="G448" s="34">
        <v>4.5</v>
      </c>
      <c r="H448" s="34">
        <v>0.123</v>
      </c>
      <c r="I448" s="34">
        <v>0.22</v>
      </c>
      <c r="J448" s="31">
        <v>7.5999999999999998E-2</v>
      </c>
      <c r="K448" s="31">
        <v>7.3999999999999996E-2</v>
      </c>
      <c r="L448" s="31">
        <v>1.6E-2</v>
      </c>
      <c r="M448" s="31">
        <v>1.2E-2</v>
      </c>
      <c r="N448" s="420">
        <f t="shared" si="133"/>
        <v>94.978999999999999</v>
      </c>
      <c r="O448" s="34">
        <v>36.26</v>
      </c>
      <c r="P448" s="34">
        <v>37.5</v>
      </c>
      <c r="Q448" s="34">
        <v>7.62</v>
      </c>
      <c r="R448" s="34">
        <v>15.51</v>
      </c>
      <c r="S448" s="34">
        <v>0.51</v>
      </c>
      <c r="T448" s="34">
        <v>0.32</v>
      </c>
      <c r="U448" s="33">
        <v>0.31</v>
      </c>
      <c r="V448" s="34">
        <v>0.24</v>
      </c>
      <c r="W448" s="34">
        <v>0.5</v>
      </c>
      <c r="X448" s="34">
        <v>0.85</v>
      </c>
      <c r="Y448" s="537">
        <f t="shared" si="134"/>
        <v>1.0341974627688915</v>
      </c>
      <c r="Z448" s="537">
        <f t="shared" si="135"/>
        <v>1.2443463872035301</v>
      </c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6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spans="1:48" ht="15.75" customHeight="1">
      <c r="A449" s="535" t="s">
        <v>4952</v>
      </c>
      <c r="B449" s="51">
        <v>45961</v>
      </c>
      <c r="C449" s="33" t="s">
        <v>4951</v>
      </c>
      <c r="D449" s="37">
        <v>1478</v>
      </c>
      <c r="E449" s="34">
        <v>7.35</v>
      </c>
      <c r="F449" s="34">
        <v>7.45</v>
      </c>
      <c r="G449" s="34">
        <v>4.41</v>
      </c>
      <c r="H449" s="34">
        <v>0.16</v>
      </c>
      <c r="I449" s="34">
        <v>0.61</v>
      </c>
      <c r="J449" s="31">
        <v>2.9000000000000001E-2</v>
      </c>
      <c r="K449" s="31">
        <v>8.7999999999999995E-2</v>
      </c>
      <c r="L449" s="31">
        <v>5.0999999999999997E-2</v>
      </c>
      <c r="M449" s="31">
        <v>1.2E-2</v>
      </c>
      <c r="N449" s="420">
        <f t="shared" si="133"/>
        <v>94.64</v>
      </c>
      <c r="O449" s="34">
        <v>36.159999999999997</v>
      </c>
      <c r="P449" s="34">
        <v>37.97</v>
      </c>
      <c r="Q449" s="34">
        <v>7.66</v>
      </c>
      <c r="R449" s="34">
        <v>15.63</v>
      </c>
      <c r="S449" s="34">
        <v>0.26</v>
      </c>
      <c r="T449" s="34">
        <v>0.24</v>
      </c>
      <c r="U449" s="33">
        <v>0.33</v>
      </c>
      <c r="V449" s="34">
        <v>0.21</v>
      </c>
      <c r="W449" s="34">
        <v>0.5</v>
      </c>
      <c r="X449" s="34">
        <v>0.77</v>
      </c>
      <c r="Y449" s="537">
        <f t="shared" si="134"/>
        <v>1.0500553097345133</v>
      </c>
      <c r="Z449" s="537">
        <f t="shared" si="135"/>
        <v>1.261891592920354</v>
      </c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6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spans="1:48" ht="15.75" customHeight="1">
      <c r="A450" s="535" t="s">
        <v>4954</v>
      </c>
      <c r="B450" s="51">
        <v>45961</v>
      </c>
      <c r="C450" s="33" t="s">
        <v>4953</v>
      </c>
      <c r="D450" s="37">
        <v>1499</v>
      </c>
      <c r="E450" s="34">
        <v>9.4</v>
      </c>
      <c r="F450" s="34">
        <v>9.5</v>
      </c>
      <c r="G450" s="34">
        <v>4.4000000000000004</v>
      </c>
      <c r="H450" s="34">
        <v>0.15</v>
      </c>
      <c r="I450" s="34">
        <v>0.64</v>
      </c>
      <c r="J450" s="31">
        <v>2.5999999999999999E-2</v>
      </c>
      <c r="K450" s="31">
        <v>9.0999999999999998E-2</v>
      </c>
      <c r="L450" s="31">
        <v>5.3999999999999999E-2</v>
      </c>
      <c r="M450" s="31">
        <v>1.0999999999999999E-2</v>
      </c>
      <c r="N450" s="420">
        <f t="shared" si="133"/>
        <v>94.628</v>
      </c>
      <c r="O450" s="34">
        <v>35.700000000000003</v>
      </c>
      <c r="P450" s="34">
        <v>38.049999999999997</v>
      </c>
      <c r="Q450" s="34">
        <v>7.64</v>
      </c>
      <c r="R450" s="34">
        <v>16.27</v>
      </c>
      <c r="S450" s="34">
        <v>0.26</v>
      </c>
      <c r="T450" s="34">
        <v>0.18</v>
      </c>
      <c r="U450" s="33">
        <v>0.32</v>
      </c>
      <c r="V450" s="34">
        <v>0.18</v>
      </c>
      <c r="W450" s="34">
        <v>0.43</v>
      </c>
      <c r="X450" s="34">
        <v>0.73</v>
      </c>
      <c r="Y450" s="537">
        <v>1.0658263305322127</v>
      </c>
      <c r="Z450" s="537">
        <v>1.2798319327731091</v>
      </c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6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spans="1:48" ht="15.75" customHeight="1">
      <c r="A451" s="535" t="s">
        <v>4956</v>
      </c>
      <c r="B451" s="51">
        <v>45961</v>
      </c>
      <c r="C451" s="33" t="s">
        <v>4955</v>
      </c>
      <c r="D451" s="37">
        <v>1474</v>
      </c>
      <c r="E451" s="34">
        <v>12.15</v>
      </c>
      <c r="F451" s="34">
        <v>12.25</v>
      </c>
      <c r="G451" s="34">
        <v>4.47</v>
      </c>
      <c r="H451" s="34">
        <v>0.14000000000000001</v>
      </c>
      <c r="I451" s="34">
        <v>0.39</v>
      </c>
      <c r="J451" s="31">
        <v>4.4999999999999998E-2</v>
      </c>
      <c r="K451" s="31">
        <v>9.0999999999999998E-2</v>
      </c>
      <c r="L451" s="31">
        <v>3.4000000000000002E-2</v>
      </c>
      <c r="M451" s="31">
        <v>1.0999999999999999E-2</v>
      </c>
      <c r="N451" s="420">
        <f t="shared" si="133"/>
        <v>94.819000000000003</v>
      </c>
      <c r="O451" s="34">
        <v>36.24</v>
      </c>
      <c r="P451" s="34">
        <v>37.86</v>
      </c>
      <c r="Q451" s="34">
        <v>7.78</v>
      </c>
      <c r="R451" s="34">
        <v>15.46</v>
      </c>
      <c r="S451" s="34">
        <v>0.28999999999999998</v>
      </c>
      <c r="T451" s="34">
        <v>0.24</v>
      </c>
      <c r="U451" s="33">
        <v>0.34</v>
      </c>
      <c r="V451" s="34">
        <v>0.2</v>
      </c>
      <c r="W451" s="34">
        <v>0.42</v>
      </c>
      <c r="X451" s="34">
        <v>0.83</v>
      </c>
      <c r="Y451" s="537">
        <v>1.0447019867549667</v>
      </c>
      <c r="Z451" s="537">
        <v>1.259381898454746</v>
      </c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6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spans="1:48" ht="15.75" customHeight="1">
      <c r="A452" s="535" t="s">
        <v>4958</v>
      </c>
      <c r="B452" s="51">
        <v>45961</v>
      </c>
      <c r="C452" s="33" t="s">
        <v>4957</v>
      </c>
      <c r="D452" s="37">
        <v>1488</v>
      </c>
      <c r="E452" s="34">
        <v>13.35</v>
      </c>
      <c r="F452" s="34">
        <v>13.45</v>
      </c>
      <c r="G452" s="34">
        <v>4.4000000000000004</v>
      </c>
      <c r="H452" s="34">
        <v>0.15</v>
      </c>
      <c r="I452" s="34">
        <v>0.62</v>
      </c>
      <c r="J452" s="31">
        <v>3.4000000000000002E-2</v>
      </c>
      <c r="K452" s="31">
        <v>0.10199999999999999</v>
      </c>
      <c r="L452" s="31">
        <v>5.0999999999999997E-2</v>
      </c>
      <c r="M452" s="31">
        <v>1.0999999999999999E-2</v>
      </c>
      <c r="N452" s="420">
        <f t="shared" si="133"/>
        <v>94.632000000000005</v>
      </c>
      <c r="O452" s="34">
        <v>36.270000000000003</v>
      </c>
      <c r="P452" s="34">
        <v>38.049999999999997</v>
      </c>
      <c r="Q452" s="34">
        <v>7.67</v>
      </c>
      <c r="R452" s="34">
        <v>15.64</v>
      </c>
      <c r="S452" s="34">
        <v>0.25</v>
      </c>
      <c r="T452" s="34">
        <v>0.18</v>
      </c>
      <c r="U452" s="33">
        <v>0.33</v>
      </c>
      <c r="V452" s="34">
        <v>0.19</v>
      </c>
      <c r="W452" s="34">
        <v>0.44</v>
      </c>
      <c r="X452" s="34">
        <v>0.74</v>
      </c>
      <c r="Y452" s="537">
        <f t="shared" si="134"/>
        <v>1.0490763716570166</v>
      </c>
      <c r="Z452" s="537">
        <f t="shared" si="135"/>
        <v>1.2605459057071959</v>
      </c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6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spans="1:48" ht="15.75" customHeight="1">
      <c r="A453" s="535" t="s">
        <v>4960</v>
      </c>
      <c r="B453" s="51">
        <v>45961</v>
      </c>
      <c r="C453" s="33" t="s">
        <v>4959</v>
      </c>
      <c r="D453" s="37">
        <v>1495</v>
      </c>
      <c r="E453" s="34">
        <v>15.4</v>
      </c>
      <c r="F453" s="34">
        <v>15.5</v>
      </c>
      <c r="G453" s="34">
        <v>4.46</v>
      </c>
      <c r="H453" s="34">
        <v>0.13</v>
      </c>
      <c r="I453" s="34">
        <v>0.34</v>
      </c>
      <c r="J453" s="31">
        <v>0.06</v>
      </c>
      <c r="K453" s="31">
        <v>8.1000000000000003E-2</v>
      </c>
      <c r="L453" s="31">
        <v>2.7E-2</v>
      </c>
      <c r="M453" s="31">
        <v>0.01</v>
      </c>
      <c r="N453" s="420">
        <f t="shared" si="133"/>
        <v>94.891999999999996</v>
      </c>
      <c r="O453" s="34">
        <v>36.99</v>
      </c>
      <c r="P453" s="34">
        <v>37.17</v>
      </c>
      <c r="Q453" s="34">
        <v>7.62</v>
      </c>
      <c r="R453" s="34">
        <v>15.38</v>
      </c>
      <c r="S453" s="34">
        <v>0.44</v>
      </c>
      <c r="T453" s="34">
        <v>0.25</v>
      </c>
      <c r="U453" s="33">
        <v>0.32</v>
      </c>
      <c r="V453" s="34">
        <v>0.21</v>
      </c>
      <c r="W453" s="34">
        <v>0.5</v>
      </c>
      <c r="X453" s="34">
        <v>0.82</v>
      </c>
      <c r="Y453" s="537">
        <f t="shared" si="134"/>
        <v>1.0048661800486618</v>
      </c>
      <c r="Z453" s="537">
        <f t="shared" si="135"/>
        <v>1.2108678021086778</v>
      </c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6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spans="1:48" ht="15.75" customHeight="1">
      <c r="A454" s="535" t="s">
        <v>4964</v>
      </c>
      <c r="B454" s="51">
        <v>45961</v>
      </c>
      <c r="C454" s="33" t="s">
        <v>4961</v>
      </c>
      <c r="D454" s="37">
        <v>1474</v>
      </c>
      <c r="E454" s="34">
        <v>17.3</v>
      </c>
      <c r="F454" s="34">
        <v>17.399999999999999</v>
      </c>
      <c r="G454" s="34">
        <v>4.3600000000000003</v>
      </c>
      <c r="H454" s="34">
        <v>0.15</v>
      </c>
      <c r="I454" s="34">
        <v>0.79</v>
      </c>
      <c r="J454" s="31">
        <v>2.4E-2</v>
      </c>
      <c r="K454" s="31">
        <v>0.08</v>
      </c>
      <c r="L454" s="31">
        <v>5.3999999999999999E-2</v>
      </c>
      <c r="M454" s="31">
        <v>0.01</v>
      </c>
      <c r="N454" s="420">
        <f t="shared" si="133"/>
        <v>94.531999999999996</v>
      </c>
      <c r="O454" s="34">
        <v>37.159999999999997</v>
      </c>
      <c r="P454" s="34">
        <v>37.51</v>
      </c>
      <c r="Q454" s="34">
        <v>7.94</v>
      </c>
      <c r="R454" s="34">
        <v>15.01</v>
      </c>
      <c r="S454" s="34">
        <v>0.26</v>
      </c>
      <c r="T454" s="34">
        <v>0.19</v>
      </c>
      <c r="U454" s="33">
        <v>0.33</v>
      </c>
      <c r="V454" s="34">
        <v>0.18</v>
      </c>
      <c r="W454" s="34">
        <v>0.43</v>
      </c>
      <c r="X454" s="34">
        <v>0.74</v>
      </c>
      <c r="Y454" s="34">
        <v>1.0094187298170076</v>
      </c>
      <c r="Z454" s="34">
        <v>1.2230893433799785</v>
      </c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6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spans="1:48" ht="15.75" customHeight="1">
      <c r="A455" s="535" t="s">
        <v>4965</v>
      </c>
      <c r="B455" s="51">
        <v>45961</v>
      </c>
      <c r="C455" s="33" t="s">
        <v>4962</v>
      </c>
      <c r="D455" s="37">
        <v>1509</v>
      </c>
      <c r="E455" s="34">
        <v>20.2</v>
      </c>
      <c r="F455" s="34">
        <v>20.3</v>
      </c>
      <c r="G455" s="34">
        <v>4.25</v>
      </c>
      <c r="H455" s="34">
        <v>0.16</v>
      </c>
      <c r="I455" s="34">
        <v>1.18</v>
      </c>
      <c r="J455" s="31">
        <v>1.7000000000000001E-2</v>
      </c>
      <c r="K455" s="31">
        <v>9.7000000000000003E-2</v>
      </c>
      <c r="L455" s="31">
        <v>7.9000000000000001E-2</v>
      </c>
      <c r="M455" s="31">
        <v>0.01</v>
      </c>
      <c r="N455" s="420">
        <f t="shared" si="133"/>
        <v>94.206999999999994</v>
      </c>
      <c r="O455" s="34">
        <v>35.68</v>
      </c>
      <c r="P455" s="34">
        <v>38.56</v>
      </c>
      <c r="Q455" s="34">
        <v>7.92</v>
      </c>
      <c r="R455" s="34">
        <v>15.9</v>
      </c>
      <c r="S455" s="34">
        <v>0.19</v>
      </c>
      <c r="T455" s="34">
        <v>0.13</v>
      </c>
      <c r="U455" s="34">
        <v>0.3</v>
      </c>
      <c r="V455" s="34">
        <v>0.16</v>
      </c>
      <c r="W455" s="34">
        <v>0.42</v>
      </c>
      <c r="X455" s="34">
        <v>0.61</v>
      </c>
      <c r="Y455" s="34">
        <v>1.0807174887892377</v>
      </c>
      <c r="Z455" s="34">
        <v>1.3026905829596414</v>
      </c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6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spans="1:48" ht="15.75" customHeight="1">
      <c r="A456" s="535" t="s">
        <v>4966</v>
      </c>
      <c r="B456" s="51">
        <v>45961</v>
      </c>
      <c r="C456" s="33" t="s">
        <v>4963</v>
      </c>
      <c r="D456" s="37">
        <v>1504</v>
      </c>
      <c r="E456" s="34">
        <v>21</v>
      </c>
      <c r="F456" s="34">
        <v>21.1</v>
      </c>
      <c r="G456" s="34">
        <v>4.33</v>
      </c>
      <c r="H456" s="34">
        <v>0.15</v>
      </c>
      <c r="I456" s="34">
        <v>0.88</v>
      </c>
      <c r="J456" s="31">
        <v>2.1000000000000001E-2</v>
      </c>
      <c r="K456" s="31">
        <v>9.0999999999999998E-2</v>
      </c>
      <c r="L456" s="31">
        <v>6.4000000000000001E-2</v>
      </c>
      <c r="M456" s="31">
        <v>1.0999999999999999E-2</v>
      </c>
      <c r="N456" s="420">
        <f t="shared" si="133"/>
        <v>94.453000000000003</v>
      </c>
      <c r="O456" s="34">
        <v>35.36</v>
      </c>
      <c r="P456" s="34">
        <v>39.03</v>
      </c>
      <c r="Q456" s="34">
        <v>8</v>
      </c>
      <c r="R456" s="34">
        <v>15.72</v>
      </c>
      <c r="S456" s="34">
        <v>0.16</v>
      </c>
      <c r="T456" s="34">
        <v>0.12</v>
      </c>
      <c r="U456" s="34">
        <v>0.3</v>
      </c>
      <c r="V456" s="34">
        <v>0.15</v>
      </c>
      <c r="W456" s="34">
        <v>0.33</v>
      </c>
      <c r="X456" s="34">
        <v>0.57999999999999996</v>
      </c>
      <c r="Y456" s="34">
        <v>1.1037895927601811</v>
      </c>
      <c r="Z456" s="34">
        <v>1.3300339366515839</v>
      </c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6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spans="1:48" ht="15.75" customHeight="1">
      <c r="A457" s="535" t="s">
        <v>4967</v>
      </c>
      <c r="B457" s="51">
        <v>45961</v>
      </c>
      <c r="C457" s="33" t="s">
        <v>4968</v>
      </c>
      <c r="D457" s="37">
        <v>1487</v>
      </c>
      <c r="E457" s="34">
        <v>22.38</v>
      </c>
      <c r="F457" s="34">
        <v>22.48</v>
      </c>
      <c r="G457" s="34">
        <v>4.38</v>
      </c>
      <c r="H457" s="34">
        <v>0.14199999999999999</v>
      </c>
      <c r="I457" s="34">
        <v>0.71</v>
      </c>
      <c r="J457" s="31">
        <v>0.03</v>
      </c>
      <c r="K457" s="31">
        <v>8.2000000000000003E-2</v>
      </c>
      <c r="L457" s="31">
        <v>5.2999999999999999E-2</v>
      </c>
      <c r="M457" s="31">
        <v>1.0999999999999999E-2</v>
      </c>
      <c r="N457" s="420">
        <f t="shared" si="133"/>
        <v>94.591999999999999</v>
      </c>
      <c r="O457" s="34">
        <v>36.24</v>
      </c>
      <c r="P457" s="34">
        <v>37.82</v>
      </c>
      <c r="Q457" s="34">
        <v>7.75</v>
      </c>
      <c r="R457" s="34">
        <v>15.88</v>
      </c>
      <c r="S457" s="34">
        <v>0.26</v>
      </c>
      <c r="T457" s="34">
        <v>0.18</v>
      </c>
      <c r="U457" s="34">
        <v>0.35</v>
      </c>
      <c r="V457" s="34">
        <v>0.19</v>
      </c>
      <c r="W457" s="34">
        <v>0.43</v>
      </c>
      <c r="X457" s="34">
        <v>0.67</v>
      </c>
      <c r="Y457" s="537">
        <f t="shared" ref="Y457" si="136">P457/O457</f>
        <v>1.0435982339955849</v>
      </c>
      <c r="Z457" s="537">
        <f t="shared" ref="Z457" si="137">(Q457+P457)/O457</f>
        <v>1.2574503311258278</v>
      </c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6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spans="1:48" ht="15.75" customHeight="1">
      <c r="A458" s="535"/>
      <c r="B458" s="51"/>
      <c r="C458" s="33"/>
      <c r="D458" s="37"/>
      <c r="E458" s="34"/>
      <c r="F458" s="34"/>
      <c r="G458" s="34"/>
      <c r="H458" s="34"/>
      <c r="I458" s="34"/>
      <c r="J458" s="31"/>
      <c r="K458" s="31"/>
      <c r="L458" s="31"/>
      <c r="M458" s="31"/>
      <c r="N458" s="420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537"/>
      <c r="Z458" s="537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6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spans="1:48" ht="15.75" customHeight="1">
      <c r="A459" s="530"/>
      <c r="B459" s="51"/>
      <c r="C459" s="33"/>
      <c r="D459" s="37"/>
      <c r="E459" s="34"/>
      <c r="F459" s="34"/>
      <c r="G459" s="34"/>
      <c r="H459" s="34"/>
      <c r="I459" s="34"/>
      <c r="J459" s="31"/>
      <c r="K459" s="31"/>
      <c r="L459" s="31"/>
      <c r="M459" s="31"/>
      <c r="N459" s="420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6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spans="1:48" ht="15.75" customHeight="1">
      <c r="A460" s="53"/>
      <c r="B460" s="53"/>
      <c r="C460" s="53"/>
      <c r="D460" s="54"/>
      <c r="E460" s="55"/>
      <c r="F460" s="55"/>
      <c r="G460" s="55"/>
      <c r="H460" s="55"/>
      <c r="I460" s="55"/>
      <c r="J460" s="56"/>
      <c r="K460" s="56"/>
      <c r="L460" s="56"/>
      <c r="M460" s="56"/>
      <c r="N460" s="56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7"/>
      <c r="AC460" s="55"/>
      <c r="AD460" s="55"/>
      <c r="AE460" s="55"/>
      <c r="AF460" s="55"/>
      <c r="AG460" s="55"/>
      <c r="AH460" s="55"/>
      <c r="AI460" s="55"/>
      <c r="AJ460" s="55"/>
      <c r="AK460" s="55"/>
      <c r="AL460" s="58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spans="1:48" ht="15.75" customHeight="1">
      <c r="A461" s="15"/>
      <c r="B461" s="41" t="s">
        <v>41</v>
      </c>
      <c r="C461" s="15"/>
      <c r="D461" s="16">
        <f>MIN(D6:D460)</f>
        <v>1369</v>
      </c>
      <c r="E461" s="15"/>
      <c r="F461" s="15"/>
      <c r="G461" s="14">
        <f t="shared" ref="G461:Z461" si="138">MIN(G6:G460)</f>
        <v>4.01</v>
      </c>
      <c r="H461" s="14">
        <f t="shared" si="138"/>
        <v>0.09</v>
      </c>
      <c r="I461" s="14">
        <f t="shared" si="138"/>
        <v>0.11</v>
      </c>
      <c r="J461" s="17">
        <f t="shared" si="138"/>
        <v>8.0000000000000002E-3</v>
      </c>
      <c r="K461" s="17">
        <f t="shared" si="138"/>
        <v>6.8000000000000005E-2</v>
      </c>
      <c r="L461" s="17">
        <f t="shared" si="138"/>
        <v>8.0000000000000002E-3</v>
      </c>
      <c r="M461" s="17">
        <f t="shared" si="138"/>
        <v>5.0000000000000001E-3</v>
      </c>
      <c r="N461" s="17">
        <f t="shared" si="138"/>
        <v>93.575000000000003</v>
      </c>
      <c r="O461" s="14">
        <f t="shared" si="138"/>
        <v>33.159999999999997</v>
      </c>
      <c r="P461" s="14">
        <f t="shared" si="138"/>
        <v>35.74</v>
      </c>
      <c r="Q461" s="14">
        <f t="shared" si="138"/>
        <v>6.75</v>
      </c>
      <c r="R461" s="14">
        <f t="shared" si="138"/>
        <v>11.08</v>
      </c>
      <c r="S461" s="14">
        <f t="shared" si="138"/>
        <v>0.13</v>
      </c>
      <c r="T461" s="14">
        <f t="shared" si="138"/>
        <v>0.08</v>
      </c>
      <c r="U461" s="14">
        <f t="shared" si="138"/>
        <v>0.24</v>
      </c>
      <c r="V461" s="14">
        <f t="shared" si="138"/>
        <v>0.12</v>
      </c>
      <c r="W461" s="14">
        <f t="shared" si="138"/>
        <v>0.22</v>
      </c>
      <c r="X461" s="14">
        <f t="shared" si="138"/>
        <v>0.41</v>
      </c>
      <c r="Y461" s="14">
        <f t="shared" si="138"/>
        <v>0.88463438735177879</v>
      </c>
      <c r="Z461" s="14">
        <f t="shared" si="138"/>
        <v>1.0827569169960474</v>
      </c>
      <c r="AA461" s="14"/>
      <c r="AB461" s="14"/>
      <c r="AC461" s="14"/>
      <c r="AD461" s="14">
        <f t="shared" ref="AD461:AK461" si="139">MIN(AD6:AD460)</f>
        <v>24.8</v>
      </c>
      <c r="AE461" s="14">
        <f t="shared" si="139"/>
        <v>15.2</v>
      </c>
      <c r="AF461" s="14">
        <f t="shared" si="139"/>
        <v>0.4</v>
      </c>
      <c r="AG461" s="14">
        <f t="shared" si="139"/>
        <v>2.95</v>
      </c>
      <c r="AH461" s="14">
        <f t="shared" si="139"/>
        <v>50.18</v>
      </c>
      <c r="AI461" s="14">
        <f t="shared" si="139"/>
        <v>1.3402061855670104</v>
      </c>
      <c r="AJ461" s="14">
        <f t="shared" si="139"/>
        <v>37.810945273631837</v>
      </c>
      <c r="AK461" s="14">
        <f t="shared" si="139"/>
        <v>846.375</v>
      </c>
      <c r="AL461" s="14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spans="1:48" ht="15.75" customHeight="1">
      <c r="A462" s="18"/>
      <c r="B462" s="42" t="s">
        <v>42</v>
      </c>
      <c r="C462" s="18"/>
      <c r="D462" s="16">
        <f>MAX(D6:D460)</f>
        <v>1518</v>
      </c>
      <c r="E462" s="18"/>
      <c r="F462" s="18"/>
      <c r="G462" s="14">
        <f t="shared" ref="G462:Z462" si="140">MAX(G6:G460)</f>
        <v>4.53</v>
      </c>
      <c r="H462" s="14">
        <f t="shared" si="140"/>
        <v>0.26</v>
      </c>
      <c r="I462" s="14">
        <f t="shared" si="140"/>
        <v>1.94</v>
      </c>
      <c r="J462" s="17">
        <f t="shared" si="140"/>
        <v>8.5999999999999993E-2</v>
      </c>
      <c r="K462" s="17">
        <f t="shared" si="140"/>
        <v>0.124</v>
      </c>
      <c r="L462" s="17">
        <f t="shared" si="140"/>
        <v>0.107</v>
      </c>
      <c r="M462" s="17">
        <f t="shared" si="140"/>
        <v>2.1000000000000001E-2</v>
      </c>
      <c r="N462" s="17">
        <f t="shared" si="140"/>
        <v>95.492000000000004</v>
      </c>
      <c r="O462" s="14">
        <f t="shared" si="140"/>
        <v>40.479999999999997</v>
      </c>
      <c r="P462" s="14">
        <f t="shared" si="140"/>
        <v>42.48</v>
      </c>
      <c r="Q462" s="14">
        <f t="shared" si="140"/>
        <v>8.84</v>
      </c>
      <c r="R462" s="14">
        <f t="shared" si="140"/>
        <v>16.829999999999998</v>
      </c>
      <c r="S462" s="14">
        <f t="shared" si="140"/>
        <v>0.78</v>
      </c>
      <c r="T462" s="14">
        <f t="shared" si="140"/>
        <v>0.49</v>
      </c>
      <c r="U462" s="14">
        <f t="shared" si="140"/>
        <v>0.56000000000000005</v>
      </c>
      <c r="V462" s="14">
        <f t="shared" si="140"/>
        <v>0.28000000000000003</v>
      </c>
      <c r="W462" s="14">
        <f t="shared" si="140"/>
        <v>0.72</v>
      </c>
      <c r="X462" s="14">
        <f t="shared" si="140"/>
        <v>1.03</v>
      </c>
      <c r="Y462" s="14">
        <f t="shared" si="140"/>
        <v>1.2379372738238843</v>
      </c>
      <c r="Z462" s="14">
        <f t="shared" si="140"/>
        <v>1.5</v>
      </c>
      <c r="AA462" s="14"/>
      <c r="AB462" s="14"/>
      <c r="AC462" s="14"/>
      <c r="AD462" s="14">
        <f t="shared" ref="AD462:AK462" si="141">MAX(AD6:AD460)</f>
        <v>27.6</v>
      </c>
      <c r="AE462" s="14">
        <f t="shared" si="141"/>
        <v>19.399999999999999</v>
      </c>
      <c r="AF462" s="14">
        <f t="shared" si="141"/>
        <v>0.6</v>
      </c>
      <c r="AG462" s="14">
        <f t="shared" si="141"/>
        <v>3.89</v>
      </c>
      <c r="AH462" s="14">
        <f t="shared" si="141"/>
        <v>56.25</v>
      </c>
      <c r="AI462" s="14">
        <f t="shared" si="141"/>
        <v>1.6447368421052633</v>
      </c>
      <c r="AJ462" s="14">
        <f t="shared" si="141"/>
        <v>42.731277533039645</v>
      </c>
      <c r="AK462" s="14">
        <f t="shared" si="141"/>
        <v>943.97499999999991</v>
      </c>
      <c r="AL462" s="14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spans="1:48" ht="15.75" customHeight="1">
      <c r="A463" s="18"/>
      <c r="B463" s="42" t="s">
        <v>43</v>
      </c>
      <c r="C463" s="18"/>
      <c r="D463" s="16">
        <f>AVERAGE(D6:D460)</f>
        <v>1473.9026128266032</v>
      </c>
      <c r="E463" s="18"/>
      <c r="F463" s="18"/>
      <c r="G463" s="14">
        <f t="shared" ref="G463:Z463" si="142">AVERAGE(G6:G460)</f>
        <v>4.2597393364928982</v>
      </c>
      <c r="H463" s="14">
        <f t="shared" si="142"/>
        <v>0.15273459715639809</v>
      </c>
      <c r="I463" s="14">
        <f t="shared" si="142"/>
        <v>0.46552132701421789</v>
      </c>
      <c r="J463" s="17">
        <f t="shared" si="142"/>
        <v>3.2125592417061609E-2</v>
      </c>
      <c r="K463" s="17">
        <f t="shared" si="142"/>
        <v>8.754265402843589E-2</v>
      </c>
      <c r="L463" s="17">
        <f t="shared" si="142"/>
        <v>3.5658056872037928E-2</v>
      </c>
      <c r="M463" s="17">
        <f t="shared" si="142"/>
        <v>9.7890995260663215E-3</v>
      </c>
      <c r="N463" s="17">
        <f t="shared" si="142"/>
        <v>94.956889336492836</v>
      </c>
      <c r="O463" s="14">
        <f t="shared" si="142"/>
        <v>37.086610576923086</v>
      </c>
      <c r="P463" s="14">
        <f t="shared" si="142"/>
        <v>39.184903846153844</v>
      </c>
      <c r="Q463" s="14">
        <f t="shared" si="142"/>
        <v>7.8701923076923075</v>
      </c>
      <c r="R463" s="14">
        <f t="shared" si="142"/>
        <v>13.439927884615392</v>
      </c>
      <c r="S463" s="14">
        <f t="shared" si="142"/>
        <v>0.32162740384615357</v>
      </c>
      <c r="T463" s="14">
        <f t="shared" si="142"/>
        <v>0.2174519230769231</v>
      </c>
      <c r="U463" s="14">
        <f t="shared" si="142"/>
        <v>0.34932211538461549</v>
      </c>
      <c r="V463" s="14">
        <f t="shared" si="142"/>
        <v>0.18824519230769235</v>
      </c>
      <c r="W463" s="14">
        <f t="shared" si="142"/>
        <v>0.44553846153846116</v>
      </c>
      <c r="X463" s="14">
        <f t="shared" si="142"/>
        <v>0.67675480769230822</v>
      </c>
      <c r="Y463" s="14">
        <f t="shared" si="142"/>
        <v>1.0577565686433024</v>
      </c>
      <c r="Z463" s="14">
        <f t="shared" si="142"/>
        <v>1.2702522932801794</v>
      </c>
      <c r="AA463" s="14"/>
      <c r="AB463" s="14"/>
      <c r="AC463" s="14"/>
      <c r="AD463" s="14">
        <f t="shared" ref="AD463:AK463" si="143">AVERAGE(AD6:AD460)</f>
        <v>25.90256410256411</v>
      </c>
      <c r="AE463" s="14">
        <f t="shared" si="143"/>
        <v>17.646153846153847</v>
      </c>
      <c r="AF463" s="14">
        <f t="shared" si="143"/>
        <v>0.56666666666666721</v>
      </c>
      <c r="AG463" s="14">
        <f t="shared" si="143"/>
        <v>3.4449999999999981</v>
      </c>
      <c r="AH463" s="14">
        <f t="shared" si="143"/>
        <v>52.439615384615372</v>
      </c>
      <c r="AI463" s="14">
        <f t="shared" si="143"/>
        <v>1.4693909957627835</v>
      </c>
      <c r="AJ463" s="14">
        <f t="shared" si="143"/>
        <v>40.511158167670892</v>
      </c>
      <c r="AK463" s="14">
        <f t="shared" si="143"/>
        <v>895.10070512820494</v>
      </c>
      <c r="AL463" s="14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spans="1:48" ht="15.75" customHeight="1">
      <c r="A464" s="19"/>
      <c r="B464" s="43" t="s">
        <v>44</v>
      </c>
      <c r="C464" s="19"/>
      <c r="D464" s="14">
        <f>STDEV(D6:D460)</f>
        <v>15.199859580013259</v>
      </c>
      <c r="E464" s="18"/>
      <c r="F464" s="18"/>
      <c r="G464" s="14">
        <f t="shared" ref="G464:Z464" si="144">STDEV(G6:G460)</f>
        <v>0.13364496632416334</v>
      </c>
      <c r="H464" s="14">
        <f t="shared" si="144"/>
        <v>3.3473223775615339E-2</v>
      </c>
      <c r="I464" s="14">
        <f t="shared" si="144"/>
        <v>0.23866729796208916</v>
      </c>
      <c r="J464" s="17">
        <f t="shared" si="144"/>
        <v>1.5374219065727758E-2</v>
      </c>
      <c r="K464" s="17">
        <f t="shared" si="144"/>
        <v>6.7127581276621631E-3</v>
      </c>
      <c r="L464" s="17">
        <f t="shared" si="144"/>
        <v>1.5401231373066673E-2</v>
      </c>
      <c r="M464" s="17">
        <f t="shared" si="144"/>
        <v>2.1709755996335029E-3</v>
      </c>
      <c r="N464" s="17">
        <f t="shared" si="144"/>
        <v>0.32535608230033136</v>
      </c>
      <c r="O464" s="14">
        <f t="shared" si="144"/>
        <v>1.0921120478653641</v>
      </c>
      <c r="P464" s="14">
        <f t="shared" si="144"/>
        <v>1.1079676348561747</v>
      </c>
      <c r="Q464" s="14">
        <f t="shared" si="144"/>
        <v>0.43813180779410038</v>
      </c>
      <c r="R464" s="14">
        <f t="shared" si="144"/>
        <v>1.1967493097760655</v>
      </c>
      <c r="S464" s="14">
        <f t="shared" si="144"/>
        <v>0.10596893438385006</v>
      </c>
      <c r="T464" s="14">
        <f t="shared" si="144"/>
        <v>7.5159253227334452E-2</v>
      </c>
      <c r="U464" s="14">
        <f t="shared" si="144"/>
        <v>3.8330674008844275E-2</v>
      </c>
      <c r="V464" s="14">
        <f t="shared" si="144"/>
        <v>2.4963539213890596E-2</v>
      </c>
      <c r="W464" s="14">
        <f t="shared" si="144"/>
        <v>7.1837423287696919E-2</v>
      </c>
      <c r="X464" s="14">
        <f t="shared" si="144"/>
        <v>9.6880487676792734E-2</v>
      </c>
      <c r="Y464" s="14">
        <f t="shared" si="144"/>
        <v>4.9004656949827217E-2</v>
      </c>
      <c r="Z464" s="14">
        <f t="shared" si="144"/>
        <v>5.7342155162587727E-2</v>
      </c>
      <c r="AA464" s="14"/>
      <c r="AB464" s="14"/>
      <c r="AC464" s="14"/>
      <c r="AD464" s="14">
        <f t="shared" ref="AD464:AK464" si="145">STDEV(AD6:AD460)</f>
        <v>0.51344883253319762</v>
      </c>
      <c r="AE464" s="14">
        <f t="shared" si="145"/>
        <v>0.65101166181273895</v>
      </c>
      <c r="AF464" s="14">
        <f t="shared" si="145"/>
        <v>7.5018035349539783E-2</v>
      </c>
      <c r="AG464" s="14">
        <f t="shared" si="145"/>
        <v>0.1799693336070371</v>
      </c>
      <c r="AH464" s="14">
        <f t="shared" si="145"/>
        <v>1.0514398813892429</v>
      </c>
      <c r="AI464" s="14">
        <f t="shared" si="145"/>
        <v>4.7304118365996926E-2</v>
      </c>
      <c r="AJ464" s="14">
        <f t="shared" si="145"/>
        <v>0.77506614218494219</v>
      </c>
      <c r="AK464" s="14">
        <f t="shared" si="145"/>
        <v>17.79982961257204</v>
      </c>
      <c r="AL464" s="14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spans="2:48" ht="15.75" customHeight="1">
      <c r="B465" s="10"/>
      <c r="C465" s="20"/>
      <c r="D465" s="20"/>
      <c r="E465" s="21"/>
      <c r="F465" s="21"/>
      <c r="G465" s="10"/>
      <c r="H465" s="10"/>
      <c r="I465" s="10"/>
      <c r="J465" s="10"/>
      <c r="K465" s="10"/>
      <c r="L465" s="10"/>
      <c r="M465" s="10"/>
      <c r="N465" s="23"/>
      <c r="O465" s="21"/>
      <c r="P465" s="21"/>
      <c r="Q465" s="10"/>
      <c r="R465" s="21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22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spans="2:48" ht="15.75" customHeight="1">
      <c r="B466" s="10"/>
      <c r="C466" s="20"/>
      <c r="D466" s="20"/>
      <c r="E466" s="21"/>
      <c r="F466" s="21"/>
      <c r="G466" s="10"/>
      <c r="H466" s="10"/>
      <c r="I466" s="10"/>
      <c r="J466" s="10"/>
      <c r="K466" s="10"/>
      <c r="L466" s="10"/>
      <c r="M466" s="10"/>
      <c r="N466" s="23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22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spans="2:48" ht="15.75" customHeight="1">
      <c r="B467" s="10"/>
      <c r="C467" s="20"/>
      <c r="D467" s="20"/>
      <c r="E467" s="21"/>
      <c r="F467" s="21"/>
      <c r="G467" s="10"/>
      <c r="H467" s="10"/>
      <c r="I467" s="10"/>
      <c r="J467" s="10"/>
      <c r="K467" s="10"/>
      <c r="L467" s="10"/>
      <c r="M467" s="10"/>
      <c r="N467" s="23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22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spans="2:48" ht="15.75" customHeight="1">
      <c r="B468" s="10"/>
      <c r="C468" s="20"/>
      <c r="D468" s="20"/>
      <c r="E468" s="21"/>
      <c r="F468" s="21"/>
      <c r="G468" s="10"/>
      <c r="H468" s="10"/>
      <c r="I468" s="10"/>
      <c r="J468" s="10"/>
      <c r="K468" s="10"/>
      <c r="L468" s="10"/>
      <c r="M468" s="10"/>
      <c r="N468" s="23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22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spans="2:48" ht="15.75" customHeight="1">
      <c r="B469" s="10"/>
      <c r="C469" s="20"/>
      <c r="D469" s="20"/>
      <c r="E469" s="21"/>
      <c r="F469" s="21"/>
      <c r="G469" s="10"/>
      <c r="H469" s="10"/>
      <c r="I469" s="10"/>
      <c r="J469" s="10"/>
      <c r="K469" s="10"/>
      <c r="L469" s="10"/>
      <c r="M469" s="10"/>
      <c r="N469" s="23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22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spans="2:48" ht="15.75" customHeight="1">
      <c r="B470" s="10"/>
      <c r="C470" s="20"/>
      <c r="D470" s="20"/>
      <c r="E470" s="21"/>
      <c r="F470" s="21"/>
      <c r="G470" s="10"/>
      <c r="H470" s="10"/>
      <c r="I470" s="10"/>
      <c r="J470" s="10"/>
      <c r="K470" s="10"/>
      <c r="L470" s="10"/>
      <c r="M470" s="10"/>
      <c r="N470" s="23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22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spans="2:48" ht="15.75" customHeight="1">
      <c r="B471" s="10"/>
      <c r="C471" s="20"/>
      <c r="D471" s="20"/>
      <c r="E471" s="21"/>
      <c r="F471" s="21"/>
      <c r="G471" s="10"/>
      <c r="H471" s="10"/>
      <c r="I471" s="10"/>
      <c r="J471" s="10"/>
      <c r="K471" s="10"/>
      <c r="L471" s="10"/>
      <c r="M471" s="10"/>
      <c r="N471" s="23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22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spans="2:48" ht="15.75" customHeight="1">
      <c r="B472" s="10"/>
      <c r="C472" s="20"/>
      <c r="D472" s="20"/>
      <c r="E472" s="21"/>
      <c r="F472" s="21"/>
      <c r="G472" s="10"/>
      <c r="H472" s="10"/>
      <c r="I472" s="10"/>
      <c r="J472" s="10"/>
      <c r="K472" s="10"/>
      <c r="L472" s="10"/>
      <c r="M472" s="10"/>
      <c r="N472" s="23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22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spans="2:48" ht="15.75" customHeight="1">
      <c r="B473" s="10"/>
      <c r="C473" s="20"/>
      <c r="D473" s="20"/>
      <c r="E473" s="21"/>
      <c r="F473" s="21"/>
      <c r="G473" s="10"/>
      <c r="H473" s="10"/>
      <c r="I473" s="10"/>
      <c r="J473" s="10"/>
      <c r="K473" s="10"/>
      <c r="L473" s="10"/>
      <c r="M473" s="10"/>
      <c r="N473" s="23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22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spans="2:48" ht="15.75" customHeight="1">
      <c r="B474" s="10"/>
      <c r="C474" s="20"/>
      <c r="D474" s="20"/>
      <c r="E474" s="21"/>
      <c r="F474" s="21"/>
      <c r="G474" s="10"/>
      <c r="H474" s="10"/>
      <c r="I474" s="10"/>
      <c r="J474" s="10"/>
      <c r="K474" s="10"/>
      <c r="L474" s="10"/>
      <c r="M474" s="10"/>
      <c r="N474" s="23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22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spans="2:48" ht="15.75" customHeight="1">
      <c r="B475" s="10"/>
      <c r="C475" s="20"/>
      <c r="D475" s="20"/>
      <c r="E475" s="21"/>
      <c r="F475" s="21"/>
      <c r="G475" s="10"/>
      <c r="H475" s="10"/>
      <c r="I475" s="10"/>
      <c r="J475" s="10"/>
      <c r="K475" s="10"/>
      <c r="L475" s="10"/>
      <c r="M475" s="10"/>
      <c r="N475" s="23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22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spans="2:48" ht="15.75" customHeight="1">
      <c r="B476" s="10"/>
      <c r="C476" s="20"/>
      <c r="D476" s="20"/>
      <c r="E476" s="21"/>
      <c r="F476" s="21"/>
      <c r="G476" s="10"/>
      <c r="H476" s="10"/>
      <c r="I476" s="10"/>
      <c r="J476" s="10"/>
      <c r="K476" s="10"/>
      <c r="L476" s="10"/>
      <c r="M476" s="10"/>
      <c r="N476" s="23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22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spans="2:48" ht="15.75" customHeight="1">
      <c r="B477" s="10"/>
      <c r="C477" s="20"/>
      <c r="D477" s="20"/>
      <c r="E477" s="21"/>
      <c r="F477" s="21"/>
      <c r="G477" s="10"/>
      <c r="H477" s="10"/>
      <c r="I477" s="10"/>
      <c r="J477" s="10"/>
      <c r="K477" s="10"/>
      <c r="L477" s="10"/>
      <c r="M477" s="10"/>
      <c r="N477" s="23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22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spans="2:48" ht="15.75" customHeight="1">
      <c r="B478" s="10"/>
      <c r="C478" s="20"/>
      <c r="D478" s="20"/>
      <c r="E478" s="21"/>
      <c r="F478" s="21"/>
      <c r="G478" s="10"/>
      <c r="H478" s="10"/>
      <c r="I478" s="10"/>
      <c r="J478" s="10"/>
      <c r="K478" s="10"/>
      <c r="L478" s="10"/>
      <c r="M478" s="10"/>
      <c r="N478" s="23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22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spans="2:48" ht="15.75" customHeight="1">
      <c r="B479" s="10"/>
      <c r="C479" s="20"/>
      <c r="D479" s="20"/>
      <c r="E479" s="21"/>
      <c r="F479" s="21"/>
      <c r="G479" s="10"/>
      <c r="H479" s="10"/>
      <c r="I479" s="10"/>
      <c r="J479" s="10"/>
      <c r="K479" s="10"/>
      <c r="L479" s="10"/>
      <c r="M479" s="10"/>
      <c r="N479" s="23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22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spans="2:48" ht="15.75" customHeight="1">
      <c r="B480" s="10"/>
      <c r="C480" s="20"/>
      <c r="D480" s="20"/>
      <c r="E480" s="21"/>
      <c r="F480" s="21"/>
      <c r="G480" s="10"/>
      <c r="H480" s="10"/>
      <c r="I480" s="10"/>
      <c r="J480" s="10"/>
      <c r="K480" s="10"/>
      <c r="L480" s="10"/>
      <c r="M480" s="10"/>
      <c r="N480" s="23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22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spans="2:48" ht="15.75" customHeight="1">
      <c r="B481" s="10"/>
      <c r="C481" s="20"/>
      <c r="D481" s="20"/>
      <c r="E481" s="21"/>
      <c r="F481" s="21"/>
      <c r="G481" s="10"/>
      <c r="H481" s="10"/>
      <c r="I481" s="10"/>
      <c r="J481" s="10"/>
      <c r="K481" s="10"/>
      <c r="L481" s="10"/>
      <c r="M481" s="10"/>
      <c r="N481" s="23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22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spans="2:48" ht="15.75" customHeight="1">
      <c r="B482" s="10"/>
      <c r="C482" s="20"/>
      <c r="D482" s="20"/>
      <c r="E482" s="21"/>
      <c r="F482" s="21"/>
      <c r="G482" s="10"/>
      <c r="H482" s="10"/>
      <c r="I482" s="10"/>
      <c r="J482" s="10"/>
      <c r="K482" s="10"/>
      <c r="L482" s="10"/>
      <c r="M482" s="10"/>
      <c r="N482" s="23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22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spans="2:48" ht="15.75" customHeight="1">
      <c r="B483" s="10"/>
      <c r="C483" s="20"/>
      <c r="D483" s="20"/>
      <c r="E483" s="21"/>
      <c r="F483" s="21"/>
      <c r="G483" s="10"/>
      <c r="H483" s="10"/>
      <c r="I483" s="10"/>
      <c r="J483" s="10"/>
      <c r="K483" s="10"/>
      <c r="L483" s="10"/>
      <c r="M483" s="10"/>
      <c r="N483" s="23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22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spans="2:48" ht="15.75" customHeight="1">
      <c r="B484" s="10"/>
      <c r="C484" s="20"/>
      <c r="D484" s="20"/>
      <c r="E484" s="21"/>
      <c r="F484" s="21"/>
      <c r="G484" s="10"/>
      <c r="H484" s="10"/>
      <c r="I484" s="10"/>
      <c r="J484" s="10"/>
      <c r="K484" s="10"/>
      <c r="L484" s="10"/>
      <c r="M484" s="10"/>
      <c r="N484" s="23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22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spans="2:48" ht="15.75" customHeight="1">
      <c r="B485" s="10"/>
      <c r="C485" s="20"/>
      <c r="D485" s="20"/>
      <c r="E485" s="21"/>
      <c r="F485" s="21"/>
      <c r="G485" s="10"/>
      <c r="H485" s="10"/>
      <c r="I485" s="10"/>
      <c r="J485" s="10"/>
      <c r="K485" s="10"/>
      <c r="L485" s="10"/>
      <c r="M485" s="10"/>
      <c r="N485" s="23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22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spans="2:48" ht="15.75" customHeight="1">
      <c r="B486" s="10"/>
      <c r="C486" s="20"/>
      <c r="D486" s="20"/>
      <c r="E486" s="21"/>
      <c r="F486" s="21"/>
      <c r="G486" s="10"/>
      <c r="H486" s="10"/>
      <c r="I486" s="10"/>
      <c r="J486" s="10"/>
      <c r="K486" s="10"/>
      <c r="L486" s="10"/>
      <c r="M486" s="10"/>
      <c r="N486" s="23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22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spans="2:48" ht="15.75" customHeight="1">
      <c r="B487" s="10"/>
      <c r="C487" s="20"/>
      <c r="D487" s="20"/>
      <c r="E487" s="21"/>
      <c r="F487" s="21"/>
      <c r="G487" s="10"/>
      <c r="H487" s="10"/>
      <c r="I487" s="10"/>
      <c r="J487" s="10"/>
      <c r="K487" s="10"/>
      <c r="L487" s="10"/>
      <c r="M487" s="10"/>
      <c r="N487" s="23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22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spans="2:48" ht="15.75" customHeight="1">
      <c r="B488" s="10"/>
      <c r="C488" s="20"/>
      <c r="D488" s="20"/>
      <c r="E488" s="21"/>
      <c r="F488" s="21"/>
      <c r="G488" s="10"/>
      <c r="H488" s="10"/>
      <c r="I488" s="10"/>
      <c r="J488" s="10"/>
      <c r="K488" s="10"/>
      <c r="L488" s="10"/>
      <c r="M488" s="10"/>
      <c r="N488" s="23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22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spans="2:48" ht="15.75" customHeight="1">
      <c r="B489" s="10"/>
      <c r="C489" s="20"/>
      <c r="D489" s="20"/>
      <c r="E489" s="21"/>
      <c r="F489" s="21"/>
      <c r="G489" s="10"/>
      <c r="H489" s="10"/>
      <c r="I489" s="10"/>
      <c r="J489" s="10"/>
      <c r="K489" s="10"/>
      <c r="L489" s="10"/>
      <c r="M489" s="10"/>
      <c r="N489" s="23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22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spans="2:48" ht="15.75" customHeight="1">
      <c r="B490" s="10"/>
      <c r="C490" s="20"/>
      <c r="D490" s="20"/>
      <c r="E490" s="21"/>
      <c r="F490" s="21"/>
      <c r="G490" s="10"/>
      <c r="H490" s="10"/>
      <c r="I490" s="10"/>
      <c r="J490" s="10"/>
      <c r="K490" s="10"/>
      <c r="L490" s="10"/>
      <c r="M490" s="10"/>
      <c r="N490" s="23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22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spans="2:48" ht="15.75" customHeight="1">
      <c r="B491" s="10"/>
      <c r="C491" s="20"/>
      <c r="D491" s="20"/>
      <c r="E491" s="21"/>
      <c r="F491" s="21"/>
      <c r="G491" s="10"/>
      <c r="H491" s="10"/>
      <c r="I491" s="10"/>
      <c r="J491" s="10"/>
      <c r="K491" s="10"/>
      <c r="L491" s="10"/>
      <c r="M491" s="10"/>
      <c r="N491" s="23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22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spans="2:48" ht="15.75" customHeight="1">
      <c r="B492" s="10"/>
      <c r="C492" s="20"/>
      <c r="D492" s="20"/>
      <c r="E492" s="21"/>
      <c r="F492" s="21"/>
      <c r="G492" s="10"/>
      <c r="H492" s="10"/>
      <c r="I492" s="10"/>
      <c r="J492" s="10"/>
      <c r="K492" s="10"/>
      <c r="L492" s="10"/>
      <c r="M492" s="10"/>
      <c r="N492" s="23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22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spans="2:48" ht="15.75" customHeight="1">
      <c r="B493" s="10"/>
      <c r="C493" s="20"/>
      <c r="D493" s="20"/>
      <c r="E493" s="21"/>
      <c r="F493" s="21"/>
      <c r="G493" s="10"/>
      <c r="H493" s="10"/>
      <c r="I493" s="10"/>
      <c r="J493" s="10"/>
      <c r="K493" s="10"/>
      <c r="L493" s="10"/>
      <c r="M493" s="10"/>
      <c r="N493" s="23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22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spans="2:48" ht="15.75" customHeight="1">
      <c r="B494" s="10"/>
      <c r="C494" s="20"/>
      <c r="D494" s="20"/>
      <c r="E494" s="21"/>
      <c r="F494" s="21"/>
      <c r="G494" s="10"/>
      <c r="H494" s="10"/>
      <c r="I494" s="10"/>
      <c r="J494" s="10"/>
      <c r="K494" s="10"/>
      <c r="L494" s="10"/>
      <c r="M494" s="10"/>
      <c r="N494" s="23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22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spans="2:48" ht="15.75" customHeight="1">
      <c r="B495" s="10"/>
      <c r="C495" s="20"/>
      <c r="D495" s="20"/>
      <c r="E495" s="21"/>
      <c r="F495" s="21"/>
      <c r="G495" s="10"/>
      <c r="H495" s="10"/>
      <c r="I495" s="10"/>
      <c r="J495" s="10"/>
      <c r="K495" s="10"/>
      <c r="L495" s="10"/>
      <c r="M495" s="10"/>
      <c r="N495" s="23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22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spans="2:48" ht="15.75" customHeight="1">
      <c r="B496" s="10"/>
      <c r="C496" s="20"/>
      <c r="D496" s="20"/>
      <c r="E496" s="21"/>
      <c r="F496" s="21"/>
      <c r="G496" s="10"/>
      <c r="H496" s="10"/>
      <c r="I496" s="10"/>
      <c r="J496" s="10"/>
      <c r="K496" s="10"/>
      <c r="L496" s="10"/>
      <c r="M496" s="10"/>
      <c r="N496" s="23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22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spans="2:48" ht="15.75" customHeight="1">
      <c r="B497" s="10"/>
      <c r="C497" s="20"/>
      <c r="D497" s="20"/>
      <c r="E497" s="21"/>
      <c r="F497" s="21"/>
      <c r="G497" s="10"/>
      <c r="H497" s="10"/>
      <c r="I497" s="10"/>
      <c r="J497" s="10"/>
      <c r="K497" s="10"/>
      <c r="L497" s="10"/>
      <c r="M497" s="10"/>
      <c r="N497" s="23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22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spans="2:48" ht="15.75" customHeight="1">
      <c r="B498" s="10"/>
      <c r="C498" s="20"/>
      <c r="D498" s="20"/>
      <c r="E498" s="21"/>
      <c r="F498" s="21"/>
      <c r="G498" s="10"/>
      <c r="H498" s="10"/>
      <c r="I498" s="10"/>
      <c r="J498" s="10"/>
      <c r="K498" s="10"/>
      <c r="L498" s="10"/>
      <c r="M498" s="10"/>
      <c r="N498" s="23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22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  <row r="499" spans="2:48" ht="15.75" customHeight="1">
      <c r="B499" s="10"/>
      <c r="C499" s="20"/>
      <c r="D499" s="20"/>
      <c r="E499" s="21"/>
      <c r="F499" s="21"/>
      <c r="G499" s="10"/>
      <c r="H499" s="10"/>
      <c r="I499" s="10"/>
      <c r="J499" s="10"/>
      <c r="K499" s="10"/>
      <c r="L499" s="10"/>
      <c r="M499" s="10"/>
      <c r="N499" s="23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22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</row>
    <row r="500" spans="2:48" ht="15.75" customHeight="1">
      <c r="B500" s="10"/>
      <c r="C500" s="20"/>
      <c r="D500" s="20"/>
      <c r="E500" s="21"/>
      <c r="F500" s="21"/>
      <c r="G500" s="10"/>
      <c r="H500" s="10"/>
      <c r="I500" s="10"/>
      <c r="J500" s="10"/>
      <c r="K500" s="10"/>
      <c r="L500" s="10"/>
      <c r="M500" s="10"/>
      <c r="N500" s="23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22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</row>
    <row r="501" spans="2:48" ht="15.75" customHeight="1">
      <c r="B501" s="10"/>
      <c r="C501" s="20"/>
      <c r="D501" s="20"/>
      <c r="E501" s="21"/>
      <c r="F501" s="21"/>
      <c r="G501" s="10"/>
      <c r="H501" s="10"/>
      <c r="I501" s="10"/>
      <c r="J501" s="10"/>
      <c r="K501" s="10"/>
      <c r="L501" s="10"/>
      <c r="M501" s="10"/>
      <c r="N501" s="23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22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</row>
    <row r="502" spans="2:48" ht="15.75" customHeight="1">
      <c r="B502" s="10"/>
      <c r="C502" s="20"/>
      <c r="D502" s="20"/>
      <c r="E502" s="21"/>
      <c r="F502" s="21"/>
      <c r="G502" s="10"/>
      <c r="H502" s="10"/>
      <c r="I502" s="10"/>
      <c r="J502" s="10"/>
      <c r="K502" s="10"/>
      <c r="L502" s="10"/>
      <c r="M502" s="10"/>
      <c r="N502" s="23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22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</row>
    <row r="503" spans="2:48" ht="15.75" customHeight="1">
      <c r="B503" s="10"/>
      <c r="C503" s="20"/>
      <c r="D503" s="20"/>
      <c r="E503" s="21"/>
      <c r="F503" s="21"/>
      <c r="G503" s="10"/>
      <c r="H503" s="10"/>
      <c r="I503" s="10"/>
      <c r="J503" s="10"/>
      <c r="K503" s="10"/>
      <c r="L503" s="10"/>
      <c r="M503" s="10"/>
      <c r="N503" s="23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22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</row>
    <row r="504" spans="2:48" ht="15.75" customHeight="1">
      <c r="B504" s="10"/>
      <c r="C504" s="20"/>
      <c r="D504" s="20"/>
      <c r="E504" s="21"/>
      <c r="F504" s="21"/>
      <c r="G504" s="10"/>
      <c r="H504" s="10"/>
      <c r="I504" s="10"/>
      <c r="J504" s="10"/>
      <c r="K504" s="10"/>
      <c r="L504" s="10"/>
      <c r="M504" s="10"/>
      <c r="N504" s="23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22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</row>
    <row r="505" spans="2:48" ht="15.75" customHeight="1">
      <c r="B505" s="10"/>
      <c r="C505" s="20"/>
      <c r="D505" s="20"/>
      <c r="E505" s="21"/>
      <c r="F505" s="21"/>
      <c r="G505" s="10"/>
      <c r="H505" s="10"/>
      <c r="I505" s="10"/>
      <c r="J505" s="10"/>
      <c r="K505" s="10"/>
      <c r="L505" s="10"/>
      <c r="M505" s="10"/>
      <c r="N505" s="23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22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</row>
    <row r="506" spans="2:48" ht="15.75" customHeight="1">
      <c r="B506" s="10"/>
      <c r="C506" s="20"/>
      <c r="D506" s="20"/>
      <c r="E506" s="21"/>
      <c r="F506" s="21"/>
      <c r="G506" s="10"/>
      <c r="H506" s="10"/>
      <c r="I506" s="10"/>
      <c r="J506" s="10"/>
      <c r="K506" s="10"/>
      <c r="L506" s="10"/>
      <c r="M506" s="10"/>
      <c r="N506" s="23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22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</row>
    <row r="507" spans="2:48" ht="15.75" customHeight="1">
      <c r="B507" s="10"/>
      <c r="C507" s="20"/>
      <c r="D507" s="20"/>
      <c r="E507" s="21"/>
      <c r="F507" s="21"/>
      <c r="G507" s="10"/>
      <c r="H507" s="10"/>
      <c r="I507" s="10"/>
      <c r="J507" s="10"/>
      <c r="K507" s="10"/>
      <c r="L507" s="10"/>
      <c r="M507" s="10"/>
      <c r="N507" s="23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22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</row>
    <row r="508" spans="2:48" ht="15.75" customHeight="1">
      <c r="B508" s="10"/>
      <c r="C508" s="20"/>
      <c r="D508" s="20"/>
      <c r="E508" s="21"/>
      <c r="F508" s="21"/>
      <c r="G508" s="10"/>
      <c r="H508" s="10"/>
      <c r="I508" s="10"/>
      <c r="J508" s="10"/>
      <c r="K508" s="10"/>
      <c r="L508" s="10"/>
      <c r="M508" s="10"/>
      <c r="N508" s="23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22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</row>
    <row r="509" spans="2:48" ht="15.75" customHeight="1">
      <c r="B509" s="10"/>
      <c r="C509" s="20"/>
      <c r="D509" s="20"/>
      <c r="E509" s="21"/>
      <c r="F509" s="21"/>
      <c r="G509" s="10"/>
      <c r="H509" s="10"/>
      <c r="I509" s="10"/>
      <c r="J509" s="10"/>
      <c r="K509" s="10"/>
      <c r="L509" s="10"/>
      <c r="M509" s="10"/>
      <c r="N509" s="23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22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</row>
    <row r="510" spans="2:48" ht="15.75" customHeight="1">
      <c r="B510" s="10"/>
      <c r="C510" s="20"/>
      <c r="D510" s="20"/>
      <c r="E510" s="21"/>
      <c r="F510" s="21"/>
      <c r="G510" s="10"/>
      <c r="H510" s="10"/>
      <c r="I510" s="10"/>
      <c r="J510" s="10"/>
      <c r="K510" s="10"/>
      <c r="L510" s="10"/>
      <c r="M510" s="10"/>
      <c r="N510" s="23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22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</row>
    <row r="511" spans="2:48" ht="15.75" customHeight="1">
      <c r="B511" s="10"/>
      <c r="C511" s="20"/>
      <c r="D511" s="20"/>
      <c r="E511" s="21"/>
      <c r="F511" s="21"/>
      <c r="G511" s="10"/>
      <c r="H511" s="10"/>
      <c r="I511" s="10"/>
      <c r="J511" s="10"/>
      <c r="K511" s="10"/>
      <c r="L511" s="10"/>
      <c r="M511" s="10"/>
      <c r="N511" s="23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22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</row>
    <row r="512" spans="2:48" ht="15.75" customHeight="1">
      <c r="B512" s="10"/>
      <c r="C512" s="20"/>
      <c r="D512" s="20"/>
      <c r="E512" s="21"/>
      <c r="F512" s="21"/>
      <c r="G512" s="10"/>
      <c r="H512" s="10"/>
      <c r="I512" s="10"/>
      <c r="J512" s="10"/>
      <c r="K512" s="10"/>
      <c r="L512" s="10"/>
      <c r="M512" s="10"/>
      <c r="N512" s="23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22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</row>
    <row r="513" spans="2:48" ht="15.75" customHeight="1">
      <c r="B513" s="10"/>
      <c r="C513" s="20"/>
      <c r="D513" s="20"/>
      <c r="E513" s="21"/>
      <c r="F513" s="21"/>
      <c r="G513" s="10"/>
      <c r="H513" s="10"/>
      <c r="I513" s="10"/>
      <c r="J513" s="10"/>
      <c r="K513" s="10"/>
      <c r="L513" s="10"/>
      <c r="M513" s="10"/>
      <c r="N513" s="23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22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</row>
    <row r="514" spans="2:48" ht="15.75" customHeight="1">
      <c r="B514" s="10"/>
      <c r="C514" s="20"/>
      <c r="D514" s="20"/>
      <c r="E514" s="21"/>
      <c r="F514" s="21"/>
      <c r="G514" s="10"/>
      <c r="H514" s="10"/>
      <c r="I514" s="10"/>
      <c r="J514" s="10"/>
      <c r="K514" s="10"/>
      <c r="L514" s="10"/>
      <c r="M514" s="10"/>
      <c r="N514" s="23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22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</row>
    <row r="515" spans="2:48" ht="15.75" customHeight="1">
      <c r="B515" s="10"/>
      <c r="C515" s="20"/>
      <c r="D515" s="20"/>
      <c r="E515" s="21"/>
      <c r="F515" s="21"/>
      <c r="G515" s="10"/>
      <c r="H515" s="10"/>
      <c r="I515" s="10"/>
      <c r="J515" s="10"/>
      <c r="K515" s="10"/>
      <c r="L515" s="10"/>
      <c r="M515" s="10"/>
      <c r="N515" s="23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22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</row>
    <row r="516" spans="2:48" ht="15.75" customHeight="1">
      <c r="B516" s="10"/>
      <c r="C516" s="20"/>
      <c r="D516" s="20"/>
      <c r="E516" s="21"/>
      <c r="F516" s="21"/>
      <c r="G516" s="10"/>
      <c r="H516" s="10"/>
      <c r="I516" s="10"/>
      <c r="J516" s="10"/>
      <c r="K516" s="10"/>
      <c r="L516" s="10"/>
      <c r="M516" s="10"/>
      <c r="N516" s="23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22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</row>
    <row r="517" spans="2:48" ht="15.75" customHeight="1">
      <c r="B517" s="10"/>
      <c r="C517" s="20"/>
      <c r="D517" s="20"/>
      <c r="E517" s="21"/>
      <c r="F517" s="21"/>
      <c r="G517" s="10"/>
      <c r="H517" s="10"/>
      <c r="I517" s="10"/>
      <c r="J517" s="10"/>
      <c r="K517" s="10"/>
      <c r="L517" s="10"/>
      <c r="M517" s="10"/>
      <c r="N517" s="23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22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</row>
    <row r="518" spans="2:48" ht="15.75" customHeight="1">
      <c r="B518" s="10"/>
      <c r="C518" s="20"/>
      <c r="D518" s="20"/>
      <c r="E518" s="21"/>
      <c r="F518" s="21"/>
      <c r="G518" s="10"/>
      <c r="H518" s="10"/>
      <c r="I518" s="10"/>
      <c r="J518" s="10"/>
      <c r="K518" s="10"/>
      <c r="L518" s="10"/>
      <c r="M518" s="10"/>
      <c r="N518" s="23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22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</row>
    <row r="519" spans="2:48" ht="15.75" customHeight="1">
      <c r="B519" s="10"/>
      <c r="C519" s="20"/>
      <c r="D519" s="20"/>
      <c r="E519" s="21"/>
      <c r="F519" s="21"/>
      <c r="G519" s="10"/>
      <c r="H519" s="10"/>
      <c r="I519" s="10"/>
      <c r="J519" s="10"/>
      <c r="K519" s="10"/>
      <c r="L519" s="10"/>
      <c r="M519" s="10"/>
      <c r="N519" s="23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22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</row>
    <row r="520" spans="2:48" ht="15.75" customHeight="1">
      <c r="B520" s="10"/>
      <c r="C520" s="20"/>
      <c r="D520" s="20"/>
      <c r="E520" s="21"/>
      <c r="F520" s="21"/>
      <c r="G520" s="10"/>
      <c r="H520" s="10"/>
      <c r="I520" s="10"/>
      <c r="J520" s="10"/>
      <c r="K520" s="10"/>
      <c r="L520" s="10"/>
      <c r="M520" s="10"/>
      <c r="N520" s="23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22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</row>
    <row r="521" spans="2:48" ht="15.75" customHeight="1">
      <c r="B521" s="10"/>
      <c r="C521" s="20"/>
      <c r="D521" s="20"/>
      <c r="E521" s="21"/>
      <c r="F521" s="21"/>
      <c r="G521" s="10"/>
      <c r="H521" s="10"/>
      <c r="I521" s="10"/>
      <c r="J521" s="10"/>
      <c r="K521" s="10"/>
      <c r="L521" s="10"/>
      <c r="M521" s="10"/>
      <c r="N521" s="23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22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</row>
    <row r="522" spans="2:48" ht="15.75" customHeight="1">
      <c r="B522" s="10"/>
      <c r="C522" s="20"/>
      <c r="D522" s="20"/>
      <c r="E522" s="21"/>
      <c r="F522" s="21"/>
      <c r="G522" s="10"/>
      <c r="H522" s="10"/>
      <c r="I522" s="10"/>
      <c r="J522" s="10"/>
      <c r="K522" s="10"/>
      <c r="L522" s="10"/>
      <c r="M522" s="10"/>
      <c r="N522" s="23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22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</row>
    <row r="523" spans="2:48" ht="15.75" customHeight="1">
      <c r="B523" s="10"/>
      <c r="C523" s="20"/>
      <c r="D523" s="20"/>
      <c r="E523" s="21"/>
      <c r="F523" s="21"/>
      <c r="G523" s="10"/>
      <c r="H523" s="10"/>
      <c r="I523" s="10"/>
      <c r="J523" s="10"/>
      <c r="K523" s="10"/>
      <c r="L523" s="10"/>
      <c r="M523" s="10"/>
      <c r="N523" s="23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22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</row>
    <row r="524" spans="2:48" ht="15.75" customHeight="1">
      <c r="B524" s="10"/>
      <c r="C524" s="20"/>
      <c r="D524" s="20"/>
      <c r="E524" s="21"/>
      <c r="F524" s="21"/>
      <c r="G524" s="10"/>
      <c r="H524" s="10"/>
      <c r="I524" s="10"/>
      <c r="J524" s="10"/>
      <c r="K524" s="10"/>
      <c r="L524" s="10"/>
      <c r="M524" s="10"/>
      <c r="N524" s="23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22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</row>
    <row r="525" spans="2:48" ht="15.75" customHeight="1">
      <c r="B525" s="10"/>
      <c r="C525" s="20"/>
      <c r="D525" s="20"/>
      <c r="E525" s="21"/>
      <c r="F525" s="21"/>
      <c r="G525" s="10"/>
      <c r="H525" s="10"/>
      <c r="I525" s="10"/>
      <c r="J525" s="10"/>
      <c r="K525" s="10"/>
      <c r="L525" s="10"/>
      <c r="M525" s="10"/>
      <c r="N525" s="23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22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</row>
    <row r="526" spans="2:48" ht="15.75" customHeight="1">
      <c r="B526" s="10"/>
      <c r="C526" s="20"/>
      <c r="D526" s="20"/>
      <c r="E526" s="21"/>
      <c r="F526" s="21"/>
      <c r="G526" s="10"/>
      <c r="H526" s="10"/>
      <c r="I526" s="10"/>
      <c r="J526" s="10"/>
      <c r="K526" s="10"/>
      <c r="L526" s="10"/>
      <c r="M526" s="10"/>
      <c r="N526" s="23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22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</row>
    <row r="527" spans="2:48" ht="15.75" customHeight="1">
      <c r="B527" s="10"/>
      <c r="C527" s="20"/>
      <c r="D527" s="20"/>
      <c r="E527" s="21"/>
      <c r="F527" s="21"/>
      <c r="G527" s="10"/>
      <c r="H527" s="10"/>
      <c r="I527" s="10"/>
      <c r="J527" s="10"/>
      <c r="K527" s="10"/>
      <c r="L527" s="10"/>
      <c r="M527" s="10"/>
      <c r="N527" s="23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22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</row>
    <row r="528" spans="2:48" ht="15.75" customHeight="1">
      <c r="B528" s="10"/>
      <c r="C528" s="20"/>
      <c r="D528" s="20"/>
      <c r="E528" s="21"/>
      <c r="F528" s="21"/>
      <c r="G528" s="10"/>
      <c r="H528" s="10"/>
      <c r="I528" s="10"/>
      <c r="J528" s="10"/>
      <c r="K528" s="10"/>
      <c r="L528" s="10"/>
      <c r="M528" s="10"/>
      <c r="N528" s="23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22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</row>
    <row r="529" spans="2:48" ht="15.75" customHeight="1">
      <c r="B529" s="10"/>
      <c r="C529" s="20"/>
      <c r="D529" s="20"/>
      <c r="E529" s="21"/>
      <c r="F529" s="21"/>
      <c r="G529" s="10"/>
      <c r="H529" s="10"/>
      <c r="I529" s="10"/>
      <c r="J529" s="10"/>
      <c r="K529" s="10"/>
      <c r="L529" s="10"/>
      <c r="M529" s="10"/>
      <c r="N529" s="23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22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</row>
    <row r="530" spans="2:48" ht="15.75" customHeight="1">
      <c r="B530" s="10"/>
      <c r="C530" s="20"/>
      <c r="D530" s="20"/>
      <c r="E530" s="21"/>
      <c r="F530" s="21"/>
      <c r="G530" s="10"/>
      <c r="H530" s="10"/>
      <c r="I530" s="10"/>
      <c r="J530" s="10"/>
      <c r="K530" s="10"/>
      <c r="L530" s="10"/>
      <c r="M530" s="10"/>
      <c r="N530" s="23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22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</row>
    <row r="531" spans="2:48" ht="15.75" customHeight="1">
      <c r="B531" s="10"/>
      <c r="C531" s="20"/>
      <c r="D531" s="20"/>
      <c r="E531" s="21"/>
      <c r="F531" s="21"/>
      <c r="G531" s="10"/>
      <c r="H531" s="10"/>
      <c r="I531" s="10"/>
      <c r="J531" s="10"/>
      <c r="K531" s="10"/>
      <c r="L531" s="10"/>
      <c r="M531" s="10"/>
      <c r="N531" s="23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22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</row>
    <row r="532" spans="2:48" ht="15.75" customHeight="1">
      <c r="B532" s="10"/>
      <c r="C532" s="20"/>
      <c r="D532" s="20"/>
      <c r="E532" s="21"/>
      <c r="F532" s="21"/>
      <c r="G532" s="10"/>
      <c r="H532" s="10"/>
      <c r="I532" s="10"/>
      <c r="J532" s="10"/>
      <c r="K532" s="10"/>
      <c r="L532" s="10"/>
      <c r="M532" s="10"/>
      <c r="N532" s="23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22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</row>
    <row r="533" spans="2:48" ht="15.75" customHeight="1">
      <c r="B533" s="10"/>
      <c r="C533" s="20"/>
      <c r="D533" s="20"/>
      <c r="E533" s="21"/>
      <c r="F533" s="21"/>
      <c r="G533" s="10"/>
      <c r="H533" s="10"/>
      <c r="I533" s="10"/>
      <c r="J533" s="10"/>
      <c r="K533" s="10"/>
      <c r="L533" s="10"/>
      <c r="M533" s="10"/>
      <c r="N533" s="23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22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</row>
    <row r="534" spans="2:48" ht="15.75" customHeight="1">
      <c r="B534" s="10"/>
      <c r="C534" s="20"/>
      <c r="D534" s="20"/>
      <c r="E534" s="21"/>
      <c r="F534" s="21"/>
      <c r="G534" s="10"/>
      <c r="H534" s="10"/>
      <c r="I534" s="10"/>
      <c r="J534" s="10"/>
      <c r="K534" s="10"/>
      <c r="L534" s="10"/>
      <c r="M534" s="10"/>
      <c r="N534" s="23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22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</row>
    <row r="535" spans="2:48" ht="15.75" customHeight="1">
      <c r="B535" s="10"/>
      <c r="C535" s="20"/>
      <c r="D535" s="20"/>
      <c r="E535" s="21"/>
      <c r="F535" s="21"/>
      <c r="G535" s="10"/>
      <c r="H535" s="10"/>
      <c r="I535" s="10"/>
      <c r="J535" s="10"/>
      <c r="K535" s="10"/>
      <c r="L535" s="10"/>
      <c r="M535" s="10"/>
      <c r="N535" s="23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22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</row>
    <row r="536" spans="2:48" ht="15.75" customHeight="1">
      <c r="B536" s="10"/>
      <c r="C536" s="20"/>
      <c r="D536" s="20"/>
      <c r="E536" s="21"/>
      <c r="F536" s="21"/>
      <c r="G536" s="10"/>
      <c r="H536" s="10"/>
      <c r="I536" s="10"/>
      <c r="J536" s="10"/>
      <c r="K536" s="10"/>
      <c r="L536" s="10"/>
      <c r="M536" s="10"/>
      <c r="N536" s="23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22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</row>
    <row r="537" spans="2:48" ht="15.75" customHeight="1">
      <c r="B537" s="10"/>
      <c r="C537" s="20"/>
      <c r="D537" s="20"/>
      <c r="E537" s="21"/>
      <c r="F537" s="21"/>
      <c r="G537" s="10"/>
      <c r="H537" s="10"/>
      <c r="I537" s="10"/>
      <c r="J537" s="10"/>
      <c r="K537" s="10"/>
      <c r="L537" s="10"/>
      <c r="M537" s="10"/>
      <c r="N537" s="23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22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</row>
    <row r="538" spans="2:48" ht="15.75" customHeight="1">
      <c r="B538" s="10"/>
      <c r="C538" s="20"/>
      <c r="D538" s="20"/>
      <c r="E538" s="21"/>
      <c r="F538" s="21"/>
      <c r="G538" s="10"/>
      <c r="H538" s="10"/>
      <c r="I538" s="10"/>
      <c r="J538" s="10"/>
      <c r="K538" s="10"/>
      <c r="L538" s="10"/>
      <c r="M538" s="10"/>
      <c r="N538" s="23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22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</row>
    <row r="539" spans="2:48" ht="15.75" customHeight="1">
      <c r="B539" s="10"/>
      <c r="C539" s="20"/>
      <c r="D539" s="20"/>
      <c r="E539" s="21"/>
      <c r="F539" s="21"/>
      <c r="G539" s="10"/>
      <c r="H539" s="10"/>
      <c r="I539" s="10"/>
      <c r="J539" s="10"/>
      <c r="K539" s="10"/>
      <c r="L539" s="10"/>
      <c r="M539" s="10"/>
      <c r="N539" s="23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22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</row>
    <row r="540" spans="2:48" ht="15.75" customHeight="1">
      <c r="B540" s="10"/>
      <c r="C540" s="20"/>
      <c r="D540" s="20"/>
      <c r="E540" s="21"/>
      <c r="F540" s="21"/>
      <c r="G540" s="10"/>
      <c r="H540" s="10"/>
      <c r="I540" s="10"/>
      <c r="J540" s="10"/>
      <c r="K540" s="10"/>
      <c r="L540" s="10"/>
      <c r="M540" s="10"/>
      <c r="N540" s="23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22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</row>
    <row r="541" spans="2:48" ht="15.75" customHeight="1">
      <c r="B541" s="10"/>
      <c r="C541" s="20"/>
      <c r="D541" s="20"/>
      <c r="E541" s="21"/>
      <c r="F541" s="21"/>
      <c r="G541" s="10"/>
      <c r="H541" s="10"/>
      <c r="I541" s="10"/>
      <c r="J541" s="10"/>
      <c r="K541" s="10"/>
      <c r="L541" s="10"/>
      <c r="M541" s="10"/>
      <c r="N541" s="23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22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</row>
    <row r="542" spans="2:48" ht="15.75" customHeight="1">
      <c r="B542" s="10"/>
      <c r="C542" s="20"/>
      <c r="D542" s="20"/>
      <c r="E542" s="21"/>
      <c r="F542" s="21"/>
      <c r="G542" s="10"/>
      <c r="H542" s="10"/>
      <c r="I542" s="10"/>
      <c r="J542" s="10"/>
      <c r="K542" s="10"/>
      <c r="L542" s="10"/>
      <c r="M542" s="10"/>
      <c r="N542" s="23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22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</row>
    <row r="543" spans="2:48" ht="15.75" customHeight="1">
      <c r="B543" s="10"/>
      <c r="C543" s="20"/>
      <c r="D543" s="20"/>
      <c r="E543" s="21"/>
      <c r="F543" s="21"/>
      <c r="G543" s="10"/>
      <c r="H543" s="10"/>
      <c r="I543" s="10"/>
      <c r="J543" s="10"/>
      <c r="K543" s="10"/>
      <c r="L543" s="10"/>
      <c r="M543" s="10"/>
      <c r="N543" s="23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22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</row>
    <row r="544" spans="2:48" ht="15.75" customHeight="1">
      <c r="B544" s="10"/>
      <c r="C544" s="20"/>
      <c r="D544" s="20"/>
      <c r="E544" s="21"/>
      <c r="F544" s="21"/>
      <c r="G544" s="10"/>
      <c r="H544" s="10"/>
      <c r="I544" s="10"/>
      <c r="J544" s="10"/>
      <c r="K544" s="10"/>
      <c r="L544" s="10"/>
      <c r="M544" s="10"/>
      <c r="N544" s="23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22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</row>
    <row r="545" spans="2:48" ht="15.75" customHeight="1">
      <c r="B545" s="10"/>
      <c r="C545" s="20"/>
      <c r="D545" s="20"/>
      <c r="E545" s="21"/>
      <c r="F545" s="21"/>
      <c r="G545" s="10"/>
      <c r="H545" s="10"/>
      <c r="I545" s="10"/>
      <c r="J545" s="10"/>
      <c r="K545" s="10"/>
      <c r="L545" s="10"/>
      <c r="M545" s="10"/>
      <c r="N545" s="23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22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</row>
    <row r="546" spans="2:48" ht="15.75" customHeight="1">
      <c r="B546" s="10"/>
      <c r="C546" s="20"/>
      <c r="D546" s="20"/>
      <c r="E546" s="21"/>
      <c r="F546" s="21"/>
      <c r="G546" s="10"/>
      <c r="H546" s="10"/>
      <c r="I546" s="10"/>
      <c r="J546" s="10"/>
      <c r="K546" s="10"/>
      <c r="L546" s="10"/>
      <c r="M546" s="10"/>
      <c r="N546" s="23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22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</row>
    <row r="547" spans="2:48" ht="15.75" customHeight="1">
      <c r="B547" s="10"/>
      <c r="C547" s="20"/>
      <c r="D547" s="20"/>
      <c r="E547" s="21"/>
      <c r="F547" s="21"/>
      <c r="G547" s="10"/>
      <c r="H547" s="10"/>
      <c r="I547" s="10"/>
      <c r="J547" s="10"/>
      <c r="K547" s="10"/>
      <c r="L547" s="10"/>
      <c r="M547" s="10"/>
      <c r="N547" s="23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22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</row>
    <row r="548" spans="2:48" ht="15.75" customHeight="1">
      <c r="B548" s="10"/>
      <c r="C548" s="20"/>
      <c r="D548" s="20"/>
      <c r="E548" s="21"/>
      <c r="F548" s="21"/>
      <c r="G548" s="10"/>
      <c r="H548" s="10"/>
      <c r="I548" s="10"/>
      <c r="J548" s="10"/>
      <c r="K548" s="10"/>
      <c r="L548" s="10"/>
      <c r="M548" s="10"/>
      <c r="N548" s="23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22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</row>
    <row r="549" spans="2:48" ht="15.75" customHeight="1">
      <c r="B549" s="10"/>
      <c r="C549" s="20"/>
      <c r="D549" s="20"/>
      <c r="E549" s="21"/>
      <c r="F549" s="21"/>
      <c r="G549" s="10"/>
      <c r="H549" s="10"/>
      <c r="I549" s="10"/>
      <c r="J549" s="10"/>
      <c r="K549" s="10"/>
      <c r="L549" s="10"/>
      <c r="M549" s="10"/>
      <c r="N549" s="23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22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</row>
    <row r="550" spans="2:48" ht="15.75" customHeight="1">
      <c r="B550" s="10"/>
      <c r="C550" s="20"/>
      <c r="D550" s="20"/>
      <c r="E550" s="21"/>
      <c r="F550" s="21"/>
      <c r="G550" s="10"/>
      <c r="H550" s="10"/>
      <c r="I550" s="10"/>
      <c r="J550" s="10"/>
      <c r="K550" s="10"/>
      <c r="L550" s="10"/>
      <c r="M550" s="10"/>
      <c r="N550" s="23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22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</row>
    <row r="551" spans="2:48" ht="15.75" customHeight="1">
      <c r="B551" s="10"/>
      <c r="C551" s="20"/>
      <c r="D551" s="20"/>
      <c r="E551" s="21"/>
      <c r="F551" s="21"/>
      <c r="G551" s="10"/>
      <c r="H551" s="10"/>
      <c r="I551" s="10"/>
      <c r="J551" s="10"/>
      <c r="K551" s="10"/>
      <c r="L551" s="10"/>
      <c r="M551" s="10"/>
      <c r="N551" s="23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22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</row>
    <row r="552" spans="2:48" ht="15.75" customHeight="1">
      <c r="B552" s="10"/>
      <c r="C552" s="20"/>
      <c r="D552" s="20"/>
      <c r="E552" s="21"/>
      <c r="F552" s="21"/>
      <c r="G552" s="10"/>
      <c r="H552" s="10"/>
      <c r="I552" s="10"/>
      <c r="J552" s="10"/>
      <c r="K552" s="10"/>
      <c r="L552" s="10"/>
      <c r="M552" s="10"/>
      <c r="N552" s="23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22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</row>
    <row r="553" spans="2:48" ht="15.75" customHeight="1">
      <c r="B553" s="10"/>
      <c r="C553" s="20"/>
      <c r="D553" s="20"/>
      <c r="E553" s="21"/>
      <c r="F553" s="21"/>
      <c r="G553" s="10"/>
      <c r="H553" s="10"/>
      <c r="I553" s="10"/>
      <c r="J553" s="10"/>
      <c r="K553" s="10"/>
      <c r="L553" s="10"/>
      <c r="M553" s="10"/>
      <c r="N553" s="23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22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</row>
    <row r="554" spans="2:48" ht="15.75" customHeight="1">
      <c r="B554" s="10"/>
      <c r="C554" s="20"/>
      <c r="D554" s="20"/>
      <c r="E554" s="21"/>
      <c r="F554" s="21"/>
      <c r="G554" s="10"/>
      <c r="H554" s="10"/>
      <c r="I554" s="10"/>
      <c r="J554" s="10"/>
      <c r="K554" s="10"/>
      <c r="L554" s="10"/>
      <c r="M554" s="10"/>
      <c r="N554" s="23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22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</row>
    <row r="555" spans="2:48" ht="15.75" customHeight="1">
      <c r="B555" s="10"/>
      <c r="C555" s="20"/>
      <c r="D555" s="20"/>
      <c r="E555" s="21"/>
      <c r="F555" s="21"/>
      <c r="G555" s="10"/>
      <c r="H555" s="10"/>
      <c r="I555" s="10"/>
      <c r="J555" s="10"/>
      <c r="K555" s="10"/>
      <c r="L555" s="10"/>
      <c r="M555" s="10"/>
      <c r="N555" s="23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22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</row>
    <row r="556" spans="2:48" ht="15.75" customHeight="1">
      <c r="B556" s="10"/>
      <c r="C556" s="20"/>
      <c r="D556" s="20"/>
      <c r="E556" s="21"/>
      <c r="F556" s="21"/>
      <c r="G556" s="10"/>
      <c r="H556" s="10"/>
      <c r="I556" s="10"/>
      <c r="J556" s="10"/>
      <c r="K556" s="10"/>
      <c r="L556" s="10"/>
      <c r="M556" s="10"/>
      <c r="N556" s="23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22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</row>
    <row r="557" spans="2:48" ht="15.75" customHeight="1">
      <c r="B557" s="10"/>
      <c r="C557" s="20"/>
      <c r="D557" s="20"/>
      <c r="E557" s="21"/>
      <c r="F557" s="21"/>
      <c r="G557" s="10"/>
      <c r="H557" s="10"/>
      <c r="I557" s="10"/>
      <c r="J557" s="10"/>
      <c r="K557" s="10"/>
      <c r="L557" s="10"/>
      <c r="M557" s="10"/>
      <c r="N557" s="23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22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</row>
    <row r="558" spans="2:48" ht="15.75" customHeight="1">
      <c r="B558" s="10"/>
      <c r="C558" s="20"/>
      <c r="D558" s="20"/>
      <c r="E558" s="21"/>
      <c r="F558" s="21"/>
      <c r="G558" s="10"/>
      <c r="H558" s="10"/>
      <c r="I558" s="10"/>
      <c r="J558" s="10"/>
      <c r="K558" s="10"/>
      <c r="L558" s="10"/>
      <c r="M558" s="10"/>
      <c r="N558" s="23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22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</row>
    <row r="559" spans="2:48" ht="15.75" customHeight="1">
      <c r="B559" s="10"/>
      <c r="C559" s="20"/>
      <c r="D559" s="20"/>
      <c r="E559" s="21"/>
      <c r="F559" s="21"/>
      <c r="G559" s="10"/>
      <c r="H559" s="10"/>
      <c r="I559" s="10"/>
      <c r="J559" s="10"/>
      <c r="K559" s="10"/>
      <c r="L559" s="10"/>
      <c r="M559" s="10"/>
      <c r="N559" s="23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22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</row>
    <row r="560" spans="2:48" ht="15.75" customHeight="1">
      <c r="B560" s="10"/>
      <c r="C560" s="20"/>
      <c r="D560" s="20"/>
      <c r="E560" s="21"/>
      <c r="F560" s="21"/>
      <c r="G560" s="10"/>
      <c r="H560" s="10"/>
      <c r="I560" s="10"/>
      <c r="J560" s="10"/>
      <c r="K560" s="10"/>
      <c r="L560" s="10"/>
      <c r="M560" s="10"/>
      <c r="N560" s="23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22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</row>
    <row r="561" spans="2:48" ht="15.75" customHeight="1">
      <c r="B561" s="10"/>
      <c r="C561" s="20"/>
      <c r="D561" s="20"/>
      <c r="E561" s="21"/>
      <c r="F561" s="21"/>
      <c r="G561" s="10"/>
      <c r="H561" s="10"/>
      <c r="I561" s="10"/>
      <c r="J561" s="10"/>
      <c r="K561" s="10"/>
      <c r="L561" s="10"/>
      <c r="M561" s="10"/>
      <c r="N561" s="23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22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</row>
    <row r="562" spans="2:48" ht="15.75" customHeight="1">
      <c r="B562" s="10"/>
      <c r="C562" s="20"/>
      <c r="D562" s="20"/>
      <c r="E562" s="21"/>
      <c r="F562" s="21"/>
      <c r="G562" s="10"/>
      <c r="H562" s="10"/>
      <c r="I562" s="10"/>
      <c r="J562" s="10"/>
      <c r="K562" s="10"/>
      <c r="L562" s="10"/>
      <c r="M562" s="10"/>
      <c r="N562" s="23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22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</row>
    <row r="563" spans="2:48" ht="15.75" customHeight="1">
      <c r="B563" s="10"/>
      <c r="C563" s="20"/>
      <c r="D563" s="20"/>
      <c r="E563" s="21"/>
      <c r="F563" s="21"/>
      <c r="G563" s="10"/>
      <c r="H563" s="10"/>
      <c r="I563" s="10"/>
      <c r="J563" s="10"/>
      <c r="K563" s="10"/>
      <c r="L563" s="10"/>
      <c r="M563" s="10"/>
      <c r="N563" s="23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22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</row>
    <row r="564" spans="2:48" ht="15.75" customHeight="1">
      <c r="B564" s="10"/>
      <c r="C564" s="20"/>
      <c r="D564" s="20"/>
      <c r="E564" s="21"/>
      <c r="F564" s="21"/>
      <c r="G564" s="10"/>
      <c r="H564" s="10"/>
      <c r="I564" s="10"/>
      <c r="J564" s="10"/>
      <c r="K564" s="10"/>
      <c r="L564" s="10"/>
      <c r="M564" s="10"/>
      <c r="N564" s="23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22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</row>
    <row r="565" spans="2:48" ht="15.75" customHeight="1">
      <c r="B565" s="10"/>
      <c r="C565" s="20"/>
      <c r="D565" s="20"/>
      <c r="E565" s="21"/>
      <c r="F565" s="21"/>
      <c r="G565" s="10"/>
      <c r="H565" s="10"/>
      <c r="I565" s="10"/>
      <c r="J565" s="10"/>
      <c r="K565" s="10"/>
      <c r="L565" s="10"/>
      <c r="M565" s="10"/>
      <c r="N565" s="23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22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</row>
    <row r="566" spans="2:48" ht="15.75" customHeight="1">
      <c r="B566" s="10"/>
      <c r="C566" s="20"/>
      <c r="D566" s="20"/>
      <c r="E566" s="21"/>
      <c r="F566" s="21"/>
      <c r="G566" s="10"/>
      <c r="H566" s="10"/>
      <c r="I566" s="10"/>
      <c r="J566" s="10"/>
      <c r="K566" s="10"/>
      <c r="L566" s="10"/>
      <c r="M566" s="10"/>
      <c r="N566" s="23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22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</row>
    <row r="567" spans="2:48" ht="15.75" customHeight="1">
      <c r="B567" s="10"/>
      <c r="C567" s="20"/>
      <c r="D567" s="20"/>
      <c r="E567" s="21"/>
      <c r="F567" s="21"/>
      <c r="G567" s="10"/>
      <c r="H567" s="10"/>
      <c r="I567" s="10"/>
      <c r="J567" s="10"/>
      <c r="K567" s="10"/>
      <c r="L567" s="10"/>
      <c r="M567" s="10"/>
      <c r="N567" s="23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22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</row>
    <row r="568" spans="2:48" ht="15.75" customHeight="1">
      <c r="B568" s="10"/>
      <c r="C568" s="20"/>
      <c r="D568" s="20"/>
      <c r="E568" s="21"/>
      <c r="F568" s="21"/>
      <c r="G568" s="10"/>
      <c r="H568" s="10"/>
      <c r="I568" s="10"/>
      <c r="J568" s="10"/>
      <c r="K568" s="10"/>
      <c r="L568" s="10"/>
      <c r="M568" s="10"/>
      <c r="N568" s="23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22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</row>
    <row r="569" spans="2:48" ht="15.75" customHeight="1">
      <c r="B569" s="10"/>
      <c r="C569" s="20"/>
      <c r="D569" s="20"/>
      <c r="E569" s="21"/>
      <c r="F569" s="21"/>
      <c r="G569" s="10"/>
      <c r="H569" s="10"/>
      <c r="I569" s="10"/>
      <c r="J569" s="10"/>
      <c r="K569" s="10"/>
      <c r="L569" s="10"/>
      <c r="M569" s="10"/>
      <c r="N569" s="23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22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</row>
    <row r="570" spans="2:48" ht="15.75" customHeight="1">
      <c r="B570" s="10"/>
      <c r="C570" s="20"/>
      <c r="D570" s="20"/>
      <c r="E570" s="21"/>
      <c r="F570" s="21"/>
      <c r="G570" s="10"/>
      <c r="H570" s="10"/>
      <c r="I570" s="10"/>
      <c r="J570" s="10"/>
      <c r="K570" s="10"/>
      <c r="L570" s="10"/>
      <c r="M570" s="10"/>
      <c r="N570" s="23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22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</row>
    <row r="571" spans="2:48" ht="15.75" customHeight="1">
      <c r="B571" s="10"/>
      <c r="C571" s="20"/>
      <c r="D571" s="20"/>
      <c r="E571" s="21"/>
      <c r="F571" s="21"/>
      <c r="G571" s="10"/>
      <c r="H571" s="10"/>
      <c r="I571" s="10"/>
      <c r="J571" s="10"/>
      <c r="K571" s="10"/>
      <c r="L571" s="10"/>
      <c r="M571" s="10"/>
      <c r="N571" s="23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22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</row>
    <row r="572" spans="2:48" ht="15.75" customHeight="1">
      <c r="B572" s="10"/>
      <c r="C572" s="20"/>
      <c r="D572" s="20"/>
      <c r="E572" s="21"/>
      <c r="F572" s="21"/>
      <c r="G572" s="10"/>
      <c r="H572" s="10"/>
      <c r="I572" s="10"/>
      <c r="J572" s="10"/>
      <c r="K572" s="10"/>
      <c r="L572" s="10"/>
      <c r="M572" s="10"/>
      <c r="N572" s="23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22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</row>
    <row r="573" spans="2:48" ht="15.75" customHeight="1">
      <c r="B573" s="10"/>
      <c r="C573" s="20"/>
      <c r="D573" s="20"/>
      <c r="E573" s="21"/>
      <c r="F573" s="21"/>
      <c r="G573" s="10"/>
      <c r="H573" s="10"/>
      <c r="I573" s="10"/>
      <c r="J573" s="10"/>
      <c r="K573" s="10"/>
      <c r="L573" s="10"/>
      <c r="M573" s="10"/>
      <c r="N573" s="23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22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</row>
    <row r="574" spans="2:48" ht="15.75" customHeight="1">
      <c r="B574" s="10"/>
      <c r="C574" s="20"/>
      <c r="D574" s="20"/>
      <c r="E574" s="21"/>
      <c r="F574" s="21"/>
      <c r="G574" s="10"/>
      <c r="H574" s="10"/>
      <c r="I574" s="10"/>
      <c r="J574" s="10"/>
      <c r="K574" s="10"/>
      <c r="L574" s="10"/>
      <c r="M574" s="10"/>
      <c r="N574" s="23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22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</row>
    <row r="575" spans="2:48" ht="15.75" customHeight="1">
      <c r="B575" s="10"/>
      <c r="C575" s="20"/>
      <c r="D575" s="20"/>
      <c r="E575" s="21"/>
      <c r="F575" s="21"/>
      <c r="G575" s="10"/>
      <c r="H575" s="10"/>
      <c r="I575" s="10"/>
      <c r="J575" s="10"/>
      <c r="K575" s="10"/>
      <c r="L575" s="10"/>
      <c r="M575" s="10"/>
      <c r="N575" s="23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22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</row>
    <row r="576" spans="2:48" ht="15.75" customHeight="1">
      <c r="B576" s="10"/>
      <c r="C576" s="20"/>
      <c r="D576" s="20"/>
      <c r="E576" s="21"/>
      <c r="F576" s="21"/>
      <c r="G576" s="10"/>
      <c r="H576" s="10"/>
      <c r="I576" s="10"/>
      <c r="J576" s="10"/>
      <c r="K576" s="10"/>
      <c r="L576" s="10"/>
      <c r="M576" s="10"/>
      <c r="N576" s="23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22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</row>
    <row r="577" spans="2:48" ht="15.75" customHeight="1">
      <c r="B577" s="10"/>
      <c r="C577" s="20"/>
      <c r="D577" s="20"/>
      <c r="E577" s="21"/>
      <c r="F577" s="21"/>
      <c r="G577" s="10"/>
      <c r="H577" s="10"/>
      <c r="I577" s="10"/>
      <c r="J577" s="10"/>
      <c r="K577" s="10"/>
      <c r="L577" s="10"/>
      <c r="M577" s="10"/>
      <c r="N577" s="23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22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</row>
    <row r="578" spans="2:48" ht="15.75" customHeight="1">
      <c r="B578" s="10"/>
      <c r="C578" s="20"/>
      <c r="D578" s="20"/>
      <c r="E578" s="21"/>
      <c r="F578" s="21"/>
      <c r="G578" s="10"/>
      <c r="H578" s="10"/>
      <c r="I578" s="10"/>
      <c r="J578" s="10"/>
      <c r="K578" s="10"/>
      <c r="L578" s="10"/>
      <c r="M578" s="10"/>
      <c r="N578" s="23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22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</row>
    <row r="579" spans="2:48" ht="15.75" customHeight="1">
      <c r="B579" s="10"/>
      <c r="C579" s="20"/>
      <c r="D579" s="20"/>
      <c r="E579" s="21"/>
      <c r="F579" s="21"/>
      <c r="G579" s="10"/>
      <c r="H579" s="10"/>
      <c r="I579" s="10"/>
      <c r="J579" s="10"/>
      <c r="K579" s="10"/>
      <c r="L579" s="10"/>
      <c r="M579" s="10"/>
      <c r="N579" s="23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22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</row>
    <row r="580" spans="2:48" ht="15.75" customHeight="1">
      <c r="B580" s="10"/>
      <c r="C580" s="20"/>
      <c r="D580" s="20"/>
      <c r="E580" s="21"/>
      <c r="F580" s="21"/>
      <c r="G580" s="10"/>
      <c r="H580" s="10"/>
      <c r="I580" s="10"/>
      <c r="J580" s="10"/>
      <c r="K580" s="10"/>
      <c r="L580" s="10"/>
      <c r="M580" s="10"/>
      <c r="N580" s="23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22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</row>
    <row r="581" spans="2:48" ht="15.75" customHeight="1">
      <c r="B581" s="10"/>
      <c r="C581" s="20"/>
      <c r="D581" s="20"/>
      <c r="E581" s="21"/>
      <c r="F581" s="21"/>
      <c r="G581" s="10"/>
      <c r="H581" s="10"/>
      <c r="I581" s="10"/>
      <c r="J581" s="10"/>
      <c r="K581" s="10"/>
      <c r="L581" s="10"/>
      <c r="M581" s="10"/>
      <c r="N581" s="23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22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</row>
    <row r="582" spans="2:48" ht="15.75" customHeight="1">
      <c r="B582" s="10"/>
      <c r="C582" s="20"/>
      <c r="D582" s="20"/>
      <c r="E582" s="21"/>
      <c r="F582" s="21"/>
      <c r="G582" s="10"/>
      <c r="H582" s="10"/>
      <c r="I582" s="10"/>
      <c r="J582" s="10"/>
      <c r="K582" s="10"/>
      <c r="L582" s="10"/>
      <c r="M582" s="10"/>
      <c r="N582" s="23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22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</row>
    <row r="583" spans="2:48" ht="15.75" customHeight="1">
      <c r="B583" s="10"/>
      <c r="C583" s="20"/>
      <c r="D583" s="20"/>
      <c r="E583" s="21"/>
      <c r="F583" s="21"/>
      <c r="G583" s="10"/>
      <c r="H583" s="10"/>
      <c r="I583" s="10"/>
      <c r="J583" s="10"/>
      <c r="K583" s="10"/>
      <c r="L583" s="10"/>
      <c r="M583" s="10"/>
      <c r="N583" s="23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22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</row>
    <row r="584" spans="2:48" ht="15.75" customHeight="1">
      <c r="B584" s="10"/>
      <c r="C584" s="20"/>
      <c r="D584" s="20"/>
      <c r="E584" s="21"/>
      <c r="F584" s="21"/>
      <c r="G584" s="10"/>
      <c r="H584" s="10"/>
      <c r="I584" s="10"/>
      <c r="J584" s="10"/>
      <c r="K584" s="10"/>
      <c r="L584" s="10"/>
      <c r="M584" s="10"/>
      <c r="N584" s="23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22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</row>
    <row r="585" spans="2:48" ht="15.75" customHeight="1">
      <c r="B585" s="10"/>
      <c r="C585" s="20"/>
      <c r="D585" s="20"/>
      <c r="E585" s="21"/>
      <c r="F585" s="21"/>
      <c r="G585" s="10"/>
      <c r="H585" s="10"/>
      <c r="I585" s="10"/>
      <c r="J585" s="10"/>
      <c r="K585" s="10"/>
      <c r="L585" s="10"/>
      <c r="M585" s="10"/>
      <c r="N585" s="23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22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</row>
    <row r="586" spans="2:48" ht="15.75" customHeight="1">
      <c r="B586" s="10"/>
      <c r="C586" s="20"/>
      <c r="D586" s="20"/>
      <c r="E586" s="21"/>
      <c r="F586" s="21"/>
      <c r="G586" s="10"/>
      <c r="H586" s="10"/>
      <c r="I586" s="10"/>
      <c r="J586" s="10"/>
      <c r="K586" s="10"/>
      <c r="L586" s="10"/>
      <c r="M586" s="10"/>
      <c r="N586" s="23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22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</row>
    <row r="587" spans="2:48" ht="15.75" customHeight="1">
      <c r="B587" s="10"/>
      <c r="C587" s="20"/>
      <c r="D587" s="20"/>
      <c r="E587" s="21"/>
      <c r="F587" s="21"/>
      <c r="G587" s="10"/>
      <c r="H587" s="10"/>
      <c r="I587" s="10"/>
      <c r="J587" s="10"/>
      <c r="K587" s="10"/>
      <c r="L587" s="10"/>
      <c r="M587" s="10"/>
      <c r="N587" s="23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22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</row>
    <row r="588" spans="2:48" ht="15.75" customHeight="1">
      <c r="B588" s="10"/>
      <c r="C588" s="20"/>
      <c r="D588" s="20"/>
      <c r="E588" s="21"/>
      <c r="F588" s="21"/>
      <c r="G588" s="10"/>
      <c r="H588" s="10"/>
      <c r="I588" s="10"/>
      <c r="J588" s="10"/>
      <c r="K588" s="10"/>
      <c r="L588" s="10"/>
      <c r="M588" s="10"/>
      <c r="N588" s="23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22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</row>
    <row r="589" spans="2:48" ht="15.75" customHeight="1">
      <c r="B589" s="10"/>
      <c r="C589" s="20"/>
      <c r="D589" s="20"/>
      <c r="E589" s="21"/>
      <c r="F589" s="21"/>
      <c r="G589" s="10"/>
      <c r="H589" s="10"/>
      <c r="I589" s="10"/>
      <c r="J589" s="10"/>
      <c r="K589" s="10"/>
      <c r="L589" s="10"/>
      <c r="M589" s="10"/>
      <c r="N589" s="23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22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</row>
    <row r="590" spans="2:48" ht="15.75" customHeight="1">
      <c r="B590" s="10"/>
      <c r="C590" s="20"/>
      <c r="D590" s="20"/>
      <c r="E590" s="21"/>
      <c r="F590" s="21"/>
      <c r="G590" s="10"/>
      <c r="H590" s="10"/>
      <c r="I590" s="10"/>
      <c r="J590" s="10"/>
      <c r="K590" s="10"/>
      <c r="L590" s="10"/>
      <c r="M590" s="10"/>
      <c r="N590" s="23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22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</row>
    <row r="591" spans="2:48" ht="15.75" customHeight="1">
      <c r="B591" s="10"/>
      <c r="C591" s="20"/>
      <c r="D591" s="20"/>
      <c r="E591" s="21"/>
      <c r="F591" s="21"/>
      <c r="G591" s="10"/>
      <c r="H591" s="10"/>
      <c r="I591" s="10"/>
      <c r="J591" s="10"/>
      <c r="K591" s="10"/>
      <c r="L591" s="10"/>
      <c r="M591" s="10"/>
      <c r="N591" s="23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22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</row>
    <row r="592" spans="2:48" ht="15.75" customHeight="1">
      <c r="B592" s="10"/>
      <c r="C592" s="20"/>
      <c r="D592" s="20"/>
      <c r="E592" s="21"/>
      <c r="F592" s="21"/>
      <c r="G592" s="10"/>
      <c r="H592" s="10"/>
      <c r="I592" s="10"/>
      <c r="J592" s="10"/>
      <c r="K592" s="10"/>
      <c r="L592" s="10"/>
      <c r="M592" s="10"/>
      <c r="N592" s="23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22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</row>
    <row r="593" spans="2:48" ht="15.75" customHeight="1">
      <c r="B593" s="10"/>
      <c r="C593" s="20"/>
      <c r="D593" s="20"/>
      <c r="E593" s="21"/>
      <c r="F593" s="21"/>
      <c r="G593" s="10"/>
      <c r="H593" s="10"/>
      <c r="I593" s="10"/>
      <c r="J593" s="10"/>
      <c r="K593" s="10"/>
      <c r="L593" s="10"/>
      <c r="M593" s="10"/>
      <c r="N593" s="23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22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</row>
    <row r="594" spans="2:48" ht="15.75" customHeight="1">
      <c r="B594" s="10"/>
      <c r="C594" s="20"/>
      <c r="D594" s="20"/>
      <c r="E594" s="21"/>
      <c r="F594" s="21"/>
      <c r="G594" s="10"/>
      <c r="H594" s="10"/>
      <c r="I594" s="10"/>
      <c r="J594" s="10"/>
      <c r="K594" s="10"/>
      <c r="L594" s="10"/>
      <c r="M594" s="10"/>
      <c r="N594" s="23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22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</row>
    <row r="595" spans="2:48" ht="15.75" customHeight="1">
      <c r="B595" s="10"/>
      <c r="C595" s="20"/>
      <c r="D595" s="20"/>
      <c r="E595" s="21"/>
      <c r="F595" s="21"/>
      <c r="G595" s="10"/>
      <c r="H595" s="10"/>
      <c r="I595" s="10"/>
      <c r="J595" s="10"/>
      <c r="K595" s="10"/>
      <c r="L595" s="10"/>
      <c r="M595" s="10"/>
      <c r="N595" s="23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22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</row>
    <row r="596" spans="2:48" ht="15.75" customHeight="1">
      <c r="B596" s="10"/>
      <c r="C596" s="20"/>
      <c r="D596" s="20"/>
      <c r="E596" s="21"/>
      <c r="F596" s="21"/>
      <c r="G596" s="10"/>
      <c r="H596" s="10"/>
      <c r="I596" s="10"/>
      <c r="J596" s="10"/>
      <c r="K596" s="10"/>
      <c r="L596" s="10"/>
      <c r="M596" s="10"/>
      <c r="N596" s="23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22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</row>
    <row r="597" spans="2:48" ht="15.75" customHeight="1">
      <c r="B597" s="10"/>
      <c r="C597" s="20"/>
      <c r="D597" s="20"/>
      <c r="E597" s="21"/>
      <c r="F597" s="21"/>
      <c r="G597" s="10"/>
      <c r="H597" s="10"/>
      <c r="I597" s="10"/>
      <c r="J597" s="10"/>
      <c r="K597" s="10"/>
      <c r="L597" s="10"/>
      <c r="M597" s="10"/>
      <c r="N597" s="23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22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</row>
    <row r="598" spans="2:48" ht="15.75" customHeight="1">
      <c r="B598" s="10"/>
      <c r="C598" s="20"/>
      <c r="D598" s="20"/>
      <c r="E598" s="21"/>
      <c r="F598" s="21"/>
      <c r="G598" s="10"/>
      <c r="H598" s="10"/>
      <c r="I598" s="10"/>
      <c r="J598" s="10"/>
      <c r="K598" s="10"/>
      <c r="L598" s="10"/>
      <c r="M598" s="10"/>
      <c r="N598" s="23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22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</row>
    <row r="599" spans="2:48" ht="15.75" customHeight="1">
      <c r="B599" s="10"/>
      <c r="C599" s="20"/>
      <c r="D599" s="20"/>
      <c r="E599" s="21"/>
      <c r="F599" s="21"/>
      <c r="G599" s="10"/>
      <c r="H599" s="10"/>
      <c r="I599" s="10"/>
      <c r="J599" s="10"/>
      <c r="K599" s="10"/>
      <c r="L599" s="10"/>
      <c r="M599" s="10"/>
      <c r="N599" s="23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22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</row>
    <row r="600" spans="2:48" ht="15.75" customHeight="1">
      <c r="B600" s="10"/>
      <c r="C600" s="20"/>
      <c r="D600" s="20"/>
      <c r="E600" s="21"/>
      <c r="F600" s="21"/>
      <c r="G600" s="10"/>
      <c r="H600" s="10"/>
      <c r="I600" s="10"/>
      <c r="J600" s="10"/>
      <c r="K600" s="10"/>
      <c r="L600" s="10"/>
      <c r="M600" s="10"/>
      <c r="N600" s="23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22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</row>
    <row r="601" spans="2:48" ht="15.75" customHeight="1">
      <c r="B601" s="10"/>
      <c r="C601" s="20"/>
      <c r="D601" s="20"/>
      <c r="E601" s="21"/>
      <c r="F601" s="21"/>
      <c r="G601" s="10"/>
      <c r="H601" s="10"/>
      <c r="I601" s="10"/>
      <c r="J601" s="10"/>
      <c r="K601" s="10"/>
      <c r="L601" s="10"/>
      <c r="M601" s="10"/>
      <c r="N601" s="23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22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</row>
    <row r="602" spans="2:48" ht="15.75" customHeight="1">
      <c r="B602" s="10"/>
      <c r="C602" s="20"/>
      <c r="D602" s="20"/>
      <c r="E602" s="21"/>
      <c r="F602" s="21"/>
      <c r="G602" s="10"/>
      <c r="H602" s="10"/>
      <c r="I602" s="10"/>
      <c r="J602" s="10"/>
      <c r="K602" s="10"/>
      <c r="L602" s="10"/>
      <c r="M602" s="10"/>
      <c r="N602" s="23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22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</row>
    <row r="603" spans="2:48" ht="15.75" customHeight="1">
      <c r="B603" s="10"/>
      <c r="C603" s="20"/>
      <c r="D603" s="20"/>
      <c r="E603" s="21"/>
      <c r="F603" s="21"/>
      <c r="G603" s="10"/>
      <c r="H603" s="10"/>
      <c r="I603" s="10"/>
      <c r="J603" s="10"/>
      <c r="K603" s="10"/>
      <c r="L603" s="10"/>
      <c r="M603" s="10"/>
      <c r="N603" s="23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22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</row>
    <row r="604" spans="2:48" ht="15.75" customHeight="1">
      <c r="B604" s="10"/>
      <c r="C604" s="20"/>
      <c r="D604" s="20"/>
      <c r="E604" s="21"/>
      <c r="F604" s="21"/>
      <c r="G604" s="10"/>
      <c r="H604" s="10"/>
      <c r="I604" s="10"/>
      <c r="J604" s="10"/>
      <c r="K604" s="10"/>
      <c r="L604" s="10"/>
      <c r="M604" s="10"/>
      <c r="N604" s="23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22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</row>
    <row r="605" spans="2:48" ht="15.75" customHeight="1">
      <c r="B605" s="10"/>
      <c r="C605" s="20"/>
      <c r="D605" s="20"/>
      <c r="E605" s="21"/>
      <c r="F605" s="21"/>
      <c r="G605" s="10"/>
      <c r="H605" s="10"/>
      <c r="I605" s="10"/>
      <c r="J605" s="10"/>
      <c r="K605" s="10"/>
      <c r="L605" s="10"/>
      <c r="M605" s="10"/>
      <c r="N605" s="23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22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</row>
    <row r="606" spans="2:48" ht="15.75" customHeight="1">
      <c r="B606" s="10"/>
      <c r="C606" s="20"/>
      <c r="D606" s="20"/>
      <c r="E606" s="21"/>
      <c r="F606" s="21"/>
      <c r="G606" s="10"/>
      <c r="H606" s="10"/>
      <c r="I606" s="10"/>
      <c r="J606" s="10"/>
      <c r="K606" s="10"/>
      <c r="L606" s="10"/>
      <c r="M606" s="10"/>
      <c r="N606" s="23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22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</row>
    <row r="607" spans="2:48" ht="15.75" customHeight="1">
      <c r="B607" s="10"/>
      <c r="C607" s="20"/>
      <c r="D607" s="20"/>
      <c r="E607" s="21"/>
      <c r="F607" s="21"/>
      <c r="G607" s="10"/>
      <c r="H607" s="10"/>
      <c r="I607" s="10"/>
      <c r="J607" s="10"/>
      <c r="K607" s="10"/>
      <c r="L607" s="10"/>
      <c r="M607" s="10"/>
      <c r="N607" s="23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22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</row>
    <row r="608" spans="2:48" ht="15.75" customHeight="1">
      <c r="B608" s="10"/>
      <c r="C608" s="20"/>
      <c r="D608" s="20"/>
      <c r="E608" s="21"/>
      <c r="F608" s="21"/>
      <c r="G608" s="10"/>
      <c r="H608" s="10"/>
      <c r="I608" s="10"/>
      <c r="J608" s="10"/>
      <c r="K608" s="10"/>
      <c r="L608" s="10"/>
      <c r="M608" s="10"/>
      <c r="N608" s="23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22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</row>
    <row r="609" spans="2:48" ht="15.75" customHeight="1">
      <c r="B609" s="10"/>
      <c r="C609" s="20"/>
      <c r="D609" s="20"/>
      <c r="E609" s="21"/>
      <c r="F609" s="21"/>
      <c r="G609" s="10"/>
      <c r="H609" s="10"/>
      <c r="I609" s="10"/>
      <c r="J609" s="10"/>
      <c r="K609" s="10"/>
      <c r="L609" s="10"/>
      <c r="M609" s="10"/>
      <c r="N609" s="23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22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</row>
    <row r="610" spans="2:48" ht="15.75" customHeight="1">
      <c r="B610" s="10"/>
      <c r="C610" s="20"/>
      <c r="D610" s="20"/>
      <c r="E610" s="21"/>
      <c r="F610" s="21"/>
      <c r="G610" s="10"/>
      <c r="H610" s="10"/>
      <c r="I610" s="10"/>
      <c r="J610" s="10"/>
      <c r="K610" s="10"/>
      <c r="L610" s="10"/>
      <c r="M610" s="10"/>
      <c r="N610" s="23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22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</row>
    <row r="611" spans="2:48" ht="15.75" customHeight="1">
      <c r="B611" s="10"/>
      <c r="C611" s="20"/>
      <c r="D611" s="20"/>
      <c r="E611" s="21"/>
      <c r="F611" s="21"/>
      <c r="G611" s="10"/>
      <c r="H611" s="10"/>
      <c r="I611" s="10"/>
      <c r="J611" s="10"/>
      <c r="K611" s="10"/>
      <c r="L611" s="10"/>
      <c r="M611" s="10"/>
      <c r="N611" s="23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22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</row>
    <row r="612" spans="2:48" ht="15.75" customHeight="1">
      <c r="B612" s="10"/>
      <c r="C612" s="20"/>
      <c r="D612" s="20"/>
      <c r="E612" s="21"/>
      <c r="F612" s="21"/>
      <c r="G612" s="10"/>
      <c r="H612" s="10"/>
      <c r="I612" s="10"/>
      <c r="J612" s="10"/>
      <c r="K612" s="10"/>
      <c r="L612" s="10"/>
      <c r="M612" s="10"/>
      <c r="N612" s="23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22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</row>
    <row r="613" spans="2:48" ht="15.75" customHeight="1">
      <c r="B613" s="10"/>
      <c r="C613" s="20"/>
      <c r="D613" s="20"/>
      <c r="E613" s="21"/>
      <c r="F613" s="21"/>
      <c r="G613" s="10"/>
      <c r="H613" s="10"/>
      <c r="I613" s="10"/>
      <c r="J613" s="10"/>
      <c r="K613" s="10"/>
      <c r="L613" s="10"/>
      <c r="M613" s="10"/>
      <c r="N613" s="23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22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</row>
    <row r="614" spans="2:48" ht="15.75" customHeight="1">
      <c r="B614" s="10"/>
      <c r="C614" s="20"/>
      <c r="D614" s="20"/>
      <c r="E614" s="21"/>
      <c r="F614" s="21"/>
      <c r="G614" s="10"/>
      <c r="H614" s="10"/>
      <c r="I614" s="10"/>
      <c r="J614" s="10"/>
      <c r="K614" s="10"/>
      <c r="L614" s="10"/>
      <c r="M614" s="10"/>
      <c r="N614" s="23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22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</row>
    <row r="615" spans="2:48" ht="15.75" customHeight="1">
      <c r="B615" s="10"/>
      <c r="C615" s="20"/>
      <c r="D615" s="20"/>
      <c r="E615" s="21"/>
      <c r="F615" s="21"/>
      <c r="G615" s="10"/>
      <c r="H615" s="10"/>
      <c r="I615" s="10"/>
      <c r="J615" s="10"/>
      <c r="K615" s="10"/>
      <c r="L615" s="10"/>
      <c r="M615" s="10"/>
      <c r="N615" s="23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22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</row>
    <row r="616" spans="2:48" ht="15.75" customHeight="1">
      <c r="B616" s="10"/>
      <c r="C616" s="20"/>
      <c r="D616" s="20"/>
      <c r="E616" s="21"/>
      <c r="F616" s="21"/>
      <c r="G616" s="10"/>
      <c r="H616" s="10"/>
      <c r="I616" s="10"/>
      <c r="J616" s="10"/>
      <c r="K616" s="10"/>
      <c r="L616" s="10"/>
      <c r="M616" s="10"/>
      <c r="N616" s="23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22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</row>
    <row r="617" spans="2:48" ht="15.75" customHeight="1">
      <c r="B617" s="10"/>
      <c r="C617" s="20"/>
      <c r="D617" s="20"/>
      <c r="E617" s="21"/>
      <c r="F617" s="21"/>
      <c r="G617" s="10"/>
      <c r="H617" s="10"/>
      <c r="I617" s="10"/>
      <c r="J617" s="10"/>
      <c r="K617" s="10"/>
      <c r="L617" s="10"/>
      <c r="M617" s="10"/>
      <c r="N617" s="23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22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</row>
    <row r="618" spans="2:48" ht="15.75" customHeight="1">
      <c r="B618" s="10"/>
      <c r="C618" s="20"/>
      <c r="D618" s="20"/>
      <c r="E618" s="21"/>
      <c r="F618" s="21"/>
      <c r="G618" s="10"/>
      <c r="H618" s="10"/>
      <c r="I618" s="10"/>
      <c r="J618" s="10"/>
      <c r="K618" s="10"/>
      <c r="L618" s="10"/>
      <c r="M618" s="10"/>
      <c r="N618" s="23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22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</row>
    <row r="619" spans="2:48" ht="15.75" customHeight="1">
      <c r="B619" s="10"/>
      <c r="C619" s="20"/>
      <c r="D619" s="20"/>
      <c r="E619" s="21"/>
      <c r="F619" s="21"/>
      <c r="G619" s="10"/>
      <c r="H619" s="10"/>
      <c r="I619" s="10"/>
      <c r="J619" s="10"/>
      <c r="K619" s="10"/>
      <c r="L619" s="10"/>
      <c r="M619" s="10"/>
      <c r="N619" s="23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22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</row>
    <row r="620" spans="2:48" ht="15.75" customHeight="1">
      <c r="B620" s="10"/>
      <c r="C620" s="20"/>
      <c r="D620" s="20"/>
      <c r="E620" s="21"/>
      <c r="F620" s="21"/>
      <c r="G620" s="10"/>
      <c r="H620" s="10"/>
      <c r="I620" s="10"/>
      <c r="J620" s="10"/>
      <c r="K620" s="10"/>
      <c r="L620" s="10"/>
      <c r="M620" s="10"/>
      <c r="N620" s="23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22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</row>
    <row r="621" spans="2:48" ht="15.75" customHeight="1">
      <c r="B621" s="10"/>
      <c r="C621" s="20"/>
      <c r="D621" s="20"/>
      <c r="E621" s="21"/>
      <c r="F621" s="21"/>
      <c r="G621" s="10"/>
      <c r="H621" s="10"/>
      <c r="I621" s="10"/>
      <c r="J621" s="10"/>
      <c r="K621" s="10"/>
      <c r="L621" s="10"/>
      <c r="M621" s="10"/>
      <c r="N621" s="23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22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</row>
    <row r="622" spans="2:48" ht="15.75" customHeight="1">
      <c r="B622" s="10"/>
      <c r="C622" s="20"/>
      <c r="D622" s="20"/>
      <c r="E622" s="21"/>
      <c r="F622" s="21"/>
      <c r="G622" s="10"/>
      <c r="H622" s="10"/>
      <c r="I622" s="10"/>
      <c r="J622" s="10"/>
      <c r="K622" s="10"/>
      <c r="L622" s="10"/>
      <c r="M622" s="10"/>
      <c r="N622" s="23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22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</row>
    <row r="623" spans="2:48" ht="15.75" customHeight="1">
      <c r="B623" s="10"/>
      <c r="C623" s="20"/>
      <c r="D623" s="20"/>
      <c r="E623" s="21"/>
      <c r="F623" s="21"/>
      <c r="G623" s="10"/>
      <c r="H623" s="10"/>
      <c r="I623" s="10"/>
      <c r="J623" s="10"/>
      <c r="K623" s="10"/>
      <c r="L623" s="10"/>
      <c r="M623" s="10"/>
      <c r="N623" s="23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22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</row>
    <row r="624" spans="2:48" ht="15.75" customHeight="1">
      <c r="B624" s="10"/>
      <c r="C624" s="20"/>
      <c r="D624" s="20"/>
      <c r="E624" s="21"/>
      <c r="F624" s="21"/>
      <c r="G624" s="10"/>
      <c r="H624" s="10"/>
      <c r="I624" s="10"/>
      <c r="J624" s="10"/>
      <c r="K624" s="10"/>
      <c r="L624" s="10"/>
      <c r="M624" s="10"/>
      <c r="N624" s="23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22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</row>
    <row r="625" spans="2:48" ht="15.75" customHeight="1">
      <c r="B625" s="10"/>
      <c r="C625" s="20"/>
      <c r="D625" s="20"/>
      <c r="E625" s="21"/>
      <c r="F625" s="21"/>
      <c r="G625" s="10"/>
      <c r="H625" s="10"/>
      <c r="I625" s="10"/>
      <c r="J625" s="10"/>
      <c r="K625" s="10"/>
      <c r="L625" s="10"/>
      <c r="M625" s="10"/>
      <c r="N625" s="23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22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</row>
    <row r="626" spans="2:48" ht="15.75" customHeight="1">
      <c r="B626" s="10"/>
      <c r="C626" s="20"/>
      <c r="D626" s="20"/>
      <c r="E626" s="21"/>
      <c r="F626" s="21"/>
      <c r="G626" s="10"/>
      <c r="H626" s="10"/>
      <c r="I626" s="10"/>
      <c r="J626" s="10"/>
      <c r="K626" s="10"/>
      <c r="L626" s="10"/>
      <c r="M626" s="10"/>
      <c r="N626" s="23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22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</row>
    <row r="627" spans="2:48" ht="15.75" customHeight="1">
      <c r="B627" s="10"/>
      <c r="C627" s="20"/>
      <c r="D627" s="20"/>
      <c r="E627" s="21"/>
      <c r="F627" s="21"/>
      <c r="G627" s="10"/>
      <c r="H627" s="10"/>
      <c r="I627" s="10"/>
      <c r="J627" s="10"/>
      <c r="K627" s="10"/>
      <c r="L627" s="10"/>
      <c r="M627" s="10"/>
      <c r="N627" s="23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22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</row>
    <row r="628" spans="2:48" ht="15.75" customHeight="1">
      <c r="B628" s="10"/>
      <c r="C628" s="20"/>
      <c r="D628" s="20"/>
      <c r="E628" s="21"/>
      <c r="F628" s="21"/>
      <c r="G628" s="10"/>
      <c r="H628" s="10"/>
      <c r="I628" s="10"/>
      <c r="J628" s="10"/>
      <c r="K628" s="10"/>
      <c r="L628" s="10"/>
      <c r="M628" s="10"/>
      <c r="N628" s="23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22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</row>
    <row r="629" spans="2:48" ht="15.75" customHeight="1">
      <c r="B629" s="10"/>
      <c r="C629" s="20"/>
      <c r="D629" s="20"/>
      <c r="E629" s="21"/>
      <c r="F629" s="21"/>
      <c r="G629" s="10"/>
      <c r="H629" s="10"/>
      <c r="I629" s="10"/>
      <c r="J629" s="10"/>
      <c r="K629" s="10"/>
      <c r="L629" s="10"/>
      <c r="M629" s="10"/>
      <c r="N629" s="23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22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</row>
    <row r="630" spans="2:48" ht="15.75" customHeight="1">
      <c r="B630" s="10"/>
      <c r="C630" s="20"/>
      <c r="D630" s="20"/>
      <c r="E630" s="21"/>
      <c r="F630" s="21"/>
      <c r="G630" s="10"/>
      <c r="H630" s="10"/>
      <c r="I630" s="10"/>
      <c r="J630" s="10"/>
      <c r="K630" s="10"/>
      <c r="L630" s="10"/>
      <c r="M630" s="10"/>
      <c r="N630" s="23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22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</row>
    <row r="631" spans="2:48" ht="15.75" customHeight="1">
      <c r="B631" s="10"/>
      <c r="C631" s="20"/>
      <c r="D631" s="20"/>
      <c r="E631" s="21"/>
      <c r="F631" s="21"/>
      <c r="G631" s="10"/>
      <c r="H631" s="10"/>
      <c r="I631" s="10"/>
      <c r="J631" s="10"/>
      <c r="K631" s="10"/>
      <c r="L631" s="10"/>
      <c r="M631" s="10"/>
      <c r="N631" s="23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22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</row>
    <row r="632" spans="2:48" ht="15.75" customHeight="1">
      <c r="B632" s="10"/>
      <c r="C632" s="20"/>
      <c r="D632" s="20"/>
      <c r="E632" s="21"/>
      <c r="F632" s="21"/>
      <c r="G632" s="10"/>
      <c r="H632" s="10"/>
      <c r="I632" s="10"/>
      <c r="J632" s="10"/>
      <c r="K632" s="10"/>
      <c r="L632" s="10"/>
      <c r="M632" s="10"/>
      <c r="N632" s="23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22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</row>
    <row r="633" spans="2:48" ht="15.75" customHeight="1">
      <c r="B633" s="10"/>
      <c r="C633" s="20"/>
      <c r="D633" s="20"/>
      <c r="E633" s="21"/>
      <c r="F633" s="21"/>
      <c r="G633" s="10"/>
      <c r="H633" s="10"/>
      <c r="I633" s="10"/>
      <c r="J633" s="10"/>
      <c r="K633" s="10"/>
      <c r="L633" s="10"/>
      <c r="M633" s="10"/>
      <c r="N633" s="23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22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</row>
    <row r="634" spans="2:48" ht="15.75" customHeight="1">
      <c r="B634" s="10"/>
      <c r="C634" s="20"/>
      <c r="D634" s="20"/>
      <c r="E634" s="21"/>
      <c r="F634" s="21"/>
      <c r="G634" s="10"/>
      <c r="H634" s="10"/>
      <c r="I634" s="10"/>
      <c r="J634" s="10"/>
      <c r="K634" s="10"/>
      <c r="L634" s="10"/>
      <c r="M634" s="10"/>
      <c r="N634" s="23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22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</row>
    <row r="635" spans="2:48" ht="15.75" customHeight="1">
      <c r="B635" s="10"/>
      <c r="C635" s="20"/>
      <c r="D635" s="20"/>
      <c r="E635" s="21"/>
      <c r="F635" s="21"/>
      <c r="G635" s="10"/>
      <c r="H635" s="10"/>
      <c r="I635" s="10"/>
      <c r="J635" s="10"/>
      <c r="K635" s="10"/>
      <c r="L635" s="10"/>
      <c r="M635" s="10"/>
      <c r="N635" s="23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22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</row>
    <row r="636" spans="2:48" ht="15.75" customHeight="1">
      <c r="B636" s="10"/>
      <c r="C636" s="20"/>
      <c r="D636" s="20"/>
      <c r="E636" s="21"/>
      <c r="F636" s="21"/>
      <c r="G636" s="10"/>
      <c r="H636" s="10"/>
      <c r="I636" s="10"/>
      <c r="J636" s="10"/>
      <c r="K636" s="10"/>
      <c r="L636" s="10"/>
      <c r="M636" s="10"/>
      <c r="N636" s="23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22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</row>
    <row r="637" spans="2:48" ht="15.75" customHeight="1">
      <c r="B637" s="10"/>
      <c r="C637" s="20"/>
      <c r="D637" s="20"/>
      <c r="E637" s="21"/>
      <c r="F637" s="21"/>
      <c r="G637" s="10"/>
      <c r="H637" s="10"/>
      <c r="I637" s="10"/>
      <c r="J637" s="10"/>
      <c r="K637" s="10"/>
      <c r="L637" s="10"/>
      <c r="M637" s="10"/>
      <c r="N637" s="23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22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</row>
    <row r="638" spans="2:48" ht="15.75" customHeight="1">
      <c r="B638" s="10"/>
      <c r="C638" s="20"/>
      <c r="D638" s="20"/>
      <c r="E638" s="21"/>
      <c r="F638" s="21"/>
      <c r="G638" s="10"/>
      <c r="H638" s="10"/>
      <c r="I638" s="10"/>
      <c r="J638" s="10"/>
      <c r="K638" s="10"/>
      <c r="L638" s="10"/>
      <c r="M638" s="10"/>
      <c r="N638" s="23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22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</row>
    <row r="639" spans="2:48" ht="15.75" customHeight="1">
      <c r="B639" s="10"/>
      <c r="C639" s="20"/>
      <c r="D639" s="20"/>
      <c r="E639" s="21"/>
      <c r="F639" s="21"/>
      <c r="G639" s="10"/>
      <c r="H639" s="10"/>
      <c r="I639" s="10"/>
      <c r="J639" s="10"/>
      <c r="K639" s="10"/>
      <c r="L639" s="10"/>
      <c r="M639" s="10"/>
      <c r="N639" s="23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22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</row>
    <row r="640" spans="2:48" ht="15.75" customHeight="1">
      <c r="B640" s="10"/>
      <c r="C640" s="20"/>
      <c r="D640" s="20"/>
      <c r="E640" s="21"/>
      <c r="F640" s="21"/>
      <c r="G640" s="10"/>
      <c r="H640" s="10"/>
      <c r="I640" s="10"/>
      <c r="J640" s="10"/>
      <c r="K640" s="10"/>
      <c r="L640" s="10"/>
      <c r="M640" s="10"/>
      <c r="N640" s="23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22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</row>
    <row r="641" spans="2:48" ht="15.75" customHeight="1">
      <c r="B641" s="10"/>
      <c r="C641" s="20"/>
      <c r="D641" s="20"/>
      <c r="E641" s="21"/>
      <c r="F641" s="21"/>
      <c r="G641" s="10"/>
      <c r="H641" s="10"/>
      <c r="I641" s="10"/>
      <c r="J641" s="10"/>
      <c r="K641" s="10"/>
      <c r="L641" s="10"/>
      <c r="M641" s="10"/>
      <c r="N641" s="23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22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</row>
    <row r="642" spans="2:48" ht="15.75" customHeight="1">
      <c r="B642" s="10"/>
      <c r="C642" s="20"/>
      <c r="D642" s="20"/>
      <c r="E642" s="21"/>
      <c r="F642" s="21"/>
      <c r="G642" s="10"/>
      <c r="H642" s="10"/>
      <c r="I642" s="10"/>
      <c r="J642" s="10"/>
      <c r="K642" s="10"/>
      <c r="L642" s="10"/>
      <c r="M642" s="10"/>
      <c r="N642" s="23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22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</row>
    <row r="643" spans="2:48" ht="15.75" customHeight="1">
      <c r="B643" s="10"/>
      <c r="C643" s="20"/>
      <c r="D643" s="20"/>
      <c r="E643" s="21"/>
      <c r="F643" s="21"/>
      <c r="G643" s="10"/>
      <c r="H643" s="10"/>
      <c r="I643" s="10"/>
      <c r="J643" s="10"/>
      <c r="K643" s="10"/>
      <c r="L643" s="10"/>
      <c r="M643" s="10"/>
      <c r="N643" s="23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22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</row>
    <row r="644" spans="2:48" ht="15.75" customHeight="1">
      <c r="B644" s="10"/>
      <c r="C644" s="20"/>
      <c r="D644" s="20"/>
      <c r="E644" s="21"/>
      <c r="F644" s="21"/>
      <c r="G644" s="10"/>
      <c r="H644" s="10"/>
      <c r="I644" s="10"/>
      <c r="J644" s="10"/>
      <c r="K644" s="10"/>
      <c r="L644" s="10"/>
      <c r="M644" s="10"/>
      <c r="N644" s="23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22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</row>
    <row r="645" spans="2:48" ht="15.75" customHeight="1">
      <c r="B645" s="10"/>
      <c r="C645" s="20"/>
      <c r="D645" s="20"/>
      <c r="E645" s="21"/>
      <c r="F645" s="21"/>
      <c r="G645" s="10"/>
      <c r="H645" s="10"/>
      <c r="I645" s="10"/>
      <c r="J645" s="10"/>
      <c r="K645" s="10"/>
      <c r="L645" s="10"/>
      <c r="M645" s="10"/>
      <c r="N645" s="23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22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</row>
    <row r="646" spans="2:48" ht="15.75" customHeight="1">
      <c r="B646" s="10"/>
      <c r="C646" s="20"/>
      <c r="D646" s="20"/>
      <c r="E646" s="21"/>
      <c r="F646" s="21"/>
      <c r="G646" s="10"/>
      <c r="H646" s="10"/>
      <c r="I646" s="10"/>
      <c r="J646" s="10"/>
      <c r="K646" s="10"/>
      <c r="L646" s="10"/>
      <c r="M646" s="10"/>
      <c r="N646" s="23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22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</row>
    <row r="647" spans="2:48" ht="15.75" customHeight="1">
      <c r="B647" s="10"/>
      <c r="C647" s="20"/>
      <c r="D647" s="20"/>
      <c r="E647" s="21"/>
      <c r="F647" s="21"/>
      <c r="G647" s="10"/>
      <c r="H647" s="10"/>
      <c r="I647" s="10"/>
      <c r="J647" s="10"/>
      <c r="K647" s="10"/>
      <c r="L647" s="10"/>
      <c r="M647" s="10"/>
      <c r="N647" s="23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22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</row>
    <row r="648" spans="2:48" ht="15.75" customHeight="1">
      <c r="B648" s="10"/>
      <c r="C648" s="20"/>
      <c r="D648" s="20"/>
      <c r="E648" s="21"/>
      <c r="F648" s="21"/>
      <c r="G648" s="10"/>
      <c r="H648" s="10"/>
      <c r="I648" s="10"/>
      <c r="J648" s="10"/>
      <c r="K648" s="10"/>
      <c r="L648" s="10"/>
      <c r="M648" s="10"/>
      <c r="N648" s="23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22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</row>
    <row r="649" spans="2:48" ht="15.75" customHeight="1">
      <c r="B649" s="10"/>
      <c r="C649" s="20"/>
      <c r="D649" s="20"/>
      <c r="E649" s="21"/>
      <c r="F649" s="21"/>
      <c r="G649" s="10"/>
      <c r="H649" s="10"/>
      <c r="I649" s="10"/>
      <c r="J649" s="10"/>
      <c r="K649" s="10"/>
      <c r="L649" s="10"/>
      <c r="M649" s="10"/>
      <c r="N649" s="23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22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</row>
    <row r="650" spans="2:48" ht="15.75" customHeight="1">
      <c r="B650" s="10"/>
      <c r="C650" s="20"/>
      <c r="D650" s="20"/>
      <c r="E650" s="21"/>
      <c r="F650" s="21"/>
      <c r="G650" s="10"/>
      <c r="H650" s="10"/>
      <c r="I650" s="10"/>
      <c r="J650" s="10"/>
      <c r="K650" s="10"/>
      <c r="L650" s="10"/>
      <c r="M650" s="10"/>
      <c r="N650" s="23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22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</row>
    <row r="651" spans="2:48" ht="15.75" customHeight="1">
      <c r="B651" s="10"/>
      <c r="C651" s="20"/>
      <c r="D651" s="20"/>
      <c r="E651" s="21"/>
      <c r="F651" s="21"/>
      <c r="G651" s="10"/>
      <c r="H651" s="10"/>
      <c r="I651" s="10"/>
      <c r="J651" s="10"/>
      <c r="K651" s="10"/>
      <c r="L651" s="10"/>
      <c r="M651" s="10"/>
      <c r="N651" s="23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22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</row>
    <row r="652" spans="2:48" ht="15.75" customHeight="1">
      <c r="B652" s="10"/>
      <c r="C652" s="20"/>
      <c r="D652" s="20"/>
      <c r="E652" s="21"/>
      <c r="F652" s="21"/>
      <c r="G652" s="10"/>
      <c r="H652" s="10"/>
      <c r="I652" s="10"/>
      <c r="J652" s="10"/>
      <c r="K652" s="10"/>
      <c r="L652" s="10"/>
      <c r="M652" s="10"/>
      <c r="N652" s="23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22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</row>
    <row r="653" spans="2:48" ht="15.75" customHeight="1">
      <c r="B653" s="10"/>
      <c r="C653" s="20"/>
      <c r="D653" s="20"/>
      <c r="E653" s="21"/>
      <c r="F653" s="21"/>
      <c r="G653" s="10"/>
      <c r="H653" s="10"/>
      <c r="I653" s="10"/>
      <c r="J653" s="10"/>
      <c r="K653" s="10"/>
      <c r="L653" s="10"/>
      <c r="M653" s="10"/>
      <c r="N653" s="23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22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</row>
    <row r="654" spans="2:48" ht="15.75" customHeight="1">
      <c r="B654" s="10"/>
      <c r="C654" s="20"/>
      <c r="D654" s="20"/>
      <c r="E654" s="21"/>
      <c r="F654" s="21"/>
      <c r="G654" s="10"/>
      <c r="H654" s="10"/>
      <c r="I654" s="10"/>
      <c r="J654" s="10"/>
      <c r="K654" s="10"/>
      <c r="L654" s="10"/>
      <c r="M654" s="10"/>
      <c r="N654" s="23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22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</row>
    <row r="655" spans="2:48" ht="15.75" customHeight="1">
      <c r="B655" s="10"/>
      <c r="C655" s="20"/>
      <c r="D655" s="20"/>
      <c r="E655" s="21"/>
      <c r="F655" s="21"/>
      <c r="G655" s="10"/>
      <c r="H655" s="10"/>
      <c r="I655" s="10"/>
      <c r="J655" s="10"/>
      <c r="K655" s="10"/>
      <c r="L655" s="10"/>
      <c r="M655" s="10"/>
      <c r="N655" s="23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22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</row>
    <row r="656" spans="2:48" ht="15.75" customHeight="1">
      <c r="B656" s="10"/>
      <c r="C656" s="20"/>
      <c r="D656" s="20"/>
      <c r="E656" s="21"/>
      <c r="F656" s="21"/>
      <c r="G656" s="10"/>
      <c r="H656" s="10"/>
      <c r="I656" s="10"/>
      <c r="J656" s="10"/>
      <c r="K656" s="10"/>
      <c r="L656" s="10"/>
      <c r="M656" s="10"/>
      <c r="N656" s="23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22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</row>
    <row r="657" spans="2:48" ht="15.75" customHeight="1">
      <c r="B657" s="10"/>
      <c r="C657" s="20"/>
      <c r="D657" s="20"/>
      <c r="E657" s="21"/>
      <c r="F657" s="21"/>
      <c r="G657" s="10"/>
      <c r="H657" s="10"/>
      <c r="I657" s="10"/>
      <c r="J657" s="10"/>
      <c r="K657" s="10"/>
      <c r="L657" s="10"/>
      <c r="M657" s="10"/>
      <c r="N657" s="23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22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</row>
    <row r="658" spans="2:48" ht="15.75" customHeight="1">
      <c r="B658" s="10"/>
      <c r="C658" s="20"/>
      <c r="D658" s="20"/>
      <c r="E658" s="21"/>
      <c r="F658" s="21"/>
      <c r="G658" s="10"/>
      <c r="H658" s="10"/>
      <c r="I658" s="10"/>
      <c r="J658" s="10"/>
      <c r="K658" s="10"/>
      <c r="L658" s="10"/>
      <c r="M658" s="10"/>
      <c r="N658" s="23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22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</row>
    <row r="659" spans="2:48" ht="15.75" customHeight="1">
      <c r="B659" s="10"/>
      <c r="C659" s="20"/>
      <c r="D659" s="20"/>
      <c r="E659" s="21"/>
      <c r="F659" s="21"/>
      <c r="G659" s="10"/>
      <c r="H659" s="10"/>
      <c r="I659" s="10"/>
      <c r="J659" s="10"/>
      <c r="K659" s="10"/>
      <c r="L659" s="10"/>
      <c r="M659" s="10"/>
      <c r="N659" s="23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22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</row>
    <row r="660" spans="2:48" ht="15.75" customHeight="1">
      <c r="B660" s="10"/>
      <c r="C660" s="20"/>
      <c r="D660" s="20"/>
      <c r="E660" s="21"/>
      <c r="F660" s="21"/>
      <c r="G660" s="10"/>
      <c r="H660" s="10"/>
      <c r="I660" s="10"/>
      <c r="J660" s="10"/>
      <c r="K660" s="10"/>
      <c r="L660" s="10"/>
      <c r="M660" s="10"/>
      <c r="N660" s="23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22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</row>
    <row r="661" spans="2:48" ht="15.75" customHeight="1">
      <c r="B661" s="10"/>
      <c r="C661" s="20"/>
      <c r="D661" s="20"/>
      <c r="E661" s="21"/>
      <c r="F661" s="21"/>
      <c r="G661" s="10"/>
      <c r="H661" s="10"/>
      <c r="I661" s="10"/>
      <c r="J661" s="10"/>
      <c r="K661" s="10"/>
      <c r="L661" s="10"/>
      <c r="M661" s="10"/>
      <c r="N661" s="23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22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</row>
    <row r="662" spans="2:48" ht="15.75" customHeight="1">
      <c r="B662" s="10"/>
      <c r="C662" s="20"/>
      <c r="D662" s="20"/>
      <c r="E662" s="21"/>
      <c r="F662" s="21"/>
      <c r="G662" s="10"/>
      <c r="H662" s="10"/>
      <c r="I662" s="10"/>
      <c r="J662" s="10"/>
      <c r="K662" s="10"/>
      <c r="L662" s="10"/>
      <c r="M662" s="10"/>
      <c r="N662" s="23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22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</row>
    <row r="663" spans="2:48" ht="15.75" customHeight="1">
      <c r="B663" s="10"/>
      <c r="C663" s="20"/>
      <c r="D663" s="20"/>
      <c r="E663" s="21"/>
      <c r="F663" s="21"/>
      <c r="G663" s="10"/>
      <c r="H663" s="10"/>
      <c r="I663" s="10"/>
      <c r="J663" s="10"/>
      <c r="K663" s="10"/>
      <c r="L663" s="10"/>
      <c r="M663" s="10"/>
      <c r="N663" s="23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22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</row>
    <row r="664" spans="2:48" ht="15.75" customHeight="1">
      <c r="B664" s="10"/>
      <c r="C664" s="20"/>
      <c r="D664" s="20"/>
      <c r="E664" s="21"/>
      <c r="F664" s="21"/>
      <c r="G664" s="10"/>
      <c r="H664" s="10"/>
      <c r="I664" s="10"/>
      <c r="J664" s="10"/>
      <c r="K664" s="10"/>
      <c r="L664" s="10"/>
      <c r="M664" s="10"/>
      <c r="N664" s="23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22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</row>
    <row r="665" spans="2:48" ht="15.75" customHeight="1">
      <c r="B665" s="10"/>
      <c r="C665" s="20"/>
      <c r="D665" s="20"/>
      <c r="E665" s="21"/>
      <c r="F665" s="21"/>
      <c r="G665" s="10"/>
      <c r="H665" s="10"/>
      <c r="I665" s="10"/>
      <c r="J665" s="10"/>
      <c r="K665" s="10"/>
      <c r="L665" s="10"/>
      <c r="M665" s="10"/>
      <c r="N665" s="23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22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</row>
    <row r="666" spans="2:48" ht="15.75" customHeight="1">
      <c r="B666" s="10"/>
      <c r="C666" s="20"/>
      <c r="D666" s="20"/>
      <c r="E666" s="21"/>
      <c r="F666" s="21"/>
      <c r="G666" s="10"/>
      <c r="H666" s="10"/>
      <c r="I666" s="10"/>
      <c r="J666" s="10"/>
      <c r="K666" s="10"/>
      <c r="L666" s="10"/>
      <c r="M666" s="10"/>
      <c r="N666" s="23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22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</row>
    <row r="667" spans="2:48" ht="15.75" customHeight="1">
      <c r="B667" s="10"/>
      <c r="C667" s="20"/>
      <c r="D667" s="20"/>
      <c r="E667" s="21"/>
      <c r="F667" s="21"/>
      <c r="G667" s="10"/>
      <c r="H667" s="10"/>
      <c r="I667" s="10"/>
      <c r="J667" s="10"/>
      <c r="K667" s="10"/>
      <c r="L667" s="10"/>
      <c r="M667" s="10"/>
      <c r="N667" s="23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22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</row>
    <row r="668" spans="2:48" ht="15.75" customHeight="1">
      <c r="B668" s="10"/>
      <c r="C668" s="20"/>
      <c r="D668" s="20"/>
      <c r="E668" s="21"/>
      <c r="F668" s="21"/>
      <c r="G668" s="10"/>
      <c r="H668" s="10"/>
      <c r="I668" s="10"/>
      <c r="J668" s="10"/>
      <c r="K668" s="10"/>
      <c r="L668" s="10"/>
      <c r="M668" s="10"/>
      <c r="N668" s="23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22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</row>
    <row r="669" spans="2:48" ht="15.75" customHeight="1">
      <c r="B669" s="10"/>
      <c r="C669" s="20"/>
      <c r="D669" s="20"/>
      <c r="E669" s="21"/>
      <c r="F669" s="21"/>
      <c r="G669" s="10"/>
      <c r="H669" s="10"/>
      <c r="I669" s="10"/>
      <c r="J669" s="10"/>
      <c r="K669" s="10"/>
      <c r="L669" s="10"/>
      <c r="M669" s="10"/>
      <c r="N669" s="23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22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</row>
    <row r="670" spans="2:48" ht="15.75" customHeight="1">
      <c r="B670" s="10"/>
      <c r="C670" s="20"/>
      <c r="D670" s="20"/>
      <c r="E670" s="21"/>
      <c r="F670" s="21"/>
      <c r="G670" s="10"/>
      <c r="H670" s="10"/>
      <c r="I670" s="10"/>
      <c r="J670" s="10"/>
      <c r="K670" s="10"/>
      <c r="L670" s="10"/>
      <c r="M670" s="10"/>
      <c r="N670" s="23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22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</row>
    <row r="671" spans="2:48" ht="15.75" customHeight="1">
      <c r="B671" s="10"/>
      <c r="C671" s="20"/>
      <c r="D671" s="20"/>
      <c r="E671" s="21"/>
      <c r="F671" s="21"/>
      <c r="G671" s="10"/>
      <c r="H671" s="10"/>
      <c r="I671" s="10"/>
      <c r="J671" s="10"/>
      <c r="K671" s="10"/>
      <c r="L671" s="10"/>
      <c r="M671" s="10"/>
      <c r="N671" s="23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22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</row>
    <row r="672" spans="2:48" ht="15.75" customHeight="1">
      <c r="B672" s="10"/>
      <c r="C672" s="20"/>
      <c r="D672" s="20"/>
      <c r="E672" s="21"/>
      <c r="F672" s="21"/>
      <c r="G672" s="10"/>
      <c r="H672" s="10"/>
      <c r="I672" s="10"/>
      <c r="J672" s="10"/>
      <c r="K672" s="10"/>
      <c r="L672" s="10"/>
      <c r="M672" s="10"/>
      <c r="N672" s="23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22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</row>
    <row r="673" spans="2:48" ht="15.75" customHeight="1">
      <c r="B673" s="10"/>
      <c r="C673" s="20"/>
      <c r="D673" s="20"/>
      <c r="E673" s="21"/>
      <c r="F673" s="21"/>
      <c r="G673" s="10"/>
      <c r="H673" s="10"/>
      <c r="I673" s="10"/>
      <c r="J673" s="10"/>
      <c r="K673" s="10"/>
      <c r="L673" s="10"/>
      <c r="M673" s="10"/>
      <c r="N673" s="23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22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</row>
    <row r="674" spans="2:48" ht="15.75" customHeight="1">
      <c r="B674" s="10"/>
      <c r="C674" s="20"/>
      <c r="D674" s="20"/>
      <c r="E674" s="21"/>
      <c r="F674" s="21"/>
      <c r="G674" s="10"/>
      <c r="H674" s="10"/>
      <c r="I674" s="10"/>
      <c r="J674" s="10"/>
      <c r="K674" s="10"/>
      <c r="L674" s="10"/>
      <c r="M674" s="10"/>
      <c r="N674" s="23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22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</row>
    <row r="675" spans="2:48" ht="15.75" customHeight="1">
      <c r="B675" s="10"/>
      <c r="C675" s="20"/>
      <c r="D675" s="20"/>
      <c r="E675" s="21"/>
      <c r="F675" s="21"/>
      <c r="G675" s="10"/>
      <c r="H675" s="10"/>
      <c r="I675" s="10"/>
      <c r="J675" s="10"/>
      <c r="K675" s="10"/>
      <c r="L675" s="10"/>
      <c r="M675" s="10"/>
      <c r="N675" s="23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22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</row>
    <row r="676" spans="2:48" ht="15.75" customHeight="1">
      <c r="B676" s="10"/>
      <c r="C676" s="20"/>
      <c r="D676" s="20"/>
      <c r="E676" s="21"/>
      <c r="F676" s="21"/>
      <c r="G676" s="10"/>
      <c r="H676" s="10"/>
      <c r="I676" s="10"/>
      <c r="J676" s="10"/>
      <c r="K676" s="10"/>
      <c r="L676" s="10"/>
      <c r="M676" s="10"/>
      <c r="N676" s="23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22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</row>
    <row r="677" spans="2:48" ht="15.75" customHeight="1">
      <c r="B677" s="10"/>
      <c r="C677" s="20"/>
      <c r="D677" s="20"/>
      <c r="E677" s="21"/>
      <c r="F677" s="21"/>
      <c r="G677" s="10"/>
      <c r="H677" s="10"/>
      <c r="I677" s="10"/>
      <c r="J677" s="10"/>
      <c r="K677" s="10"/>
      <c r="L677" s="10"/>
      <c r="M677" s="10"/>
      <c r="N677" s="23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22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</row>
    <row r="678" spans="2:48" ht="15.75" customHeight="1">
      <c r="B678" s="10"/>
      <c r="C678" s="20"/>
      <c r="D678" s="20"/>
      <c r="E678" s="21"/>
      <c r="F678" s="21"/>
      <c r="G678" s="10"/>
      <c r="H678" s="10"/>
      <c r="I678" s="10"/>
      <c r="J678" s="10"/>
      <c r="K678" s="10"/>
      <c r="L678" s="10"/>
      <c r="M678" s="10"/>
      <c r="N678" s="23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22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</row>
    <row r="679" spans="2:48" ht="15.75" customHeight="1">
      <c r="B679" s="10"/>
      <c r="C679" s="20"/>
      <c r="D679" s="20"/>
      <c r="E679" s="21"/>
      <c r="F679" s="21"/>
      <c r="G679" s="10"/>
      <c r="H679" s="10"/>
      <c r="I679" s="10"/>
      <c r="J679" s="10"/>
      <c r="K679" s="10"/>
      <c r="L679" s="10"/>
      <c r="M679" s="10"/>
      <c r="N679" s="23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22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</row>
    <row r="680" spans="2:48" ht="15.75" customHeight="1">
      <c r="B680" s="10"/>
      <c r="C680" s="20"/>
      <c r="D680" s="20"/>
      <c r="E680" s="21"/>
      <c r="F680" s="21"/>
      <c r="G680" s="10"/>
      <c r="H680" s="10"/>
      <c r="I680" s="10"/>
      <c r="J680" s="10"/>
      <c r="K680" s="10"/>
      <c r="L680" s="10"/>
      <c r="M680" s="10"/>
      <c r="N680" s="23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22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</row>
    <row r="681" spans="2:48" ht="15.75" customHeight="1">
      <c r="B681" s="10"/>
      <c r="C681" s="20"/>
      <c r="D681" s="20"/>
      <c r="E681" s="21"/>
      <c r="F681" s="21"/>
      <c r="G681" s="10"/>
      <c r="H681" s="10"/>
      <c r="I681" s="10"/>
      <c r="J681" s="10"/>
      <c r="K681" s="10"/>
      <c r="L681" s="10"/>
      <c r="M681" s="10"/>
      <c r="N681" s="23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22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</row>
    <row r="682" spans="2:48" ht="15.75" customHeight="1">
      <c r="B682" s="10"/>
      <c r="C682" s="20"/>
      <c r="D682" s="20"/>
      <c r="E682" s="21"/>
      <c r="F682" s="21"/>
      <c r="G682" s="10"/>
      <c r="H682" s="10"/>
      <c r="I682" s="10"/>
      <c r="J682" s="10"/>
      <c r="K682" s="10"/>
      <c r="L682" s="10"/>
      <c r="M682" s="10"/>
      <c r="N682" s="23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22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</row>
    <row r="683" spans="2:48" ht="15.75" customHeight="1">
      <c r="B683" s="10"/>
      <c r="C683" s="20"/>
      <c r="D683" s="20"/>
      <c r="E683" s="21"/>
      <c r="F683" s="21"/>
      <c r="G683" s="10"/>
      <c r="H683" s="10"/>
      <c r="I683" s="10"/>
      <c r="J683" s="10"/>
      <c r="K683" s="10"/>
      <c r="L683" s="10"/>
      <c r="M683" s="10"/>
      <c r="N683" s="23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22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</row>
    <row r="684" spans="2:48" ht="15.75" customHeight="1">
      <c r="B684" s="10"/>
      <c r="C684" s="20"/>
      <c r="D684" s="20"/>
      <c r="E684" s="21"/>
      <c r="F684" s="21"/>
      <c r="G684" s="10"/>
      <c r="H684" s="10"/>
      <c r="I684" s="10"/>
      <c r="J684" s="10"/>
      <c r="K684" s="10"/>
      <c r="L684" s="10"/>
      <c r="M684" s="10"/>
      <c r="N684" s="23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22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</row>
    <row r="685" spans="2:48" ht="15.75" customHeight="1">
      <c r="B685" s="10"/>
      <c r="C685" s="20"/>
      <c r="D685" s="20"/>
      <c r="E685" s="21"/>
      <c r="F685" s="21"/>
      <c r="G685" s="10"/>
      <c r="H685" s="10"/>
      <c r="I685" s="10"/>
      <c r="J685" s="10"/>
      <c r="K685" s="10"/>
      <c r="L685" s="10"/>
      <c r="M685" s="10"/>
      <c r="N685" s="23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22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</row>
    <row r="686" spans="2:48" ht="15.75" customHeight="1">
      <c r="B686" s="10"/>
      <c r="C686" s="20"/>
      <c r="D686" s="20"/>
      <c r="E686" s="21"/>
      <c r="F686" s="21"/>
      <c r="G686" s="10"/>
      <c r="H686" s="10"/>
      <c r="I686" s="10"/>
      <c r="J686" s="10"/>
      <c r="K686" s="10"/>
      <c r="L686" s="10"/>
      <c r="M686" s="10"/>
      <c r="N686" s="23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22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</row>
    <row r="687" spans="2:48" ht="15.75" customHeight="1">
      <c r="B687" s="10"/>
      <c r="C687" s="20"/>
      <c r="D687" s="20"/>
      <c r="E687" s="21"/>
      <c r="F687" s="21"/>
      <c r="G687" s="10"/>
      <c r="H687" s="10"/>
      <c r="I687" s="10"/>
      <c r="J687" s="10"/>
      <c r="K687" s="10"/>
      <c r="L687" s="10"/>
      <c r="M687" s="10"/>
      <c r="N687" s="23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22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</row>
    <row r="688" spans="2:48" ht="15.75" customHeight="1">
      <c r="B688" s="10"/>
      <c r="C688" s="20"/>
      <c r="D688" s="20"/>
      <c r="E688" s="21"/>
      <c r="F688" s="21"/>
      <c r="G688" s="10"/>
      <c r="H688" s="10"/>
      <c r="I688" s="10"/>
      <c r="J688" s="10"/>
      <c r="K688" s="10"/>
      <c r="L688" s="10"/>
      <c r="M688" s="10"/>
      <c r="N688" s="23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22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</row>
    <row r="689" spans="2:48" ht="15.75" customHeight="1">
      <c r="B689" s="10"/>
      <c r="C689" s="20"/>
      <c r="D689" s="20"/>
      <c r="E689" s="21"/>
      <c r="F689" s="21"/>
      <c r="G689" s="10"/>
      <c r="H689" s="10"/>
      <c r="I689" s="10"/>
      <c r="J689" s="10"/>
      <c r="K689" s="10"/>
      <c r="L689" s="10"/>
      <c r="M689" s="10"/>
      <c r="N689" s="23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22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</row>
    <row r="690" spans="2:48" ht="15.75" customHeight="1">
      <c r="B690" s="10"/>
      <c r="C690" s="20"/>
      <c r="D690" s="20"/>
      <c r="E690" s="21"/>
      <c r="F690" s="21"/>
      <c r="G690" s="10"/>
      <c r="H690" s="10"/>
      <c r="I690" s="10"/>
      <c r="J690" s="10"/>
      <c r="K690" s="10"/>
      <c r="L690" s="10"/>
      <c r="M690" s="10"/>
      <c r="N690" s="23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22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</row>
    <row r="691" spans="2:48" ht="15.75" customHeight="1">
      <c r="B691" s="10"/>
      <c r="C691" s="20"/>
      <c r="D691" s="20"/>
      <c r="E691" s="21"/>
      <c r="F691" s="21"/>
      <c r="G691" s="10"/>
      <c r="H691" s="10"/>
      <c r="I691" s="10"/>
      <c r="J691" s="10"/>
      <c r="K691" s="10"/>
      <c r="L691" s="10"/>
      <c r="M691" s="10"/>
      <c r="N691" s="23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22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</row>
    <row r="692" spans="2:48" ht="15.75" customHeight="1">
      <c r="B692" s="10"/>
      <c r="C692" s="20"/>
      <c r="D692" s="20"/>
      <c r="E692" s="21"/>
      <c r="F692" s="21"/>
      <c r="G692" s="10"/>
      <c r="H692" s="10"/>
      <c r="I692" s="10"/>
      <c r="J692" s="10"/>
      <c r="K692" s="10"/>
      <c r="L692" s="10"/>
      <c r="M692" s="10"/>
      <c r="N692" s="23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22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</row>
    <row r="693" spans="2:48" ht="15.75" customHeight="1">
      <c r="B693" s="10"/>
      <c r="C693" s="20"/>
      <c r="D693" s="20"/>
      <c r="E693" s="21"/>
      <c r="F693" s="21"/>
      <c r="G693" s="10"/>
      <c r="H693" s="10"/>
      <c r="I693" s="10"/>
      <c r="J693" s="10"/>
      <c r="K693" s="10"/>
      <c r="L693" s="10"/>
      <c r="M693" s="10"/>
      <c r="N693" s="23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22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</row>
    <row r="694" spans="2:48" ht="15.75" customHeight="1">
      <c r="B694" s="10"/>
      <c r="C694" s="20"/>
      <c r="D694" s="20"/>
      <c r="E694" s="21"/>
      <c r="F694" s="21"/>
      <c r="G694" s="10"/>
      <c r="H694" s="10"/>
      <c r="I694" s="10"/>
      <c r="J694" s="10"/>
      <c r="K694" s="10"/>
      <c r="L694" s="10"/>
      <c r="M694" s="10"/>
      <c r="N694" s="23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22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</row>
    <row r="695" spans="2:48" ht="15.75" customHeight="1">
      <c r="B695" s="10"/>
      <c r="C695" s="20"/>
      <c r="D695" s="20"/>
      <c r="E695" s="21"/>
      <c r="F695" s="21"/>
      <c r="G695" s="10"/>
      <c r="H695" s="10"/>
      <c r="I695" s="10"/>
      <c r="J695" s="10"/>
      <c r="K695" s="10"/>
      <c r="L695" s="10"/>
      <c r="M695" s="10"/>
      <c r="N695" s="23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22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</row>
    <row r="696" spans="2:48" ht="15.75" customHeight="1">
      <c r="B696" s="10"/>
      <c r="C696" s="20"/>
      <c r="D696" s="20"/>
      <c r="E696" s="21"/>
      <c r="F696" s="21"/>
      <c r="G696" s="10"/>
      <c r="H696" s="10"/>
      <c r="I696" s="10"/>
      <c r="J696" s="10"/>
      <c r="K696" s="10"/>
      <c r="L696" s="10"/>
      <c r="M696" s="10"/>
      <c r="N696" s="23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22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</row>
    <row r="697" spans="2:48" ht="15.75" customHeight="1">
      <c r="B697" s="10"/>
      <c r="C697" s="20"/>
      <c r="D697" s="20"/>
      <c r="E697" s="21"/>
      <c r="F697" s="21"/>
      <c r="G697" s="10"/>
      <c r="H697" s="10"/>
      <c r="I697" s="10"/>
      <c r="J697" s="10"/>
      <c r="K697" s="10"/>
      <c r="L697" s="10"/>
      <c r="M697" s="10"/>
      <c r="N697" s="23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22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</row>
    <row r="698" spans="2:48" ht="15.75" customHeight="1">
      <c r="B698" s="10"/>
      <c r="C698" s="20"/>
      <c r="D698" s="20"/>
      <c r="E698" s="21"/>
      <c r="F698" s="21"/>
      <c r="G698" s="10"/>
      <c r="H698" s="10"/>
      <c r="I698" s="10"/>
      <c r="J698" s="10"/>
      <c r="K698" s="10"/>
      <c r="L698" s="10"/>
      <c r="M698" s="10"/>
      <c r="N698" s="23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22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</row>
    <row r="699" spans="2:48" ht="15.75" customHeight="1">
      <c r="B699" s="10"/>
      <c r="C699" s="20"/>
      <c r="D699" s="20"/>
      <c r="E699" s="21"/>
      <c r="F699" s="21"/>
      <c r="G699" s="10"/>
      <c r="H699" s="10"/>
      <c r="I699" s="10"/>
      <c r="J699" s="10"/>
      <c r="K699" s="10"/>
      <c r="L699" s="10"/>
      <c r="M699" s="10"/>
      <c r="N699" s="23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22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</row>
    <row r="700" spans="2:48" ht="15.75" customHeight="1">
      <c r="B700" s="10"/>
      <c r="C700" s="20"/>
      <c r="D700" s="20"/>
      <c r="E700" s="21"/>
      <c r="F700" s="21"/>
      <c r="G700" s="10"/>
      <c r="H700" s="10"/>
      <c r="I700" s="10"/>
      <c r="J700" s="10"/>
      <c r="K700" s="10"/>
      <c r="L700" s="10"/>
      <c r="M700" s="10"/>
      <c r="N700" s="23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22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</row>
    <row r="701" spans="2:48" ht="15.75" customHeight="1">
      <c r="B701" s="10"/>
      <c r="C701" s="20"/>
      <c r="D701" s="20"/>
      <c r="E701" s="21"/>
      <c r="F701" s="21"/>
      <c r="G701" s="10"/>
      <c r="H701" s="10"/>
      <c r="I701" s="10"/>
      <c r="J701" s="10"/>
      <c r="K701" s="10"/>
      <c r="L701" s="10"/>
      <c r="M701" s="10"/>
      <c r="N701" s="23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22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</row>
    <row r="702" spans="2:48" ht="15.75" customHeight="1">
      <c r="B702" s="10"/>
      <c r="C702" s="20"/>
      <c r="D702" s="20"/>
      <c r="E702" s="21"/>
      <c r="F702" s="21"/>
      <c r="G702" s="10"/>
      <c r="H702" s="10"/>
      <c r="I702" s="10"/>
      <c r="J702" s="10"/>
      <c r="K702" s="10"/>
      <c r="L702" s="10"/>
      <c r="M702" s="10"/>
      <c r="N702" s="23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22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</row>
    <row r="703" spans="2:48" ht="15.75" customHeight="1">
      <c r="B703" s="10"/>
      <c r="C703" s="20"/>
      <c r="D703" s="20"/>
      <c r="E703" s="21"/>
      <c r="F703" s="21"/>
      <c r="G703" s="10"/>
      <c r="H703" s="10"/>
      <c r="I703" s="10"/>
      <c r="J703" s="10"/>
      <c r="K703" s="10"/>
      <c r="L703" s="10"/>
      <c r="M703" s="10"/>
      <c r="N703" s="23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22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</row>
    <row r="704" spans="2:48" ht="15.75" customHeight="1">
      <c r="B704" s="10"/>
      <c r="C704" s="20"/>
      <c r="D704" s="20"/>
      <c r="E704" s="21"/>
      <c r="F704" s="21"/>
      <c r="G704" s="10"/>
      <c r="H704" s="10"/>
      <c r="I704" s="10"/>
      <c r="J704" s="10"/>
      <c r="K704" s="10"/>
      <c r="L704" s="10"/>
      <c r="M704" s="10"/>
      <c r="N704" s="23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22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</row>
    <row r="705" spans="2:48" ht="15.75" customHeight="1">
      <c r="B705" s="10"/>
      <c r="C705" s="20"/>
      <c r="D705" s="20"/>
      <c r="E705" s="21"/>
      <c r="F705" s="21"/>
      <c r="G705" s="10"/>
      <c r="H705" s="10"/>
      <c r="I705" s="10"/>
      <c r="J705" s="10"/>
      <c r="K705" s="10"/>
      <c r="L705" s="10"/>
      <c r="M705" s="10"/>
      <c r="N705" s="23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22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</row>
    <row r="706" spans="2:48" ht="15.75" customHeight="1">
      <c r="B706" s="10"/>
      <c r="C706" s="20"/>
      <c r="D706" s="20"/>
      <c r="E706" s="21"/>
      <c r="F706" s="21"/>
      <c r="G706" s="10"/>
      <c r="H706" s="10"/>
      <c r="I706" s="10"/>
      <c r="J706" s="10"/>
      <c r="K706" s="10"/>
      <c r="L706" s="10"/>
      <c r="M706" s="10"/>
      <c r="N706" s="23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22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</row>
    <row r="707" spans="2:48" ht="15.75" customHeight="1">
      <c r="B707" s="10"/>
      <c r="C707" s="20"/>
      <c r="D707" s="20"/>
      <c r="E707" s="21"/>
      <c r="F707" s="21"/>
      <c r="G707" s="10"/>
      <c r="H707" s="10"/>
      <c r="I707" s="10"/>
      <c r="J707" s="10"/>
      <c r="K707" s="10"/>
      <c r="L707" s="10"/>
      <c r="M707" s="10"/>
      <c r="N707" s="23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22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</row>
    <row r="708" spans="2:48" ht="15.75" customHeight="1">
      <c r="B708" s="10"/>
      <c r="C708" s="20"/>
      <c r="D708" s="20"/>
      <c r="E708" s="21"/>
      <c r="F708" s="21"/>
      <c r="G708" s="10"/>
      <c r="H708" s="10"/>
      <c r="I708" s="10"/>
      <c r="J708" s="10"/>
      <c r="K708" s="10"/>
      <c r="L708" s="10"/>
      <c r="M708" s="10"/>
      <c r="N708" s="23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22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</row>
    <row r="709" spans="2:48" ht="15.75" customHeight="1">
      <c r="B709" s="10"/>
      <c r="C709" s="20"/>
      <c r="D709" s="20"/>
      <c r="E709" s="21"/>
      <c r="F709" s="21"/>
      <c r="G709" s="10"/>
      <c r="H709" s="10"/>
      <c r="I709" s="10"/>
      <c r="J709" s="10"/>
      <c r="K709" s="10"/>
      <c r="L709" s="10"/>
      <c r="M709" s="10"/>
      <c r="N709" s="23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22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</row>
    <row r="710" spans="2:48" ht="15.75" customHeight="1">
      <c r="B710" s="10"/>
      <c r="C710" s="20"/>
      <c r="D710" s="20"/>
      <c r="E710" s="21"/>
      <c r="F710" s="21"/>
      <c r="G710" s="10"/>
      <c r="H710" s="10"/>
      <c r="I710" s="10"/>
      <c r="J710" s="10"/>
      <c r="K710" s="10"/>
      <c r="L710" s="10"/>
      <c r="M710" s="10"/>
      <c r="N710" s="23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22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</row>
    <row r="711" spans="2:48" ht="15" customHeight="1">
      <c r="Y711" s="10"/>
      <c r="Z711" s="10"/>
      <c r="AA711" s="10"/>
    </row>
    <row r="712" spans="2:48" ht="15" customHeight="1">
      <c r="Y712" s="10"/>
      <c r="Z712" s="10"/>
      <c r="AA712" s="10"/>
    </row>
  </sheetData>
  <mergeCells count="4">
    <mergeCell ref="B2:R2"/>
    <mergeCell ref="G3:L3"/>
    <mergeCell ref="O3:Y3"/>
    <mergeCell ref="Z3:AI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659"/>
  <sheetViews>
    <sheetView workbookViewId="0">
      <pane ySplit="5" topLeftCell="A398" activePane="bottomLeft" state="frozen"/>
      <selection pane="bottomLeft" activeCell="A390" sqref="A390"/>
    </sheetView>
  </sheetViews>
  <sheetFormatPr defaultColWidth="14.42578125" defaultRowHeight="15.75"/>
  <cols>
    <col min="1" max="1" width="15.5703125" customWidth="1"/>
    <col min="2" max="2" width="11.85546875" style="32" customWidth="1"/>
    <col min="3" max="3" width="17.7109375" customWidth="1"/>
    <col min="4" max="4" width="8.140625" customWidth="1"/>
    <col min="5" max="5" width="7.42578125" customWidth="1"/>
    <col min="6" max="7" width="7.85546875" customWidth="1"/>
    <col min="8" max="8" width="8.28515625" customWidth="1"/>
    <col min="9" max="9" width="7" customWidth="1"/>
    <col min="10" max="10" width="8.140625" customWidth="1"/>
    <col min="11" max="11" width="8.42578125" customWidth="1"/>
    <col min="12" max="12" width="10.28515625" customWidth="1"/>
    <col min="13" max="13" width="8.28515625" customWidth="1"/>
    <col min="14" max="14" width="11.28515625" style="30" customWidth="1"/>
    <col min="15" max="15" width="8.140625" customWidth="1"/>
    <col min="16" max="17" width="9.42578125" customWidth="1"/>
    <col min="18" max="18" width="8.7109375" customWidth="1"/>
    <col min="19" max="19" width="8" customWidth="1"/>
    <col min="20" max="20" width="8.85546875" customWidth="1"/>
    <col min="21" max="21" width="9.28515625" customWidth="1"/>
    <col min="22" max="22" width="8.42578125" customWidth="1"/>
    <col min="23" max="23" width="9.28515625" customWidth="1"/>
    <col min="24" max="24" width="8.85546875" customWidth="1"/>
    <col min="25" max="25" width="9.85546875" customWidth="1"/>
    <col min="26" max="26" width="11.28515625" customWidth="1"/>
    <col min="27" max="27" width="8.140625" hidden="1" customWidth="1"/>
    <col min="28" max="28" width="8.42578125" customWidth="1"/>
    <col min="29" max="29" width="8.5703125" customWidth="1"/>
    <col min="30" max="30" width="10.85546875" customWidth="1"/>
    <col min="31" max="31" width="8.5703125" customWidth="1"/>
    <col min="32" max="32" width="10.42578125" customWidth="1"/>
    <col min="33" max="33" width="8.5703125" customWidth="1"/>
    <col min="34" max="34" width="9.5703125" customWidth="1"/>
    <col min="35" max="35" width="8.42578125" customWidth="1"/>
    <col min="36" max="36" width="10" customWidth="1"/>
    <col min="37" max="37" width="15.5703125" customWidth="1"/>
    <col min="38" max="48" width="13.5703125" customWidth="1"/>
  </cols>
  <sheetData>
    <row r="1" spans="1:48" ht="16.5" thickBot="1"/>
    <row r="2" spans="1:48" ht="30" customHeight="1" thickBot="1">
      <c r="B2" s="564" t="s">
        <v>46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5.75" customHeight="1">
      <c r="B3" s="24"/>
      <c r="C3" s="2"/>
      <c r="D3" s="25"/>
      <c r="E3" s="26"/>
      <c r="F3" s="26"/>
      <c r="G3" s="567" t="s">
        <v>0</v>
      </c>
      <c r="H3" s="568"/>
      <c r="I3" s="568"/>
      <c r="J3" s="568"/>
      <c r="K3" s="568"/>
      <c r="L3" s="569"/>
      <c r="M3" s="59"/>
      <c r="N3" s="28"/>
      <c r="O3" s="567" t="s">
        <v>1</v>
      </c>
      <c r="P3" s="568"/>
      <c r="Q3" s="568"/>
      <c r="R3" s="568"/>
      <c r="S3" s="570"/>
      <c r="T3" s="570"/>
      <c r="U3" s="570"/>
      <c r="V3" s="570"/>
      <c r="W3" s="570"/>
      <c r="X3" s="570"/>
      <c r="Y3" s="571"/>
      <c r="Z3" s="572" t="s">
        <v>2</v>
      </c>
      <c r="AA3" s="573"/>
      <c r="AB3" s="574"/>
      <c r="AC3" s="574"/>
      <c r="AD3" s="574"/>
      <c r="AE3" s="574"/>
      <c r="AF3" s="574"/>
      <c r="AG3" s="574"/>
      <c r="AH3" s="574"/>
      <c r="AI3" s="575"/>
      <c r="AJ3" s="3"/>
      <c r="AK3" s="3"/>
      <c r="AL3" s="3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5.75" customHeight="1">
      <c r="A4" s="100" t="s">
        <v>407</v>
      </c>
      <c r="B4" s="40" t="s">
        <v>3</v>
      </c>
      <c r="C4" s="38" t="s">
        <v>4</v>
      </c>
      <c r="D4" s="6" t="s">
        <v>5</v>
      </c>
      <c r="E4" s="27" t="s">
        <v>6</v>
      </c>
      <c r="F4" s="2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29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11</v>
      </c>
      <c r="V4" s="8" t="s">
        <v>22</v>
      </c>
      <c r="W4" s="8" t="s">
        <v>23</v>
      </c>
      <c r="X4" s="8" t="s">
        <v>24</v>
      </c>
      <c r="Y4" s="7" t="s">
        <v>25</v>
      </c>
      <c r="Z4" s="7" t="s">
        <v>26</v>
      </c>
      <c r="AA4" s="7" t="s">
        <v>12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9" t="s">
        <v>36</v>
      </c>
      <c r="AL4" s="5" t="s">
        <v>45</v>
      </c>
      <c r="AM4" s="10"/>
      <c r="AN4" s="10"/>
      <c r="AO4" s="10"/>
      <c r="AP4" s="10"/>
      <c r="AQ4" s="10"/>
      <c r="AR4" s="10"/>
      <c r="AS4" s="10"/>
      <c r="AT4" s="10"/>
      <c r="AU4" s="11"/>
      <c r="AV4" s="12"/>
    </row>
    <row r="5" spans="1:48" ht="15" customHeight="1">
      <c r="A5" s="98"/>
      <c r="B5" s="99"/>
      <c r="C5" s="45" t="s">
        <v>37</v>
      </c>
      <c r="D5" s="45" t="s">
        <v>38</v>
      </c>
      <c r="E5" s="46"/>
      <c r="F5" s="46"/>
      <c r="G5" s="39"/>
      <c r="H5" s="39"/>
      <c r="I5" s="47" t="s">
        <v>39</v>
      </c>
      <c r="J5" s="48" t="s">
        <v>40</v>
      </c>
      <c r="K5" s="39"/>
      <c r="L5" s="39"/>
      <c r="M5" s="39"/>
      <c r="N5" s="4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50"/>
      <c r="AJ5" s="39"/>
      <c r="AK5" s="39"/>
      <c r="AL5" s="39"/>
      <c r="AM5" s="4"/>
      <c r="AN5" s="4"/>
      <c r="AO5" s="4"/>
      <c r="AP5" s="4"/>
      <c r="AQ5" s="4"/>
      <c r="AR5" s="4"/>
      <c r="AS5" s="4"/>
      <c r="AT5" s="4"/>
      <c r="AU5" s="11"/>
      <c r="AV5" s="13"/>
    </row>
    <row r="6" spans="1:48" ht="15.75" customHeight="1">
      <c r="A6" s="424" t="s">
        <v>3393</v>
      </c>
      <c r="B6" s="51">
        <v>45901</v>
      </c>
      <c r="C6" s="33" t="s">
        <v>3392</v>
      </c>
      <c r="D6" s="37">
        <v>1487</v>
      </c>
      <c r="E6" s="34">
        <v>1.3</v>
      </c>
      <c r="F6" s="34">
        <v>1.4</v>
      </c>
      <c r="G6" s="34">
        <v>4.2</v>
      </c>
      <c r="H6" s="34">
        <v>0.11</v>
      </c>
      <c r="I6" s="34">
        <v>0.38</v>
      </c>
      <c r="J6" s="31">
        <v>3.3000000000000002E-2</v>
      </c>
      <c r="K6" s="31">
        <v>8.3000000000000004E-2</v>
      </c>
      <c r="L6" s="31">
        <v>4.4999999999999998E-2</v>
      </c>
      <c r="M6" s="31">
        <v>1.2999999999999999E-2</v>
      </c>
      <c r="N6" s="420">
        <f t="shared" ref="N6:N48" si="0">100-SUM(G6:M6)</f>
        <v>95.135999999999996</v>
      </c>
      <c r="O6" s="82">
        <v>34.626160219680585</v>
      </c>
      <c r="P6" s="34">
        <v>38.405517361376603</v>
      </c>
      <c r="Q6" s="34">
        <v>6.8531209417221515</v>
      </c>
      <c r="R6" s="34">
        <v>17.876367901155781</v>
      </c>
      <c r="S6" s="34">
        <v>0.34082760721680333</v>
      </c>
      <c r="T6" s="34">
        <v>0.15081621619343547</v>
      </c>
      <c r="U6" s="34">
        <v>0.38734055126050826</v>
      </c>
      <c r="V6" s="34">
        <v>0.17863376354715985</v>
      </c>
      <c r="W6" s="34">
        <v>0.3725746963949097</v>
      </c>
      <c r="X6" s="34">
        <v>0.70864074145206646</v>
      </c>
      <c r="Y6" s="34">
        <v>1.1091474514563104</v>
      </c>
      <c r="Z6" s="34">
        <v>1.3070648901282145</v>
      </c>
      <c r="AA6" s="34"/>
      <c r="AB6" s="34" t="s">
        <v>48</v>
      </c>
      <c r="AC6" s="34">
        <v>22.3</v>
      </c>
      <c r="AD6" s="34">
        <v>24.6</v>
      </c>
      <c r="AE6" s="34">
        <v>18.399999999999999</v>
      </c>
      <c r="AF6" s="34">
        <v>0.6</v>
      </c>
      <c r="AG6" s="34">
        <v>3.35</v>
      </c>
      <c r="AH6" s="34">
        <v>53.05</v>
      </c>
      <c r="AI6" s="34">
        <v>1.3369565217391306</v>
      </c>
      <c r="AJ6" s="34">
        <v>42.790697674418603</v>
      </c>
      <c r="AK6" s="34">
        <v>852.47499999999991</v>
      </c>
      <c r="AL6" s="36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.75" customHeight="1">
      <c r="A7" s="424" t="s">
        <v>3395</v>
      </c>
      <c r="B7" s="95">
        <v>45901</v>
      </c>
      <c r="C7" s="33" t="s">
        <v>3394</v>
      </c>
      <c r="D7" s="37">
        <v>1474</v>
      </c>
      <c r="E7" s="34">
        <v>3.1</v>
      </c>
      <c r="F7" s="34">
        <v>3.2</v>
      </c>
      <c r="G7" s="34">
        <v>4.18</v>
      </c>
      <c r="H7" s="34">
        <v>0.09</v>
      </c>
      <c r="I7" s="34">
        <v>0.22</v>
      </c>
      <c r="J7" s="31">
        <v>6.5000000000000002E-2</v>
      </c>
      <c r="K7" s="31">
        <v>8.5999999999999993E-2</v>
      </c>
      <c r="L7" s="31">
        <v>2.3E-2</v>
      </c>
      <c r="M7" s="31">
        <v>1.2E-2</v>
      </c>
      <c r="N7" s="420">
        <f t="shared" si="0"/>
        <v>95.323999999999998</v>
      </c>
      <c r="O7" s="82">
        <v>35.775010811801323</v>
      </c>
      <c r="P7" s="34">
        <v>37.10787254273923</v>
      </c>
      <c r="Q7" s="34">
        <v>6.6276260487799856</v>
      </c>
      <c r="R7" s="34">
        <v>18.016322238724371</v>
      </c>
      <c r="S7" s="34">
        <v>0.3723611573810427</v>
      </c>
      <c r="T7" s="34">
        <v>0.19594247930294331</v>
      </c>
      <c r="U7" s="34">
        <v>0.37590362028369478</v>
      </c>
      <c r="V7" s="34">
        <v>0.19926353827417961</v>
      </c>
      <c r="W7" s="34">
        <v>0.46035915630374097</v>
      </c>
      <c r="X7" s="34">
        <v>0.76933840640949169</v>
      </c>
      <c r="Y7" s="34">
        <v>1.0372567806603772</v>
      </c>
      <c r="Z7" s="34">
        <v>1.2225153144354024</v>
      </c>
      <c r="AA7" s="34"/>
      <c r="AB7" s="34" t="s">
        <v>50</v>
      </c>
      <c r="AC7" s="34">
        <v>6.5</v>
      </c>
      <c r="AD7" s="34" t="s">
        <v>97</v>
      </c>
      <c r="AE7" s="34"/>
      <c r="AF7" s="34"/>
      <c r="AG7" s="34"/>
      <c r="AH7" s="34"/>
      <c r="AI7" s="34"/>
      <c r="AJ7" s="34"/>
      <c r="AK7" s="34"/>
      <c r="AL7" s="36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.75" customHeight="1">
      <c r="A8" s="424" t="s">
        <v>3397</v>
      </c>
      <c r="B8" s="95">
        <v>45901</v>
      </c>
      <c r="C8" s="33" t="s">
        <v>3396</v>
      </c>
      <c r="D8" s="37">
        <v>1479</v>
      </c>
      <c r="E8" s="34">
        <v>5.2</v>
      </c>
      <c r="F8" s="34">
        <v>5.3</v>
      </c>
      <c r="G8" s="34">
        <v>4.3600000000000003</v>
      </c>
      <c r="H8" s="34">
        <v>0.13</v>
      </c>
      <c r="I8" s="34">
        <v>0.79</v>
      </c>
      <c r="J8" s="31">
        <v>2.1999999999999999E-2</v>
      </c>
      <c r="K8" s="31">
        <v>9.7000000000000003E-2</v>
      </c>
      <c r="L8" s="31">
        <v>7.1999999999999995E-2</v>
      </c>
      <c r="M8" s="31">
        <v>1.4E-2</v>
      </c>
      <c r="N8" s="420">
        <f t="shared" si="0"/>
        <v>94.515000000000001</v>
      </c>
      <c r="O8" s="82">
        <v>35.080936754095561</v>
      </c>
      <c r="P8" s="34">
        <v>39.01042306318795</v>
      </c>
      <c r="Q8" s="34">
        <v>6.9533001295328578</v>
      </c>
      <c r="R8" s="34">
        <v>16.872432383154027</v>
      </c>
      <c r="S8" s="34">
        <v>0.22115071424194302</v>
      </c>
      <c r="T8" s="34">
        <v>0.13344435143462699</v>
      </c>
      <c r="U8" s="34">
        <v>0.38842107265039449</v>
      </c>
      <c r="V8" s="34">
        <v>0.17913207853597385</v>
      </c>
      <c r="W8" s="34">
        <v>0.38319387395013033</v>
      </c>
      <c r="X8" s="34">
        <v>0.67756557921654215</v>
      </c>
      <c r="Y8" s="34">
        <v>1.1120120120120121</v>
      </c>
      <c r="Z8" s="34">
        <v>1.3102193796850286</v>
      </c>
      <c r="AA8" s="34"/>
      <c r="AB8" s="34" t="s">
        <v>53</v>
      </c>
      <c r="AC8" s="34">
        <v>14.5</v>
      </c>
      <c r="AD8" s="34">
        <v>25</v>
      </c>
      <c r="AE8" s="34">
        <v>18.2</v>
      </c>
      <c r="AF8" s="34">
        <v>0.4</v>
      </c>
      <c r="AG8" s="34">
        <v>3.62</v>
      </c>
      <c r="AH8" s="34">
        <v>52.78</v>
      </c>
      <c r="AI8" s="34">
        <v>1.3736263736263736</v>
      </c>
      <c r="AJ8" s="34">
        <v>42.129629629629626</v>
      </c>
      <c r="AK8" s="34">
        <v>872.91</v>
      </c>
      <c r="AL8" s="36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.75" customHeight="1">
      <c r="A9" s="424" t="s">
        <v>3399</v>
      </c>
      <c r="B9" s="95">
        <v>45901</v>
      </c>
      <c r="C9" s="33" t="s">
        <v>3398</v>
      </c>
      <c r="D9" s="37">
        <v>1493</v>
      </c>
      <c r="E9" s="34">
        <v>7.35</v>
      </c>
      <c r="F9" s="34">
        <v>7.45</v>
      </c>
      <c r="G9" s="34">
        <v>4.3600000000000003</v>
      </c>
      <c r="H9" s="34">
        <v>0.1</v>
      </c>
      <c r="I9" s="34">
        <v>0.33</v>
      </c>
      <c r="J9" s="31">
        <v>7.2999999999999995E-2</v>
      </c>
      <c r="K9" s="31">
        <v>8.5999999999999993E-2</v>
      </c>
      <c r="L9" s="31">
        <v>2.9000000000000001E-2</v>
      </c>
      <c r="M9" s="31">
        <v>1.2999999999999999E-2</v>
      </c>
      <c r="N9" s="420">
        <f t="shared" si="0"/>
        <v>95.009</v>
      </c>
      <c r="O9" s="82">
        <v>35.08</v>
      </c>
      <c r="P9" s="34">
        <v>38.28</v>
      </c>
      <c r="Q9" s="34">
        <v>6.755911551428361</v>
      </c>
      <c r="R9" s="34">
        <v>17.62</v>
      </c>
      <c r="S9" s="34">
        <v>0.33044174669941651</v>
      </c>
      <c r="T9" s="34">
        <v>0.13292770264953802</v>
      </c>
      <c r="U9" s="34">
        <v>0.38691724522622589</v>
      </c>
      <c r="V9" s="34">
        <v>0.1784385432176849</v>
      </c>
      <c r="W9" s="34">
        <v>0.40079579858760134</v>
      </c>
      <c r="X9" s="34">
        <v>0.724328308765121</v>
      </c>
      <c r="Y9" s="34">
        <v>1.0912200684150515</v>
      </c>
      <c r="Z9" s="34">
        <v>1.2838059165173423</v>
      </c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6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.75" customHeight="1">
      <c r="A10" s="424" t="s">
        <v>3401</v>
      </c>
      <c r="B10" s="95">
        <v>45901</v>
      </c>
      <c r="C10" s="33" t="s">
        <v>3400</v>
      </c>
      <c r="D10" s="37">
        <v>1462</v>
      </c>
      <c r="E10" s="34">
        <v>9</v>
      </c>
      <c r="F10" s="34">
        <v>9.1</v>
      </c>
      <c r="G10" s="34">
        <v>4.16</v>
      </c>
      <c r="H10" s="34">
        <v>0.09</v>
      </c>
      <c r="I10" s="34">
        <v>0.24</v>
      </c>
      <c r="J10" s="31">
        <v>6.6000000000000003E-2</v>
      </c>
      <c r="K10" s="31">
        <v>8.3000000000000004E-2</v>
      </c>
      <c r="L10" s="31">
        <v>2.3E-2</v>
      </c>
      <c r="M10" s="31">
        <v>1.2E-2</v>
      </c>
      <c r="N10" s="420">
        <f t="shared" si="0"/>
        <v>95.325999999999993</v>
      </c>
      <c r="O10" s="82">
        <v>35.413505535055357</v>
      </c>
      <c r="P10" s="34">
        <v>37.119999999999997</v>
      </c>
      <c r="Q10" s="34">
        <v>6.4790338812479042</v>
      </c>
      <c r="R10" s="34">
        <v>18.36</v>
      </c>
      <c r="S10" s="34">
        <v>0.45879858149230851</v>
      </c>
      <c r="T10" s="34">
        <v>0.19419148655772275</v>
      </c>
      <c r="U10" s="34">
        <v>0.38539080845353912</v>
      </c>
      <c r="V10" s="34">
        <v>0.21723115445440169</v>
      </c>
      <c r="W10" s="34">
        <v>0.47525548713279342</v>
      </c>
      <c r="X10" s="34">
        <v>0.79525752384147219</v>
      </c>
      <c r="Y10" s="34">
        <v>1.0481876741418723</v>
      </c>
      <c r="Z10" s="34">
        <v>1.2311414310026383</v>
      </c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6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.75" customHeight="1">
      <c r="A11" s="424" t="s">
        <v>3402</v>
      </c>
      <c r="B11" s="95">
        <v>45901</v>
      </c>
      <c r="C11" s="33" t="s">
        <v>3403</v>
      </c>
      <c r="D11" s="37">
        <v>1476</v>
      </c>
      <c r="E11" s="34">
        <v>11.05</v>
      </c>
      <c r="F11" s="34">
        <v>11.15</v>
      </c>
      <c r="G11" s="34">
        <v>4.18</v>
      </c>
      <c r="H11" s="34">
        <v>0.12</v>
      </c>
      <c r="I11" s="34">
        <v>0.52</v>
      </c>
      <c r="J11" s="31">
        <v>0.03</v>
      </c>
      <c r="K11" s="31">
        <v>8.7999999999999995E-2</v>
      </c>
      <c r="L11" s="31">
        <v>5.5E-2</v>
      </c>
      <c r="M11" s="31">
        <v>1.4E-2</v>
      </c>
      <c r="N11" s="420">
        <f t="shared" si="0"/>
        <v>94.992999999999995</v>
      </c>
      <c r="O11" s="82">
        <v>35.246891585367209</v>
      </c>
      <c r="P11" s="34">
        <v>37.798278697204928</v>
      </c>
      <c r="Q11" s="34">
        <v>6.761811116299663</v>
      </c>
      <c r="R11" s="34">
        <v>17.875014699964396</v>
      </c>
      <c r="S11" s="34">
        <v>0.30226959381703861</v>
      </c>
      <c r="T11" s="34">
        <v>0.1605051543168475</v>
      </c>
      <c r="U11" s="34">
        <v>0.3633683543805894</v>
      </c>
      <c r="V11" s="34">
        <v>0.18952303532328321</v>
      </c>
      <c r="W11" s="34">
        <v>0.4320943843614567</v>
      </c>
      <c r="X11" s="34">
        <v>0.77024337896457784</v>
      </c>
      <c r="Y11" s="34">
        <v>1.072386159376872</v>
      </c>
      <c r="Z11" s="34">
        <v>1.2642275051569021</v>
      </c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6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.75" customHeight="1">
      <c r="A12" s="424" t="s">
        <v>3405</v>
      </c>
      <c r="B12" s="95">
        <v>45901</v>
      </c>
      <c r="C12" s="33" t="s">
        <v>3404</v>
      </c>
      <c r="D12" s="37">
        <v>1490</v>
      </c>
      <c r="E12" s="34">
        <v>12.4</v>
      </c>
      <c r="F12" s="34">
        <v>12.5</v>
      </c>
      <c r="G12" s="34">
        <v>4.2699999999999996</v>
      </c>
      <c r="H12" s="34">
        <v>0.11</v>
      </c>
      <c r="I12" s="34">
        <v>0.56999999999999995</v>
      </c>
      <c r="J12" s="31">
        <v>2.7E-2</v>
      </c>
      <c r="K12" s="31">
        <v>8.3000000000000004E-2</v>
      </c>
      <c r="L12" s="31">
        <v>5.7000000000000002E-2</v>
      </c>
      <c r="M12" s="31">
        <v>1.0999999999999999E-2</v>
      </c>
      <c r="N12" s="420">
        <f t="shared" si="0"/>
        <v>94.872</v>
      </c>
      <c r="O12" s="82">
        <v>34.885670240668141</v>
      </c>
      <c r="P12" s="34">
        <v>38.195960050127802</v>
      </c>
      <c r="Q12" s="34">
        <v>6.6726690393494188</v>
      </c>
      <c r="R12" s="34">
        <v>18.121976698256599</v>
      </c>
      <c r="S12" s="34">
        <v>0.30604829864922112</v>
      </c>
      <c r="T12" s="34">
        <v>0.1173695225319763</v>
      </c>
      <c r="U12" s="34">
        <v>0.35477118779417716</v>
      </c>
      <c r="V12" s="34">
        <v>0.17169309554221307</v>
      </c>
      <c r="W12" s="34">
        <v>0.36944110290942977</v>
      </c>
      <c r="X12" s="34">
        <v>0.70440076417104736</v>
      </c>
      <c r="Y12" s="34">
        <f t="shared" ref="Y12:Y14" si="1">P12/O12</f>
        <v>1.0948896720809072</v>
      </c>
      <c r="Z12" s="34">
        <f t="shared" ref="Z12:Z14" si="2">(Q12+P12)/O12</f>
        <v>1.2861621628576709</v>
      </c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6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.75" customHeight="1">
      <c r="A13" s="424" t="s">
        <v>3407</v>
      </c>
      <c r="B13" s="95">
        <v>45901</v>
      </c>
      <c r="C13" s="33" t="s">
        <v>3406</v>
      </c>
      <c r="D13" s="37">
        <v>1477</v>
      </c>
      <c r="E13" s="34">
        <v>14.35</v>
      </c>
      <c r="F13" s="34">
        <v>14.45</v>
      </c>
      <c r="G13" s="34">
        <v>4.24</v>
      </c>
      <c r="H13" s="34">
        <v>0.09</v>
      </c>
      <c r="I13" s="34">
        <v>0.23</v>
      </c>
      <c r="J13" s="31">
        <v>5.6000000000000001E-2</v>
      </c>
      <c r="K13" s="31">
        <v>8.2000000000000003E-2</v>
      </c>
      <c r="L13" s="31">
        <v>2.5000000000000001E-2</v>
      </c>
      <c r="M13" s="31">
        <v>1.0999999999999999E-2</v>
      </c>
      <c r="N13" s="420">
        <f t="shared" si="0"/>
        <v>95.266000000000005</v>
      </c>
      <c r="O13" s="82">
        <v>35.213798492537258</v>
      </c>
      <c r="P13" s="34">
        <v>39.636139340992173</v>
      </c>
      <c r="Q13" s="34">
        <v>6.6952890557344062</v>
      </c>
      <c r="R13" s="34">
        <v>16.212523745499933</v>
      </c>
      <c r="S13" s="34">
        <v>0.36168485767986464</v>
      </c>
      <c r="T13" s="34">
        <v>0.16345141526649218</v>
      </c>
      <c r="U13" s="34">
        <v>0.20887300531012185</v>
      </c>
      <c r="V13" s="34">
        <v>0.22898670211776317</v>
      </c>
      <c r="W13" s="34">
        <v>0.46521714819072585</v>
      </c>
      <c r="X13" s="34">
        <v>0.71403623667126837</v>
      </c>
      <c r="Y13" s="34">
        <f t="shared" si="1"/>
        <v>1.1255854533668705</v>
      </c>
      <c r="Z13" s="34">
        <f t="shared" si="2"/>
        <v>1.3157179963571792</v>
      </c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6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.75" customHeight="1">
      <c r="A14" s="425" t="s">
        <v>3409</v>
      </c>
      <c r="B14" s="95">
        <v>45901</v>
      </c>
      <c r="C14" s="33" t="s">
        <v>3408</v>
      </c>
      <c r="D14" s="37">
        <v>1473</v>
      </c>
      <c r="E14" s="34">
        <v>15.3</v>
      </c>
      <c r="F14" s="34">
        <v>15.4</v>
      </c>
      <c r="G14" s="34">
        <v>4.21</v>
      </c>
      <c r="H14" s="34">
        <v>0.12</v>
      </c>
      <c r="I14" s="34">
        <v>0.42</v>
      </c>
      <c r="J14" s="31">
        <v>3.3000000000000002E-2</v>
      </c>
      <c r="K14" s="31">
        <v>8.4000000000000005E-2</v>
      </c>
      <c r="L14" s="31">
        <v>4.3999999999999997E-2</v>
      </c>
      <c r="M14" s="31">
        <v>1.2999999999999999E-2</v>
      </c>
      <c r="N14" s="420">
        <f t="shared" si="0"/>
        <v>95.075999999999993</v>
      </c>
      <c r="O14" s="82">
        <v>35.487910128958347</v>
      </c>
      <c r="P14" s="34">
        <v>39.809030372904729</v>
      </c>
      <c r="Q14" s="34">
        <v>6.6752303969831379</v>
      </c>
      <c r="R14" s="34">
        <v>15.885812470147137</v>
      </c>
      <c r="S14" s="34">
        <v>0.2813373238737531</v>
      </c>
      <c r="T14" s="34">
        <v>0.17308274075175967</v>
      </c>
      <c r="U14" s="34">
        <v>0.19894567902501112</v>
      </c>
      <c r="V14" s="34">
        <v>0.22281916050801243</v>
      </c>
      <c r="W14" s="34">
        <v>0.42390501274677739</v>
      </c>
      <c r="X14" s="34">
        <v>0.74192671410135458</v>
      </c>
      <c r="Y14" s="34">
        <f t="shared" si="1"/>
        <v>1.1217631646451991</v>
      </c>
      <c r="Z14" s="34">
        <f t="shared" si="2"/>
        <v>1.3098618825670558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6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.75" customHeight="1">
      <c r="A15" s="426" t="s">
        <v>3411</v>
      </c>
      <c r="B15" s="95">
        <v>45901</v>
      </c>
      <c r="C15" s="33" t="s">
        <v>3410</v>
      </c>
      <c r="D15" s="37">
        <v>1490</v>
      </c>
      <c r="E15" s="34">
        <v>17.100000000000001</v>
      </c>
      <c r="F15" s="34">
        <v>17.2</v>
      </c>
      <c r="G15" s="34">
        <v>4.0999999999999996</v>
      </c>
      <c r="H15" s="34">
        <v>0.16</v>
      </c>
      <c r="I15" s="34">
        <v>1.03</v>
      </c>
      <c r="J15" s="31">
        <v>1.6E-2</v>
      </c>
      <c r="K15" s="31">
        <v>9.7000000000000003E-2</v>
      </c>
      <c r="L15" s="31">
        <v>0.09</v>
      </c>
      <c r="M15" s="31">
        <v>1.4E-2</v>
      </c>
      <c r="N15" s="420">
        <f t="shared" si="0"/>
        <v>94.492999999999995</v>
      </c>
      <c r="O15" s="82">
        <v>34.117905705475842</v>
      </c>
      <c r="P15" s="34">
        <v>40.748200114095077</v>
      </c>
      <c r="Q15" s="34">
        <v>6.4912849055105051</v>
      </c>
      <c r="R15" s="34">
        <v>16.713903892952828</v>
      </c>
      <c r="S15" s="34">
        <v>0.22042735104454769</v>
      </c>
      <c r="T15" s="34">
        <v>0.17259461586788083</v>
      </c>
      <c r="U15" s="34">
        <v>0.28765769311313466</v>
      </c>
      <c r="V15" s="34">
        <v>0.22836273568215137</v>
      </c>
      <c r="W15" s="34">
        <v>0.30929965121569031</v>
      </c>
      <c r="X15" s="34">
        <v>0.61036333504235263</v>
      </c>
      <c r="Y15" s="34">
        <f t="shared" ref="Y15:Y17" si="3">P15/O15</f>
        <v>1.1943347421689805</v>
      </c>
      <c r="Z15" s="34">
        <f t="shared" ref="Z15:Z17" si="4">(Q15+P15)/O15</f>
        <v>1.3845950987555418</v>
      </c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6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.75" customHeight="1">
      <c r="A16" s="427" t="s">
        <v>3413</v>
      </c>
      <c r="B16" s="95">
        <v>45901</v>
      </c>
      <c r="C16" s="33" t="s">
        <v>3412</v>
      </c>
      <c r="D16" s="37">
        <v>1498</v>
      </c>
      <c r="E16" s="34">
        <v>18.399999999999999</v>
      </c>
      <c r="F16" s="34">
        <v>18.5</v>
      </c>
      <c r="G16" s="34">
        <v>4.33</v>
      </c>
      <c r="H16" s="34">
        <v>0.13</v>
      </c>
      <c r="I16" s="34">
        <v>0.97</v>
      </c>
      <c r="J16" s="31">
        <v>1.6E-2</v>
      </c>
      <c r="K16" s="31">
        <v>8.7999999999999995E-2</v>
      </c>
      <c r="L16" s="31">
        <v>8.1000000000000003E-2</v>
      </c>
      <c r="M16" s="31">
        <v>1.0999999999999999E-2</v>
      </c>
      <c r="N16" s="420">
        <f t="shared" si="0"/>
        <v>94.373999999999995</v>
      </c>
      <c r="O16" s="82">
        <v>33.869999999999997</v>
      </c>
      <c r="P16" s="34">
        <v>40.119999999999997</v>
      </c>
      <c r="Q16" s="34">
        <v>7.11</v>
      </c>
      <c r="R16" s="34">
        <v>17.11</v>
      </c>
      <c r="S16" s="34">
        <v>0.22</v>
      </c>
      <c r="T16" s="34">
        <v>0.1</v>
      </c>
      <c r="U16" s="34">
        <v>0.27</v>
      </c>
      <c r="V16" s="34">
        <v>0.16</v>
      </c>
      <c r="W16" s="34">
        <v>0.32</v>
      </c>
      <c r="X16" s="34">
        <v>0.61</v>
      </c>
      <c r="Y16" s="34">
        <f t="shared" si="3"/>
        <v>1.184529081783289</v>
      </c>
      <c r="Z16" s="34">
        <f t="shared" si="4"/>
        <v>1.3944493652199588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6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.75" customHeight="1">
      <c r="A17" s="428" t="s">
        <v>3415</v>
      </c>
      <c r="B17" s="95">
        <v>45901</v>
      </c>
      <c r="C17" s="33" t="s">
        <v>3414</v>
      </c>
      <c r="D17" s="37">
        <v>1497</v>
      </c>
      <c r="E17" s="34">
        <v>20.3</v>
      </c>
      <c r="F17" s="34">
        <v>20.399999999999999</v>
      </c>
      <c r="G17" s="34">
        <v>4.28</v>
      </c>
      <c r="H17" s="34">
        <v>0.12</v>
      </c>
      <c r="I17" s="34">
        <v>0.52</v>
      </c>
      <c r="J17" s="31">
        <v>2.4E-2</v>
      </c>
      <c r="K17" s="31">
        <v>8.8999999999999996E-2</v>
      </c>
      <c r="L17" s="31">
        <v>5.8000000000000003E-2</v>
      </c>
      <c r="M17" s="31">
        <v>1.2E-2</v>
      </c>
      <c r="N17" s="420">
        <f t="shared" si="0"/>
        <v>94.897000000000006</v>
      </c>
      <c r="O17" s="82">
        <v>33.880000000000003</v>
      </c>
      <c r="P17" s="34">
        <v>40.380000000000003</v>
      </c>
      <c r="Q17" s="34">
        <v>7.22</v>
      </c>
      <c r="R17" s="34">
        <v>16.23</v>
      </c>
      <c r="S17" s="34">
        <v>0.39</v>
      </c>
      <c r="T17" s="34">
        <v>0.13</v>
      </c>
      <c r="U17" s="34">
        <v>0.28999999999999998</v>
      </c>
      <c r="V17" s="34">
        <v>0.2</v>
      </c>
      <c r="W17" s="34">
        <v>0.46</v>
      </c>
      <c r="X17" s="34">
        <v>0.71</v>
      </c>
      <c r="Y17" s="34">
        <f t="shared" si="3"/>
        <v>1.19185360094451</v>
      </c>
      <c r="Z17" s="34">
        <f t="shared" si="4"/>
        <v>1.4049586776859504</v>
      </c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6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.75" customHeight="1">
      <c r="A18" s="429" t="s">
        <v>3417</v>
      </c>
      <c r="B18" s="95">
        <v>45901</v>
      </c>
      <c r="C18" s="33" t="s">
        <v>3416</v>
      </c>
      <c r="D18" s="37">
        <v>1488</v>
      </c>
      <c r="E18" s="34">
        <v>21.55</v>
      </c>
      <c r="F18" s="34">
        <v>22.05</v>
      </c>
      <c r="G18" s="34">
        <v>4.22</v>
      </c>
      <c r="H18" s="34">
        <v>0.1</v>
      </c>
      <c r="I18" s="34">
        <v>0.36</v>
      </c>
      <c r="J18" s="31">
        <v>3.4000000000000002E-2</v>
      </c>
      <c r="K18" s="31">
        <v>7.8E-2</v>
      </c>
      <c r="L18" s="31">
        <v>4.2000000000000003E-2</v>
      </c>
      <c r="M18" s="31">
        <v>1.0999999999999999E-2</v>
      </c>
      <c r="N18" s="420">
        <f t="shared" si="0"/>
        <v>95.155000000000001</v>
      </c>
      <c r="O18" s="82">
        <v>34.4</v>
      </c>
      <c r="P18" s="34">
        <v>38.96</v>
      </c>
      <c r="Q18" s="34">
        <v>7.51</v>
      </c>
      <c r="R18" s="34">
        <v>17.510000000000002</v>
      </c>
      <c r="S18" s="34">
        <v>0.3</v>
      </c>
      <c r="T18" s="34">
        <v>0.15</v>
      </c>
      <c r="U18" s="34">
        <v>0.27</v>
      </c>
      <c r="V18" s="34">
        <v>0.21</v>
      </c>
      <c r="W18" s="34">
        <v>0.47</v>
      </c>
      <c r="X18" s="34">
        <v>0.71</v>
      </c>
      <c r="Y18" s="34">
        <v>1.1325581395348838</v>
      </c>
      <c r="Z18" s="34">
        <v>1.3508720930232558</v>
      </c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6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.75" customHeight="1">
      <c r="A19" s="429" t="s">
        <v>3419</v>
      </c>
      <c r="B19" s="95">
        <v>45901</v>
      </c>
      <c r="C19" s="33" t="s">
        <v>3418</v>
      </c>
      <c r="D19" s="37">
        <v>1476</v>
      </c>
      <c r="E19" s="34">
        <v>23.35</v>
      </c>
      <c r="F19" s="34">
        <v>23.45</v>
      </c>
      <c r="G19" s="34">
        <v>4.24</v>
      </c>
      <c r="H19" s="34">
        <v>0.11</v>
      </c>
      <c r="I19" s="34">
        <v>0.43</v>
      </c>
      <c r="J19" s="31">
        <v>3.6999999999999998E-2</v>
      </c>
      <c r="K19" s="31">
        <v>0.08</v>
      </c>
      <c r="L19" s="31">
        <v>4.2999999999999997E-2</v>
      </c>
      <c r="M19" s="31">
        <v>1.2E-2</v>
      </c>
      <c r="N19" s="420">
        <f t="shared" si="0"/>
        <v>95.048000000000002</v>
      </c>
      <c r="O19" s="82">
        <v>34.619999999999997</v>
      </c>
      <c r="P19" s="34">
        <v>38.96</v>
      </c>
      <c r="Q19" s="34">
        <v>7.02</v>
      </c>
      <c r="R19" s="34">
        <v>17.22</v>
      </c>
      <c r="S19" s="34">
        <v>0.22</v>
      </c>
      <c r="T19" s="34">
        <v>0.15</v>
      </c>
      <c r="U19" s="34">
        <v>0.26</v>
      </c>
      <c r="V19" s="34">
        <v>0.21</v>
      </c>
      <c r="W19" s="34">
        <v>0.5</v>
      </c>
      <c r="X19" s="34">
        <v>0.74</v>
      </c>
      <c r="Y19" s="34">
        <v>1.125361062969382</v>
      </c>
      <c r="Z19" s="34">
        <v>1.3281340265742347</v>
      </c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6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s="74" customFormat="1" ht="15.75" customHeight="1">
      <c r="A20" s="369"/>
      <c r="B20" s="51"/>
      <c r="C20" s="33"/>
      <c r="D20" s="33"/>
      <c r="E20" s="34"/>
      <c r="F20" s="34"/>
      <c r="G20" s="34"/>
      <c r="H20" s="34"/>
      <c r="I20" s="34"/>
      <c r="J20" s="31"/>
      <c r="K20" s="31"/>
      <c r="L20" s="31"/>
      <c r="M20" s="31"/>
      <c r="N20" s="35"/>
      <c r="O20" s="34"/>
      <c r="P20" s="33"/>
      <c r="Q20" s="33"/>
      <c r="R20" s="33"/>
      <c r="S20" s="33"/>
      <c r="T20" s="33"/>
      <c r="U20" s="34"/>
      <c r="V20" s="33"/>
      <c r="W20" s="34"/>
      <c r="X20" s="33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6"/>
      <c r="AM20" s="277"/>
      <c r="AN20" s="277"/>
      <c r="AO20" s="277"/>
      <c r="AP20" s="277"/>
      <c r="AQ20" s="277"/>
      <c r="AR20" s="277"/>
      <c r="AS20" s="277"/>
      <c r="AT20" s="277"/>
      <c r="AU20" s="277"/>
      <c r="AV20" s="277"/>
    </row>
    <row r="21" spans="1:48" s="74" customFormat="1" ht="15.75" customHeight="1">
      <c r="A21" s="429" t="s">
        <v>3421</v>
      </c>
      <c r="B21" s="51">
        <v>45902</v>
      </c>
      <c r="C21" s="33" t="s">
        <v>3420</v>
      </c>
      <c r="D21" s="37">
        <v>1507</v>
      </c>
      <c r="E21" s="34">
        <v>1.05</v>
      </c>
      <c r="F21" s="34">
        <v>1.1499999999999999</v>
      </c>
      <c r="G21" s="34">
        <v>4.16</v>
      </c>
      <c r="H21" s="34">
        <v>0.15</v>
      </c>
      <c r="I21" s="34">
        <v>1.1299999999999999</v>
      </c>
      <c r="J21" s="31">
        <v>1.2999999999999999E-2</v>
      </c>
      <c r="K21" s="31">
        <v>9.2999999999999999E-2</v>
      </c>
      <c r="L21" s="31">
        <v>9.7000000000000003E-2</v>
      </c>
      <c r="M21" s="31">
        <v>1.2E-2</v>
      </c>
      <c r="N21" s="420">
        <f t="shared" si="0"/>
        <v>94.344999999999999</v>
      </c>
      <c r="O21" s="34">
        <v>34.28</v>
      </c>
      <c r="P21" s="34">
        <v>39.869999999999997</v>
      </c>
      <c r="Q21" s="34">
        <v>6.92</v>
      </c>
      <c r="R21" s="34">
        <v>16.91</v>
      </c>
      <c r="S21" s="34">
        <v>0.27</v>
      </c>
      <c r="T21" s="34">
        <v>0.11</v>
      </c>
      <c r="U21" s="34">
        <v>0.27</v>
      </c>
      <c r="V21" s="34">
        <v>0.19</v>
      </c>
      <c r="W21" s="34">
        <v>0.44</v>
      </c>
      <c r="X21" s="34">
        <v>0.64</v>
      </c>
      <c r="Y21" s="34">
        <v>1.1630688448074677</v>
      </c>
      <c r="Z21" s="34">
        <v>1.3649358226371062</v>
      </c>
      <c r="AA21" s="34"/>
      <c r="AB21" s="34" t="s">
        <v>48</v>
      </c>
      <c r="AC21" s="34">
        <v>22.3</v>
      </c>
      <c r="AD21" s="34" t="s">
        <v>51</v>
      </c>
      <c r="AE21" s="34"/>
      <c r="AF21" s="34"/>
      <c r="AG21" s="34"/>
      <c r="AH21" s="34"/>
      <c r="AI21" s="34"/>
      <c r="AJ21" s="34"/>
      <c r="AK21" s="34"/>
      <c r="AL21" s="36"/>
      <c r="AM21" s="277"/>
      <c r="AN21" s="277"/>
      <c r="AO21" s="277"/>
      <c r="AP21" s="277"/>
      <c r="AQ21" s="277"/>
      <c r="AR21" s="277"/>
      <c r="AS21" s="277"/>
      <c r="AT21" s="277"/>
      <c r="AU21" s="277"/>
      <c r="AV21" s="277"/>
    </row>
    <row r="22" spans="1:48" s="74" customFormat="1" ht="15.75" customHeight="1">
      <c r="A22" s="429" t="s">
        <v>3423</v>
      </c>
      <c r="B22" s="51">
        <v>45902</v>
      </c>
      <c r="C22" s="33" t="s">
        <v>3422</v>
      </c>
      <c r="D22" s="37">
        <v>1487</v>
      </c>
      <c r="E22" s="34">
        <v>3.34</v>
      </c>
      <c r="F22" s="34">
        <v>3.5</v>
      </c>
      <c r="G22" s="34">
        <v>4.1100000000000003</v>
      </c>
      <c r="H22" s="34">
        <v>0.13</v>
      </c>
      <c r="I22" s="34">
        <v>1</v>
      </c>
      <c r="J22" s="31">
        <v>1.2E-2</v>
      </c>
      <c r="K22" s="31">
        <v>0.09</v>
      </c>
      <c r="L22" s="31">
        <v>8.5999999999999993E-2</v>
      </c>
      <c r="M22" s="31">
        <v>0.01</v>
      </c>
      <c r="N22" s="420">
        <f t="shared" si="0"/>
        <v>94.561999999999998</v>
      </c>
      <c r="O22" s="34">
        <v>33.46</v>
      </c>
      <c r="P22" s="34">
        <v>40.25</v>
      </c>
      <c r="Q22" s="34">
        <v>6.98</v>
      </c>
      <c r="R22" s="34">
        <v>17.510000000000002</v>
      </c>
      <c r="S22" s="34">
        <v>0.22</v>
      </c>
      <c r="T22" s="34">
        <v>0.08</v>
      </c>
      <c r="U22" s="34">
        <v>0.27</v>
      </c>
      <c r="V22" s="34">
        <v>0.16</v>
      </c>
      <c r="W22" s="34">
        <v>0.33</v>
      </c>
      <c r="X22" s="34">
        <v>0.64</v>
      </c>
      <c r="Y22" s="34">
        <v>1.2029288702928871</v>
      </c>
      <c r="Z22" s="34">
        <v>1.4115361625821878</v>
      </c>
      <c r="AA22" s="34"/>
      <c r="AB22" s="34" t="s">
        <v>50</v>
      </c>
      <c r="AC22" s="34">
        <v>6.3</v>
      </c>
      <c r="AD22" s="34">
        <v>24.8</v>
      </c>
      <c r="AE22" s="34">
        <v>18.2</v>
      </c>
      <c r="AF22" s="34">
        <v>0.6</v>
      </c>
      <c r="AG22" s="34">
        <v>3.22</v>
      </c>
      <c r="AH22" s="34">
        <v>53.18</v>
      </c>
      <c r="AI22" s="34">
        <v>1.3626373626373627</v>
      </c>
      <c r="AJ22" s="34">
        <v>42.325581395348841</v>
      </c>
      <c r="AK22" s="34">
        <v>854.61</v>
      </c>
      <c r="AL22" s="36"/>
      <c r="AM22" s="277"/>
      <c r="AN22" s="277"/>
      <c r="AO22" s="277"/>
      <c r="AP22" s="277"/>
      <c r="AQ22" s="277"/>
      <c r="AR22" s="277"/>
      <c r="AS22" s="277"/>
      <c r="AT22" s="277"/>
      <c r="AU22" s="277"/>
      <c r="AV22" s="277"/>
    </row>
    <row r="23" spans="1:48" s="74" customFormat="1" ht="15.75" customHeight="1">
      <c r="A23" s="429" t="s">
        <v>3425</v>
      </c>
      <c r="B23" s="51">
        <v>45902</v>
      </c>
      <c r="C23" s="33" t="s">
        <v>3424</v>
      </c>
      <c r="D23" s="37">
        <v>1504</v>
      </c>
      <c r="E23" s="34">
        <v>5.3</v>
      </c>
      <c r="F23" s="34">
        <v>5.4</v>
      </c>
      <c r="G23" s="34">
        <v>4.33</v>
      </c>
      <c r="H23" s="34">
        <v>0.12</v>
      </c>
      <c r="I23" s="34">
        <v>0.48</v>
      </c>
      <c r="J23" s="31">
        <v>2.3E-2</v>
      </c>
      <c r="K23" s="31">
        <v>8.4000000000000005E-2</v>
      </c>
      <c r="L23" s="31">
        <v>5.3999999999999999E-2</v>
      </c>
      <c r="M23" s="31">
        <v>1.2E-2</v>
      </c>
      <c r="N23" s="420">
        <f t="shared" si="0"/>
        <v>94.897000000000006</v>
      </c>
      <c r="O23" s="34">
        <v>33.97</v>
      </c>
      <c r="P23" s="34">
        <v>40.01</v>
      </c>
      <c r="Q23" s="34">
        <v>6.96</v>
      </c>
      <c r="R23" s="34">
        <v>16.899999999999999</v>
      </c>
      <c r="S23" s="34">
        <v>0.27</v>
      </c>
      <c r="T23" s="34">
        <v>0.13</v>
      </c>
      <c r="U23" s="34">
        <v>0.26</v>
      </c>
      <c r="V23" s="34">
        <v>0.22</v>
      </c>
      <c r="W23" s="34">
        <v>0.49</v>
      </c>
      <c r="X23" s="34">
        <v>0.68</v>
      </c>
      <c r="Y23" s="34">
        <v>1.1778039446570503</v>
      </c>
      <c r="Z23" s="34">
        <v>1.382690609361201</v>
      </c>
      <c r="AA23" s="34"/>
      <c r="AB23" s="34" t="s">
        <v>53</v>
      </c>
      <c r="AC23" s="34">
        <v>14.5</v>
      </c>
      <c r="AD23" s="34" t="s">
        <v>51</v>
      </c>
      <c r="AE23" s="34"/>
      <c r="AF23" s="34"/>
      <c r="AG23" s="34"/>
      <c r="AH23" s="34"/>
      <c r="AI23" s="34"/>
      <c r="AJ23" s="34"/>
      <c r="AK23" s="34"/>
      <c r="AL23" s="36"/>
      <c r="AM23" s="277"/>
      <c r="AN23" s="277"/>
      <c r="AO23" s="277"/>
      <c r="AP23" s="277"/>
      <c r="AQ23" s="277"/>
      <c r="AR23" s="277"/>
      <c r="AS23" s="277"/>
      <c r="AT23" s="277"/>
      <c r="AU23" s="277"/>
      <c r="AV23" s="277"/>
    </row>
    <row r="24" spans="1:48" s="74" customFormat="1" ht="15.75" customHeight="1">
      <c r="A24" s="429" t="s">
        <v>3427</v>
      </c>
      <c r="B24" s="51">
        <v>45902</v>
      </c>
      <c r="C24" s="33" t="s">
        <v>3426</v>
      </c>
      <c r="D24" s="37">
        <v>1468</v>
      </c>
      <c r="E24" s="34">
        <v>7.45</v>
      </c>
      <c r="F24" s="34">
        <v>7.55</v>
      </c>
      <c r="G24" s="34">
        <v>4.24</v>
      </c>
      <c r="H24" s="34">
        <v>0.1</v>
      </c>
      <c r="I24" s="34">
        <v>0.28000000000000003</v>
      </c>
      <c r="J24" s="31">
        <v>4.9000000000000002E-2</v>
      </c>
      <c r="K24" s="31">
        <v>0.08</v>
      </c>
      <c r="L24" s="31">
        <v>2.7E-2</v>
      </c>
      <c r="M24" s="31">
        <v>1.2E-2</v>
      </c>
      <c r="N24" s="420">
        <f t="shared" si="0"/>
        <v>95.212000000000003</v>
      </c>
      <c r="O24" s="34">
        <v>34.82</v>
      </c>
      <c r="P24" s="34">
        <v>39.82</v>
      </c>
      <c r="Q24" s="34">
        <v>6.76</v>
      </c>
      <c r="R24" s="34">
        <v>16.09</v>
      </c>
      <c r="S24" s="34">
        <v>0.41</v>
      </c>
      <c r="T24" s="34">
        <v>0.18</v>
      </c>
      <c r="U24" s="34">
        <v>0.27</v>
      </c>
      <c r="V24" s="34">
        <v>0.2</v>
      </c>
      <c r="W24" s="34">
        <v>0.5</v>
      </c>
      <c r="X24" s="34">
        <v>0.74</v>
      </c>
      <c r="Y24" s="34">
        <v>1.1435956346927054</v>
      </c>
      <c r="Z24" s="34">
        <v>1.3377369327972428</v>
      </c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6"/>
      <c r="AM24" s="277"/>
      <c r="AN24" s="277"/>
      <c r="AO24" s="277"/>
      <c r="AP24" s="277"/>
      <c r="AQ24" s="277"/>
      <c r="AR24" s="277"/>
      <c r="AS24" s="277"/>
      <c r="AT24" s="277"/>
      <c r="AU24" s="277"/>
      <c r="AV24" s="277"/>
    </row>
    <row r="25" spans="1:48" s="74" customFormat="1" ht="15.75" customHeight="1">
      <c r="A25" s="429" t="s">
        <v>3429</v>
      </c>
      <c r="B25" s="51">
        <v>45902</v>
      </c>
      <c r="C25" s="33" t="s">
        <v>3428</v>
      </c>
      <c r="D25" s="37">
        <v>1471</v>
      </c>
      <c r="E25" s="34">
        <v>9.4</v>
      </c>
      <c r="F25" s="34">
        <v>9.5</v>
      </c>
      <c r="G25" s="34">
        <v>4.26</v>
      </c>
      <c r="H25" s="34">
        <v>0.11</v>
      </c>
      <c r="I25" s="34">
        <v>0.56999999999999995</v>
      </c>
      <c r="J25" s="31">
        <v>0.03</v>
      </c>
      <c r="K25" s="31">
        <v>0.08</v>
      </c>
      <c r="L25" s="31">
        <v>5.1999999999999998E-2</v>
      </c>
      <c r="M25" s="31">
        <v>1.2E-2</v>
      </c>
      <c r="N25" s="420">
        <f t="shared" si="0"/>
        <v>94.885999999999996</v>
      </c>
      <c r="O25" s="34">
        <v>35.520000000000003</v>
      </c>
      <c r="P25" s="34">
        <v>40.04</v>
      </c>
      <c r="Q25" s="34">
        <v>6.78</v>
      </c>
      <c r="R25" s="34">
        <v>15.51</v>
      </c>
      <c r="S25" s="34">
        <v>0.26</v>
      </c>
      <c r="T25" s="34">
        <v>0.14000000000000001</v>
      </c>
      <c r="U25" s="34">
        <v>0.25</v>
      </c>
      <c r="V25" s="34">
        <v>0.21</v>
      </c>
      <c r="W25" s="34">
        <v>0.5</v>
      </c>
      <c r="X25" s="34">
        <v>0.68</v>
      </c>
      <c r="Y25" s="34">
        <v>1.1272522522522521</v>
      </c>
      <c r="Z25" s="34">
        <v>1.3181306306306306</v>
      </c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6"/>
      <c r="AM25" s="277"/>
      <c r="AN25" s="277"/>
      <c r="AO25" s="277"/>
      <c r="AP25" s="277"/>
      <c r="AQ25" s="277"/>
      <c r="AR25" s="277"/>
      <c r="AS25" s="277"/>
      <c r="AT25" s="277"/>
      <c r="AU25" s="277"/>
      <c r="AV25" s="277"/>
    </row>
    <row r="26" spans="1:48" s="74" customFormat="1" ht="15.75" customHeight="1">
      <c r="A26" s="429" t="s">
        <v>3431</v>
      </c>
      <c r="B26" s="51">
        <v>45902</v>
      </c>
      <c r="C26" s="33" t="s">
        <v>3430</v>
      </c>
      <c r="D26" s="37">
        <v>1483</v>
      </c>
      <c r="E26" s="34">
        <v>12.1</v>
      </c>
      <c r="F26" s="34">
        <v>12.2</v>
      </c>
      <c r="G26" s="34">
        <v>4.1900000000000004</v>
      </c>
      <c r="H26" s="34">
        <v>0.12</v>
      </c>
      <c r="I26" s="34">
        <v>0.57999999999999996</v>
      </c>
      <c r="J26" s="31">
        <v>0.03</v>
      </c>
      <c r="K26" s="31">
        <v>0.08</v>
      </c>
      <c r="L26" s="31">
        <v>5.3999999999999999E-2</v>
      </c>
      <c r="M26" s="31">
        <v>1.2999999999999999E-2</v>
      </c>
      <c r="N26" s="420">
        <f t="shared" si="0"/>
        <v>94.932999999999993</v>
      </c>
      <c r="O26" s="34">
        <v>35.090000000000003</v>
      </c>
      <c r="P26" s="34">
        <v>39.479999999999997</v>
      </c>
      <c r="Q26" s="34">
        <v>6.69</v>
      </c>
      <c r="R26" s="34">
        <v>16.64</v>
      </c>
      <c r="S26" s="34">
        <v>0.27</v>
      </c>
      <c r="T26" s="34">
        <v>0.13</v>
      </c>
      <c r="U26" s="34">
        <v>0.26</v>
      </c>
      <c r="V26" s="34">
        <v>0.2</v>
      </c>
      <c r="W26" s="34">
        <v>0.49</v>
      </c>
      <c r="X26" s="34">
        <v>0.64</v>
      </c>
      <c r="Y26" s="34">
        <v>1.1251068680535763</v>
      </c>
      <c r="Z26" s="34">
        <v>1.3157594756340836</v>
      </c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6"/>
      <c r="AM26" s="277"/>
      <c r="AN26" s="277"/>
      <c r="AO26" s="277"/>
      <c r="AP26" s="277"/>
      <c r="AQ26" s="277"/>
      <c r="AR26" s="277"/>
      <c r="AS26" s="277"/>
      <c r="AT26" s="277"/>
      <c r="AU26" s="277"/>
      <c r="AV26" s="277"/>
    </row>
    <row r="27" spans="1:48" s="74" customFormat="1" ht="15.75" customHeight="1">
      <c r="A27" s="430" t="s">
        <v>3433</v>
      </c>
      <c r="B27" s="51">
        <v>45902</v>
      </c>
      <c r="C27" s="33" t="s">
        <v>3432</v>
      </c>
      <c r="D27" s="37">
        <v>1470</v>
      </c>
      <c r="E27" s="34">
        <v>14.1</v>
      </c>
      <c r="F27" s="34">
        <v>14.2</v>
      </c>
      <c r="G27" s="34">
        <v>4.26</v>
      </c>
      <c r="H27" s="34">
        <v>0.1</v>
      </c>
      <c r="I27" s="34">
        <v>0.4</v>
      </c>
      <c r="J27" s="31">
        <v>4.4999999999999998E-2</v>
      </c>
      <c r="K27" s="31">
        <v>8.2000000000000003E-2</v>
      </c>
      <c r="L27" s="31">
        <v>3.5999999999999997E-2</v>
      </c>
      <c r="M27" s="31">
        <v>1.6E-2</v>
      </c>
      <c r="N27" s="420">
        <f t="shared" si="0"/>
        <v>95.061000000000007</v>
      </c>
      <c r="O27" s="34">
        <v>35.299999999999997</v>
      </c>
      <c r="P27" s="34">
        <v>39.979999999999997</v>
      </c>
      <c r="Q27" s="34">
        <v>6.78</v>
      </c>
      <c r="R27" s="34">
        <v>15.53</v>
      </c>
      <c r="S27" s="34">
        <v>0.43</v>
      </c>
      <c r="T27" s="34">
        <v>0.16</v>
      </c>
      <c r="U27" s="34">
        <v>0.28000000000000003</v>
      </c>
      <c r="V27" s="34">
        <v>0.21</v>
      </c>
      <c r="W27" s="34">
        <v>0.51</v>
      </c>
      <c r="X27" s="34">
        <v>0.72</v>
      </c>
      <c r="Y27" s="34">
        <v>1.1325779036827195</v>
      </c>
      <c r="Z27" s="34">
        <v>1.3246458923512749</v>
      </c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6"/>
      <c r="AM27" s="277"/>
      <c r="AN27" s="277"/>
      <c r="AO27" s="277"/>
      <c r="AP27" s="277"/>
      <c r="AQ27" s="277"/>
      <c r="AR27" s="277"/>
      <c r="AS27" s="277"/>
      <c r="AT27" s="277"/>
      <c r="AU27" s="277"/>
      <c r="AV27" s="277"/>
    </row>
    <row r="28" spans="1:48" s="74" customFormat="1" ht="15.75" customHeight="1">
      <c r="A28" s="430" t="s">
        <v>3435</v>
      </c>
      <c r="B28" s="51">
        <v>45902</v>
      </c>
      <c r="C28" s="33" t="s">
        <v>3434</v>
      </c>
      <c r="D28" s="37">
        <v>1469</v>
      </c>
      <c r="E28" s="34">
        <v>15.1</v>
      </c>
      <c r="F28" s="34">
        <v>15.2</v>
      </c>
      <c r="G28" s="34">
        <v>4.22</v>
      </c>
      <c r="H28" s="34">
        <v>0.11</v>
      </c>
      <c r="I28" s="34">
        <v>0.46</v>
      </c>
      <c r="J28" s="31">
        <v>4.8000000000000001E-2</v>
      </c>
      <c r="K28" s="31">
        <v>0.08</v>
      </c>
      <c r="L28" s="31">
        <v>0.03</v>
      </c>
      <c r="M28" s="31">
        <v>1.7999999999999999E-2</v>
      </c>
      <c r="N28" s="420">
        <f t="shared" si="0"/>
        <v>95.034000000000006</v>
      </c>
      <c r="O28" s="34">
        <v>36.11</v>
      </c>
      <c r="P28" s="34">
        <v>39.049999999999997</v>
      </c>
      <c r="Q28" s="34">
        <v>6.61</v>
      </c>
      <c r="R28" s="34">
        <v>15.86</v>
      </c>
      <c r="S28" s="34">
        <v>0.39</v>
      </c>
      <c r="T28" s="34">
        <v>0.18</v>
      </c>
      <c r="U28" s="34">
        <v>0.26</v>
      </c>
      <c r="V28" s="34">
        <v>0.2</v>
      </c>
      <c r="W28" s="34">
        <v>0.5</v>
      </c>
      <c r="X28" s="34">
        <v>0.71</v>
      </c>
      <c r="Y28" s="34">
        <v>1.0814178897812239</v>
      </c>
      <c r="Z28" s="34">
        <v>1.2644696759900305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6"/>
      <c r="AM28" s="277"/>
      <c r="AN28" s="277"/>
      <c r="AO28" s="277"/>
      <c r="AP28" s="277"/>
      <c r="AQ28" s="277"/>
      <c r="AR28" s="277"/>
      <c r="AS28" s="277"/>
      <c r="AT28" s="277"/>
      <c r="AU28" s="277"/>
      <c r="AV28" s="277"/>
    </row>
    <row r="29" spans="1:48" s="74" customFormat="1" ht="15.75" customHeight="1">
      <c r="A29" s="430" t="s">
        <v>3437</v>
      </c>
      <c r="B29" s="51">
        <v>45902</v>
      </c>
      <c r="C29" s="33" t="s">
        <v>3436</v>
      </c>
      <c r="D29" s="37">
        <v>1450</v>
      </c>
      <c r="E29" s="34">
        <v>16.45</v>
      </c>
      <c r="F29" s="34">
        <v>16.55</v>
      </c>
      <c r="G29" s="34">
        <v>4.21</v>
      </c>
      <c r="H29" s="34">
        <v>0.1</v>
      </c>
      <c r="I29" s="34">
        <v>0.28999999999999998</v>
      </c>
      <c r="J29" s="31">
        <v>6.4000000000000001E-2</v>
      </c>
      <c r="K29" s="31">
        <v>8.7999999999999995E-2</v>
      </c>
      <c r="L29" s="31">
        <v>2.9000000000000001E-2</v>
      </c>
      <c r="M29" s="31">
        <v>1.2E-2</v>
      </c>
      <c r="N29" s="420">
        <f t="shared" si="0"/>
        <v>95.206999999999994</v>
      </c>
      <c r="O29" s="34">
        <v>36.659999999999997</v>
      </c>
      <c r="P29" s="34">
        <v>38.92</v>
      </c>
      <c r="Q29" s="34">
        <v>6.69</v>
      </c>
      <c r="R29" s="34">
        <v>14.93</v>
      </c>
      <c r="S29" s="34">
        <v>0.62</v>
      </c>
      <c r="T29" s="34">
        <v>0.24</v>
      </c>
      <c r="U29" s="34">
        <v>0.28000000000000003</v>
      </c>
      <c r="V29" s="34">
        <v>0.19</v>
      </c>
      <c r="W29" s="34">
        <v>0.5</v>
      </c>
      <c r="X29" s="34">
        <v>0.81</v>
      </c>
      <c r="Y29" s="34">
        <v>1.0616475722858703</v>
      </c>
      <c r="Z29" s="34">
        <v>1.2441352973267867</v>
      </c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6"/>
      <c r="AM29" s="277"/>
      <c r="AN29" s="277"/>
      <c r="AO29" s="277"/>
      <c r="AP29" s="277"/>
      <c r="AQ29" s="277"/>
      <c r="AR29" s="277"/>
      <c r="AS29" s="277"/>
      <c r="AT29" s="277"/>
      <c r="AU29" s="277"/>
      <c r="AV29" s="277"/>
    </row>
    <row r="30" spans="1:48" s="74" customFormat="1" ht="15.75" customHeight="1">
      <c r="A30" s="430" t="s">
        <v>3439</v>
      </c>
      <c r="B30" s="51">
        <v>45902</v>
      </c>
      <c r="C30" s="33" t="s">
        <v>3438</v>
      </c>
      <c r="D30" s="37">
        <v>1428</v>
      </c>
      <c r="E30" s="34">
        <v>18.3</v>
      </c>
      <c r="F30" s="34">
        <v>18.399999999999999</v>
      </c>
      <c r="G30" s="34">
        <v>4.34</v>
      </c>
      <c r="H30" s="34">
        <v>0.1</v>
      </c>
      <c r="I30" s="34">
        <v>0.27</v>
      </c>
      <c r="J30" s="31">
        <v>6.2E-2</v>
      </c>
      <c r="K30" s="31">
        <v>8.6999999999999994E-2</v>
      </c>
      <c r="L30" s="31">
        <v>2.7E-2</v>
      </c>
      <c r="M30" s="31">
        <v>1.2E-2</v>
      </c>
      <c r="N30" s="420">
        <f t="shared" si="0"/>
        <v>95.102000000000004</v>
      </c>
      <c r="O30" s="34">
        <v>37.33</v>
      </c>
      <c r="P30" s="34">
        <v>38.64</v>
      </c>
      <c r="Q30" s="34">
        <v>6.57</v>
      </c>
      <c r="R30" s="34">
        <v>14.65</v>
      </c>
      <c r="S30" s="34">
        <v>0.56000000000000005</v>
      </c>
      <c r="T30" s="34">
        <v>0.26</v>
      </c>
      <c r="U30" s="34">
        <v>0.25</v>
      </c>
      <c r="V30" s="34">
        <v>0.2</v>
      </c>
      <c r="W30" s="34">
        <v>0.51</v>
      </c>
      <c r="X30" s="34">
        <v>0.8</v>
      </c>
      <c r="Y30" s="34">
        <v>1.0350924189659791</v>
      </c>
      <c r="Z30" s="34">
        <v>1.2110902759174926</v>
      </c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6"/>
      <c r="AM30" s="277"/>
      <c r="AN30" s="277"/>
      <c r="AO30" s="277"/>
      <c r="AP30" s="277"/>
      <c r="AQ30" s="277"/>
      <c r="AR30" s="277"/>
      <c r="AS30" s="277"/>
      <c r="AT30" s="277"/>
      <c r="AU30" s="277"/>
      <c r="AV30" s="277"/>
    </row>
    <row r="31" spans="1:48" s="74" customFormat="1" ht="15.75" customHeight="1">
      <c r="A31" s="430" t="s">
        <v>3441</v>
      </c>
      <c r="B31" s="51">
        <v>45902</v>
      </c>
      <c r="C31" s="33" t="s">
        <v>3440</v>
      </c>
      <c r="D31" s="37">
        <v>1460</v>
      </c>
      <c r="E31" s="34">
        <v>20.100000000000001</v>
      </c>
      <c r="F31" s="34">
        <v>20.18</v>
      </c>
      <c r="G31" s="34">
        <v>4.2300000000000004</v>
      </c>
      <c r="H31" s="34">
        <v>0.11</v>
      </c>
      <c r="I31" s="34">
        <v>0.53</v>
      </c>
      <c r="J31" s="31">
        <v>5.7000000000000002E-2</v>
      </c>
      <c r="K31" s="31">
        <v>8.5000000000000006E-2</v>
      </c>
      <c r="L31" s="31">
        <v>4.9000000000000002E-2</v>
      </c>
      <c r="M31" s="31">
        <v>1.2999999999999999E-2</v>
      </c>
      <c r="N31" s="420">
        <f t="shared" si="0"/>
        <v>94.926000000000002</v>
      </c>
      <c r="O31" s="34">
        <v>36.39</v>
      </c>
      <c r="P31" s="34">
        <v>39.25</v>
      </c>
      <c r="Q31" s="34">
        <v>6.55</v>
      </c>
      <c r="R31" s="34">
        <v>15.48</v>
      </c>
      <c r="S31" s="34">
        <v>0.43</v>
      </c>
      <c r="T31" s="34">
        <v>0.17</v>
      </c>
      <c r="U31" s="34">
        <v>0.26</v>
      </c>
      <c r="V31" s="34">
        <v>0.19</v>
      </c>
      <c r="W31" s="34">
        <v>0.47</v>
      </c>
      <c r="X31" s="34">
        <v>0.7</v>
      </c>
      <c r="Y31" s="34">
        <f t="shared" ref="Y31" si="5">P31/O31</f>
        <v>1.0785930200604561</v>
      </c>
      <c r="Z31" s="34">
        <f t="shared" ref="Z31" si="6">(Q31+P31)/O31</f>
        <v>1.2585875240450672</v>
      </c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6"/>
      <c r="AM31" s="277"/>
      <c r="AN31" s="277"/>
      <c r="AO31" s="277"/>
      <c r="AP31" s="277"/>
      <c r="AQ31" s="277"/>
      <c r="AR31" s="277"/>
      <c r="AS31" s="277"/>
      <c r="AT31" s="277"/>
      <c r="AU31" s="277"/>
      <c r="AV31" s="277"/>
    </row>
    <row r="32" spans="1:48" s="74" customFormat="1" ht="15.75" customHeight="1">
      <c r="A32" s="430" t="s">
        <v>3443</v>
      </c>
      <c r="B32" s="51">
        <v>45902</v>
      </c>
      <c r="C32" s="33" t="s">
        <v>3442</v>
      </c>
      <c r="D32" s="37">
        <v>1478</v>
      </c>
      <c r="E32" s="34">
        <v>21.4</v>
      </c>
      <c r="F32" s="34">
        <v>21.5</v>
      </c>
      <c r="G32" s="34">
        <v>4.3600000000000003</v>
      </c>
      <c r="H32" s="34">
        <v>0.12</v>
      </c>
      <c r="I32" s="34">
        <v>0.66</v>
      </c>
      <c r="J32" s="31">
        <v>2.5000000000000001E-2</v>
      </c>
      <c r="K32" s="31">
        <v>8.6999999999999994E-2</v>
      </c>
      <c r="L32" s="31">
        <v>6.3E-2</v>
      </c>
      <c r="M32" s="31">
        <v>1.2999999999999999E-2</v>
      </c>
      <c r="N32" s="420">
        <f t="shared" si="0"/>
        <v>94.671999999999997</v>
      </c>
      <c r="O32" s="34">
        <v>35.74</v>
      </c>
      <c r="P32" s="34">
        <v>39.61</v>
      </c>
      <c r="Q32" s="34">
        <v>6.61</v>
      </c>
      <c r="R32" s="34">
        <v>15.96</v>
      </c>
      <c r="S32" s="34">
        <v>0.34</v>
      </c>
      <c r="T32" s="34">
        <v>0.14000000000000001</v>
      </c>
      <c r="U32" s="34">
        <v>0.25</v>
      </c>
      <c r="V32" s="34">
        <v>0.18</v>
      </c>
      <c r="W32" s="34">
        <v>0.41</v>
      </c>
      <c r="X32" s="34">
        <v>0.65</v>
      </c>
      <c r="Y32" s="34">
        <v>1.1082820369334079</v>
      </c>
      <c r="Z32" s="34">
        <v>1.2932288752098489</v>
      </c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6"/>
      <c r="AM32" s="277"/>
      <c r="AN32" s="277"/>
      <c r="AO32" s="277"/>
      <c r="AP32" s="277"/>
      <c r="AQ32" s="277"/>
      <c r="AR32" s="277"/>
      <c r="AS32" s="277"/>
      <c r="AT32" s="277"/>
      <c r="AU32" s="277"/>
      <c r="AV32" s="277"/>
    </row>
    <row r="33" spans="1:48" s="74" customFormat="1" ht="15.75" customHeight="1">
      <c r="A33" s="430" t="s">
        <v>3445</v>
      </c>
      <c r="B33" s="51">
        <v>45902</v>
      </c>
      <c r="C33" s="33" t="s">
        <v>3444</v>
      </c>
      <c r="D33" s="37">
        <v>1448</v>
      </c>
      <c r="E33" s="34">
        <v>0.15</v>
      </c>
      <c r="F33" s="34">
        <v>0.25</v>
      </c>
      <c r="G33" s="34">
        <v>4.3099999999999996</v>
      </c>
      <c r="H33" s="34">
        <v>0.13</v>
      </c>
      <c r="I33" s="34">
        <v>0.4</v>
      </c>
      <c r="J33" s="31">
        <v>5.2999999999999999E-2</v>
      </c>
      <c r="K33" s="31">
        <v>8.5000000000000006E-2</v>
      </c>
      <c r="L33" s="31">
        <v>3.9E-2</v>
      </c>
      <c r="M33" s="31">
        <v>1.2E-2</v>
      </c>
      <c r="N33" s="420">
        <f t="shared" si="0"/>
        <v>94.971000000000004</v>
      </c>
      <c r="O33" s="34">
        <v>36.64</v>
      </c>
      <c r="P33" s="34">
        <v>39.799999999999997</v>
      </c>
      <c r="Q33" s="34">
        <v>6.85</v>
      </c>
      <c r="R33" s="34">
        <v>13.65</v>
      </c>
      <c r="S33" s="34">
        <v>0.72</v>
      </c>
      <c r="T33" s="34">
        <v>0.26</v>
      </c>
      <c r="U33" s="34">
        <v>0.3</v>
      </c>
      <c r="V33" s="34">
        <v>0.22</v>
      </c>
      <c r="W33" s="34">
        <v>0.46</v>
      </c>
      <c r="X33" s="34">
        <v>0.83</v>
      </c>
      <c r="Y33" s="34">
        <v>1.0862445414847162</v>
      </c>
      <c r="Z33" s="34">
        <v>1.2731986899563319</v>
      </c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6"/>
      <c r="AM33" s="277"/>
      <c r="AN33" s="277"/>
      <c r="AO33" s="277"/>
      <c r="AP33" s="277"/>
      <c r="AQ33" s="277"/>
      <c r="AR33" s="277"/>
      <c r="AS33" s="277"/>
      <c r="AT33" s="277"/>
      <c r="AU33" s="277"/>
      <c r="AV33" s="277"/>
    </row>
    <row r="34" spans="1:48" s="74" customFormat="1" ht="15.75" customHeight="1">
      <c r="A34" s="369"/>
      <c r="B34" s="51"/>
      <c r="C34" s="33"/>
      <c r="D34" s="33"/>
      <c r="E34" s="34"/>
      <c r="F34" s="34"/>
      <c r="G34" s="34"/>
      <c r="H34" s="34"/>
      <c r="I34" s="34"/>
      <c r="J34" s="31"/>
      <c r="K34" s="31"/>
      <c r="L34" s="31"/>
      <c r="M34" s="31"/>
      <c r="N34" s="35"/>
      <c r="O34" s="34"/>
      <c r="P34" s="33"/>
      <c r="Q34" s="33"/>
      <c r="R34" s="33"/>
      <c r="S34" s="33"/>
      <c r="T34" s="33"/>
      <c r="U34" s="34"/>
      <c r="V34" s="33"/>
      <c r="W34" s="34"/>
      <c r="X34" s="33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6"/>
      <c r="AM34" s="277"/>
      <c r="AN34" s="277"/>
      <c r="AO34" s="277"/>
      <c r="AP34" s="277"/>
      <c r="AQ34" s="277"/>
      <c r="AR34" s="277"/>
      <c r="AS34" s="277"/>
      <c r="AT34" s="277"/>
      <c r="AU34" s="277"/>
      <c r="AV34" s="277"/>
    </row>
    <row r="35" spans="1:48" s="74" customFormat="1" ht="15.75" customHeight="1">
      <c r="A35" s="430" t="s">
        <v>3447</v>
      </c>
      <c r="B35" s="51">
        <v>45903</v>
      </c>
      <c r="C35" s="33" t="s">
        <v>3446</v>
      </c>
      <c r="D35" s="37">
        <v>1448</v>
      </c>
      <c r="E35" s="34">
        <v>1.05</v>
      </c>
      <c r="F35" s="34">
        <v>1.1499999999999999</v>
      </c>
      <c r="G35" s="34">
        <v>4.17</v>
      </c>
      <c r="H35" s="34">
        <v>0.08</v>
      </c>
      <c r="I35" s="34">
        <v>0.33</v>
      </c>
      <c r="J35" s="31">
        <v>7.2999999999999995E-2</v>
      </c>
      <c r="K35" s="31">
        <v>0.08</v>
      </c>
      <c r="L35" s="31">
        <v>2.5000000000000001E-2</v>
      </c>
      <c r="M35" s="31">
        <v>1.2E-2</v>
      </c>
      <c r="N35" s="420">
        <f t="shared" si="0"/>
        <v>95.23</v>
      </c>
      <c r="O35" s="60" t="s">
        <v>52</v>
      </c>
      <c r="P35" s="60" t="s">
        <v>52</v>
      </c>
      <c r="Q35" s="60" t="s">
        <v>52</v>
      </c>
      <c r="R35" s="60" t="s">
        <v>52</v>
      </c>
      <c r="S35" s="60" t="s">
        <v>52</v>
      </c>
      <c r="T35" s="60" t="s">
        <v>52</v>
      </c>
      <c r="U35" s="60" t="s">
        <v>52</v>
      </c>
      <c r="V35" s="60" t="s">
        <v>52</v>
      </c>
      <c r="W35" s="60" t="s">
        <v>52</v>
      </c>
      <c r="X35" s="60" t="s">
        <v>52</v>
      </c>
      <c r="Y35" s="60" t="s">
        <v>52</v>
      </c>
      <c r="Z35" s="60" t="s">
        <v>52</v>
      </c>
      <c r="AA35" s="34"/>
      <c r="AB35" s="34" t="s">
        <v>48</v>
      </c>
      <c r="AC35" s="34">
        <v>22.3</v>
      </c>
      <c r="AD35" s="34">
        <v>24.6</v>
      </c>
      <c r="AE35" s="34">
        <v>18.399999999999999</v>
      </c>
      <c r="AF35" s="34">
        <v>0.6</v>
      </c>
      <c r="AG35" s="34">
        <v>3.35</v>
      </c>
      <c r="AH35" s="34">
        <v>53.05</v>
      </c>
      <c r="AI35" s="34">
        <v>1.3369565217391306</v>
      </c>
      <c r="AJ35" s="34">
        <v>42.790697674418603</v>
      </c>
      <c r="AK35" s="34">
        <v>852.47499999999991</v>
      </c>
      <c r="AL35" s="36"/>
      <c r="AM35" s="277"/>
      <c r="AN35" s="277"/>
      <c r="AO35" s="277"/>
      <c r="AP35" s="277"/>
      <c r="AQ35" s="277"/>
      <c r="AR35" s="277"/>
      <c r="AS35" s="277"/>
      <c r="AT35" s="277"/>
      <c r="AU35" s="277"/>
      <c r="AV35" s="277"/>
    </row>
    <row r="36" spans="1:48" s="74" customFormat="1" ht="15.75" customHeight="1">
      <c r="A36" s="430" t="s">
        <v>3449</v>
      </c>
      <c r="B36" s="51">
        <v>45903</v>
      </c>
      <c r="C36" s="33" t="s">
        <v>3448</v>
      </c>
      <c r="D36" s="37">
        <v>1482</v>
      </c>
      <c r="E36" s="34">
        <v>2.1</v>
      </c>
      <c r="F36" s="34">
        <v>2.2000000000000002</v>
      </c>
      <c r="G36" s="34">
        <v>4.37</v>
      </c>
      <c r="H36" s="34">
        <v>0.12</v>
      </c>
      <c r="I36" s="34">
        <v>0.88</v>
      </c>
      <c r="J36" s="31">
        <v>2.4E-2</v>
      </c>
      <c r="K36" s="31">
        <v>9.2999999999999999E-2</v>
      </c>
      <c r="L36" s="31">
        <v>7.0000000000000007E-2</v>
      </c>
      <c r="M36" s="31">
        <v>1.0999999999999999E-2</v>
      </c>
      <c r="N36" s="420">
        <f t="shared" si="0"/>
        <v>94.432000000000002</v>
      </c>
      <c r="O36" s="34">
        <v>35.770000000000003</v>
      </c>
      <c r="P36" s="34">
        <v>39.25</v>
      </c>
      <c r="Q36" s="34">
        <v>6.49</v>
      </c>
      <c r="R36" s="34">
        <v>16.47</v>
      </c>
      <c r="S36" s="34">
        <v>0.31</v>
      </c>
      <c r="T36" s="34">
        <v>0.14000000000000001</v>
      </c>
      <c r="U36" s="34">
        <v>0.26</v>
      </c>
      <c r="V36" s="34">
        <v>0.17</v>
      </c>
      <c r="W36" s="34">
        <v>0.4</v>
      </c>
      <c r="X36" s="34">
        <v>0.64</v>
      </c>
      <c r="Y36" s="34">
        <v>1.0972882303606373</v>
      </c>
      <c r="Z36" s="34">
        <v>1.2787251887056192</v>
      </c>
      <c r="AA36" s="34"/>
      <c r="AB36" s="34" t="s">
        <v>50</v>
      </c>
      <c r="AC36" s="34">
        <v>6.3</v>
      </c>
      <c r="AD36" s="34"/>
      <c r="AE36" s="34"/>
      <c r="AF36" s="34"/>
      <c r="AG36" s="34"/>
      <c r="AH36" s="34"/>
      <c r="AI36" s="34"/>
      <c r="AJ36" s="34"/>
      <c r="AK36" s="34"/>
      <c r="AL36" s="36"/>
      <c r="AM36" s="277"/>
      <c r="AN36" s="277"/>
      <c r="AO36" s="277"/>
      <c r="AP36" s="277"/>
      <c r="AQ36" s="277"/>
      <c r="AR36" s="277"/>
      <c r="AS36" s="277"/>
      <c r="AT36" s="277"/>
      <c r="AU36" s="277"/>
      <c r="AV36" s="277"/>
    </row>
    <row r="37" spans="1:48" s="74" customFormat="1" ht="15.75" customHeight="1">
      <c r="A37" s="430" t="s">
        <v>3451</v>
      </c>
      <c r="B37" s="51">
        <v>45903</v>
      </c>
      <c r="C37" s="33" t="s">
        <v>3450</v>
      </c>
      <c r="D37" s="37">
        <v>1472</v>
      </c>
      <c r="E37" s="34">
        <v>4</v>
      </c>
      <c r="F37" s="34">
        <v>4.0999999999999996</v>
      </c>
      <c r="G37" s="34">
        <v>4.24</v>
      </c>
      <c r="H37" s="34">
        <v>0.09</v>
      </c>
      <c r="I37" s="34">
        <v>0.28000000000000003</v>
      </c>
      <c r="J37" s="31">
        <v>4.4999999999999998E-2</v>
      </c>
      <c r="K37" s="31">
        <v>8.2000000000000003E-2</v>
      </c>
      <c r="L37" s="31">
        <v>3.1E-2</v>
      </c>
      <c r="M37" s="31">
        <v>1.6E-2</v>
      </c>
      <c r="N37" s="420">
        <f t="shared" si="0"/>
        <v>95.215999999999994</v>
      </c>
      <c r="O37" s="34">
        <v>36.07</v>
      </c>
      <c r="P37" s="34">
        <v>38.9</v>
      </c>
      <c r="Q37" s="34">
        <v>6.42</v>
      </c>
      <c r="R37" s="34">
        <v>16.47</v>
      </c>
      <c r="S37" s="34">
        <v>0.36</v>
      </c>
      <c r="T37" s="34">
        <v>0.16</v>
      </c>
      <c r="U37" s="34">
        <v>0.27</v>
      </c>
      <c r="V37" s="34">
        <v>0.19</v>
      </c>
      <c r="W37" s="34">
        <v>0.42</v>
      </c>
      <c r="X37" s="34">
        <v>0.64</v>
      </c>
      <c r="Y37" s="34">
        <v>1.0784585528139727</v>
      </c>
      <c r="Z37" s="34">
        <v>1.2564457998336567</v>
      </c>
      <c r="AA37" s="34"/>
      <c r="AB37" s="34" t="s">
        <v>53</v>
      </c>
      <c r="AC37" s="34">
        <v>14.3</v>
      </c>
      <c r="AD37" s="34">
        <v>24.8</v>
      </c>
      <c r="AE37" s="34">
        <v>18.2</v>
      </c>
      <c r="AF37" s="34">
        <v>0.6</v>
      </c>
      <c r="AG37" s="34">
        <v>3.48</v>
      </c>
      <c r="AH37" s="34">
        <v>52.92</v>
      </c>
      <c r="AI37" s="34">
        <v>1.3626373626373627</v>
      </c>
      <c r="AJ37" s="34">
        <v>42.325581395348841</v>
      </c>
      <c r="AK37" s="34">
        <v>862.54</v>
      </c>
      <c r="AL37" s="36"/>
      <c r="AM37" s="277"/>
      <c r="AN37" s="277"/>
      <c r="AO37" s="277"/>
      <c r="AP37" s="277"/>
      <c r="AQ37" s="277"/>
      <c r="AR37" s="277"/>
      <c r="AS37" s="277"/>
      <c r="AT37" s="277"/>
      <c r="AU37" s="277"/>
      <c r="AV37" s="277"/>
    </row>
    <row r="38" spans="1:48" s="74" customFormat="1" ht="15.75" customHeight="1">
      <c r="A38" s="430" t="s">
        <v>3453</v>
      </c>
      <c r="B38" s="51">
        <v>45903</v>
      </c>
      <c r="C38" s="33" t="s">
        <v>3452</v>
      </c>
      <c r="D38" s="37">
        <v>1441</v>
      </c>
      <c r="E38" s="34">
        <v>5.5</v>
      </c>
      <c r="F38" s="34">
        <v>6</v>
      </c>
      <c r="G38" s="34">
        <v>4.18</v>
      </c>
      <c r="H38" s="34">
        <v>0.09</v>
      </c>
      <c r="I38" s="34">
        <v>0.27</v>
      </c>
      <c r="J38" s="31">
        <v>5.8999999999999997E-2</v>
      </c>
      <c r="K38" s="31">
        <v>8.5000000000000006E-2</v>
      </c>
      <c r="L38" s="31">
        <v>2.5999999999999999E-2</v>
      </c>
      <c r="M38" s="31">
        <v>1.2E-2</v>
      </c>
      <c r="N38" s="420">
        <f t="shared" si="0"/>
        <v>95.278000000000006</v>
      </c>
      <c r="O38" s="34">
        <v>36.979999999999997</v>
      </c>
      <c r="P38" s="34">
        <v>38.630000000000003</v>
      </c>
      <c r="Q38" s="34">
        <v>6.46</v>
      </c>
      <c r="R38" s="34">
        <v>15.42</v>
      </c>
      <c r="S38" s="34">
        <v>0.43</v>
      </c>
      <c r="T38" s="34">
        <v>0.22</v>
      </c>
      <c r="U38" s="34">
        <v>0.26</v>
      </c>
      <c r="V38" s="34">
        <v>0.2</v>
      </c>
      <c r="W38" s="34">
        <v>0.5</v>
      </c>
      <c r="X38" s="34">
        <v>0.73</v>
      </c>
      <c r="Y38" s="34">
        <v>1.0446187128177395</v>
      </c>
      <c r="Z38" s="34">
        <v>1.2193077339102218</v>
      </c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6"/>
      <c r="AM38" s="277"/>
      <c r="AN38" s="277"/>
      <c r="AO38" s="277"/>
      <c r="AP38" s="277"/>
      <c r="AQ38" s="277"/>
      <c r="AR38" s="277"/>
      <c r="AS38" s="277"/>
      <c r="AT38" s="277"/>
      <c r="AU38" s="277"/>
      <c r="AV38" s="277"/>
    </row>
    <row r="39" spans="1:48" s="74" customFormat="1" ht="15.75" customHeight="1">
      <c r="A39" s="430" t="s">
        <v>3455</v>
      </c>
      <c r="B39" s="51">
        <v>45903</v>
      </c>
      <c r="C39" s="33" t="s">
        <v>3454</v>
      </c>
      <c r="D39" s="37">
        <v>1488</v>
      </c>
      <c r="E39" s="34">
        <v>7.25</v>
      </c>
      <c r="F39" s="34">
        <v>7.35</v>
      </c>
      <c r="G39" s="34">
        <v>4.18</v>
      </c>
      <c r="H39" s="34">
        <v>0.1</v>
      </c>
      <c r="I39" s="34">
        <v>0.77</v>
      </c>
      <c r="J39" s="31">
        <v>1.6E-2</v>
      </c>
      <c r="K39" s="31">
        <v>0.08</v>
      </c>
      <c r="L39" s="31">
        <v>6.2E-2</v>
      </c>
      <c r="M39" s="31">
        <v>0.01</v>
      </c>
      <c r="N39" s="420">
        <f t="shared" si="0"/>
        <v>94.781999999999996</v>
      </c>
      <c r="O39" s="34">
        <v>35.89</v>
      </c>
      <c r="P39" s="34">
        <v>39.39</v>
      </c>
      <c r="Q39" s="34">
        <v>6.53</v>
      </c>
      <c r="R39" s="34">
        <v>16.28</v>
      </c>
      <c r="S39" s="34">
        <v>0.22</v>
      </c>
      <c r="T39" s="34">
        <v>0.13</v>
      </c>
      <c r="U39" s="34">
        <v>0.24</v>
      </c>
      <c r="V39" s="34">
        <v>0.18</v>
      </c>
      <c r="W39" s="34">
        <v>0.5</v>
      </c>
      <c r="X39" s="34">
        <v>0.62</v>
      </c>
      <c r="Y39" s="34">
        <v>1.0975202006129841</v>
      </c>
      <c r="Z39" s="34">
        <v>1.2794650320423517</v>
      </c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6"/>
      <c r="AM39" s="277"/>
      <c r="AN39" s="277"/>
      <c r="AO39" s="277"/>
      <c r="AP39" s="277"/>
      <c r="AQ39" s="277"/>
      <c r="AR39" s="277"/>
      <c r="AS39" s="277"/>
      <c r="AT39" s="277"/>
      <c r="AU39" s="277"/>
      <c r="AV39" s="277"/>
    </row>
    <row r="40" spans="1:48" s="74" customFormat="1" ht="15.75" customHeight="1">
      <c r="A40" s="430" t="s">
        <v>3457</v>
      </c>
      <c r="B40" s="51">
        <v>45903</v>
      </c>
      <c r="C40" s="33" t="s">
        <v>3456</v>
      </c>
      <c r="D40" s="37">
        <v>1483</v>
      </c>
      <c r="E40" s="34">
        <v>9.23</v>
      </c>
      <c r="F40" s="34">
        <v>9.33</v>
      </c>
      <c r="G40" s="34">
        <v>4.24</v>
      </c>
      <c r="H40" s="34">
        <v>0.11</v>
      </c>
      <c r="I40" s="34">
        <v>0.65</v>
      </c>
      <c r="J40" s="31">
        <v>2.4E-2</v>
      </c>
      <c r="K40" s="31">
        <v>9.1999999999999998E-2</v>
      </c>
      <c r="L40" s="31">
        <v>6.0999999999999999E-2</v>
      </c>
      <c r="M40" s="31">
        <v>1.2E-2</v>
      </c>
      <c r="N40" s="420">
        <f t="shared" si="0"/>
        <v>94.811000000000007</v>
      </c>
      <c r="O40" s="34">
        <v>35.24</v>
      </c>
      <c r="P40" s="34">
        <v>39.159999999999997</v>
      </c>
      <c r="Q40" s="34">
        <v>6.41</v>
      </c>
      <c r="R40" s="34">
        <v>17.47</v>
      </c>
      <c r="S40" s="34">
        <v>0.22</v>
      </c>
      <c r="T40" s="34">
        <v>0.1</v>
      </c>
      <c r="U40" s="34">
        <v>0.24</v>
      </c>
      <c r="V40" s="34">
        <v>0.17</v>
      </c>
      <c r="W40" s="34">
        <v>0.35</v>
      </c>
      <c r="X40" s="34">
        <v>0.55000000000000004</v>
      </c>
      <c r="Y40" s="34">
        <v>1.1112372304199771</v>
      </c>
      <c r="Z40" s="34">
        <v>1.2931328036322358</v>
      </c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6"/>
      <c r="AM40" s="277"/>
      <c r="AN40" s="277"/>
      <c r="AO40" s="277"/>
      <c r="AP40" s="277"/>
      <c r="AQ40" s="277"/>
      <c r="AR40" s="277"/>
      <c r="AS40" s="277"/>
      <c r="AT40" s="277"/>
      <c r="AU40" s="277"/>
      <c r="AV40" s="277"/>
    </row>
    <row r="41" spans="1:48" s="74" customFormat="1" ht="15.75" customHeight="1">
      <c r="A41" s="430" t="s">
        <v>3459</v>
      </c>
      <c r="B41" s="51">
        <v>45903</v>
      </c>
      <c r="C41" s="33" t="s">
        <v>3458</v>
      </c>
      <c r="D41" s="37">
        <v>1482</v>
      </c>
      <c r="E41" s="34">
        <v>10.199999999999999</v>
      </c>
      <c r="F41" s="34">
        <v>10.3</v>
      </c>
      <c r="G41" s="34">
        <v>4.43</v>
      </c>
      <c r="H41" s="34">
        <v>0.11</v>
      </c>
      <c r="I41" s="34">
        <v>0.45</v>
      </c>
      <c r="J41" s="31">
        <v>2.8000000000000001E-2</v>
      </c>
      <c r="K41" s="31">
        <v>0.09</v>
      </c>
      <c r="L41" s="31">
        <v>4.7E-2</v>
      </c>
      <c r="M41" s="31">
        <v>1.0999999999999999E-2</v>
      </c>
      <c r="N41" s="420">
        <f t="shared" si="0"/>
        <v>94.834000000000003</v>
      </c>
      <c r="O41" s="34">
        <v>35.81</v>
      </c>
      <c r="P41" s="34">
        <v>39.25</v>
      </c>
      <c r="Q41" s="34">
        <v>6.55</v>
      </c>
      <c r="R41" s="34">
        <v>16.37</v>
      </c>
      <c r="S41" s="34">
        <v>0.27</v>
      </c>
      <c r="T41" s="34">
        <v>0.14000000000000001</v>
      </c>
      <c r="U41" s="34">
        <v>0.23</v>
      </c>
      <c r="V41" s="34">
        <v>0.21</v>
      </c>
      <c r="W41" s="34">
        <v>0.43</v>
      </c>
      <c r="X41" s="34">
        <v>0.63</v>
      </c>
      <c r="Y41" s="34">
        <v>1.0960625523596761</v>
      </c>
      <c r="Z41" s="34">
        <v>1.2789723540910358</v>
      </c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6"/>
      <c r="AM41" s="277"/>
      <c r="AN41" s="277"/>
      <c r="AO41" s="277"/>
      <c r="AP41" s="277"/>
      <c r="AQ41" s="277"/>
      <c r="AR41" s="277"/>
      <c r="AS41" s="277"/>
      <c r="AT41" s="277"/>
      <c r="AU41" s="277"/>
      <c r="AV41" s="277"/>
    </row>
    <row r="42" spans="1:48" s="74" customFormat="1" ht="15.75" customHeight="1">
      <c r="A42" s="430" t="s">
        <v>3461</v>
      </c>
      <c r="B42" s="51">
        <v>45903</v>
      </c>
      <c r="C42" s="33" t="s">
        <v>3460</v>
      </c>
      <c r="D42" s="37">
        <v>1479</v>
      </c>
      <c r="E42" s="34">
        <v>13.2</v>
      </c>
      <c r="F42" s="34">
        <v>13.3</v>
      </c>
      <c r="G42" s="34">
        <v>4.26</v>
      </c>
      <c r="H42" s="34">
        <v>0.11</v>
      </c>
      <c r="I42" s="34">
        <v>0.4</v>
      </c>
      <c r="J42" s="31">
        <v>3.4000000000000002E-2</v>
      </c>
      <c r="K42" s="31">
        <v>9.0999999999999998E-2</v>
      </c>
      <c r="L42" s="31">
        <v>4.3999999999999997E-2</v>
      </c>
      <c r="M42" s="31">
        <v>1.2E-2</v>
      </c>
      <c r="N42" s="420">
        <f t="shared" si="0"/>
        <v>95.049000000000007</v>
      </c>
      <c r="O42" s="34">
        <v>36.090000000000003</v>
      </c>
      <c r="P42" s="34">
        <v>38.770000000000003</v>
      </c>
      <c r="Q42" s="34">
        <v>6.53</v>
      </c>
      <c r="R42" s="34">
        <v>16.27</v>
      </c>
      <c r="S42" s="34">
        <v>0.38</v>
      </c>
      <c r="T42" s="34">
        <v>0.16</v>
      </c>
      <c r="U42" s="34">
        <v>0.26</v>
      </c>
      <c r="V42" s="34">
        <v>0.22</v>
      </c>
      <c r="W42" s="34">
        <v>0.5</v>
      </c>
      <c r="X42" s="34">
        <v>0.7</v>
      </c>
      <c r="Y42" s="34">
        <v>1.0742587974508173</v>
      </c>
      <c r="Z42" s="34">
        <v>1.2551953449709061</v>
      </c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6"/>
      <c r="AM42" s="277"/>
      <c r="AN42" s="277"/>
      <c r="AO42" s="277"/>
      <c r="AP42" s="277"/>
      <c r="AQ42" s="277"/>
      <c r="AR42" s="277"/>
      <c r="AS42" s="277"/>
      <c r="AT42" s="277"/>
      <c r="AU42" s="277"/>
      <c r="AV42" s="277"/>
    </row>
    <row r="43" spans="1:48" s="74" customFormat="1" ht="15.75" customHeight="1">
      <c r="A43" s="430" t="s">
        <v>3463</v>
      </c>
      <c r="B43" s="51">
        <v>45903</v>
      </c>
      <c r="C43" s="33" t="s">
        <v>3462</v>
      </c>
      <c r="D43" s="37">
        <v>1471</v>
      </c>
      <c r="E43" s="34">
        <v>14.4</v>
      </c>
      <c r="F43" s="34">
        <v>14.5</v>
      </c>
      <c r="G43" s="34">
        <v>4.2699999999999996</v>
      </c>
      <c r="H43" s="34">
        <v>0.09</v>
      </c>
      <c r="I43" s="34">
        <v>0.26</v>
      </c>
      <c r="J43" s="31">
        <v>6.5000000000000002E-2</v>
      </c>
      <c r="K43" s="31">
        <v>8.5000000000000006E-2</v>
      </c>
      <c r="L43" s="31">
        <v>2.9000000000000001E-2</v>
      </c>
      <c r="M43" s="31">
        <v>1.0999999999999999E-2</v>
      </c>
      <c r="N43" s="420">
        <f t="shared" si="0"/>
        <v>95.19</v>
      </c>
      <c r="O43" s="34">
        <v>36.19</v>
      </c>
      <c r="P43" s="34">
        <v>38.81</v>
      </c>
      <c r="Q43" s="34">
        <v>6.57</v>
      </c>
      <c r="R43" s="34">
        <v>15.9</v>
      </c>
      <c r="S43" s="34">
        <v>0.37</v>
      </c>
      <c r="T43" s="34">
        <v>0.19</v>
      </c>
      <c r="U43" s="34">
        <v>0.28000000000000003</v>
      </c>
      <c r="V43" s="34">
        <v>0.21</v>
      </c>
      <c r="W43" s="34">
        <v>0.52</v>
      </c>
      <c r="X43" s="34">
        <v>0.78</v>
      </c>
      <c r="Y43" s="34">
        <v>1.0723956894169662</v>
      </c>
      <c r="Z43" s="34">
        <v>1.2539375518098923</v>
      </c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6"/>
      <c r="AM43" s="277"/>
      <c r="AN43" s="277"/>
      <c r="AO43" s="277"/>
      <c r="AP43" s="277"/>
      <c r="AQ43" s="277"/>
      <c r="AR43" s="277"/>
      <c r="AS43" s="277"/>
      <c r="AT43" s="277"/>
      <c r="AU43" s="277"/>
      <c r="AV43" s="277"/>
    </row>
    <row r="44" spans="1:48" s="74" customFormat="1" ht="15.75" customHeight="1">
      <c r="A44" s="430" t="s">
        <v>3465</v>
      </c>
      <c r="B44" s="51">
        <v>45903</v>
      </c>
      <c r="C44" s="33" t="s">
        <v>3464</v>
      </c>
      <c r="D44" s="37">
        <v>1468</v>
      </c>
      <c r="E44" s="34">
        <v>16.399999999999999</v>
      </c>
      <c r="F44" s="34">
        <v>16.5</v>
      </c>
      <c r="G44" s="34">
        <v>4.2300000000000004</v>
      </c>
      <c r="H44" s="34">
        <v>0.1</v>
      </c>
      <c r="I44" s="34">
        <v>0.34</v>
      </c>
      <c r="J44" s="31">
        <v>5.6000000000000001E-2</v>
      </c>
      <c r="K44" s="31">
        <v>8.3000000000000004E-2</v>
      </c>
      <c r="L44" s="31">
        <v>3.6999999999999998E-2</v>
      </c>
      <c r="M44" s="31">
        <v>1.2E-2</v>
      </c>
      <c r="N44" s="420">
        <f t="shared" si="0"/>
        <v>95.141999999999996</v>
      </c>
      <c r="O44" s="34">
        <v>36.56</v>
      </c>
      <c r="P44" s="34">
        <v>38.119999999999997</v>
      </c>
      <c r="Q44" s="34">
        <v>6.43</v>
      </c>
      <c r="R44" s="34">
        <v>16.53</v>
      </c>
      <c r="S44" s="34">
        <v>0.31</v>
      </c>
      <c r="T44" s="34">
        <v>0.17</v>
      </c>
      <c r="U44" s="34">
        <v>0.27</v>
      </c>
      <c r="V44" s="34">
        <v>0.2</v>
      </c>
      <c r="W44" s="34">
        <v>0.5</v>
      </c>
      <c r="X44" s="34">
        <v>0.73</v>
      </c>
      <c r="Y44" s="34">
        <v>1.0426695842450764</v>
      </c>
      <c r="Z44" s="34">
        <v>1.2185448577680524</v>
      </c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6"/>
      <c r="AM44" s="277"/>
      <c r="AN44" s="277"/>
      <c r="AO44" s="277"/>
      <c r="AP44" s="277"/>
      <c r="AQ44" s="277"/>
      <c r="AR44" s="277"/>
      <c r="AS44" s="277"/>
      <c r="AT44" s="277"/>
      <c r="AU44" s="277"/>
      <c r="AV44" s="277"/>
    </row>
    <row r="45" spans="1:48" s="74" customFormat="1" ht="15.75" customHeight="1">
      <c r="A45" s="430" t="s">
        <v>3465</v>
      </c>
      <c r="B45" s="51">
        <v>45903</v>
      </c>
      <c r="C45" s="33" t="s">
        <v>3466</v>
      </c>
      <c r="D45" s="37">
        <v>1470</v>
      </c>
      <c r="E45" s="34">
        <v>18.2</v>
      </c>
      <c r="F45" s="34">
        <v>18.3</v>
      </c>
      <c r="G45" s="34">
        <v>4.2</v>
      </c>
      <c r="H45" s="34">
        <v>0.1</v>
      </c>
      <c r="I45" s="34">
        <v>0.32</v>
      </c>
      <c r="J45" s="31">
        <v>5.2999999999999999E-2</v>
      </c>
      <c r="K45" s="31">
        <v>8.5000000000000006E-2</v>
      </c>
      <c r="L45" s="31">
        <v>3.6999999999999998E-2</v>
      </c>
      <c r="M45" s="31">
        <v>1.0999999999999999E-2</v>
      </c>
      <c r="N45" s="420">
        <f t="shared" si="0"/>
        <v>95.194000000000003</v>
      </c>
      <c r="O45" s="34">
        <v>36.14</v>
      </c>
      <c r="P45" s="34">
        <v>38.58</v>
      </c>
      <c r="Q45" s="34">
        <v>6.37</v>
      </c>
      <c r="R45" s="34">
        <v>16.579999999999998</v>
      </c>
      <c r="S45" s="34">
        <v>0.3</v>
      </c>
      <c r="T45" s="34">
        <v>0.18</v>
      </c>
      <c r="U45" s="34">
        <v>0.27</v>
      </c>
      <c r="V45" s="34">
        <v>0.21</v>
      </c>
      <c r="W45" s="34">
        <v>0.49</v>
      </c>
      <c r="X45" s="34">
        <v>0.75</v>
      </c>
      <c r="Y45" s="34">
        <v>1.0675152185943553</v>
      </c>
      <c r="Z45" s="34">
        <v>1.2437742114001105</v>
      </c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6"/>
      <c r="AM45" s="277"/>
      <c r="AN45" s="277"/>
      <c r="AO45" s="277"/>
      <c r="AP45" s="277"/>
      <c r="AQ45" s="277"/>
      <c r="AR45" s="277"/>
      <c r="AS45" s="277"/>
      <c r="AT45" s="277"/>
      <c r="AU45" s="277"/>
      <c r="AV45" s="277"/>
    </row>
    <row r="46" spans="1:48" s="74" customFormat="1" ht="15.75" customHeight="1">
      <c r="A46" s="430" t="s">
        <v>3468</v>
      </c>
      <c r="B46" s="51">
        <v>45903</v>
      </c>
      <c r="C46" s="33" t="s">
        <v>3467</v>
      </c>
      <c r="D46" s="37">
        <v>1473</v>
      </c>
      <c r="E46" s="34">
        <v>20.05</v>
      </c>
      <c r="F46" s="34">
        <v>20.149999999999999</v>
      </c>
      <c r="G46" s="34">
        <v>4.1900000000000004</v>
      </c>
      <c r="H46" s="34">
        <v>0.09</v>
      </c>
      <c r="I46" s="34">
        <v>0.3</v>
      </c>
      <c r="J46" s="31">
        <v>0.06</v>
      </c>
      <c r="K46" s="31">
        <v>8.3000000000000004E-2</v>
      </c>
      <c r="L46" s="31">
        <v>0.03</v>
      </c>
      <c r="M46" s="31">
        <v>1.4E-2</v>
      </c>
      <c r="N46" s="420">
        <f t="shared" si="0"/>
        <v>95.233000000000004</v>
      </c>
      <c r="O46" s="34">
        <v>35.79</v>
      </c>
      <c r="P46" s="34">
        <v>38.04</v>
      </c>
      <c r="Q46" s="34">
        <v>6.46</v>
      </c>
      <c r="R46" s="34">
        <v>17.39</v>
      </c>
      <c r="S46" s="34">
        <v>0.28000000000000003</v>
      </c>
      <c r="T46" s="34">
        <v>0.17</v>
      </c>
      <c r="U46" s="34">
        <v>0.27</v>
      </c>
      <c r="V46" s="34">
        <v>0.22</v>
      </c>
      <c r="W46" s="34">
        <v>0.52</v>
      </c>
      <c r="X46" s="34">
        <v>0.75</v>
      </c>
      <c r="Y46" s="34">
        <f>P46/O46</f>
        <v>1.0628667225481978</v>
      </c>
      <c r="Z46" s="34">
        <f>(Q46+P46)/O46</f>
        <v>1.2433640681754681</v>
      </c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6"/>
      <c r="AM46" s="277"/>
      <c r="AN46" s="277"/>
      <c r="AO46" s="277"/>
      <c r="AP46" s="277"/>
      <c r="AQ46" s="277"/>
      <c r="AR46" s="277"/>
      <c r="AS46" s="277"/>
      <c r="AT46" s="277"/>
      <c r="AU46" s="277"/>
      <c r="AV46" s="277"/>
    </row>
    <row r="47" spans="1:48" s="74" customFormat="1" ht="15.75" customHeight="1">
      <c r="A47" s="430" t="s">
        <v>3470</v>
      </c>
      <c r="B47" s="51">
        <v>45903</v>
      </c>
      <c r="C47" s="33" t="s">
        <v>3469</v>
      </c>
      <c r="D47" s="37">
        <v>1491</v>
      </c>
      <c r="E47" s="34">
        <v>21.43</v>
      </c>
      <c r="F47" s="34">
        <v>21.53</v>
      </c>
      <c r="G47" s="34">
        <v>4.3499999999999996</v>
      </c>
      <c r="H47" s="34">
        <v>0.1</v>
      </c>
      <c r="I47" s="34">
        <v>0.47</v>
      </c>
      <c r="J47" s="31">
        <v>0.05</v>
      </c>
      <c r="K47" s="31">
        <v>0.09</v>
      </c>
      <c r="L47" s="31">
        <v>4.9000000000000002E-2</v>
      </c>
      <c r="M47" s="31">
        <v>1.0999999999999999E-2</v>
      </c>
      <c r="N47" s="420">
        <f t="shared" si="0"/>
        <v>94.88</v>
      </c>
      <c r="O47" s="34">
        <v>35.72</v>
      </c>
      <c r="P47" s="34">
        <v>38.6</v>
      </c>
      <c r="Q47" s="34">
        <v>6.45</v>
      </c>
      <c r="R47" s="34">
        <v>16.899999999999999</v>
      </c>
      <c r="S47" s="34">
        <v>0.33</v>
      </c>
      <c r="T47" s="34">
        <v>0.15</v>
      </c>
      <c r="U47" s="34">
        <v>0.26</v>
      </c>
      <c r="V47" s="34">
        <v>0.22</v>
      </c>
      <c r="W47" s="34">
        <v>0.53</v>
      </c>
      <c r="X47" s="34">
        <v>0.74</v>
      </c>
      <c r="Y47" s="34">
        <f>P47/O47</f>
        <v>1.0806270996640539</v>
      </c>
      <c r="Z47" s="34">
        <f>(Q47+P47)/O47</f>
        <v>1.2611982082866744</v>
      </c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6"/>
      <c r="AM47" s="277"/>
      <c r="AN47" s="277"/>
      <c r="AO47" s="277"/>
      <c r="AP47" s="277"/>
      <c r="AQ47" s="277"/>
      <c r="AR47" s="277"/>
      <c r="AS47" s="277"/>
      <c r="AT47" s="277"/>
      <c r="AU47" s="277"/>
      <c r="AV47" s="277"/>
    </row>
    <row r="48" spans="1:48" s="74" customFormat="1" ht="15.75" customHeight="1">
      <c r="A48" s="430" t="s">
        <v>3472</v>
      </c>
      <c r="B48" s="51">
        <v>45903</v>
      </c>
      <c r="C48" s="33" t="s">
        <v>3471</v>
      </c>
      <c r="D48" s="37">
        <v>1488</v>
      </c>
      <c r="E48" s="34">
        <v>23.3</v>
      </c>
      <c r="F48" s="34">
        <v>23.4</v>
      </c>
      <c r="G48" s="34">
        <v>4.24</v>
      </c>
      <c r="H48" s="34">
        <v>0.11</v>
      </c>
      <c r="I48" s="34">
        <v>0.59</v>
      </c>
      <c r="J48" s="31">
        <v>0.04</v>
      </c>
      <c r="K48" s="31">
        <v>8.5999999999999993E-2</v>
      </c>
      <c r="L48" s="31">
        <v>5.7000000000000002E-2</v>
      </c>
      <c r="M48" s="31">
        <v>1.2E-2</v>
      </c>
      <c r="N48" s="420">
        <f t="shared" si="0"/>
        <v>94.864999999999995</v>
      </c>
      <c r="O48" s="34">
        <v>36</v>
      </c>
      <c r="P48" s="34">
        <v>38.01</v>
      </c>
      <c r="Q48" s="34">
        <v>6.25</v>
      </c>
      <c r="R48" s="34">
        <v>17.670000000000002</v>
      </c>
      <c r="S48" s="34">
        <v>0.25</v>
      </c>
      <c r="T48" s="34">
        <v>0.13</v>
      </c>
      <c r="U48" s="34">
        <v>0.24</v>
      </c>
      <c r="V48" s="34">
        <v>0.21</v>
      </c>
      <c r="W48" s="34">
        <v>0.49</v>
      </c>
      <c r="X48" s="34">
        <v>0.65</v>
      </c>
      <c r="Y48" s="34">
        <f>P48/O48</f>
        <v>1.0558333333333332</v>
      </c>
      <c r="Z48" s="34">
        <f>(Q48+P48)/O48</f>
        <v>1.2294444444444443</v>
      </c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6"/>
      <c r="AM48" s="277"/>
      <c r="AN48" s="277"/>
      <c r="AO48" s="277"/>
      <c r="AP48" s="277"/>
      <c r="AQ48" s="277"/>
      <c r="AR48" s="277"/>
      <c r="AS48" s="277"/>
      <c r="AT48" s="277"/>
      <c r="AU48" s="277"/>
      <c r="AV48" s="277"/>
    </row>
    <row r="49" spans="1:48" s="74" customFormat="1" ht="15.75" customHeight="1">
      <c r="A49" s="369"/>
      <c r="B49" s="51"/>
      <c r="C49" s="33"/>
      <c r="D49" s="33"/>
      <c r="E49" s="34"/>
      <c r="F49" s="34"/>
      <c r="G49" s="34"/>
      <c r="H49" s="34"/>
      <c r="I49" s="34"/>
      <c r="J49" s="31"/>
      <c r="K49" s="31"/>
      <c r="L49" s="31"/>
      <c r="M49" s="31"/>
      <c r="N49" s="35"/>
      <c r="O49" s="34"/>
      <c r="P49" s="33"/>
      <c r="Q49" s="33"/>
      <c r="R49" s="33"/>
      <c r="S49" s="33"/>
      <c r="T49" s="33"/>
      <c r="U49" s="34"/>
      <c r="V49" s="33"/>
      <c r="W49" s="34"/>
      <c r="X49" s="33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6"/>
      <c r="AM49" s="277"/>
      <c r="AN49" s="277"/>
      <c r="AO49" s="277"/>
      <c r="AP49" s="277"/>
      <c r="AQ49" s="277"/>
      <c r="AR49" s="277"/>
      <c r="AS49" s="277"/>
      <c r="AT49" s="277"/>
      <c r="AU49" s="277"/>
      <c r="AV49" s="277"/>
    </row>
    <row r="50" spans="1:48" s="74" customFormat="1" ht="15.75" customHeight="1">
      <c r="A50" s="430" t="s">
        <v>3474</v>
      </c>
      <c r="B50" s="51">
        <v>45904</v>
      </c>
      <c r="C50" s="33" t="s">
        <v>3473</v>
      </c>
      <c r="D50" s="37">
        <v>1482</v>
      </c>
      <c r="E50" s="34">
        <v>1.5</v>
      </c>
      <c r="F50" s="34">
        <v>2</v>
      </c>
      <c r="G50" s="34">
        <v>4.1900000000000004</v>
      </c>
      <c r="H50" s="34">
        <v>0.1</v>
      </c>
      <c r="I50" s="34">
        <v>0.36</v>
      </c>
      <c r="J50" s="31">
        <v>5.3999999999999999E-2</v>
      </c>
      <c r="K50" s="31">
        <v>8.2000000000000003E-2</v>
      </c>
      <c r="L50" s="31">
        <v>3.5999999999999997E-2</v>
      </c>
      <c r="M50" s="31">
        <v>1.2E-2</v>
      </c>
      <c r="N50" s="420">
        <f t="shared" ref="N50:N117" si="7">100-SUM(G50:M50)</f>
        <v>95.165999999999997</v>
      </c>
      <c r="O50" s="34">
        <v>36.869999999999997</v>
      </c>
      <c r="P50" s="34">
        <v>37.67</v>
      </c>
      <c r="Q50" s="34">
        <v>6.27</v>
      </c>
      <c r="R50" s="34">
        <v>16.84</v>
      </c>
      <c r="S50" s="34">
        <v>0.31</v>
      </c>
      <c r="T50" s="34">
        <v>0.17</v>
      </c>
      <c r="U50" s="34">
        <v>0.25</v>
      </c>
      <c r="V50" s="34">
        <v>0.2</v>
      </c>
      <c r="W50" s="34">
        <v>0.51</v>
      </c>
      <c r="X50" s="34">
        <v>0.69</v>
      </c>
      <c r="Y50" s="34">
        <v>1.021697857336588</v>
      </c>
      <c r="Z50" s="34">
        <v>1.1917548142120966</v>
      </c>
      <c r="AA50" s="34"/>
      <c r="AB50" s="34" t="s">
        <v>48</v>
      </c>
      <c r="AC50" s="34">
        <v>22.3</v>
      </c>
      <c r="AD50" s="34" t="s">
        <v>51</v>
      </c>
      <c r="AE50" s="34"/>
      <c r="AF50" s="34"/>
      <c r="AG50" s="34"/>
      <c r="AH50" s="34"/>
      <c r="AI50" s="34"/>
      <c r="AJ50" s="34"/>
      <c r="AK50" s="34"/>
      <c r="AL50" s="36"/>
      <c r="AM50" s="277"/>
      <c r="AN50" s="277"/>
      <c r="AO50" s="277"/>
      <c r="AP50" s="277"/>
      <c r="AQ50" s="277"/>
      <c r="AR50" s="277"/>
      <c r="AS50" s="277"/>
      <c r="AT50" s="277"/>
      <c r="AU50" s="277"/>
      <c r="AV50" s="277"/>
    </row>
    <row r="51" spans="1:48" s="74" customFormat="1" ht="15.75" customHeight="1">
      <c r="A51" s="430" t="s">
        <v>3476</v>
      </c>
      <c r="B51" s="51">
        <v>45904</v>
      </c>
      <c r="C51" s="33" t="s">
        <v>3475</v>
      </c>
      <c r="D51" s="37">
        <v>1474</v>
      </c>
      <c r="E51" s="34">
        <v>2.5</v>
      </c>
      <c r="F51" s="34">
        <v>3</v>
      </c>
      <c r="G51" s="34">
        <v>4.25</v>
      </c>
      <c r="H51" s="34">
        <v>0.1</v>
      </c>
      <c r="I51" s="34">
        <v>0.41</v>
      </c>
      <c r="J51" s="31">
        <v>4.5999999999999999E-2</v>
      </c>
      <c r="K51" s="31">
        <v>7.5999999999999998E-2</v>
      </c>
      <c r="L51" s="31">
        <v>3.6999999999999998E-2</v>
      </c>
      <c r="M51" s="31">
        <v>0.01</v>
      </c>
      <c r="N51" s="420">
        <f t="shared" si="7"/>
        <v>95.070999999999998</v>
      </c>
      <c r="O51" s="34">
        <v>36.54</v>
      </c>
      <c r="P51" s="34">
        <v>38.22</v>
      </c>
      <c r="Q51" s="34">
        <v>6.41</v>
      </c>
      <c r="R51" s="34">
        <v>16.489999999999998</v>
      </c>
      <c r="S51" s="34">
        <v>0.3</v>
      </c>
      <c r="T51" s="34">
        <v>0.17</v>
      </c>
      <c r="U51" s="34">
        <v>0.24</v>
      </c>
      <c r="V51" s="34">
        <v>0.23</v>
      </c>
      <c r="W51" s="34">
        <v>0.46</v>
      </c>
      <c r="X51" s="34">
        <v>0.72</v>
      </c>
      <c r="Y51" s="34">
        <v>1.0459770114942528</v>
      </c>
      <c r="Z51" s="34">
        <v>1.2214012041598248</v>
      </c>
      <c r="AA51" s="34"/>
      <c r="AB51" s="34" t="s">
        <v>50</v>
      </c>
      <c r="AC51" s="34">
        <v>6.3</v>
      </c>
      <c r="AD51" s="34">
        <v>24.6</v>
      </c>
      <c r="AE51" s="34">
        <v>18.399999999999999</v>
      </c>
      <c r="AF51" s="34">
        <v>0.6</v>
      </c>
      <c r="AG51" s="34">
        <v>3.35</v>
      </c>
      <c r="AH51" s="34">
        <v>53.05</v>
      </c>
      <c r="AI51" s="34">
        <v>1.3369565217391306</v>
      </c>
      <c r="AJ51" s="34">
        <v>42.790697674418603</v>
      </c>
      <c r="AK51" s="34">
        <v>852.47499999999991</v>
      </c>
      <c r="AL51" s="36"/>
      <c r="AM51" s="277"/>
      <c r="AN51" s="277"/>
      <c r="AO51" s="277"/>
      <c r="AP51" s="277"/>
      <c r="AQ51" s="277"/>
      <c r="AR51" s="277"/>
      <c r="AS51" s="277"/>
      <c r="AT51" s="277"/>
      <c r="AU51" s="277"/>
      <c r="AV51" s="277"/>
    </row>
    <row r="52" spans="1:48" s="74" customFormat="1" ht="15.75" customHeight="1">
      <c r="A52" s="430" t="s">
        <v>3478</v>
      </c>
      <c r="B52" s="51">
        <v>45904</v>
      </c>
      <c r="C52" s="33" t="s">
        <v>3477</v>
      </c>
      <c r="D52" s="37">
        <v>1484</v>
      </c>
      <c r="E52" s="34">
        <v>4.4000000000000004</v>
      </c>
      <c r="F52" s="34">
        <v>4.5</v>
      </c>
      <c r="G52" s="34">
        <v>4.1500000000000004</v>
      </c>
      <c r="H52" s="34">
        <v>0.11</v>
      </c>
      <c r="I52" s="34">
        <v>0.71</v>
      </c>
      <c r="J52" s="31">
        <v>3.1E-2</v>
      </c>
      <c r="K52" s="31">
        <v>8.1000000000000003E-2</v>
      </c>
      <c r="L52" s="31">
        <v>5.7000000000000002E-2</v>
      </c>
      <c r="M52" s="31">
        <v>0.01</v>
      </c>
      <c r="N52" s="420">
        <f t="shared" si="7"/>
        <v>94.850999999999999</v>
      </c>
      <c r="O52" s="34">
        <v>36.74</v>
      </c>
      <c r="P52" s="34">
        <v>38.01</v>
      </c>
      <c r="Q52" s="34">
        <v>6.3</v>
      </c>
      <c r="R52" s="34">
        <v>16.690000000000001</v>
      </c>
      <c r="S52" s="34">
        <v>0.3</v>
      </c>
      <c r="T52" s="34">
        <v>0.16</v>
      </c>
      <c r="U52" s="34">
        <v>0.24</v>
      </c>
      <c r="V52" s="34">
        <v>0.21</v>
      </c>
      <c r="W52" s="34">
        <v>0.48</v>
      </c>
      <c r="X52" s="34">
        <v>0.72</v>
      </c>
      <c r="Y52" s="34">
        <v>1.0345672291780075</v>
      </c>
      <c r="Z52" s="34">
        <v>1.2060424605334783</v>
      </c>
      <c r="AA52" s="34"/>
      <c r="AB52" s="34" t="s">
        <v>53</v>
      </c>
      <c r="AC52" s="34">
        <v>14.3</v>
      </c>
      <c r="AD52" s="34" t="s">
        <v>51</v>
      </c>
      <c r="AE52" s="34"/>
      <c r="AF52" s="34"/>
      <c r="AG52" s="34"/>
      <c r="AH52" s="34"/>
      <c r="AI52" s="34"/>
      <c r="AJ52" s="34"/>
      <c r="AK52" s="34"/>
      <c r="AL52" s="36"/>
      <c r="AM52" s="277"/>
      <c r="AN52" s="277"/>
      <c r="AO52" s="277"/>
      <c r="AP52" s="277"/>
      <c r="AQ52" s="277"/>
      <c r="AR52" s="277"/>
      <c r="AS52" s="277"/>
      <c r="AT52" s="277"/>
      <c r="AU52" s="277"/>
      <c r="AV52" s="277"/>
    </row>
    <row r="53" spans="1:48" s="74" customFormat="1" ht="15.75" customHeight="1">
      <c r="A53" s="430" t="s">
        <v>3480</v>
      </c>
      <c r="B53" s="51">
        <v>45904</v>
      </c>
      <c r="C53" s="33" t="s">
        <v>3479</v>
      </c>
      <c r="D53" s="37">
        <v>1493</v>
      </c>
      <c r="E53" s="34">
        <v>6.26</v>
      </c>
      <c r="F53" s="34">
        <v>6.37</v>
      </c>
      <c r="G53" s="34">
        <v>4.28</v>
      </c>
      <c r="H53" s="34">
        <v>0.12</v>
      </c>
      <c r="I53" s="34">
        <v>0.93</v>
      </c>
      <c r="J53" s="31">
        <v>2.5999999999999999E-2</v>
      </c>
      <c r="K53" s="31">
        <v>8.5000000000000006E-2</v>
      </c>
      <c r="L53" s="31">
        <v>7.2999999999999995E-2</v>
      </c>
      <c r="M53" s="31">
        <v>1.2E-2</v>
      </c>
      <c r="N53" s="420">
        <f t="shared" si="7"/>
        <v>94.474000000000004</v>
      </c>
      <c r="O53" s="34">
        <v>35.99</v>
      </c>
      <c r="P53" s="34">
        <v>38.68</v>
      </c>
      <c r="Q53" s="34">
        <v>6.36</v>
      </c>
      <c r="R53" s="34">
        <v>17</v>
      </c>
      <c r="S53" s="34">
        <v>0.25</v>
      </c>
      <c r="T53" s="34">
        <v>0.12</v>
      </c>
      <c r="U53" s="34">
        <v>0.25</v>
      </c>
      <c r="V53" s="34">
        <v>0.19</v>
      </c>
      <c r="W53" s="34">
        <v>0.46</v>
      </c>
      <c r="X53" s="34">
        <v>0.61</v>
      </c>
      <c r="Y53" s="34">
        <f>P53/O53</f>
        <v>1.0747429841622673</v>
      </c>
      <c r="Z53" s="34">
        <f>(Q53+P53)/O53</f>
        <v>1.2514587385384828</v>
      </c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6"/>
      <c r="AM53" s="277"/>
      <c r="AN53" s="277"/>
      <c r="AO53" s="277"/>
      <c r="AP53" s="277"/>
      <c r="AQ53" s="277"/>
      <c r="AR53" s="277"/>
      <c r="AS53" s="277"/>
      <c r="AT53" s="277"/>
      <c r="AU53" s="277"/>
      <c r="AV53" s="277"/>
    </row>
    <row r="54" spans="1:48" s="74" customFormat="1" ht="15.75" customHeight="1">
      <c r="A54" s="430" t="s">
        <v>3482</v>
      </c>
      <c r="B54" s="51">
        <v>45904</v>
      </c>
      <c r="C54" s="33" t="s">
        <v>3481</v>
      </c>
      <c r="D54" s="37">
        <v>1473</v>
      </c>
      <c r="E54" s="34">
        <v>8.2100000000000009</v>
      </c>
      <c r="F54" s="34">
        <v>8.3000000000000007</v>
      </c>
      <c r="G54" s="34">
        <v>4.2</v>
      </c>
      <c r="H54" s="34">
        <v>0.08</v>
      </c>
      <c r="I54" s="34">
        <v>0.33</v>
      </c>
      <c r="J54" s="31">
        <v>7.4999999999999997E-2</v>
      </c>
      <c r="K54" s="31">
        <v>7.9000000000000001E-2</v>
      </c>
      <c r="L54" s="31">
        <v>2.5999999999999999E-2</v>
      </c>
      <c r="M54" s="31">
        <v>1.0999999999999999E-2</v>
      </c>
      <c r="N54" s="420">
        <f t="shared" si="7"/>
        <v>95.198999999999998</v>
      </c>
      <c r="O54" s="34">
        <v>36.69</v>
      </c>
      <c r="P54" s="34">
        <v>38.340000000000003</v>
      </c>
      <c r="Q54" s="34">
        <v>6.43</v>
      </c>
      <c r="R54" s="34">
        <v>15.99</v>
      </c>
      <c r="S54" s="34">
        <v>0.47</v>
      </c>
      <c r="T54" s="34">
        <v>0.21</v>
      </c>
      <c r="U54" s="34">
        <v>0.26</v>
      </c>
      <c r="V54" s="34">
        <v>0.21</v>
      </c>
      <c r="W54" s="34">
        <v>0.53</v>
      </c>
      <c r="X54" s="34">
        <v>0.74</v>
      </c>
      <c r="Y54" s="34">
        <f>P54/O54</f>
        <v>1.0449713818479152</v>
      </c>
      <c r="Z54" s="34">
        <f>(Q54+P54)/O54</f>
        <v>1.2202234941400929</v>
      </c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6"/>
      <c r="AM54" s="277"/>
      <c r="AN54" s="277"/>
      <c r="AO54" s="277"/>
      <c r="AP54" s="277"/>
      <c r="AQ54" s="277"/>
      <c r="AR54" s="277"/>
      <c r="AS54" s="277"/>
      <c r="AT54" s="277"/>
      <c r="AU54" s="277"/>
      <c r="AV54" s="277"/>
    </row>
    <row r="55" spans="1:48" s="74" customFormat="1" ht="15.75" customHeight="1">
      <c r="A55" s="430" t="s">
        <v>3484</v>
      </c>
      <c r="B55" s="51">
        <v>45904</v>
      </c>
      <c r="C55" s="33" t="s">
        <v>3483</v>
      </c>
      <c r="D55" s="37">
        <v>1483</v>
      </c>
      <c r="E55" s="34">
        <v>10.3</v>
      </c>
      <c r="F55" s="34">
        <v>10.4</v>
      </c>
      <c r="G55" s="34">
        <v>4.4000000000000004</v>
      </c>
      <c r="H55" s="34">
        <v>0.12</v>
      </c>
      <c r="I55" s="34">
        <v>0.72</v>
      </c>
      <c r="J55" s="31">
        <v>2.9000000000000001E-2</v>
      </c>
      <c r="K55" s="31">
        <v>9.8000000000000004E-2</v>
      </c>
      <c r="L55" s="31">
        <v>6.4000000000000001E-2</v>
      </c>
      <c r="M55" s="31">
        <v>1.0999999999999999E-2</v>
      </c>
      <c r="N55" s="420">
        <f t="shared" si="7"/>
        <v>94.557999999999993</v>
      </c>
      <c r="O55" s="34">
        <v>36.299999999999997</v>
      </c>
      <c r="P55" s="34">
        <v>38.24</v>
      </c>
      <c r="Q55" s="34">
        <v>6.39</v>
      </c>
      <c r="R55" s="34">
        <v>16.899999999999999</v>
      </c>
      <c r="S55" s="34">
        <v>0.26</v>
      </c>
      <c r="T55" s="34">
        <v>0.14000000000000001</v>
      </c>
      <c r="U55" s="34">
        <v>0.23</v>
      </c>
      <c r="V55" s="34">
        <v>0.19</v>
      </c>
      <c r="W55" s="34">
        <v>0.45</v>
      </c>
      <c r="X55" s="34">
        <v>0.68</v>
      </c>
      <c r="Y55" s="34">
        <v>1.0534435261707991</v>
      </c>
      <c r="Z55" s="34">
        <v>1.2294765840220387</v>
      </c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6"/>
      <c r="AM55" s="277"/>
      <c r="AN55" s="277"/>
      <c r="AO55" s="277"/>
      <c r="AP55" s="277"/>
      <c r="AQ55" s="277"/>
      <c r="AR55" s="277"/>
      <c r="AS55" s="277"/>
      <c r="AT55" s="277"/>
      <c r="AU55" s="277"/>
      <c r="AV55" s="277"/>
    </row>
    <row r="56" spans="1:48" s="74" customFormat="1" ht="15.75" customHeight="1">
      <c r="A56" s="430" t="s">
        <v>3486</v>
      </c>
      <c r="B56" s="51">
        <v>45904</v>
      </c>
      <c r="C56" s="33" t="s">
        <v>3485</v>
      </c>
      <c r="D56" s="37">
        <v>1469</v>
      </c>
      <c r="E56" s="34">
        <v>12.25</v>
      </c>
      <c r="F56" s="34">
        <v>12.35</v>
      </c>
      <c r="G56" s="34">
        <v>4.1500000000000004</v>
      </c>
      <c r="H56" s="34">
        <v>0.08</v>
      </c>
      <c r="I56" s="34">
        <v>0.3</v>
      </c>
      <c r="J56" s="31">
        <v>7.1999999999999995E-2</v>
      </c>
      <c r="K56" s="31">
        <v>0.08</v>
      </c>
      <c r="L56" s="31">
        <v>2.5000000000000001E-2</v>
      </c>
      <c r="M56" s="31">
        <v>1.0999999999999999E-2</v>
      </c>
      <c r="N56" s="420">
        <f t="shared" si="7"/>
        <v>95.281999999999996</v>
      </c>
      <c r="O56" s="34">
        <v>36.82</v>
      </c>
      <c r="P56" s="34">
        <v>38.32</v>
      </c>
      <c r="Q56" s="34">
        <v>6.69</v>
      </c>
      <c r="R56" s="34">
        <v>15.52</v>
      </c>
      <c r="S56" s="34">
        <v>0.56999999999999995</v>
      </c>
      <c r="T56" s="34">
        <v>0.21</v>
      </c>
      <c r="U56" s="34">
        <v>0.28000000000000003</v>
      </c>
      <c r="V56" s="34">
        <v>0.22</v>
      </c>
      <c r="W56" s="34">
        <v>0.51</v>
      </c>
      <c r="X56" s="34">
        <v>0.68</v>
      </c>
      <c r="Y56" s="34">
        <v>1.0407387289516568</v>
      </c>
      <c r="Z56" s="34">
        <v>1.2224334600760456</v>
      </c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6"/>
      <c r="AM56" s="277"/>
      <c r="AN56" s="277"/>
      <c r="AO56" s="277"/>
      <c r="AP56" s="277"/>
      <c r="AQ56" s="277"/>
      <c r="AR56" s="277"/>
      <c r="AS56" s="277"/>
      <c r="AT56" s="277"/>
      <c r="AU56" s="277"/>
      <c r="AV56" s="277"/>
    </row>
    <row r="57" spans="1:48" s="74" customFormat="1" ht="15.75" customHeight="1">
      <c r="A57" s="430" t="s">
        <v>3488</v>
      </c>
      <c r="B57" s="51">
        <v>45904</v>
      </c>
      <c r="C57" s="33" t="s">
        <v>3487</v>
      </c>
      <c r="D57" s="37">
        <v>1463</v>
      </c>
      <c r="E57" s="34">
        <v>14.2</v>
      </c>
      <c r="F57" s="34">
        <v>14.3</v>
      </c>
      <c r="G57" s="34">
        <v>4.26</v>
      </c>
      <c r="H57" s="34">
        <v>0.09</v>
      </c>
      <c r="I57" s="34">
        <v>0.27</v>
      </c>
      <c r="J57" s="31">
        <v>6.2E-2</v>
      </c>
      <c r="K57" s="31">
        <v>8.2000000000000003E-2</v>
      </c>
      <c r="L57" s="31">
        <v>3.1E-2</v>
      </c>
      <c r="M57" s="31">
        <v>1.0999999999999999E-2</v>
      </c>
      <c r="N57" s="420">
        <f t="shared" si="7"/>
        <v>95.194000000000003</v>
      </c>
      <c r="O57" s="34">
        <v>36.72</v>
      </c>
      <c r="P57" s="34">
        <v>37.89</v>
      </c>
      <c r="Q57" s="34">
        <v>6.43</v>
      </c>
      <c r="R57" s="34">
        <v>16.45</v>
      </c>
      <c r="S57" s="34">
        <v>0.36</v>
      </c>
      <c r="T57" s="34">
        <v>0.21</v>
      </c>
      <c r="U57" s="34">
        <v>0.24</v>
      </c>
      <c r="V57" s="34">
        <v>0.21</v>
      </c>
      <c r="W57" s="34">
        <v>0.52</v>
      </c>
      <c r="X57" s="34">
        <v>0.84</v>
      </c>
      <c r="Y57" s="34">
        <v>1.03186274509804</v>
      </c>
      <c r="Z57" s="34">
        <v>1.2069716775599129</v>
      </c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6"/>
      <c r="AM57" s="277"/>
      <c r="AN57" s="277"/>
      <c r="AO57" s="277"/>
      <c r="AP57" s="277"/>
      <c r="AQ57" s="277"/>
      <c r="AR57" s="277"/>
      <c r="AS57" s="277"/>
      <c r="AT57" s="277"/>
      <c r="AU57" s="277"/>
      <c r="AV57" s="277"/>
    </row>
    <row r="58" spans="1:48" s="74" customFormat="1" ht="15.75" customHeight="1">
      <c r="A58" s="430" t="s">
        <v>3490</v>
      </c>
      <c r="B58" s="51">
        <v>45904</v>
      </c>
      <c r="C58" s="33" t="s">
        <v>3489</v>
      </c>
      <c r="D58" s="37">
        <v>1485</v>
      </c>
      <c r="E58" s="34">
        <v>15.3</v>
      </c>
      <c r="F58" s="34">
        <v>15.4</v>
      </c>
      <c r="G58" s="34">
        <v>4.3600000000000003</v>
      </c>
      <c r="H58" s="34">
        <v>0.12</v>
      </c>
      <c r="I58" s="34">
        <v>0.73</v>
      </c>
      <c r="J58" s="31">
        <v>2.5000000000000001E-2</v>
      </c>
      <c r="K58" s="31">
        <v>9.5000000000000001E-2</v>
      </c>
      <c r="L58" s="31">
        <v>7.0999999999999994E-2</v>
      </c>
      <c r="M58" s="31">
        <v>1.0999999999999999E-2</v>
      </c>
      <c r="N58" s="420">
        <f t="shared" si="7"/>
        <v>94.587999999999994</v>
      </c>
      <c r="O58" s="34">
        <v>35.46</v>
      </c>
      <c r="P58" s="34">
        <v>38.24</v>
      </c>
      <c r="Q58" s="34">
        <v>6.36</v>
      </c>
      <c r="R58" s="34">
        <v>17.920000000000002</v>
      </c>
      <c r="S58" s="34">
        <v>0.25</v>
      </c>
      <c r="T58" s="34">
        <v>0.14000000000000001</v>
      </c>
      <c r="U58" s="34">
        <v>0.24</v>
      </c>
      <c r="V58" s="34">
        <v>0.2</v>
      </c>
      <c r="W58" s="34">
        <v>0.4</v>
      </c>
      <c r="X58" s="34">
        <v>0.7</v>
      </c>
      <c r="Y58" s="34">
        <v>1.0783981951494641</v>
      </c>
      <c r="Z58" s="34">
        <v>1.2577552171460802</v>
      </c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6"/>
      <c r="AM58" s="277"/>
      <c r="AN58" s="277"/>
      <c r="AO58" s="277"/>
      <c r="AP58" s="277"/>
      <c r="AQ58" s="277"/>
      <c r="AR58" s="277"/>
      <c r="AS58" s="277"/>
      <c r="AT58" s="277"/>
      <c r="AU58" s="277"/>
      <c r="AV58" s="277"/>
    </row>
    <row r="59" spans="1:48" s="74" customFormat="1" ht="15.75" customHeight="1">
      <c r="A59" s="430" t="s">
        <v>3492</v>
      </c>
      <c r="B59" s="51">
        <v>45904</v>
      </c>
      <c r="C59" s="33" t="s">
        <v>3491</v>
      </c>
      <c r="D59" s="37">
        <v>1481</v>
      </c>
      <c r="E59" s="34">
        <v>17.149999999999999</v>
      </c>
      <c r="F59" s="34">
        <v>17.25</v>
      </c>
      <c r="G59" s="34">
        <v>4.3499999999999996</v>
      </c>
      <c r="H59" s="34">
        <v>0.11</v>
      </c>
      <c r="I59" s="34">
        <v>0.35</v>
      </c>
      <c r="J59" s="31">
        <v>3.7999999999999999E-2</v>
      </c>
      <c r="K59" s="31">
        <v>9.0999999999999998E-2</v>
      </c>
      <c r="L59" s="31">
        <v>4.3999999999999997E-2</v>
      </c>
      <c r="M59" s="31">
        <v>1.2E-2</v>
      </c>
      <c r="N59" s="420">
        <f t="shared" si="7"/>
        <v>95.004999999999995</v>
      </c>
      <c r="O59" s="34">
        <v>35.57</v>
      </c>
      <c r="P59" s="34">
        <v>39.31</v>
      </c>
      <c r="Q59" s="34">
        <v>6.67</v>
      </c>
      <c r="R59" s="34">
        <v>16.239999999999998</v>
      </c>
      <c r="S59" s="34">
        <v>0.37</v>
      </c>
      <c r="T59" s="34">
        <v>0.16</v>
      </c>
      <c r="U59" s="34">
        <v>0.27</v>
      </c>
      <c r="V59" s="34">
        <v>0.21</v>
      </c>
      <c r="W59" s="34">
        <v>0.42</v>
      </c>
      <c r="X59" s="34">
        <v>0.76</v>
      </c>
      <c r="Y59" s="34">
        <v>1.1051447849311218</v>
      </c>
      <c r="Z59" s="34">
        <v>1.2926623559179085</v>
      </c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6"/>
      <c r="AM59" s="277"/>
      <c r="AN59" s="277"/>
      <c r="AO59" s="277"/>
      <c r="AP59" s="277"/>
      <c r="AQ59" s="277"/>
      <c r="AR59" s="277"/>
      <c r="AS59" s="277"/>
      <c r="AT59" s="277"/>
      <c r="AU59" s="277"/>
      <c r="AV59" s="277"/>
    </row>
    <row r="60" spans="1:48" s="74" customFormat="1" ht="15.75" customHeight="1">
      <c r="A60" s="430" t="s">
        <v>3494</v>
      </c>
      <c r="B60" s="51">
        <v>45904</v>
      </c>
      <c r="C60" s="33" t="s">
        <v>3493</v>
      </c>
      <c r="D60" s="37">
        <v>1476</v>
      </c>
      <c r="E60" s="34">
        <v>19.100000000000001</v>
      </c>
      <c r="F60" s="34">
        <v>19.2</v>
      </c>
      <c r="G60" s="34">
        <v>4.26</v>
      </c>
      <c r="H60" s="34">
        <v>0.11</v>
      </c>
      <c r="I60" s="34">
        <v>0.4</v>
      </c>
      <c r="J60" s="31">
        <v>3.3000000000000002E-2</v>
      </c>
      <c r="K60" s="31">
        <v>8.2000000000000003E-2</v>
      </c>
      <c r="L60" s="31">
        <v>4.7E-2</v>
      </c>
      <c r="M60" s="31">
        <v>1.0999999999999999E-2</v>
      </c>
      <c r="N60" s="420">
        <f t="shared" si="7"/>
        <v>95.057000000000002</v>
      </c>
      <c r="O60" s="34">
        <v>35.29</v>
      </c>
      <c r="P60" s="34">
        <v>38.57</v>
      </c>
      <c r="Q60" s="34">
        <v>6.45</v>
      </c>
      <c r="R60" s="34">
        <v>17.53</v>
      </c>
      <c r="S60" s="34">
        <v>0.3</v>
      </c>
      <c r="T60" s="34">
        <v>0.15</v>
      </c>
      <c r="U60" s="34">
        <v>0.25</v>
      </c>
      <c r="V60" s="34">
        <v>0.21</v>
      </c>
      <c r="W60" s="34">
        <v>0.43</v>
      </c>
      <c r="X60" s="34">
        <v>0.75</v>
      </c>
      <c r="Y60" s="34">
        <v>1.0929441768206292</v>
      </c>
      <c r="Z60" s="34">
        <v>1.2757155001416833</v>
      </c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6"/>
      <c r="AM60" s="277"/>
      <c r="AN60" s="277"/>
      <c r="AO60" s="277"/>
      <c r="AP60" s="277"/>
      <c r="AQ60" s="277"/>
      <c r="AR60" s="277"/>
      <c r="AS60" s="277"/>
      <c r="AT60" s="277"/>
      <c r="AU60" s="277"/>
      <c r="AV60" s="277"/>
    </row>
    <row r="61" spans="1:48" s="74" customFormat="1" ht="15.75" customHeight="1">
      <c r="A61" s="430" t="s">
        <v>3496</v>
      </c>
      <c r="B61" s="51">
        <v>45904</v>
      </c>
      <c r="C61" s="33" t="s">
        <v>3495</v>
      </c>
      <c r="D61" s="37">
        <v>1457</v>
      </c>
      <c r="E61" s="34">
        <v>20.2</v>
      </c>
      <c r="F61" s="34">
        <v>20.3</v>
      </c>
      <c r="G61" s="34">
        <v>4.2</v>
      </c>
      <c r="H61" s="34">
        <v>0.09</v>
      </c>
      <c r="I61" s="34">
        <v>0.2</v>
      </c>
      <c r="J61" s="31">
        <v>6.0999999999999999E-2</v>
      </c>
      <c r="K61" s="31">
        <v>8.7999999999999995E-2</v>
      </c>
      <c r="L61" s="31">
        <v>2.1999999999999999E-2</v>
      </c>
      <c r="M61" s="31">
        <v>0.01</v>
      </c>
      <c r="N61" s="420">
        <f t="shared" si="7"/>
        <v>95.328999999999994</v>
      </c>
      <c r="O61" s="34">
        <v>35.659999999999997</v>
      </c>
      <c r="P61" s="34">
        <v>39.43</v>
      </c>
      <c r="Q61" s="34">
        <v>6.79</v>
      </c>
      <c r="R61" s="34">
        <v>15.58</v>
      </c>
      <c r="S61" s="34">
        <v>0.38</v>
      </c>
      <c r="T61" s="34">
        <v>0.21</v>
      </c>
      <c r="U61" s="34">
        <v>0.26</v>
      </c>
      <c r="V61" s="34">
        <v>0.21</v>
      </c>
      <c r="W61" s="34">
        <v>0.46</v>
      </c>
      <c r="X61" s="34">
        <v>0.9</v>
      </c>
      <c r="Y61" s="34">
        <f>P61/O61</f>
        <v>1.1057206954570948</v>
      </c>
      <c r="Z61" s="34">
        <f>(Q61+P61)/O61</f>
        <v>1.2961301177790243</v>
      </c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6"/>
      <c r="AM61" s="277"/>
      <c r="AN61" s="277"/>
      <c r="AO61" s="277"/>
      <c r="AP61" s="277"/>
      <c r="AQ61" s="277"/>
      <c r="AR61" s="277"/>
      <c r="AS61" s="277"/>
      <c r="AT61" s="277"/>
      <c r="AU61" s="277"/>
      <c r="AV61" s="277"/>
    </row>
    <row r="62" spans="1:48" s="74" customFormat="1" ht="15.75" customHeight="1">
      <c r="A62" s="430" t="s">
        <v>3498</v>
      </c>
      <c r="B62" s="51">
        <v>45904</v>
      </c>
      <c r="C62" s="33" t="s">
        <v>3497</v>
      </c>
      <c r="D62" s="37">
        <v>1475</v>
      </c>
      <c r="E62" s="34">
        <v>22.45</v>
      </c>
      <c r="F62" s="34">
        <v>22.55</v>
      </c>
      <c r="G62" s="34">
        <v>4.37</v>
      </c>
      <c r="H62" s="34">
        <v>0.12</v>
      </c>
      <c r="I62" s="34">
        <v>0.65</v>
      </c>
      <c r="J62" s="31">
        <v>2.5999999999999999E-2</v>
      </c>
      <c r="K62" s="31">
        <v>9.8000000000000004E-2</v>
      </c>
      <c r="L62" s="31">
        <v>6.5000000000000002E-2</v>
      </c>
      <c r="M62" s="31">
        <v>1.2E-2</v>
      </c>
      <c r="N62" s="420">
        <f t="shared" si="7"/>
        <v>94.659000000000006</v>
      </c>
      <c r="O62" s="34">
        <v>35.4</v>
      </c>
      <c r="P62" s="34">
        <v>39.270000000000003</v>
      </c>
      <c r="Q62" s="34">
        <v>6.59</v>
      </c>
      <c r="R62" s="34">
        <v>16.59</v>
      </c>
      <c r="S62" s="34">
        <v>0.25</v>
      </c>
      <c r="T62" s="34">
        <v>0.16</v>
      </c>
      <c r="U62" s="34">
        <v>0.25</v>
      </c>
      <c r="V62" s="34">
        <v>0.18</v>
      </c>
      <c r="W62" s="34">
        <v>0.4</v>
      </c>
      <c r="X62" s="34">
        <v>0.79</v>
      </c>
      <c r="Y62" s="34">
        <f t="shared" ref="Y62" si="8">P62/O62</f>
        <v>1.1093220338983052</v>
      </c>
      <c r="Z62" s="34">
        <f t="shared" ref="Z62" si="9">(Q62+P62)/O62</f>
        <v>1.2954802259887006</v>
      </c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6"/>
      <c r="AM62" s="277"/>
      <c r="AN62" s="277"/>
      <c r="AO62" s="277"/>
      <c r="AP62" s="277"/>
      <c r="AQ62" s="277"/>
      <c r="AR62" s="277"/>
      <c r="AS62" s="277"/>
      <c r="AT62" s="277"/>
      <c r="AU62" s="277"/>
      <c r="AV62" s="277"/>
    </row>
    <row r="63" spans="1:48" s="74" customFormat="1" ht="15.75" customHeight="1">
      <c r="A63" s="430" t="s">
        <v>3500</v>
      </c>
      <c r="B63" s="51">
        <v>45904</v>
      </c>
      <c r="C63" s="33" t="s">
        <v>3499</v>
      </c>
      <c r="D63" s="37">
        <v>1465</v>
      </c>
      <c r="E63" s="34">
        <v>0</v>
      </c>
      <c r="F63" s="34">
        <v>0.1</v>
      </c>
      <c r="G63" s="34">
        <v>4.18</v>
      </c>
      <c r="H63" s="34">
        <v>0.08</v>
      </c>
      <c r="I63" s="34">
        <v>0.19</v>
      </c>
      <c r="J63" s="31">
        <v>7.2999999999999995E-2</v>
      </c>
      <c r="K63" s="31">
        <v>8.5000000000000006E-2</v>
      </c>
      <c r="L63" s="31">
        <v>1.7000000000000001E-2</v>
      </c>
      <c r="M63" s="31">
        <v>1.0999999999999999E-2</v>
      </c>
      <c r="N63" s="420">
        <f t="shared" si="7"/>
        <v>95.364000000000004</v>
      </c>
      <c r="O63" s="34">
        <v>35.630000000000003</v>
      </c>
      <c r="P63" s="34">
        <v>38.619999999999997</v>
      </c>
      <c r="Q63" s="34">
        <v>6.72</v>
      </c>
      <c r="R63" s="34">
        <v>16.260000000000002</v>
      </c>
      <c r="S63" s="34">
        <v>0.47</v>
      </c>
      <c r="T63" s="34">
        <v>0.23</v>
      </c>
      <c r="U63" s="34">
        <v>0.28999999999999998</v>
      </c>
      <c r="V63" s="34">
        <v>0.22</v>
      </c>
      <c r="W63" s="34">
        <v>0.53</v>
      </c>
      <c r="X63" s="34">
        <v>0.89</v>
      </c>
      <c r="Y63" s="34">
        <v>1.0839180465899521</v>
      </c>
      <c r="Z63" s="34">
        <v>1.272523154644962</v>
      </c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6"/>
      <c r="AM63" s="277"/>
      <c r="AN63" s="277"/>
      <c r="AO63" s="277"/>
      <c r="AP63" s="277"/>
      <c r="AQ63" s="277"/>
      <c r="AR63" s="277"/>
      <c r="AS63" s="277"/>
      <c r="AT63" s="277"/>
      <c r="AU63" s="277"/>
      <c r="AV63" s="277"/>
    </row>
    <row r="64" spans="1:48" s="74" customFormat="1" ht="15.75" customHeight="1" thickBot="1">
      <c r="A64" s="430"/>
      <c r="B64" s="51"/>
      <c r="C64" s="33"/>
      <c r="D64" s="37"/>
      <c r="E64" s="34"/>
      <c r="F64" s="34"/>
      <c r="G64" s="34"/>
      <c r="H64" s="34"/>
      <c r="I64" s="34"/>
      <c r="J64" s="31"/>
      <c r="K64" s="31"/>
      <c r="L64" s="31"/>
      <c r="M64" s="31"/>
      <c r="N64" s="35"/>
      <c r="O64" s="34"/>
      <c r="P64" s="33"/>
      <c r="Q64" s="33"/>
      <c r="R64" s="33"/>
      <c r="S64" s="33"/>
      <c r="T64" s="33"/>
      <c r="U64" s="34"/>
      <c r="V64" s="33"/>
      <c r="W64" s="34"/>
      <c r="X64" s="33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6"/>
      <c r="AM64" s="277"/>
      <c r="AN64" s="277"/>
      <c r="AO64" s="277"/>
      <c r="AP64" s="277"/>
      <c r="AQ64" s="277"/>
      <c r="AR64" s="277"/>
      <c r="AS64" s="277"/>
      <c r="AT64" s="277"/>
      <c r="AU64" s="277"/>
      <c r="AV64" s="277"/>
    </row>
    <row r="65" spans="1:48" s="74" customFormat="1" ht="15.75" customHeight="1" thickBot="1">
      <c r="A65" s="430" t="s">
        <v>3502</v>
      </c>
      <c r="B65" s="51">
        <v>45905</v>
      </c>
      <c r="C65" s="33" t="s">
        <v>3501</v>
      </c>
      <c r="D65" s="37">
        <v>1470</v>
      </c>
      <c r="E65" s="34">
        <v>1.2</v>
      </c>
      <c r="F65" s="34">
        <v>1.3</v>
      </c>
      <c r="G65" s="34">
        <v>4.16</v>
      </c>
      <c r="H65" s="34">
        <v>0.11</v>
      </c>
      <c r="I65" s="34">
        <v>0.46</v>
      </c>
      <c r="J65" s="31">
        <v>3.4000000000000002E-2</v>
      </c>
      <c r="K65" s="31">
        <v>8.4000000000000005E-2</v>
      </c>
      <c r="L65" s="31">
        <v>4.9000000000000002E-2</v>
      </c>
      <c r="M65" s="31">
        <v>1.2999999999999999E-2</v>
      </c>
      <c r="N65" s="420">
        <f t="shared" si="7"/>
        <v>95.09</v>
      </c>
      <c r="O65" s="431">
        <v>35.71</v>
      </c>
      <c r="P65" s="81">
        <v>38.47</v>
      </c>
      <c r="Q65" s="81">
        <v>6.54</v>
      </c>
      <c r="R65" s="81">
        <v>16.96</v>
      </c>
      <c r="S65" s="81">
        <v>0.27</v>
      </c>
      <c r="T65" s="81">
        <v>0.19</v>
      </c>
      <c r="U65" s="81">
        <v>0.25</v>
      </c>
      <c r="V65" s="81">
        <v>0.2</v>
      </c>
      <c r="W65" s="81">
        <v>0.46</v>
      </c>
      <c r="X65" s="432">
        <v>0.83</v>
      </c>
      <c r="Y65" s="433">
        <f>P65/O65</f>
        <v>1.0772892747129654</v>
      </c>
      <c r="Z65" s="433">
        <f>(Q65+P65)/O65</f>
        <v>1.2604312517502099</v>
      </c>
      <c r="AA65" s="34"/>
      <c r="AB65" s="34" t="s">
        <v>48</v>
      </c>
      <c r="AC65" s="34">
        <v>22.3</v>
      </c>
      <c r="AD65" s="34">
        <v>24.8</v>
      </c>
      <c r="AE65" s="34">
        <v>18.2</v>
      </c>
      <c r="AF65" s="34">
        <v>0.6</v>
      </c>
      <c r="AG65" s="34">
        <v>3.48</v>
      </c>
      <c r="AH65" s="34">
        <v>52.92</v>
      </c>
      <c r="AI65" s="34">
        <v>1.3626373626373627</v>
      </c>
      <c r="AJ65" s="34">
        <v>42.325581395348841</v>
      </c>
      <c r="AK65" s="34">
        <v>862.54</v>
      </c>
      <c r="AL65" s="36"/>
      <c r="AM65" s="277"/>
      <c r="AN65" s="277"/>
      <c r="AO65" s="277"/>
      <c r="AP65" s="277"/>
      <c r="AQ65" s="277"/>
      <c r="AR65" s="277"/>
      <c r="AS65" s="277"/>
      <c r="AT65" s="277"/>
      <c r="AU65" s="277"/>
      <c r="AV65" s="277"/>
    </row>
    <row r="66" spans="1:48" s="74" customFormat="1" ht="15.75" customHeight="1">
      <c r="A66" s="430" t="s">
        <v>3504</v>
      </c>
      <c r="B66" s="51">
        <v>45905</v>
      </c>
      <c r="C66" s="33" t="s">
        <v>3503</v>
      </c>
      <c r="D66" s="37">
        <v>1490</v>
      </c>
      <c r="E66" s="34">
        <v>2.5499999999999998</v>
      </c>
      <c r="F66" s="34">
        <v>3.05</v>
      </c>
      <c r="G66" s="34">
        <v>4.18</v>
      </c>
      <c r="H66" s="34">
        <v>0.12</v>
      </c>
      <c r="I66" s="34">
        <v>0.75</v>
      </c>
      <c r="J66" s="31">
        <v>2.1000000000000001E-2</v>
      </c>
      <c r="K66" s="31">
        <v>0.08</v>
      </c>
      <c r="L66" s="31">
        <v>7.0000000000000007E-2</v>
      </c>
      <c r="M66" s="31">
        <v>1.0999999999999999E-2</v>
      </c>
      <c r="N66" s="420">
        <f t="shared" si="7"/>
        <v>94.768000000000001</v>
      </c>
      <c r="O66" s="34">
        <v>34.93</v>
      </c>
      <c r="P66" s="34">
        <v>39.369999999999997</v>
      </c>
      <c r="Q66" s="34">
        <v>6.75</v>
      </c>
      <c r="R66" s="34">
        <v>16.98</v>
      </c>
      <c r="S66" s="34">
        <v>0.23</v>
      </c>
      <c r="T66" s="34">
        <v>0.14000000000000001</v>
      </c>
      <c r="U66" s="34">
        <v>0.27</v>
      </c>
      <c r="V66" s="34">
        <v>0.18</v>
      </c>
      <c r="W66" s="34">
        <v>0.35</v>
      </c>
      <c r="X66" s="34">
        <v>0.69</v>
      </c>
      <c r="Y66" s="34">
        <v>1.1271113655883194</v>
      </c>
      <c r="Z66" s="34">
        <v>1.320354995705697</v>
      </c>
      <c r="AA66" s="34"/>
      <c r="AB66" s="34" t="s">
        <v>50</v>
      </c>
      <c r="AC66" s="34">
        <v>6.3</v>
      </c>
      <c r="AD66" s="34"/>
      <c r="AE66" s="34"/>
      <c r="AF66" s="34"/>
      <c r="AG66" s="34"/>
      <c r="AH66" s="34"/>
      <c r="AI66" s="34"/>
      <c r="AJ66" s="34"/>
      <c r="AK66" s="34"/>
      <c r="AL66" s="36"/>
      <c r="AM66" s="277"/>
      <c r="AN66" s="277"/>
      <c r="AO66" s="277"/>
      <c r="AP66" s="277"/>
      <c r="AQ66" s="277"/>
      <c r="AR66" s="277"/>
      <c r="AS66" s="277"/>
      <c r="AT66" s="277"/>
      <c r="AU66" s="277"/>
      <c r="AV66" s="277"/>
    </row>
    <row r="67" spans="1:48" s="74" customFormat="1" ht="15.75" customHeight="1">
      <c r="A67" s="430" t="s">
        <v>3506</v>
      </c>
      <c r="B67" s="51">
        <v>45905</v>
      </c>
      <c r="C67" s="33" t="s">
        <v>3505</v>
      </c>
      <c r="D67" s="37">
        <v>1461</v>
      </c>
      <c r="E67" s="34">
        <v>5.05</v>
      </c>
      <c r="F67" s="34">
        <v>5.15</v>
      </c>
      <c r="G67" s="34">
        <v>4.1500000000000004</v>
      </c>
      <c r="H67" s="34">
        <v>0.1</v>
      </c>
      <c r="I67" s="34">
        <v>0.34</v>
      </c>
      <c r="J67" s="31">
        <v>7.2999999999999995E-2</v>
      </c>
      <c r="K67" s="31">
        <v>7.8E-2</v>
      </c>
      <c r="L67" s="31">
        <v>2.5000000000000001E-2</v>
      </c>
      <c r="M67" s="31">
        <v>1.4999999999999999E-2</v>
      </c>
      <c r="N67" s="420">
        <f t="shared" si="7"/>
        <v>95.218999999999994</v>
      </c>
      <c r="O67" s="34">
        <v>36.15</v>
      </c>
      <c r="P67" s="34">
        <v>38.89</v>
      </c>
      <c r="Q67" s="34">
        <v>6.73</v>
      </c>
      <c r="R67" s="34">
        <v>15.67</v>
      </c>
      <c r="S67" s="34">
        <v>0.46</v>
      </c>
      <c r="T67" s="34">
        <v>0.21</v>
      </c>
      <c r="U67" s="34">
        <v>0.3</v>
      </c>
      <c r="V67" s="34">
        <v>0.22</v>
      </c>
      <c r="W67" s="34">
        <v>0.49</v>
      </c>
      <c r="X67" s="34">
        <v>0.77</v>
      </c>
      <c r="Y67" s="34">
        <v>1.0757952973720608</v>
      </c>
      <c r="Z67" s="34">
        <v>1.2619640387275244</v>
      </c>
      <c r="AA67" s="34"/>
      <c r="AB67" s="34" t="s">
        <v>53</v>
      </c>
      <c r="AC67" s="34">
        <v>14.3</v>
      </c>
      <c r="AD67" s="34">
        <v>24.6</v>
      </c>
      <c r="AE67" s="34">
        <v>18</v>
      </c>
      <c r="AF67" s="34">
        <v>0.6</v>
      </c>
      <c r="AG67" s="34">
        <v>3.35</v>
      </c>
      <c r="AH67" s="34">
        <v>53.45</v>
      </c>
      <c r="AI67" s="34">
        <v>1.3666666666666667</v>
      </c>
      <c r="AJ67" s="34">
        <v>42.25352112676056</v>
      </c>
      <c r="AK67" s="34">
        <v>852.47499999999991</v>
      </c>
      <c r="AL67" s="36"/>
      <c r="AM67" s="277"/>
      <c r="AN67" s="277"/>
      <c r="AO67" s="277"/>
      <c r="AP67" s="277"/>
      <c r="AQ67" s="277"/>
      <c r="AR67" s="277"/>
      <c r="AS67" s="277"/>
      <c r="AT67" s="277"/>
      <c r="AU67" s="277"/>
      <c r="AV67" s="277"/>
    </row>
    <row r="68" spans="1:48" s="74" customFormat="1" ht="15.75" customHeight="1">
      <c r="A68" s="430" t="s">
        <v>3508</v>
      </c>
      <c r="B68" s="51">
        <v>45905</v>
      </c>
      <c r="C68" s="33" t="s">
        <v>3507</v>
      </c>
      <c r="D68" s="37">
        <v>1464</v>
      </c>
      <c r="E68" s="34">
        <v>7.2</v>
      </c>
      <c r="F68" s="34">
        <v>7.3</v>
      </c>
      <c r="G68" s="34">
        <v>4.3600000000000003</v>
      </c>
      <c r="H68" s="34">
        <v>0.1</v>
      </c>
      <c r="I68" s="34">
        <v>0.3</v>
      </c>
      <c r="J68" s="31">
        <v>6.6000000000000003E-2</v>
      </c>
      <c r="K68" s="31">
        <v>8.5000000000000006E-2</v>
      </c>
      <c r="L68" s="31">
        <v>2.7E-2</v>
      </c>
      <c r="M68" s="31">
        <v>1.0999999999999999E-2</v>
      </c>
      <c r="N68" s="420">
        <f t="shared" si="7"/>
        <v>95.051000000000002</v>
      </c>
      <c r="O68" s="34">
        <v>36.67</v>
      </c>
      <c r="P68" s="34">
        <v>38.130000000000003</v>
      </c>
      <c r="Q68" s="34">
        <v>6.51</v>
      </c>
      <c r="R68" s="34">
        <v>16.28</v>
      </c>
      <c r="S68" s="34">
        <v>0.37</v>
      </c>
      <c r="T68" s="34">
        <v>0.2</v>
      </c>
      <c r="U68" s="34">
        <v>0.27</v>
      </c>
      <c r="V68" s="34">
        <v>0.21</v>
      </c>
      <c r="W68" s="34">
        <v>0.49</v>
      </c>
      <c r="X68" s="34">
        <v>0.76</v>
      </c>
      <c r="Y68" s="34">
        <v>1.039814562312517</v>
      </c>
      <c r="Z68" s="34">
        <v>1.2173438778292882</v>
      </c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6"/>
      <c r="AM68" s="277"/>
      <c r="AN68" s="277"/>
      <c r="AO68" s="277"/>
      <c r="AP68" s="277"/>
      <c r="AQ68" s="277"/>
      <c r="AR68" s="277"/>
      <c r="AS68" s="277"/>
      <c r="AT68" s="277"/>
      <c r="AU68" s="277"/>
      <c r="AV68" s="277"/>
    </row>
    <row r="69" spans="1:48" s="74" customFormat="1" ht="15.75" customHeight="1">
      <c r="A69" s="434" t="s">
        <v>3510</v>
      </c>
      <c r="B69" s="51">
        <v>45905</v>
      </c>
      <c r="C69" s="33" t="s">
        <v>3509</v>
      </c>
      <c r="D69" s="37">
        <v>1476</v>
      </c>
      <c r="E69" s="34">
        <v>9.5</v>
      </c>
      <c r="F69" s="34">
        <v>10</v>
      </c>
      <c r="G69" s="34">
        <v>4.21</v>
      </c>
      <c r="H69" s="34">
        <v>0.1</v>
      </c>
      <c r="I69" s="34">
        <v>0.39</v>
      </c>
      <c r="J69" s="31">
        <v>4.9000000000000002E-2</v>
      </c>
      <c r="K69" s="31">
        <v>0.08</v>
      </c>
      <c r="L69" s="31">
        <v>3.7999999999999999E-2</v>
      </c>
      <c r="M69" s="31">
        <v>0.02</v>
      </c>
      <c r="N69" s="420">
        <f t="shared" si="7"/>
        <v>95.113</v>
      </c>
      <c r="O69" s="34">
        <v>36.93</v>
      </c>
      <c r="P69" s="34">
        <v>38.28</v>
      </c>
      <c r="Q69" s="34">
        <v>6.43</v>
      </c>
      <c r="R69" s="34">
        <v>15.98</v>
      </c>
      <c r="S69" s="34">
        <v>0.4</v>
      </c>
      <c r="T69" s="34">
        <v>0.18</v>
      </c>
      <c r="U69" s="34">
        <v>0.27</v>
      </c>
      <c r="V69" s="34">
        <v>0.21</v>
      </c>
      <c r="W69" s="34">
        <v>0.51</v>
      </c>
      <c r="X69" s="34">
        <v>0.74</v>
      </c>
      <c r="Y69" s="34">
        <v>1.0365556458164094</v>
      </c>
      <c r="Z69" s="34">
        <v>1.2106688329271595</v>
      </c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6"/>
      <c r="AM69" s="277"/>
      <c r="AN69" s="277"/>
      <c r="AO69" s="277"/>
      <c r="AP69" s="277"/>
      <c r="AQ69" s="277"/>
      <c r="AR69" s="277"/>
      <c r="AS69" s="277"/>
      <c r="AT69" s="277"/>
      <c r="AU69" s="277"/>
      <c r="AV69" s="277"/>
    </row>
    <row r="70" spans="1:48" s="74" customFormat="1" ht="15.75" customHeight="1">
      <c r="A70" s="435" t="s">
        <v>3512</v>
      </c>
      <c r="B70" s="51">
        <v>45905</v>
      </c>
      <c r="C70" s="33" t="s">
        <v>3511</v>
      </c>
      <c r="D70" s="37">
        <v>1466</v>
      </c>
      <c r="E70" s="34">
        <v>12.2</v>
      </c>
      <c r="F70" s="34">
        <v>12.3</v>
      </c>
      <c r="G70" s="34">
        <v>4.2300000000000004</v>
      </c>
      <c r="H70" s="34">
        <v>0.09</v>
      </c>
      <c r="I70" s="34">
        <v>0.24</v>
      </c>
      <c r="J70" s="31">
        <v>6.0999999999999999E-2</v>
      </c>
      <c r="K70" s="31">
        <v>8.2000000000000003E-2</v>
      </c>
      <c r="L70" s="31">
        <v>2.9000000000000001E-2</v>
      </c>
      <c r="M70" s="31">
        <v>1.0999999999999999E-2</v>
      </c>
      <c r="N70" s="420">
        <f t="shared" si="7"/>
        <v>95.257000000000005</v>
      </c>
      <c r="O70" s="34">
        <v>37.01</v>
      </c>
      <c r="P70" s="34">
        <v>38.159999999999997</v>
      </c>
      <c r="Q70" s="34">
        <v>6.57</v>
      </c>
      <c r="R70" s="34">
        <v>15.6</v>
      </c>
      <c r="S70" s="34">
        <v>0.44</v>
      </c>
      <c r="T70" s="34">
        <v>0.21</v>
      </c>
      <c r="U70" s="34">
        <v>0.26</v>
      </c>
      <c r="V70" s="34">
        <v>0.23</v>
      </c>
      <c r="W70" s="34">
        <v>0.56000000000000005</v>
      </c>
      <c r="X70" s="34">
        <v>0.85</v>
      </c>
      <c r="Y70" s="34">
        <v>1.0310726830586328</v>
      </c>
      <c r="Z70" s="34">
        <v>1.2085922723588218</v>
      </c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6"/>
      <c r="AM70" s="277"/>
      <c r="AN70" s="277"/>
      <c r="AO70" s="277"/>
      <c r="AP70" s="277"/>
      <c r="AQ70" s="277"/>
      <c r="AR70" s="277"/>
      <c r="AS70" s="277"/>
      <c r="AT70" s="277"/>
      <c r="AU70" s="277"/>
      <c r="AV70" s="277"/>
    </row>
    <row r="71" spans="1:48" s="74" customFormat="1" ht="15.75" customHeight="1">
      <c r="A71" s="435" t="s">
        <v>3514</v>
      </c>
      <c r="B71" s="51">
        <v>45905</v>
      </c>
      <c r="C71" s="33" t="s">
        <v>3513</v>
      </c>
      <c r="D71" s="37">
        <v>1487</v>
      </c>
      <c r="E71" s="34">
        <v>14.25</v>
      </c>
      <c r="F71" s="34">
        <v>14.35</v>
      </c>
      <c r="G71" s="34">
        <v>4.21</v>
      </c>
      <c r="H71" s="34">
        <v>0.09</v>
      </c>
      <c r="I71" s="34">
        <v>0.22</v>
      </c>
      <c r="J71" s="31">
        <v>6.5000000000000002E-2</v>
      </c>
      <c r="K71" s="31">
        <v>8.4000000000000005E-2</v>
      </c>
      <c r="L71" s="31">
        <v>2.3E-2</v>
      </c>
      <c r="M71" s="31">
        <v>1.0999999999999999E-2</v>
      </c>
      <c r="N71" s="420">
        <f t="shared" si="7"/>
        <v>95.296999999999997</v>
      </c>
      <c r="O71" s="34">
        <v>36.799999999999997</v>
      </c>
      <c r="P71" s="34">
        <v>37.35</v>
      </c>
      <c r="Q71" s="34">
        <v>6.46</v>
      </c>
      <c r="R71" s="34">
        <v>16.91</v>
      </c>
      <c r="S71" s="34">
        <v>0.34</v>
      </c>
      <c r="T71" s="34">
        <v>0.2</v>
      </c>
      <c r="U71" s="34">
        <v>0.25</v>
      </c>
      <c r="V71" s="34">
        <v>0.21</v>
      </c>
      <c r="W71" s="34">
        <v>0.49</v>
      </c>
      <c r="X71" s="34">
        <v>0.82</v>
      </c>
      <c r="Y71" s="433">
        <f>P71/O71</f>
        <v>1.0149456521739131</v>
      </c>
      <c r="Z71" s="433">
        <f>(Q71+P71)/O71</f>
        <v>1.1904891304347827</v>
      </c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6"/>
      <c r="AM71" s="277"/>
      <c r="AN71" s="277"/>
      <c r="AO71" s="277"/>
      <c r="AP71" s="277"/>
      <c r="AQ71" s="277"/>
      <c r="AR71" s="277"/>
      <c r="AS71" s="277"/>
      <c r="AT71" s="277"/>
      <c r="AU71" s="277"/>
      <c r="AV71" s="277"/>
    </row>
    <row r="72" spans="1:48" s="74" customFormat="1" ht="15.75" customHeight="1">
      <c r="A72" s="435" t="s">
        <v>3516</v>
      </c>
      <c r="B72" s="51">
        <v>45905</v>
      </c>
      <c r="C72" s="33" t="s">
        <v>3515</v>
      </c>
      <c r="D72" s="37">
        <v>1525</v>
      </c>
      <c r="E72" s="34">
        <v>15.47</v>
      </c>
      <c r="F72" s="34">
        <v>15.57</v>
      </c>
      <c r="G72" s="34">
        <v>4.09</v>
      </c>
      <c r="H72" s="34">
        <v>0.14000000000000001</v>
      </c>
      <c r="I72" s="34">
        <v>0.64</v>
      </c>
      <c r="J72" s="31">
        <v>5.2999999999999999E-2</v>
      </c>
      <c r="K72" s="31">
        <v>8.3000000000000004E-2</v>
      </c>
      <c r="L72" s="31">
        <v>5.1999999999999998E-2</v>
      </c>
      <c r="M72" s="31">
        <v>3.2000000000000001E-2</v>
      </c>
      <c r="N72" s="420">
        <f t="shared" si="7"/>
        <v>94.91</v>
      </c>
      <c r="O72" s="34">
        <v>36.31</v>
      </c>
      <c r="P72" s="34">
        <v>38.56</v>
      </c>
      <c r="Q72" s="34">
        <v>6.58</v>
      </c>
      <c r="R72" s="34">
        <v>16.14</v>
      </c>
      <c r="S72" s="34">
        <v>0.28000000000000003</v>
      </c>
      <c r="T72" s="34">
        <v>0.18</v>
      </c>
      <c r="U72" s="34">
        <v>0.26</v>
      </c>
      <c r="V72" s="34">
        <v>0.2</v>
      </c>
      <c r="W72" s="34">
        <v>0.48</v>
      </c>
      <c r="X72" s="34">
        <v>0.79</v>
      </c>
      <c r="Y72" s="433">
        <f t="shared" ref="Y72:Y74" si="10">P72/O72</f>
        <v>1.0619664004406499</v>
      </c>
      <c r="Z72" s="433">
        <f t="shared" ref="Z72:Z74" si="11">(Q72+P72)/O72</f>
        <v>1.2431836959515283</v>
      </c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6"/>
      <c r="AM72" s="277"/>
      <c r="AN72" s="277"/>
      <c r="AO72" s="277"/>
      <c r="AP72" s="277"/>
      <c r="AQ72" s="277"/>
      <c r="AR72" s="277"/>
      <c r="AS72" s="277"/>
      <c r="AT72" s="277"/>
      <c r="AU72" s="277"/>
      <c r="AV72" s="277"/>
    </row>
    <row r="73" spans="1:48" s="74" customFormat="1" ht="15.75" customHeight="1">
      <c r="A73" s="435" t="s">
        <v>3518</v>
      </c>
      <c r="B73" s="51">
        <v>45905</v>
      </c>
      <c r="C73" s="33" t="s">
        <v>3517</v>
      </c>
      <c r="D73" s="37">
        <v>1468</v>
      </c>
      <c r="E73" s="34">
        <v>17.45</v>
      </c>
      <c r="F73" s="34">
        <v>17.55</v>
      </c>
      <c r="G73" s="34">
        <v>4.25</v>
      </c>
      <c r="H73" s="34">
        <v>0.1</v>
      </c>
      <c r="I73" s="34">
        <v>0.28000000000000003</v>
      </c>
      <c r="J73" s="31">
        <v>5.6000000000000001E-2</v>
      </c>
      <c r="K73" s="31">
        <v>8.4000000000000005E-2</v>
      </c>
      <c r="L73" s="31">
        <v>3.5000000000000003E-2</v>
      </c>
      <c r="M73" s="31">
        <v>1.2999999999999999E-2</v>
      </c>
      <c r="N73" s="420">
        <f t="shared" si="7"/>
        <v>95.182000000000002</v>
      </c>
      <c r="O73" s="34">
        <v>35.81</v>
      </c>
      <c r="P73" s="34">
        <v>38.47</v>
      </c>
      <c r="Q73" s="34">
        <v>6.64</v>
      </c>
      <c r="R73" s="34">
        <v>16.82</v>
      </c>
      <c r="S73" s="34">
        <v>0.28999999999999998</v>
      </c>
      <c r="T73" s="34">
        <v>0.17</v>
      </c>
      <c r="U73" s="34">
        <v>0.26</v>
      </c>
      <c r="V73" s="34">
        <v>0.18</v>
      </c>
      <c r="W73" s="34">
        <v>0.46</v>
      </c>
      <c r="X73" s="34">
        <v>0.81</v>
      </c>
      <c r="Y73" s="433">
        <v>1.0742809271153309</v>
      </c>
      <c r="Z73" s="433">
        <v>1.2597039932979615</v>
      </c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6"/>
      <c r="AM73" s="277"/>
      <c r="AN73" s="277"/>
      <c r="AO73" s="277"/>
      <c r="AP73" s="277"/>
      <c r="AQ73" s="277"/>
      <c r="AR73" s="277"/>
      <c r="AS73" s="277"/>
      <c r="AT73" s="277"/>
      <c r="AU73" s="277"/>
      <c r="AV73" s="277"/>
    </row>
    <row r="74" spans="1:48" s="74" customFormat="1" ht="15.75" customHeight="1">
      <c r="A74" s="435" t="s">
        <v>3520</v>
      </c>
      <c r="B74" s="51">
        <v>45905</v>
      </c>
      <c r="C74" s="33" t="s">
        <v>3519</v>
      </c>
      <c r="D74" s="37">
        <v>1460</v>
      </c>
      <c r="E74" s="34">
        <v>19.5</v>
      </c>
      <c r="F74" s="34">
        <v>20</v>
      </c>
      <c r="G74" s="34">
        <v>4.2300000000000004</v>
      </c>
      <c r="H74" s="34">
        <v>0.09</v>
      </c>
      <c r="I74" s="34">
        <v>0.23</v>
      </c>
      <c r="J74" s="31">
        <v>6.3E-2</v>
      </c>
      <c r="K74" s="31">
        <v>8.5000000000000006E-2</v>
      </c>
      <c r="L74" s="31">
        <v>2.7E-2</v>
      </c>
      <c r="M74" s="31">
        <v>0.01</v>
      </c>
      <c r="N74" s="420">
        <f t="shared" si="7"/>
        <v>95.265000000000001</v>
      </c>
      <c r="O74" s="34">
        <v>35.76</v>
      </c>
      <c r="P74" s="34">
        <v>38.020000000000003</v>
      </c>
      <c r="Q74" s="34">
        <v>6.64</v>
      </c>
      <c r="R74" s="34">
        <v>17.07</v>
      </c>
      <c r="S74" s="34">
        <v>0.33</v>
      </c>
      <c r="T74" s="34">
        <v>0.21</v>
      </c>
      <c r="U74" s="34">
        <v>0.26</v>
      </c>
      <c r="V74" s="34">
        <v>0.2</v>
      </c>
      <c r="W74" s="34">
        <v>0.48</v>
      </c>
      <c r="X74" s="34">
        <v>0.91</v>
      </c>
      <c r="Y74" s="433">
        <f t="shared" si="10"/>
        <v>1.0631991051454139</v>
      </c>
      <c r="Z74" s="433">
        <f t="shared" si="11"/>
        <v>1.248881431767338</v>
      </c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6"/>
      <c r="AM74" s="277"/>
      <c r="AN74" s="277"/>
      <c r="AO74" s="277"/>
      <c r="AP74" s="277"/>
      <c r="AQ74" s="277"/>
      <c r="AR74" s="277"/>
      <c r="AS74" s="277"/>
      <c r="AT74" s="277"/>
      <c r="AU74" s="277"/>
      <c r="AV74" s="277"/>
    </row>
    <row r="75" spans="1:48" s="74" customFormat="1" ht="15.75" customHeight="1">
      <c r="A75" s="435" t="s">
        <v>3522</v>
      </c>
      <c r="B75" s="51">
        <v>45905</v>
      </c>
      <c r="C75" s="33" t="s">
        <v>3521</v>
      </c>
      <c r="D75" s="37">
        <v>1453</v>
      </c>
      <c r="E75" s="34">
        <v>21.3</v>
      </c>
      <c r="F75" s="34">
        <v>21.4</v>
      </c>
      <c r="G75" s="34">
        <v>4.1500000000000004</v>
      </c>
      <c r="H75" s="34">
        <v>0.11</v>
      </c>
      <c r="I75" s="34">
        <v>0.37</v>
      </c>
      <c r="J75" s="31">
        <v>6.5000000000000002E-2</v>
      </c>
      <c r="K75" s="31">
        <v>8.3000000000000004E-2</v>
      </c>
      <c r="L75" s="31">
        <v>2.5999999999999999E-2</v>
      </c>
      <c r="M75" s="31">
        <v>2.1999999999999999E-2</v>
      </c>
      <c r="N75" s="420">
        <f t="shared" si="7"/>
        <v>95.173999999999992</v>
      </c>
      <c r="O75" s="34">
        <v>35.99</v>
      </c>
      <c r="P75" s="34">
        <v>38.090000000000003</v>
      </c>
      <c r="Q75" s="34">
        <v>6.63</v>
      </c>
      <c r="R75" s="34">
        <v>16.559999999999999</v>
      </c>
      <c r="S75" s="34">
        <v>0.43</v>
      </c>
      <c r="T75" s="34">
        <v>0.25</v>
      </c>
      <c r="U75" s="34">
        <v>0.27</v>
      </c>
      <c r="V75" s="34">
        <v>0.2</v>
      </c>
      <c r="W75" s="34">
        <v>0.49</v>
      </c>
      <c r="X75" s="34">
        <v>0.96</v>
      </c>
      <c r="Y75" s="433">
        <v>1.0583495415393165</v>
      </c>
      <c r="Z75" s="433">
        <v>1.2425673798277299</v>
      </c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6"/>
      <c r="AM75" s="277"/>
      <c r="AN75" s="277"/>
      <c r="AO75" s="277"/>
      <c r="AP75" s="277"/>
      <c r="AQ75" s="277"/>
      <c r="AR75" s="277"/>
      <c r="AS75" s="277"/>
      <c r="AT75" s="277"/>
      <c r="AU75" s="277"/>
      <c r="AV75" s="277"/>
    </row>
    <row r="76" spans="1:48" s="74" customFormat="1" ht="15.75" customHeight="1">
      <c r="A76" s="435" t="s">
        <v>3524</v>
      </c>
      <c r="B76" s="51">
        <v>45905</v>
      </c>
      <c r="C76" s="33" t="s">
        <v>3523</v>
      </c>
      <c r="D76" s="37">
        <v>1460</v>
      </c>
      <c r="E76" s="34">
        <v>22.5</v>
      </c>
      <c r="F76" s="34">
        <v>23</v>
      </c>
      <c r="G76" s="34">
        <v>4.22</v>
      </c>
      <c r="H76" s="34">
        <v>0.1</v>
      </c>
      <c r="I76" s="34">
        <v>0.41</v>
      </c>
      <c r="J76" s="31">
        <v>4.9000000000000002E-2</v>
      </c>
      <c r="K76" s="31">
        <v>0.08</v>
      </c>
      <c r="L76" s="31">
        <v>4.5999999999999999E-2</v>
      </c>
      <c r="M76" s="31">
        <v>1.0999999999999999E-2</v>
      </c>
      <c r="N76" s="420">
        <f t="shared" si="7"/>
        <v>95.084000000000003</v>
      </c>
      <c r="O76" s="34">
        <v>36.119999999999997</v>
      </c>
      <c r="P76" s="34">
        <v>38.21</v>
      </c>
      <c r="Q76" s="34">
        <v>6.62</v>
      </c>
      <c r="R76" s="34">
        <v>16.64</v>
      </c>
      <c r="S76" s="34">
        <v>0.32</v>
      </c>
      <c r="T76" s="34">
        <v>0.2</v>
      </c>
      <c r="U76" s="34">
        <v>0.27</v>
      </c>
      <c r="V76" s="34">
        <v>0.19</v>
      </c>
      <c r="W76" s="34">
        <v>0.43</v>
      </c>
      <c r="X76" s="34">
        <v>0.89</v>
      </c>
      <c r="Y76" s="433">
        <v>1.0578626799557034</v>
      </c>
      <c r="Z76" s="433">
        <v>1.241140642303433</v>
      </c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6"/>
      <c r="AM76" s="277"/>
      <c r="AN76" s="277"/>
      <c r="AO76" s="277"/>
      <c r="AP76" s="277"/>
      <c r="AQ76" s="277"/>
      <c r="AR76" s="277"/>
      <c r="AS76" s="277"/>
      <c r="AT76" s="277"/>
      <c r="AU76" s="277"/>
      <c r="AV76" s="277"/>
    </row>
    <row r="77" spans="1:48" s="74" customFormat="1" ht="15.75" customHeight="1">
      <c r="A77" s="435"/>
      <c r="B77" s="34"/>
      <c r="C77" s="33"/>
      <c r="D77" s="33"/>
      <c r="E77" s="34"/>
      <c r="F77" s="34"/>
      <c r="G77" s="34"/>
      <c r="H77" s="34"/>
      <c r="I77" s="34"/>
      <c r="J77" s="31"/>
      <c r="K77" s="31"/>
      <c r="L77" s="31"/>
      <c r="M77" s="31"/>
      <c r="N77" s="35"/>
      <c r="O77" s="34"/>
      <c r="P77" s="33"/>
      <c r="Q77" s="33"/>
      <c r="R77" s="33"/>
      <c r="S77" s="33"/>
      <c r="T77" s="33"/>
      <c r="U77" s="34"/>
      <c r="V77" s="33"/>
      <c r="W77" s="34"/>
      <c r="X77" s="33"/>
      <c r="Y77" s="433"/>
      <c r="Z77" s="433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6"/>
      <c r="AM77" s="277"/>
      <c r="AN77" s="277"/>
      <c r="AO77" s="277"/>
      <c r="AP77" s="277"/>
      <c r="AQ77" s="277"/>
      <c r="AR77" s="277"/>
      <c r="AS77" s="277"/>
      <c r="AT77" s="277"/>
      <c r="AU77" s="277"/>
      <c r="AV77" s="277"/>
    </row>
    <row r="78" spans="1:48" s="74" customFormat="1" ht="15.75" customHeight="1">
      <c r="A78" s="435" t="s">
        <v>3526</v>
      </c>
      <c r="B78" s="51">
        <v>45906</v>
      </c>
      <c r="C78" s="33" t="s">
        <v>3525</v>
      </c>
      <c r="D78" s="37">
        <v>1479</v>
      </c>
      <c r="E78" s="34">
        <v>1.4</v>
      </c>
      <c r="F78" s="34">
        <v>1.5</v>
      </c>
      <c r="G78" s="34">
        <v>4.3099999999999996</v>
      </c>
      <c r="H78" s="34">
        <v>0.12</v>
      </c>
      <c r="I78" s="34">
        <v>0.49</v>
      </c>
      <c r="J78" s="31">
        <v>0.03</v>
      </c>
      <c r="K78" s="31">
        <v>8.3000000000000004E-2</v>
      </c>
      <c r="L78" s="31">
        <v>5.5E-2</v>
      </c>
      <c r="M78" s="31">
        <v>1.2E-2</v>
      </c>
      <c r="N78" s="420">
        <f t="shared" si="7"/>
        <v>94.9</v>
      </c>
      <c r="O78" s="34">
        <v>35.82</v>
      </c>
      <c r="P78" s="34">
        <v>38.57</v>
      </c>
      <c r="Q78" s="34">
        <v>6.56</v>
      </c>
      <c r="R78" s="34">
        <v>17.059999999999999</v>
      </c>
      <c r="S78" s="34">
        <v>0.26</v>
      </c>
      <c r="T78" s="34">
        <v>0.16</v>
      </c>
      <c r="U78" s="34">
        <v>0.26</v>
      </c>
      <c r="V78" s="34">
        <v>0.16</v>
      </c>
      <c r="W78" s="34">
        <v>0.32</v>
      </c>
      <c r="X78" s="34">
        <v>0.73</v>
      </c>
      <c r="Y78" s="34">
        <v>1.0767727526521496</v>
      </c>
      <c r="Z78" s="34">
        <v>1.2599106644332776</v>
      </c>
      <c r="AA78" s="34"/>
      <c r="AB78" s="34" t="s">
        <v>48</v>
      </c>
      <c r="AC78" s="34">
        <v>22.3</v>
      </c>
      <c r="AD78" s="34" t="s">
        <v>51</v>
      </c>
      <c r="AE78" s="34"/>
      <c r="AF78" s="34"/>
      <c r="AG78" s="34"/>
      <c r="AH78" s="34"/>
      <c r="AI78" s="34"/>
      <c r="AJ78" s="34"/>
      <c r="AK78" s="34"/>
      <c r="AL78" s="36"/>
      <c r="AM78" s="277"/>
      <c r="AN78" s="277"/>
      <c r="AO78" s="277"/>
      <c r="AP78" s="277"/>
      <c r="AQ78" s="277"/>
      <c r="AR78" s="277"/>
      <c r="AS78" s="277"/>
      <c r="AT78" s="277"/>
      <c r="AU78" s="277"/>
      <c r="AV78" s="277"/>
    </row>
    <row r="79" spans="1:48" s="74" customFormat="1" ht="15.75" customHeight="1">
      <c r="A79" s="435" t="s">
        <v>3528</v>
      </c>
      <c r="B79" s="51">
        <v>45906</v>
      </c>
      <c r="C79" s="33" t="s">
        <v>3527</v>
      </c>
      <c r="D79" s="37">
        <v>1470</v>
      </c>
      <c r="E79" s="34">
        <v>2.5499999999999998</v>
      </c>
      <c r="F79" s="34">
        <v>3.05</v>
      </c>
      <c r="G79" s="34">
        <v>4.1399999999999997</v>
      </c>
      <c r="H79" s="34">
        <v>0.11</v>
      </c>
      <c r="I79" s="34">
        <v>0.56000000000000005</v>
      </c>
      <c r="J79" s="31">
        <v>3.1E-2</v>
      </c>
      <c r="K79" s="31">
        <v>8.1000000000000003E-2</v>
      </c>
      <c r="L79" s="31">
        <v>5.8999999999999997E-2</v>
      </c>
      <c r="M79" s="31">
        <v>1.2999999999999999E-2</v>
      </c>
      <c r="N79" s="420">
        <f t="shared" si="7"/>
        <v>95.006</v>
      </c>
      <c r="O79" s="34">
        <v>35.380000000000003</v>
      </c>
      <c r="P79" s="34">
        <v>38.64</v>
      </c>
      <c r="Q79" s="34">
        <v>6.77</v>
      </c>
      <c r="R79" s="34">
        <v>17.21</v>
      </c>
      <c r="S79" s="34">
        <v>0.22</v>
      </c>
      <c r="T79" s="34">
        <v>0.15</v>
      </c>
      <c r="U79" s="34">
        <v>0.25</v>
      </c>
      <c r="V79" s="34">
        <v>0.17</v>
      </c>
      <c r="W79" s="34">
        <v>0.36</v>
      </c>
      <c r="X79" s="34">
        <v>0.74</v>
      </c>
      <c r="Y79" s="34">
        <v>1.092142453363482</v>
      </c>
      <c r="Z79" s="34">
        <v>1.2834934991520632</v>
      </c>
      <c r="AA79" s="34"/>
      <c r="AB79" s="34" t="s">
        <v>50</v>
      </c>
      <c r="AC79" s="34">
        <v>6.3</v>
      </c>
      <c r="AD79" s="34">
        <v>25</v>
      </c>
      <c r="AE79" s="34">
        <v>17.8</v>
      </c>
      <c r="AF79" s="34">
        <v>0.6</v>
      </c>
      <c r="AG79" s="34">
        <v>3.62</v>
      </c>
      <c r="AH79" s="34">
        <v>52.980000000000004</v>
      </c>
      <c r="AI79" s="34">
        <v>1.4044943820224718</v>
      </c>
      <c r="AJ79" s="34">
        <v>41.588785046728979</v>
      </c>
      <c r="AK79" s="34">
        <v>872.91</v>
      </c>
      <c r="AL79" s="36"/>
      <c r="AM79" s="277"/>
      <c r="AN79" s="277"/>
      <c r="AO79" s="277"/>
      <c r="AP79" s="277"/>
      <c r="AQ79" s="277"/>
      <c r="AR79" s="277"/>
      <c r="AS79" s="277"/>
      <c r="AT79" s="277"/>
      <c r="AU79" s="277"/>
      <c r="AV79" s="277"/>
    </row>
    <row r="80" spans="1:48" s="74" customFormat="1" ht="15.75" customHeight="1">
      <c r="A80" s="435" t="s">
        <v>3530</v>
      </c>
      <c r="B80" s="51">
        <v>45906</v>
      </c>
      <c r="C80" s="33" t="s">
        <v>3529</v>
      </c>
      <c r="D80" s="37">
        <v>1461</v>
      </c>
      <c r="E80" s="34">
        <v>5.2</v>
      </c>
      <c r="F80" s="34">
        <v>5.3</v>
      </c>
      <c r="G80" s="34">
        <v>4.18</v>
      </c>
      <c r="H80" s="34">
        <v>0.11</v>
      </c>
      <c r="I80" s="34">
        <v>0.61</v>
      </c>
      <c r="J80" s="31">
        <v>0.03</v>
      </c>
      <c r="K80" s="31">
        <v>0.08</v>
      </c>
      <c r="L80" s="31">
        <v>6.2E-2</v>
      </c>
      <c r="M80" s="31">
        <v>1.2E-2</v>
      </c>
      <c r="N80" s="420">
        <f t="shared" si="7"/>
        <v>94.915999999999997</v>
      </c>
      <c r="O80" s="34">
        <v>35.54</v>
      </c>
      <c r="P80" s="34">
        <v>37.880000000000003</v>
      </c>
      <c r="Q80" s="34">
        <v>6.62</v>
      </c>
      <c r="R80" s="34">
        <v>17.84</v>
      </c>
      <c r="S80" s="34">
        <v>0.24</v>
      </c>
      <c r="T80" s="34">
        <v>0.16</v>
      </c>
      <c r="U80" s="34">
        <v>0.25</v>
      </c>
      <c r="V80" s="34">
        <v>0.2</v>
      </c>
      <c r="W80" s="34">
        <v>0.41</v>
      </c>
      <c r="X80" s="34">
        <v>0.75</v>
      </c>
      <c r="Y80" s="34">
        <v>1.0658413055711875</v>
      </c>
      <c r="Z80" s="34">
        <v>1.2521102982554868</v>
      </c>
      <c r="AA80" s="34"/>
      <c r="AB80" s="34" t="s">
        <v>53</v>
      </c>
      <c r="AC80" s="34">
        <v>14.3</v>
      </c>
      <c r="AD80" s="34" t="s">
        <v>51</v>
      </c>
      <c r="AE80" s="34"/>
      <c r="AF80" s="34"/>
      <c r="AG80" s="34"/>
      <c r="AH80" s="34"/>
      <c r="AI80" s="34"/>
      <c r="AJ80" s="34"/>
      <c r="AK80" s="34"/>
      <c r="AL80" s="36"/>
      <c r="AM80" s="277"/>
      <c r="AN80" s="277"/>
      <c r="AO80" s="277"/>
      <c r="AP80" s="277"/>
      <c r="AQ80" s="277"/>
      <c r="AR80" s="277"/>
      <c r="AS80" s="277"/>
      <c r="AT80" s="277"/>
      <c r="AU80" s="277"/>
      <c r="AV80" s="277"/>
    </row>
    <row r="81" spans="1:48" s="74" customFormat="1" ht="15.75" customHeight="1">
      <c r="A81" s="435" t="s">
        <v>3532</v>
      </c>
      <c r="B81" s="51">
        <v>45906</v>
      </c>
      <c r="C81" s="33" t="s">
        <v>3531</v>
      </c>
      <c r="D81" s="37">
        <v>1477</v>
      </c>
      <c r="E81" s="34">
        <v>6.2</v>
      </c>
      <c r="F81" s="34">
        <v>6.3</v>
      </c>
      <c r="G81" s="34">
        <v>4.1900000000000004</v>
      </c>
      <c r="H81" s="34">
        <v>0.11</v>
      </c>
      <c r="I81" s="34">
        <v>0.52</v>
      </c>
      <c r="J81" s="31">
        <v>0.03</v>
      </c>
      <c r="K81" s="31">
        <v>7.8E-2</v>
      </c>
      <c r="L81" s="31">
        <v>5.7000000000000002E-2</v>
      </c>
      <c r="M81" s="31">
        <v>1.2E-2</v>
      </c>
      <c r="N81" s="420">
        <f t="shared" si="7"/>
        <v>95.003</v>
      </c>
      <c r="O81" s="34">
        <v>35.21</v>
      </c>
      <c r="P81" s="34">
        <v>37.619999999999997</v>
      </c>
      <c r="Q81" s="34">
        <v>6.56</v>
      </c>
      <c r="R81" s="34">
        <v>18.559999999999999</v>
      </c>
      <c r="S81" s="34">
        <v>0.26</v>
      </c>
      <c r="T81" s="34">
        <v>0.13</v>
      </c>
      <c r="U81" s="34">
        <v>0.27</v>
      </c>
      <c r="V81" s="34">
        <v>0.19</v>
      </c>
      <c r="W81" s="34">
        <v>0.4</v>
      </c>
      <c r="X81" s="34">
        <v>0.7</v>
      </c>
      <c r="Y81" s="34">
        <v>1.0684464640727065</v>
      </c>
      <c r="Z81" s="34">
        <v>1.2547571712581653</v>
      </c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6"/>
      <c r="AM81" s="277"/>
      <c r="AN81" s="277"/>
      <c r="AO81" s="277"/>
      <c r="AP81" s="277"/>
      <c r="AQ81" s="277"/>
      <c r="AR81" s="277"/>
      <c r="AS81" s="277"/>
      <c r="AT81" s="277"/>
      <c r="AU81" s="277"/>
      <c r="AV81" s="277"/>
    </row>
    <row r="82" spans="1:48" s="74" customFormat="1" ht="15.75" customHeight="1">
      <c r="A82" s="435" t="s">
        <v>3536</v>
      </c>
      <c r="B82" s="51">
        <v>45906</v>
      </c>
      <c r="C82" s="33" t="s">
        <v>3533</v>
      </c>
      <c r="D82" s="37">
        <v>1482</v>
      </c>
      <c r="E82" s="34">
        <v>9.5</v>
      </c>
      <c r="F82" s="34">
        <v>10</v>
      </c>
      <c r="G82" s="34">
        <v>4.2</v>
      </c>
      <c r="H82" s="34">
        <v>0.11</v>
      </c>
      <c r="I82" s="34">
        <v>0.48</v>
      </c>
      <c r="J82" s="31">
        <v>3.5000000000000003E-2</v>
      </c>
      <c r="K82" s="31">
        <v>8.1000000000000003E-2</v>
      </c>
      <c r="L82" s="31">
        <v>5.2999999999999999E-2</v>
      </c>
      <c r="M82" s="31">
        <v>1.2999999999999999E-2</v>
      </c>
      <c r="N82" s="420">
        <f t="shared" si="7"/>
        <v>95.027999999999992</v>
      </c>
      <c r="O82" s="34">
        <v>35.51</v>
      </c>
      <c r="P82" s="34">
        <v>38.32</v>
      </c>
      <c r="Q82" s="34">
        <v>6.78</v>
      </c>
      <c r="R82" s="34">
        <v>17.07</v>
      </c>
      <c r="S82" s="34">
        <v>0.38</v>
      </c>
      <c r="T82" s="34">
        <v>0.15</v>
      </c>
      <c r="U82" s="34">
        <v>0.28000000000000003</v>
      </c>
      <c r="V82" s="34">
        <v>0.2</v>
      </c>
      <c r="W82" s="34">
        <v>0.46</v>
      </c>
      <c r="X82" s="34">
        <v>0.76</v>
      </c>
      <c r="Y82" s="34">
        <v>1.079132638693326</v>
      </c>
      <c r="Z82" s="34">
        <v>1.2700647704871868</v>
      </c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6"/>
      <c r="AM82" s="277"/>
      <c r="AN82" s="277"/>
      <c r="AO82" s="277"/>
      <c r="AP82" s="277"/>
      <c r="AQ82" s="277"/>
      <c r="AR82" s="277"/>
      <c r="AS82" s="277"/>
      <c r="AT82" s="277"/>
      <c r="AU82" s="277"/>
      <c r="AV82" s="277"/>
    </row>
    <row r="83" spans="1:48" s="74" customFormat="1" ht="15.75" customHeight="1">
      <c r="A83" s="435" t="s">
        <v>3537</v>
      </c>
      <c r="B83" s="51">
        <v>45906</v>
      </c>
      <c r="C83" s="33" t="s">
        <v>3534</v>
      </c>
      <c r="D83" s="37">
        <v>1458</v>
      </c>
      <c r="E83" s="34">
        <v>10.5</v>
      </c>
      <c r="F83" s="34">
        <v>11</v>
      </c>
      <c r="G83" s="34">
        <v>4.1900000000000004</v>
      </c>
      <c r="H83" s="34">
        <v>0.09</v>
      </c>
      <c r="I83" s="34">
        <v>0.27</v>
      </c>
      <c r="J83" s="31">
        <v>6.4000000000000001E-2</v>
      </c>
      <c r="K83" s="31">
        <v>0.08</v>
      </c>
      <c r="L83" s="31">
        <v>0.03</v>
      </c>
      <c r="M83" s="31">
        <v>1.0999999999999999E-2</v>
      </c>
      <c r="N83" s="420">
        <f t="shared" si="7"/>
        <v>95.265000000000001</v>
      </c>
      <c r="O83" s="34">
        <v>35.97</v>
      </c>
      <c r="P83" s="34">
        <v>38.200000000000003</v>
      </c>
      <c r="Q83" s="34">
        <v>6.78</v>
      </c>
      <c r="R83" s="34">
        <v>16.5</v>
      </c>
      <c r="S83" s="34">
        <v>0.39</v>
      </c>
      <c r="T83" s="34">
        <v>0.19</v>
      </c>
      <c r="U83" s="34">
        <v>0.27</v>
      </c>
      <c r="V83" s="34">
        <v>0.22</v>
      </c>
      <c r="W83" s="34">
        <v>0.51</v>
      </c>
      <c r="X83" s="34">
        <v>0.84</v>
      </c>
      <c r="Y83" s="34">
        <v>1.0619961078676676</v>
      </c>
      <c r="Z83" s="34">
        <v>1.2504865165415626</v>
      </c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6"/>
      <c r="AM83" s="277"/>
      <c r="AN83" s="277"/>
      <c r="AO83" s="277"/>
      <c r="AP83" s="277"/>
      <c r="AQ83" s="277"/>
      <c r="AR83" s="277"/>
      <c r="AS83" s="277"/>
      <c r="AT83" s="277"/>
      <c r="AU83" s="277"/>
      <c r="AV83" s="277"/>
    </row>
    <row r="84" spans="1:48" s="74" customFormat="1" ht="15.75" customHeight="1">
      <c r="A84" s="435" t="s">
        <v>3538</v>
      </c>
      <c r="B84" s="51">
        <v>45906</v>
      </c>
      <c r="C84" s="33" t="s">
        <v>3535</v>
      </c>
      <c r="D84" s="37">
        <v>1448</v>
      </c>
      <c r="E84" s="34">
        <v>13</v>
      </c>
      <c r="F84" s="34">
        <v>13.1</v>
      </c>
      <c r="G84" s="34">
        <v>4.17</v>
      </c>
      <c r="H84" s="34">
        <v>0.1</v>
      </c>
      <c r="I84" s="34">
        <v>0.33</v>
      </c>
      <c r="J84" s="31">
        <v>0.06</v>
      </c>
      <c r="K84" s="31">
        <v>8.5000000000000006E-2</v>
      </c>
      <c r="L84" s="31">
        <v>3.4000000000000002E-2</v>
      </c>
      <c r="M84" s="31">
        <v>1.2E-2</v>
      </c>
      <c r="N84" s="420">
        <f t="shared" si="7"/>
        <v>95.209000000000003</v>
      </c>
      <c r="O84" s="34">
        <v>36.24</v>
      </c>
      <c r="P84" s="34">
        <v>37.53</v>
      </c>
      <c r="Q84" s="34">
        <v>6.62</v>
      </c>
      <c r="R84" s="34">
        <v>17</v>
      </c>
      <c r="S84" s="34">
        <v>0.4</v>
      </c>
      <c r="T84" s="34">
        <v>0.22</v>
      </c>
      <c r="U84" s="34">
        <v>0.25</v>
      </c>
      <c r="V84" s="34">
        <v>0.21</v>
      </c>
      <c r="W84" s="34">
        <v>0.53</v>
      </c>
      <c r="X84" s="34">
        <v>0.88</v>
      </c>
      <c r="Y84" s="34">
        <v>1.0355960264900661</v>
      </c>
      <c r="Z84" s="34">
        <v>1.2182671081677703</v>
      </c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6"/>
      <c r="AM84" s="277"/>
      <c r="AN84" s="277"/>
      <c r="AO84" s="277"/>
      <c r="AP84" s="277"/>
      <c r="AQ84" s="277"/>
      <c r="AR84" s="277"/>
      <c r="AS84" s="277"/>
      <c r="AT84" s="277"/>
      <c r="AU84" s="277"/>
      <c r="AV84" s="277"/>
    </row>
    <row r="85" spans="1:48" s="74" customFormat="1" ht="15.75" customHeight="1">
      <c r="A85" s="435" t="s">
        <v>3540</v>
      </c>
      <c r="B85" s="51">
        <v>45906</v>
      </c>
      <c r="C85" s="33" t="s">
        <v>3539</v>
      </c>
      <c r="D85" s="37">
        <v>1474</v>
      </c>
      <c r="E85" s="34">
        <v>14.47</v>
      </c>
      <c r="F85" s="34">
        <v>14.57</v>
      </c>
      <c r="G85" s="34">
        <v>4.2</v>
      </c>
      <c r="H85" s="34">
        <v>0.13</v>
      </c>
      <c r="I85" s="34">
        <v>0.85</v>
      </c>
      <c r="J85" s="31">
        <v>1.9E-2</v>
      </c>
      <c r="K85" s="31">
        <v>9.1999999999999998E-2</v>
      </c>
      <c r="L85" s="31">
        <v>8.2000000000000003E-2</v>
      </c>
      <c r="M85" s="31">
        <v>1.2E-2</v>
      </c>
      <c r="N85" s="420">
        <f t="shared" si="7"/>
        <v>94.614999999999995</v>
      </c>
      <c r="O85" s="34">
        <v>34.590000000000003</v>
      </c>
      <c r="P85" s="34">
        <v>39.53</v>
      </c>
      <c r="Q85" s="34">
        <v>6.91</v>
      </c>
      <c r="R85" s="34">
        <v>16.96</v>
      </c>
      <c r="S85" s="34">
        <v>0.22</v>
      </c>
      <c r="T85" s="34">
        <v>0.14000000000000001</v>
      </c>
      <c r="U85" s="34">
        <v>0.26</v>
      </c>
      <c r="V85" s="34">
        <v>0.17</v>
      </c>
      <c r="W85" s="34">
        <v>0.38</v>
      </c>
      <c r="X85" s="34">
        <v>0.73</v>
      </c>
      <c r="Y85" s="34">
        <v>1.1428158427291124</v>
      </c>
      <c r="Z85" s="34">
        <v>1.3425845620121419</v>
      </c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6"/>
      <c r="AM85" s="277"/>
      <c r="AN85" s="277"/>
      <c r="AO85" s="277"/>
      <c r="AP85" s="277"/>
      <c r="AQ85" s="277"/>
      <c r="AR85" s="277"/>
      <c r="AS85" s="277"/>
      <c r="AT85" s="277"/>
      <c r="AU85" s="277"/>
      <c r="AV85" s="277"/>
    </row>
    <row r="86" spans="1:48" s="74" customFormat="1" ht="15.75" customHeight="1">
      <c r="A86" s="435" t="s">
        <v>3542</v>
      </c>
      <c r="B86" s="51">
        <v>45906</v>
      </c>
      <c r="C86" s="33" t="s">
        <v>3541</v>
      </c>
      <c r="D86" s="37">
        <v>1468</v>
      </c>
      <c r="E86" s="34">
        <v>16.3</v>
      </c>
      <c r="F86" s="34">
        <v>16.399999999999999</v>
      </c>
      <c r="G86" s="34">
        <v>4.28</v>
      </c>
      <c r="H86" s="34">
        <v>0.12</v>
      </c>
      <c r="I86" s="34">
        <v>0.62</v>
      </c>
      <c r="J86" s="31">
        <v>2.8000000000000001E-2</v>
      </c>
      <c r="K86" s="31">
        <v>8.6999999999999994E-2</v>
      </c>
      <c r="L86" s="31">
        <v>6.6000000000000003E-2</v>
      </c>
      <c r="M86" s="31">
        <v>1.2E-2</v>
      </c>
      <c r="N86" s="420">
        <f t="shared" si="7"/>
        <v>94.787000000000006</v>
      </c>
      <c r="O86" s="34">
        <v>34.36</v>
      </c>
      <c r="P86" s="34">
        <v>39.75</v>
      </c>
      <c r="Q86" s="34">
        <v>7.04</v>
      </c>
      <c r="R86" s="34">
        <v>16.670000000000002</v>
      </c>
      <c r="S86" s="34">
        <v>0.3</v>
      </c>
      <c r="T86" s="34">
        <v>0.14000000000000001</v>
      </c>
      <c r="U86" s="34">
        <v>0.27</v>
      </c>
      <c r="V86" s="34">
        <v>0.17</v>
      </c>
      <c r="W86" s="34">
        <v>0.41</v>
      </c>
      <c r="X86" s="34">
        <v>0.77</v>
      </c>
      <c r="Y86" s="34">
        <v>1.1568684516880092</v>
      </c>
      <c r="Z86" s="34">
        <v>1.3617578579743888</v>
      </c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6"/>
      <c r="AM86" s="277"/>
      <c r="AN86" s="277"/>
      <c r="AO86" s="277"/>
      <c r="AP86" s="277"/>
      <c r="AQ86" s="277"/>
      <c r="AR86" s="277"/>
      <c r="AS86" s="277"/>
      <c r="AT86" s="277"/>
      <c r="AU86" s="277"/>
      <c r="AV86" s="277"/>
    </row>
    <row r="87" spans="1:48" s="74" customFormat="1" ht="15.75" customHeight="1">
      <c r="A87" s="435" t="s">
        <v>3544</v>
      </c>
      <c r="B87" s="51">
        <v>45906</v>
      </c>
      <c r="C87" s="33" t="s">
        <v>3543</v>
      </c>
      <c r="D87" s="37">
        <v>1493</v>
      </c>
      <c r="E87" s="34">
        <v>18.149999999999999</v>
      </c>
      <c r="F87" s="34">
        <v>18.25</v>
      </c>
      <c r="G87" s="34">
        <v>4.12</v>
      </c>
      <c r="H87" s="34">
        <v>0.12</v>
      </c>
      <c r="I87" s="34">
        <v>0.57999999999999996</v>
      </c>
      <c r="J87" s="31">
        <v>2.8000000000000001E-2</v>
      </c>
      <c r="K87" s="31">
        <v>8.1000000000000003E-2</v>
      </c>
      <c r="L87" s="31">
        <v>6.4000000000000001E-2</v>
      </c>
      <c r="M87" s="31">
        <v>1.7999999999999999E-2</v>
      </c>
      <c r="N87" s="420">
        <f t="shared" si="7"/>
        <v>94.989000000000004</v>
      </c>
      <c r="O87" s="34">
        <v>34.31</v>
      </c>
      <c r="P87" s="34">
        <v>39.840000000000003</v>
      </c>
      <c r="Q87" s="34">
        <v>7.12</v>
      </c>
      <c r="R87" s="34">
        <v>16.45</v>
      </c>
      <c r="S87" s="34">
        <v>0.39</v>
      </c>
      <c r="T87" s="34">
        <v>0.13</v>
      </c>
      <c r="U87" s="34">
        <v>0.3</v>
      </c>
      <c r="V87" s="34">
        <v>0.18</v>
      </c>
      <c r="W87" s="34">
        <v>0.41</v>
      </c>
      <c r="X87" s="34">
        <v>0.78</v>
      </c>
      <c r="Y87" s="34">
        <v>1.1611774992713495</v>
      </c>
      <c r="Z87" s="34">
        <v>1.3686971728359079</v>
      </c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6"/>
      <c r="AM87" s="277"/>
      <c r="AN87" s="277"/>
      <c r="AO87" s="277"/>
      <c r="AP87" s="277"/>
      <c r="AQ87" s="277"/>
      <c r="AR87" s="277"/>
      <c r="AS87" s="277"/>
      <c r="AT87" s="277"/>
      <c r="AU87" s="277"/>
      <c r="AV87" s="277"/>
    </row>
    <row r="88" spans="1:48" s="74" customFormat="1" ht="15.75" customHeight="1">
      <c r="A88" s="435" t="s">
        <v>3546</v>
      </c>
      <c r="B88" s="51">
        <v>45906</v>
      </c>
      <c r="C88" s="33" t="s">
        <v>3545</v>
      </c>
      <c r="D88" s="37">
        <v>1484</v>
      </c>
      <c r="E88" s="34">
        <v>19.350000000000001</v>
      </c>
      <c r="F88" s="34">
        <v>19.45</v>
      </c>
      <c r="G88" s="34">
        <v>4.33</v>
      </c>
      <c r="H88" s="34">
        <v>0.12</v>
      </c>
      <c r="I88" s="34">
        <v>0.56999999999999995</v>
      </c>
      <c r="J88" s="31">
        <v>3.3000000000000002E-2</v>
      </c>
      <c r="K88" s="31">
        <v>8.8999999999999996E-2</v>
      </c>
      <c r="L88" s="31">
        <v>6.3E-2</v>
      </c>
      <c r="M88" s="31">
        <v>1.2E-2</v>
      </c>
      <c r="N88" s="420">
        <f t="shared" si="7"/>
        <v>94.783000000000001</v>
      </c>
      <c r="O88" s="34">
        <v>34.6</v>
      </c>
      <c r="P88" s="34">
        <v>39.35</v>
      </c>
      <c r="Q88" s="34">
        <v>6.74</v>
      </c>
      <c r="R88" s="34">
        <v>17.149999999999999</v>
      </c>
      <c r="S88" s="34">
        <v>0.26</v>
      </c>
      <c r="T88" s="34">
        <v>0.14000000000000001</v>
      </c>
      <c r="U88" s="34">
        <v>0.26</v>
      </c>
      <c r="V88" s="34">
        <v>0.18</v>
      </c>
      <c r="W88" s="34">
        <v>0.44</v>
      </c>
      <c r="X88" s="34">
        <v>0.77</v>
      </c>
      <c r="Y88" s="34">
        <v>1.1372832369942196</v>
      </c>
      <c r="Z88" s="34">
        <v>1.3320809248554915</v>
      </c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6"/>
      <c r="AM88" s="277"/>
      <c r="AN88" s="277"/>
      <c r="AO88" s="277"/>
      <c r="AP88" s="277"/>
      <c r="AQ88" s="277"/>
      <c r="AR88" s="277"/>
      <c r="AS88" s="277"/>
      <c r="AT88" s="277"/>
      <c r="AU88" s="277"/>
      <c r="AV88" s="277"/>
    </row>
    <row r="89" spans="1:48" s="74" customFormat="1" ht="15.75" customHeight="1">
      <c r="A89" s="435" t="s">
        <v>3548</v>
      </c>
      <c r="B89" s="51">
        <v>45906</v>
      </c>
      <c r="C89" s="33" t="s">
        <v>3547</v>
      </c>
      <c r="D89" s="37">
        <v>1460</v>
      </c>
      <c r="E89" s="34">
        <v>21.1</v>
      </c>
      <c r="F89" s="34">
        <v>21.2</v>
      </c>
      <c r="G89" s="34">
        <v>4.25</v>
      </c>
      <c r="H89" s="34">
        <v>0.12</v>
      </c>
      <c r="I89" s="34">
        <v>0.56999999999999995</v>
      </c>
      <c r="J89" s="31">
        <v>3.1E-2</v>
      </c>
      <c r="K89" s="31">
        <v>8.5000000000000006E-2</v>
      </c>
      <c r="L89" s="31">
        <v>6.2E-2</v>
      </c>
      <c r="M89" s="31">
        <v>1.2E-2</v>
      </c>
      <c r="N89" s="420">
        <f t="shared" si="7"/>
        <v>94.87</v>
      </c>
      <c r="O89" s="34">
        <v>35.01</v>
      </c>
      <c r="P89" s="34">
        <v>38.619999999999997</v>
      </c>
      <c r="Q89" s="34">
        <v>6.77</v>
      </c>
      <c r="R89" s="34">
        <v>17.059999999999999</v>
      </c>
      <c r="S89" s="34">
        <v>0.41</v>
      </c>
      <c r="T89" s="34">
        <v>0.18</v>
      </c>
      <c r="U89" s="34">
        <v>0.26</v>
      </c>
      <c r="V89" s="34">
        <v>0.22</v>
      </c>
      <c r="W89" s="34">
        <v>0.5</v>
      </c>
      <c r="X89" s="34">
        <v>0.87</v>
      </c>
      <c r="Y89" s="34">
        <v>1.1031133961725221</v>
      </c>
      <c r="Z89" s="34">
        <v>1.2964867180805486</v>
      </c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6"/>
      <c r="AM89" s="277"/>
      <c r="AN89" s="277"/>
      <c r="AO89" s="277"/>
      <c r="AP89" s="277"/>
      <c r="AQ89" s="277"/>
      <c r="AR89" s="277"/>
      <c r="AS89" s="277"/>
      <c r="AT89" s="277"/>
      <c r="AU89" s="277"/>
      <c r="AV89" s="277"/>
    </row>
    <row r="90" spans="1:48" s="74" customFormat="1" ht="15.75" customHeight="1">
      <c r="A90" s="435" t="s">
        <v>3550</v>
      </c>
      <c r="B90" s="51">
        <v>45906</v>
      </c>
      <c r="C90" s="33" t="s">
        <v>3549</v>
      </c>
      <c r="D90" s="37">
        <v>1471</v>
      </c>
      <c r="E90" s="34">
        <v>22.4</v>
      </c>
      <c r="F90" s="34">
        <v>22.5</v>
      </c>
      <c r="G90" s="34">
        <v>4.16</v>
      </c>
      <c r="H90" s="34">
        <v>0.11</v>
      </c>
      <c r="I90" s="34">
        <v>0.49</v>
      </c>
      <c r="J90" s="31">
        <v>4.4999999999999998E-2</v>
      </c>
      <c r="K90" s="31">
        <v>8.1000000000000003E-2</v>
      </c>
      <c r="L90" s="31">
        <v>0.05</v>
      </c>
      <c r="M90" s="31">
        <v>1.2E-2</v>
      </c>
      <c r="N90" s="420">
        <f t="shared" si="7"/>
        <v>95.051999999999992</v>
      </c>
      <c r="O90" s="34">
        <v>36</v>
      </c>
      <c r="P90" s="34">
        <v>36.94</v>
      </c>
      <c r="Q90" s="34">
        <v>6.42</v>
      </c>
      <c r="R90" s="34">
        <v>18.260000000000002</v>
      </c>
      <c r="S90" s="34">
        <v>0.28000000000000003</v>
      </c>
      <c r="T90" s="34">
        <v>0.18</v>
      </c>
      <c r="U90" s="34">
        <v>0.25</v>
      </c>
      <c r="V90" s="34">
        <v>0.2</v>
      </c>
      <c r="W90" s="34">
        <v>0.54</v>
      </c>
      <c r="X90" s="34">
        <v>0.82</v>
      </c>
      <c r="Y90" s="34">
        <v>1.026111111111111</v>
      </c>
      <c r="Z90" s="34">
        <v>1.2044444444444444</v>
      </c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6"/>
      <c r="AM90" s="277"/>
      <c r="AN90" s="277"/>
      <c r="AO90" s="277"/>
      <c r="AP90" s="277"/>
      <c r="AQ90" s="277"/>
      <c r="AR90" s="277"/>
      <c r="AS90" s="277"/>
      <c r="AT90" s="277"/>
      <c r="AU90" s="277"/>
      <c r="AV90" s="277"/>
    </row>
    <row r="91" spans="1:48" s="74" customFormat="1" ht="15.75" customHeight="1">
      <c r="A91" s="369"/>
      <c r="B91" s="51"/>
      <c r="C91" s="33"/>
      <c r="D91" s="33"/>
      <c r="E91" s="34"/>
      <c r="F91" s="34"/>
      <c r="G91" s="34"/>
      <c r="H91" s="34"/>
      <c r="I91" s="34"/>
      <c r="J91" s="31"/>
      <c r="K91" s="31"/>
      <c r="L91" s="31"/>
      <c r="M91" s="31"/>
      <c r="N91" s="420"/>
      <c r="O91" s="34"/>
      <c r="P91" s="33"/>
      <c r="Q91" s="33"/>
      <c r="R91" s="33"/>
      <c r="S91" s="33"/>
      <c r="T91" s="33"/>
      <c r="U91" s="34"/>
      <c r="V91" s="33"/>
      <c r="W91" s="34"/>
      <c r="X91" s="33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6"/>
      <c r="AM91" s="277"/>
      <c r="AN91" s="277"/>
      <c r="AO91" s="277"/>
      <c r="AP91" s="277"/>
      <c r="AQ91" s="277"/>
      <c r="AR91" s="277"/>
      <c r="AS91" s="277"/>
      <c r="AT91" s="277"/>
      <c r="AU91" s="277"/>
      <c r="AV91" s="277"/>
    </row>
    <row r="92" spans="1:48" s="74" customFormat="1" ht="15.75" customHeight="1">
      <c r="A92" s="435" t="s">
        <v>3552</v>
      </c>
      <c r="B92" s="51">
        <v>45907</v>
      </c>
      <c r="C92" s="33" t="s">
        <v>3551</v>
      </c>
      <c r="D92" s="37">
        <v>1483</v>
      </c>
      <c r="E92" s="34">
        <v>0.4</v>
      </c>
      <c r="F92" s="34">
        <v>0.5</v>
      </c>
      <c r="G92" s="34">
        <v>4.24</v>
      </c>
      <c r="H92" s="34">
        <v>0.11</v>
      </c>
      <c r="I92" s="34">
        <v>0.63</v>
      </c>
      <c r="J92" s="31">
        <v>4.3999999999999997E-2</v>
      </c>
      <c r="K92" s="31">
        <v>8.2000000000000003E-2</v>
      </c>
      <c r="L92" s="31">
        <v>0.06</v>
      </c>
      <c r="M92" s="31">
        <v>1.2E-2</v>
      </c>
      <c r="N92" s="420">
        <f t="shared" si="7"/>
        <v>94.822000000000003</v>
      </c>
      <c r="O92" s="34">
        <v>35.51</v>
      </c>
      <c r="P92" s="34">
        <v>37.130000000000003</v>
      </c>
      <c r="Q92" s="34">
        <v>6.47</v>
      </c>
      <c r="R92" s="34">
        <v>18.66</v>
      </c>
      <c r="S92" s="34">
        <v>0.26</v>
      </c>
      <c r="T92" s="34">
        <v>0.16</v>
      </c>
      <c r="U92" s="34">
        <v>0.26</v>
      </c>
      <c r="V92" s="34">
        <v>0.18</v>
      </c>
      <c r="W92" s="34">
        <v>0.48</v>
      </c>
      <c r="X92" s="34">
        <v>0.77</v>
      </c>
      <c r="Y92" s="34">
        <v>1.0456209518445509</v>
      </c>
      <c r="Z92" s="34">
        <v>1.2278231484088991</v>
      </c>
      <c r="AA92" s="34"/>
      <c r="AB92" s="34" t="s">
        <v>48</v>
      </c>
      <c r="AC92" s="34">
        <v>22.3</v>
      </c>
      <c r="AD92" s="34">
        <v>25</v>
      </c>
      <c r="AE92" s="34">
        <v>18.2</v>
      </c>
      <c r="AF92" s="34">
        <v>0.6</v>
      </c>
      <c r="AG92" s="34">
        <v>3.48</v>
      </c>
      <c r="AH92" s="34">
        <v>52.72</v>
      </c>
      <c r="AI92" s="34">
        <v>1.3736263736263736</v>
      </c>
      <c r="AJ92" s="34">
        <v>42.129629629629626</v>
      </c>
      <c r="AK92" s="34">
        <v>868.64</v>
      </c>
      <c r="AL92" s="36"/>
      <c r="AM92" s="277"/>
      <c r="AN92" s="277"/>
      <c r="AO92" s="277"/>
      <c r="AP92" s="277"/>
      <c r="AQ92" s="277"/>
      <c r="AR92" s="277"/>
      <c r="AS92" s="277"/>
      <c r="AT92" s="277"/>
      <c r="AU92" s="277"/>
      <c r="AV92" s="277"/>
    </row>
    <row r="93" spans="1:48" s="74" customFormat="1" ht="15.75" customHeight="1">
      <c r="A93" s="435" t="s">
        <v>3554</v>
      </c>
      <c r="B93" s="51">
        <v>45907</v>
      </c>
      <c r="C93" s="33" t="s">
        <v>3553</v>
      </c>
      <c r="D93" s="37">
        <v>1497</v>
      </c>
      <c r="E93" s="34">
        <v>2.35</v>
      </c>
      <c r="F93" s="34">
        <v>2.4500000000000002</v>
      </c>
      <c r="G93" s="34">
        <v>4.1100000000000003</v>
      </c>
      <c r="H93" s="34">
        <v>0.12</v>
      </c>
      <c r="I93" s="34">
        <v>0.92</v>
      </c>
      <c r="J93" s="31">
        <v>2.4E-2</v>
      </c>
      <c r="K93" s="31">
        <v>8.4000000000000005E-2</v>
      </c>
      <c r="L93" s="31">
        <v>7.8E-2</v>
      </c>
      <c r="M93" s="31">
        <v>1.0999999999999999E-2</v>
      </c>
      <c r="N93" s="420">
        <f t="shared" si="7"/>
        <v>94.653000000000006</v>
      </c>
      <c r="O93" s="34">
        <v>35.47</v>
      </c>
      <c r="P93" s="34">
        <v>37.92</v>
      </c>
      <c r="Q93" s="34">
        <v>6.49</v>
      </c>
      <c r="R93" s="34">
        <v>18.059999999999999</v>
      </c>
      <c r="S93" s="34">
        <v>0.25</v>
      </c>
      <c r="T93" s="34">
        <v>0.15</v>
      </c>
      <c r="U93" s="34">
        <v>0.26</v>
      </c>
      <c r="V93" s="34">
        <v>0.17</v>
      </c>
      <c r="W93" s="34">
        <v>0.41</v>
      </c>
      <c r="X93" s="34">
        <v>0.71</v>
      </c>
      <c r="Y93" s="34">
        <v>1.0690724555962787</v>
      </c>
      <c r="Z93" s="34">
        <v>1.2520439808288697</v>
      </c>
      <c r="AA93" s="34"/>
      <c r="AB93" s="34" t="s">
        <v>50</v>
      </c>
      <c r="AC93" s="34">
        <v>6.3</v>
      </c>
      <c r="AD93" s="34" t="s">
        <v>51</v>
      </c>
      <c r="AE93" s="34"/>
      <c r="AF93" s="34"/>
      <c r="AG93" s="34"/>
      <c r="AH93" s="34"/>
      <c r="AI93" s="34"/>
      <c r="AJ93" s="34"/>
      <c r="AK93" s="34"/>
      <c r="AL93" s="36"/>
      <c r="AM93" s="277"/>
      <c r="AN93" s="277"/>
      <c r="AO93" s="277"/>
      <c r="AP93" s="277"/>
      <c r="AQ93" s="277"/>
      <c r="AR93" s="277"/>
      <c r="AS93" s="277"/>
      <c r="AT93" s="277"/>
      <c r="AU93" s="277"/>
      <c r="AV93" s="277"/>
    </row>
    <row r="94" spans="1:48" s="74" customFormat="1" ht="15.75" customHeight="1">
      <c r="A94" s="435" t="s">
        <v>3556</v>
      </c>
      <c r="B94" s="51">
        <v>45907</v>
      </c>
      <c r="C94" s="33" t="s">
        <v>3555</v>
      </c>
      <c r="D94" s="37">
        <v>1501</v>
      </c>
      <c r="E94" s="34">
        <v>4</v>
      </c>
      <c r="F94" s="34">
        <v>4.0999999999999996</v>
      </c>
      <c r="G94" s="34">
        <v>4.2699999999999996</v>
      </c>
      <c r="H94" s="34">
        <v>0.12</v>
      </c>
      <c r="I94" s="34">
        <v>0.77</v>
      </c>
      <c r="J94" s="31">
        <v>3.3000000000000002E-2</v>
      </c>
      <c r="K94" s="31">
        <v>8.4000000000000005E-2</v>
      </c>
      <c r="L94" s="31">
        <v>6.6000000000000003E-2</v>
      </c>
      <c r="M94" s="31">
        <v>1.0999999999999999E-2</v>
      </c>
      <c r="N94" s="420">
        <f t="shared" si="7"/>
        <v>94.646000000000001</v>
      </c>
      <c r="O94" s="34">
        <v>35.43</v>
      </c>
      <c r="P94" s="34">
        <v>37.9</v>
      </c>
      <c r="Q94" s="34">
        <v>6.45</v>
      </c>
      <c r="R94" s="34">
        <v>18.18</v>
      </c>
      <c r="S94" s="34">
        <v>0.26</v>
      </c>
      <c r="T94" s="34">
        <v>0.14000000000000001</v>
      </c>
      <c r="U94" s="34">
        <v>0.27</v>
      </c>
      <c r="V94" s="34">
        <v>0.17</v>
      </c>
      <c r="W94" s="34">
        <v>0.43</v>
      </c>
      <c r="X94" s="34">
        <v>0.66</v>
      </c>
      <c r="Y94" s="34">
        <v>1.0697149308495626</v>
      </c>
      <c r="Z94" s="34">
        <v>1.2517640417725093</v>
      </c>
      <c r="AA94" s="34"/>
      <c r="AB94" s="34" t="s">
        <v>53</v>
      </c>
      <c r="AC94" s="34">
        <v>14.5</v>
      </c>
      <c r="AD94" s="34">
        <v>24.6</v>
      </c>
      <c r="AE94" s="34">
        <v>18.2</v>
      </c>
      <c r="AF94" s="34">
        <v>0.4</v>
      </c>
      <c r="AG94" s="34">
        <v>3.62</v>
      </c>
      <c r="AH94" s="34">
        <v>53.18</v>
      </c>
      <c r="AI94" s="34">
        <v>1.3516483516483517</v>
      </c>
      <c r="AJ94" s="34">
        <v>42.523364485981304</v>
      </c>
      <c r="AK94" s="34">
        <v>860.70999999999992</v>
      </c>
      <c r="AL94" s="36"/>
      <c r="AM94" s="277"/>
      <c r="AN94" s="277"/>
      <c r="AO94" s="277"/>
      <c r="AP94" s="277"/>
      <c r="AQ94" s="277"/>
      <c r="AR94" s="277"/>
      <c r="AS94" s="277"/>
      <c r="AT94" s="277"/>
      <c r="AU94" s="277"/>
      <c r="AV94" s="277"/>
    </row>
    <row r="95" spans="1:48" s="74" customFormat="1" ht="15.75" customHeight="1">
      <c r="A95" s="435" t="s">
        <v>3558</v>
      </c>
      <c r="B95" s="51">
        <v>45907</v>
      </c>
      <c r="C95" s="33" t="s">
        <v>3557</v>
      </c>
      <c r="D95" s="37">
        <v>1491</v>
      </c>
      <c r="E95" s="34">
        <v>5.3</v>
      </c>
      <c r="F95" s="34">
        <v>5.4</v>
      </c>
      <c r="G95" s="34">
        <v>4.18</v>
      </c>
      <c r="H95" s="34">
        <v>0.11</v>
      </c>
      <c r="I95" s="34">
        <v>0.56000000000000005</v>
      </c>
      <c r="J95" s="31">
        <v>4.5999999999999999E-2</v>
      </c>
      <c r="K95" s="31">
        <v>8.1000000000000003E-2</v>
      </c>
      <c r="L95" s="31">
        <v>4.8000000000000001E-2</v>
      </c>
      <c r="M95" s="31">
        <v>0.01</v>
      </c>
      <c r="N95" s="420">
        <f t="shared" si="7"/>
        <v>94.965000000000003</v>
      </c>
      <c r="O95" s="34">
        <v>36.409999999999997</v>
      </c>
      <c r="P95" s="34">
        <v>37.15</v>
      </c>
      <c r="Q95" s="34">
        <v>6.41</v>
      </c>
      <c r="R95" s="34">
        <v>17.82</v>
      </c>
      <c r="S95" s="34">
        <v>0.28000000000000003</v>
      </c>
      <c r="T95" s="34">
        <v>0.17</v>
      </c>
      <c r="U95" s="34">
        <v>0.26</v>
      </c>
      <c r="V95" s="34">
        <v>0.2</v>
      </c>
      <c r="W95" s="34">
        <v>0.52</v>
      </c>
      <c r="X95" s="34">
        <v>0.68</v>
      </c>
      <c r="Y95" s="34">
        <v>1.0203240867893437</v>
      </c>
      <c r="Z95" s="34">
        <v>1.1963746223564957</v>
      </c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6"/>
      <c r="AM95" s="277"/>
      <c r="AN95" s="277"/>
      <c r="AO95" s="277"/>
      <c r="AP95" s="277"/>
      <c r="AQ95" s="277"/>
      <c r="AR95" s="277"/>
      <c r="AS95" s="277"/>
      <c r="AT95" s="277"/>
      <c r="AU95" s="277"/>
      <c r="AV95" s="277"/>
    </row>
    <row r="96" spans="1:48" s="74" customFormat="1" ht="15.75" customHeight="1">
      <c r="A96" s="435" t="s">
        <v>3560</v>
      </c>
      <c r="B96" s="51">
        <v>45907</v>
      </c>
      <c r="C96" s="33" t="s">
        <v>3559</v>
      </c>
      <c r="D96" s="37">
        <v>1481</v>
      </c>
      <c r="E96" s="34">
        <v>7.1</v>
      </c>
      <c r="F96" s="34">
        <v>7.2</v>
      </c>
      <c r="G96" s="34">
        <v>4.16</v>
      </c>
      <c r="H96" s="34">
        <v>0.12</v>
      </c>
      <c r="I96" s="34">
        <v>0.68</v>
      </c>
      <c r="J96" s="31">
        <v>0.04</v>
      </c>
      <c r="K96" s="31">
        <v>0.08</v>
      </c>
      <c r="L96" s="31">
        <v>5.6000000000000001E-2</v>
      </c>
      <c r="M96" s="31">
        <v>1.2E-2</v>
      </c>
      <c r="N96" s="420">
        <f t="shared" si="7"/>
        <v>94.852000000000004</v>
      </c>
      <c r="O96" s="34">
        <v>36.880000000000003</v>
      </c>
      <c r="P96" s="34">
        <v>37.57</v>
      </c>
      <c r="Q96" s="34">
        <v>6.58</v>
      </c>
      <c r="R96" s="34">
        <v>16.649999999999999</v>
      </c>
      <c r="S96" s="34">
        <v>0.35</v>
      </c>
      <c r="T96" s="34">
        <v>0.18</v>
      </c>
      <c r="U96" s="34">
        <v>0.27</v>
      </c>
      <c r="V96" s="34">
        <v>0.21</v>
      </c>
      <c r="W96" s="34">
        <v>0.53</v>
      </c>
      <c r="X96" s="34">
        <v>0.67</v>
      </c>
      <c r="Y96" s="34">
        <v>1.0187093275488068</v>
      </c>
      <c r="Z96" s="34">
        <v>1.1971258134490237</v>
      </c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6"/>
      <c r="AM96" s="277"/>
      <c r="AN96" s="277"/>
      <c r="AO96" s="277"/>
      <c r="AP96" s="277"/>
      <c r="AQ96" s="277"/>
      <c r="AR96" s="277"/>
      <c r="AS96" s="277"/>
      <c r="AT96" s="277"/>
      <c r="AU96" s="277"/>
      <c r="AV96" s="277"/>
    </row>
    <row r="97" spans="1:48" s="74" customFormat="1" ht="15.75" customHeight="1">
      <c r="A97" s="435" t="s">
        <v>3562</v>
      </c>
      <c r="B97" s="51">
        <v>45907</v>
      </c>
      <c r="C97" s="33" t="s">
        <v>3561</v>
      </c>
      <c r="D97" s="37">
        <v>1493</v>
      </c>
      <c r="E97" s="34">
        <v>9</v>
      </c>
      <c r="F97" s="34">
        <v>9.1</v>
      </c>
      <c r="G97" s="34">
        <v>4.25</v>
      </c>
      <c r="H97" s="34">
        <v>0.11</v>
      </c>
      <c r="I97" s="34">
        <v>0.78</v>
      </c>
      <c r="J97" s="31">
        <v>4.2999999999999997E-2</v>
      </c>
      <c r="K97" s="31">
        <v>8.2000000000000003E-2</v>
      </c>
      <c r="L97" s="31">
        <v>6.2E-2</v>
      </c>
      <c r="M97" s="31">
        <v>0.01</v>
      </c>
      <c r="N97" s="420">
        <f t="shared" si="7"/>
        <v>94.662999999999997</v>
      </c>
      <c r="O97" s="34">
        <v>37.299999999999997</v>
      </c>
      <c r="P97" s="34">
        <v>37.590000000000003</v>
      </c>
      <c r="Q97" s="34">
        <v>6.5</v>
      </c>
      <c r="R97" s="34">
        <v>16.23</v>
      </c>
      <c r="S97" s="34">
        <v>0.41</v>
      </c>
      <c r="T97" s="34">
        <v>0.16</v>
      </c>
      <c r="U97" s="34">
        <v>0.28000000000000003</v>
      </c>
      <c r="V97" s="34">
        <v>0.2</v>
      </c>
      <c r="W97" s="34">
        <v>0.52</v>
      </c>
      <c r="X97" s="34">
        <v>0.66</v>
      </c>
      <c r="Y97" s="34">
        <v>1.007774798927614</v>
      </c>
      <c r="Z97" s="34">
        <v>1.1820375335120645</v>
      </c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6"/>
      <c r="AM97" s="277"/>
      <c r="AN97" s="277"/>
      <c r="AO97" s="277"/>
      <c r="AP97" s="277"/>
      <c r="AQ97" s="277"/>
      <c r="AR97" s="277"/>
      <c r="AS97" s="277"/>
      <c r="AT97" s="277"/>
      <c r="AU97" s="277"/>
      <c r="AV97" s="277"/>
    </row>
    <row r="98" spans="1:48" s="74" customFormat="1" ht="15.75" customHeight="1">
      <c r="A98" s="435" t="s">
        <v>3564</v>
      </c>
      <c r="B98" s="51">
        <v>45907</v>
      </c>
      <c r="C98" s="33" t="s">
        <v>3563</v>
      </c>
      <c r="D98" s="37">
        <v>1493</v>
      </c>
      <c r="E98" s="34">
        <v>10.050000000000001</v>
      </c>
      <c r="F98" s="34">
        <v>10.15</v>
      </c>
      <c r="G98" s="34">
        <v>4.24</v>
      </c>
      <c r="H98" s="34">
        <v>0.11</v>
      </c>
      <c r="I98" s="34">
        <v>0.72</v>
      </c>
      <c r="J98" s="31">
        <v>0.05</v>
      </c>
      <c r="K98" s="31">
        <v>8.1000000000000003E-2</v>
      </c>
      <c r="L98" s="31">
        <v>5.7000000000000002E-2</v>
      </c>
      <c r="M98" s="31">
        <v>1.0999999999999999E-2</v>
      </c>
      <c r="N98" s="420">
        <f t="shared" si="7"/>
        <v>94.730999999999995</v>
      </c>
      <c r="O98" s="34">
        <v>37.71</v>
      </c>
      <c r="P98" s="34">
        <v>37.67</v>
      </c>
      <c r="Q98" s="34">
        <v>6.5</v>
      </c>
      <c r="R98" s="34">
        <v>15.82</v>
      </c>
      <c r="S98" s="34">
        <v>0.36</v>
      </c>
      <c r="T98" s="34">
        <v>0.17</v>
      </c>
      <c r="U98" s="34">
        <v>0.28000000000000003</v>
      </c>
      <c r="V98" s="34">
        <v>0.2</v>
      </c>
      <c r="W98" s="34">
        <v>0.52</v>
      </c>
      <c r="X98" s="34">
        <v>0.66</v>
      </c>
      <c r="Y98" s="34">
        <v>0.99893927340228061</v>
      </c>
      <c r="Z98" s="34">
        <v>1.1713073455316891</v>
      </c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6"/>
      <c r="AM98" s="277"/>
      <c r="AN98" s="277"/>
      <c r="AO98" s="277"/>
      <c r="AP98" s="277"/>
      <c r="AQ98" s="277"/>
      <c r="AR98" s="277"/>
      <c r="AS98" s="277"/>
      <c r="AT98" s="277"/>
      <c r="AU98" s="277"/>
      <c r="AV98" s="277"/>
    </row>
    <row r="99" spans="1:48" s="74" customFormat="1" ht="15.75" customHeight="1">
      <c r="A99" s="435" t="s">
        <v>3566</v>
      </c>
      <c r="B99" s="51">
        <v>45907</v>
      </c>
      <c r="C99" s="33" t="s">
        <v>3565</v>
      </c>
      <c r="D99" s="37">
        <v>1487</v>
      </c>
      <c r="E99" s="34">
        <v>11.4</v>
      </c>
      <c r="F99" s="34">
        <v>11.5</v>
      </c>
      <c r="G99" s="34">
        <v>4.17</v>
      </c>
      <c r="H99" s="34">
        <v>0.12</v>
      </c>
      <c r="I99" s="34">
        <v>0.66</v>
      </c>
      <c r="J99" s="31">
        <v>3.2000000000000001E-2</v>
      </c>
      <c r="K99" s="31">
        <v>8.5999999999999993E-2</v>
      </c>
      <c r="L99" s="31">
        <v>6.8000000000000005E-2</v>
      </c>
      <c r="M99" s="31">
        <v>1.2999999999999999E-2</v>
      </c>
      <c r="N99" s="420">
        <f t="shared" si="7"/>
        <v>94.850999999999999</v>
      </c>
      <c r="O99" s="34">
        <v>38.479999999999997</v>
      </c>
      <c r="P99" s="34">
        <v>37.880000000000003</v>
      </c>
      <c r="Q99" s="34">
        <v>6.58</v>
      </c>
      <c r="R99" s="34">
        <v>14.46</v>
      </c>
      <c r="S99" s="34">
        <v>0.51</v>
      </c>
      <c r="T99" s="34">
        <v>0.19</v>
      </c>
      <c r="U99" s="34">
        <v>0.28000000000000003</v>
      </c>
      <c r="V99" s="34">
        <v>0.22</v>
      </c>
      <c r="W99" s="34">
        <v>0.53</v>
      </c>
      <c r="X99" s="34">
        <v>0.69</v>
      </c>
      <c r="Y99" s="34">
        <v>0.9844074844074846</v>
      </c>
      <c r="Z99" s="34">
        <v>1.1554054054054055</v>
      </c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6"/>
      <c r="AM99" s="277"/>
      <c r="AN99" s="277"/>
      <c r="AO99" s="277"/>
      <c r="AP99" s="277"/>
      <c r="AQ99" s="277"/>
      <c r="AR99" s="277"/>
      <c r="AS99" s="277"/>
      <c r="AT99" s="277"/>
      <c r="AU99" s="277"/>
      <c r="AV99" s="277"/>
    </row>
    <row r="100" spans="1:48" s="74" customFormat="1" ht="15.75" customHeight="1">
      <c r="A100" s="435" t="s">
        <v>3568</v>
      </c>
      <c r="B100" s="51">
        <v>45907</v>
      </c>
      <c r="C100" s="33" t="s">
        <v>3567</v>
      </c>
      <c r="D100" s="37">
        <v>1453</v>
      </c>
      <c r="E100" s="34">
        <v>14.2</v>
      </c>
      <c r="F100" s="34">
        <v>14.3</v>
      </c>
      <c r="G100" s="34">
        <v>4.1500000000000004</v>
      </c>
      <c r="H100" s="34">
        <v>0.08</v>
      </c>
      <c r="I100" s="34">
        <v>0.22</v>
      </c>
      <c r="J100" s="31">
        <v>0.129</v>
      </c>
      <c r="K100" s="31">
        <v>7.8E-2</v>
      </c>
      <c r="L100" s="31">
        <v>1.9E-2</v>
      </c>
      <c r="M100" s="31">
        <v>1.4E-2</v>
      </c>
      <c r="N100" s="420">
        <f t="shared" si="7"/>
        <v>95.31</v>
      </c>
      <c r="O100" s="34">
        <v>39.4</v>
      </c>
      <c r="P100" s="34">
        <v>36.81</v>
      </c>
      <c r="Q100" s="34">
        <v>6.43</v>
      </c>
      <c r="R100" s="34">
        <v>14.3</v>
      </c>
      <c r="S100" s="34">
        <v>0.62</v>
      </c>
      <c r="T100" s="34">
        <v>0.27</v>
      </c>
      <c r="U100" s="34">
        <v>0.26</v>
      </c>
      <c r="V100" s="34">
        <v>0.26</v>
      </c>
      <c r="W100" s="34">
        <v>0.75</v>
      </c>
      <c r="X100" s="34">
        <v>0.79</v>
      </c>
      <c r="Y100" s="34">
        <f t="shared" ref="Y100:Y106" si="12">P100/O100</f>
        <v>0.93426395939086304</v>
      </c>
      <c r="Z100" s="34">
        <f t="shared" ref="Z100:Z106" si="13">(Q100+P100)/O100</f>
        <v>1.0974619289340102</v>
      </c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6"/>
      <c r="AM100" s="277"/>
      <c r="AN100" s="277"/>
      <c r="AO100" s="277"/>
      <c r="AP100" s="277"/>
      <c r="AQ100" s="277"/>
      <c r="AR100" s="277"/>
      <c r="AS100" s="277"/>
      <c r="AT100" s="277"/>
      <c r="AU100" s="277"/>
      <c r="AV100" s="277"/>
    </row>
    <row r="101" spans="1:48" s="74" customFormat="1" ht="15.75" customHeight="1">
      <c r="A101" s="435" t="s">
        <v>3568</v>
      </c>
      <c r="B101" s="51">
        <v>45907</v>
      </c>
      <c r="C101" s="33" t="s">
        <v>3569</v>
      </c>
      <c r="D101" s="37">
        <v>1453</v>
      </c>
      <c r="E101" s="34">
        <v>14.2</v>
      </c>
      <c r="F101" s="34">
        <v>14.3</v>
      </c>
      <c r="G101" s="34">
        <v>4.22</v>
      </c>
      <c r="H101" s="34">
        <v>0.09</v>
      </c>
      <c r="I101" s="34">
        <v>0.22</v>
      </c>
      <c r="J101" s="31">
        <v>0.115</v>
      </c>
      <c r="K101" s="31">
        <v>0.08</v>
      </c>
      <c r="L101" s="31">
        <v>2.1999999999999999E-2</v>
      </c>
      <c r="M101" s="31">
        <v>1.4E-2</v>
      </c>
      <c r="N101" s="420">
        <f t="shared" si="7"/>
        <v>95.239000000000004</v>
      </c>
      <c r="O101" s="60" t="s">
        <v>52</v>
      </c>
      <c r="P101" s="60" t="s">
        <v>52</v>
      </c>
      <c r="Q101" s="60" t="s">
        <v>52</v>
      </c>
      <c r="R101" s="60" t="s">
        <v>52</v>
      </c>
      <c r="S101" s="60" t="s">
        <v>52</v>
      </c>
      <c r="T101" s="60" t="s">
        <v>52</v>
      </c>
      <c r="U101" s="60" t="s">
        <v>52</v>
      </c>
      <c r="V101" s="60" t="s">
        <v>52</v>
      </c>
      <c r="W101" s="60" t="s">
        <v>52</v>
      </c>
      <c r="X101" s="60" t="s">
        <v>52</v>
      </c>
      <c r="Y101" s="60" t="s">
        <v>52</v>
      </c>
      <c r="Z101" s="60" t="s">
        <v>52</v>
      </c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6"/>
      <c r="AM101" s="277"/>
      <c r="AN101" s="277"/>
      <c r="AO101" s="277"/>
      <c r="AP101" s="277"/>
      <c r="AQ101" s="277"/>
      <c r="AR101" s="277"/>
      <c r="AS101" s="277"/>
      <c r="AT101" s="277"/>
      <c r="AU101" s="277"/>
      <c r="AV101" s="277"/>
    </row>
    <row r="102" spans="1:48" s="74" customFormat="1" ht="15.75" customHeight="1">
      <c r="A102" s="436" t="s">
        <v>3571</v>
      </c>
      <c r="B102" s="51">
        <v>45907</v>
      </c>
      <c r="C102" s="33" t="s">
        <v>3570</v>
      </c>
      <c r="D102" s="37">
        <v>1474</v>
      </c>
      <c r="E102" s="34">
        <v>16.350000000000001</v>
      </c>
      <c r="F102" s="34">
        <v>16.45</v>
      </c>
      <c r="G102" s="34">
        <v>4.16</v>
      </c>
      <c r="H102" s="34">
        <v>0.11</v>
      </c>
      <c r="I102" s="34">
        <v>0.73</v>
      </c>
      <c r="J102" s="31">
        <v>4.4999999999999998E-2</v>
      </c>
      <c r="K102" s="31">
        <v>7.9000000000000001E-2</v>
      </c>
      <c r="L102" s="31">
        <v>0.06</v>
      </c>
      <c r="M102" s="31">
        <v>1.0999999999999999E-2</v>
      </c>
      <c r="N102" s="420">
        <f t="shared" si="7"/>
        <v>94.805000000000007</v>
      </c>
      <c r="O102" s="34">
        <v>37.31</v>
      </c>
      <c r="P102" s="34">
        <v>37.17</v>
      </c>
      <c r="Q102" s="34">
        <v>6.41</v>
      </c>
      <c r="R102" s="34">
        <v>16.82</v>
      </c>
      <c r="S102" s="34">
        <v>0.32</v>
      </c>
      <c r="T102" s="34">
        <v>0.2</v>
      </c>
      <c r="U102" s="34">
        <v>0.26</v>
      </c>
      <c r="V102" s="34">
        <v>0.18</v>
      </c>
      <c r="W102" s="34">
        <v>0.48</v>
      </c>
      <c r="X102" s="34">
        <v>0.74</v>
      </c>
      <c r="Y102" s="34">
        <f t="shared" si="12"/>
        <v>0.99624765478424016</v>
      </c>
      <c r="Z102" s="34">
        <f t="shared" si="13"/>
        <v>1.1680514607343875</v>
      </c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6"/>
      <c r="AM102" s="277"/>
      <c r="AN102" s="277"/>
      <c r="AO102" s="277"/>
      <c r="AP102" s="277"/>
      <c r="AQ102" s="277"/>
      <c r="AR102" s="277"/>
      <c r="AS102" s="277"/>
      <c r="AT102" s="277"/>
      <c r="AU102" s="277"/>
      <c r="AV102" s="277"/>
    </row>
    <row r="103" spans="1:48" s="74" customFormat="1" ht="15.75" customHeight="1">
      <c r="A103" s="437" t="s">
        <v>3573</v>
      </c>
      <c r="B103" s="51">
        <v>45907</v>
      </c>
      <c r="C103" s="33" t="s">
        <v>3572</v>
      </c>
      <c r="D103" s="37">
        <v>1477</v>
      </c>
      <c r="E103" s="34">
        <v>18.399999999999999</v>
      </c>
      <c r="F103" s="34">
        <v>18.5</v>
      </c>
      <c r="G103" s="34">
        <v>4.24</v>
      </c>
      <c r="H103" s="34">
        <v>0.1</v>
      </c>
      <c r="I103" s="34">
        <v>0.41</v>
      </c>
      <c r="J103" s="31">
        <v>5.3999999999999999E-2</v>
      </c>
      <c r="K103" s="31">
        <v>7.6999999999999999E-2</v>
      </c>
      <c r="L103" s="31">
        <v>0.04</v>
      </c>
      <c r="M103" s="31">
        <v>8.9999999999999993E-3</v>
      </c>
      <c r="N103" s="420">
        <f t="shared" si="7"/>
        <v>95.07</v>
      </c>
      <c r="O103" s="34">
        <v>37.54</v>
      </c>
      <c r="P103" s="34">
        <v>37.69</v>
      </c>
      <c r="Q103" s="34">
        <v>6.62</v>
      </c>
      <c r="R103" s="34">
        <v>15.97</v>
      </c>
      <c r="S103" s="34">
        <v>0.32</v>
      </c>
      <c r="T103" s="34">
        <v>0.17</v>
      </c>
      <c r="U103" s="34">
        <v>0.27</v>
      </c>
      <c r="V103" s="34">
        <v>0.18</v>
      </c>
      <c r="W103" s="34">
        <v>0.46</v>
      </c>
      <c r="X103" s="34">
        <v>0.66</v>
      </c>
      <c r="Y103" s="34">
        <f t="shared" si="12"/>
        <v>1.003995737879595</v>
      </c>
      <c r="Z103" s="34">
        <f t="shared" si="13"/>
        <v>1.1803409696323921</v>
      </c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6"/>
      <c r="AM103" s="277"/>
      <c r="AN103" s="277"/>
      <c r="AO103" s="277"/>
      <c r="AP103" s="277"/>
      <c r="AQ103" s="277"/>
      <c r="AR103" s="277"/>
      <c r="AS103" s="277"/>
      <c r="AT103" s="277"/>
      <c r="AU103" s="277"/>
      <c r="AV103" s="277"/>
    </row>
    <row r="104" spans="1:48" s="74" customFormat="1" ht="15.75" customHeight="1">
      <c r="A104" s="438" t="s">
        <v>3575</v>
      </c>
      <c r="B104" s="51">
        <v>45907</v>
      </c>
      <c r="C104" s="33" t="s">
        <v>3574</v>
      </c>
      <c r="D104" s="37">
        <v>1480</v>
      </c>
      <c r="E104" s="34">
        <v>20.100000000000001</v>
      </c>
      <c r="F104" s="34">
        <v>20.2</v>
      </c>
      <c r="G104" s="34">
        <v>4.21</v>
      </c>
      <c r="H104" s="34">
        <v>0.11</v>
      </c>
      <c r="I104" s="34">
        <v>0.45</v>
      </c>
      <c r="J104" s="31">
        <v>4.9000000000000002E-2</v>
      </c>
      <c r="K104" s="31">
        <v>8.1000000000000003E-2</v>
      </c>
      <c r="L104" s="31">
        <v>0.04</v>
      </c>
      <c r="M104" s="31">
        <v>0.01</v>
      </c>
      <c r="N104" s="420">
        <f t="shared" si="7"/>
        <v>95.05</v>
      </c>
      <c r="O104" s="34">
        <v>37.18</v>
      </c>
      <c r="P104" s="34">
        <v>38.5</v>
      </c>
      <c r="Q104" s="34">
        <v>6.59</v>
      </c>
      <c r="R104" s="34">
        <v>15.51</v>
      </c>
      <c r="S104" s="34">
        <v>0.33</v>
      </c>
      <c r="T104" s="34">
        <v>0.2</v>
      </c>
      <c r="U104" s="34">
        <v>0.26</v>
      </c>
      <c r="V104" s="34">
        <v>0.18</v>
      </c>
      <c r="W104" s="34">
        <v>0.46</v>
      </c>
      <c r="X104" s="34">
        <v>0.67</v>
      </c>
      <c r="Y104" s="34">
        <f t="shared" si="12"/>
        <v>1.0355029585798816</v>
      </c>
      <c r="Z104" s="34">
        <f t="shared" si="13"/>
        <v>1.2127487896718667</v>
      </c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6"/>
      <c r="AM104" s="277"/>
      <c r="AN104" s="277"/>
      <c r="AO104" s="277"/>
      <c r="AP104" s="277"/>
      <c r="AQ104" s="277"/>
      <c r="AR104" s="277"/>
      <c r="AS104" s="277"/>
      <c r="AT104" s="277"/>
      <c r="AU104" s="277"/>
      <c r="AV104" s="277"/>
    </row>
    <row r="105" spans="1:48" s="74" customFormat="1" ht="15.75" customHeight="1">
      <c r="A105" s="439" t="s">
        <v>3573</v>
      </c>
      <c r="B105" s="51">
        <v>45907</v>
      </c>
      <c r="C105" s="33" t="s">
        <v>3576</v>
      </c>
      <c r="D105" s="37">
        <v>1480</v>
      </c>
      <c r="E105" s="34">
        <v>21.42</v>
      </c>
      <c r="F105" s="34">
        <v>21.52</v>
      </c>
      <c r="G105" s="34">
        <v>4.21</v>
      </c>
      <c r="H105" s="34">
        <v>0.13</v>
      </c>
      <c r="I105" s="34">
        <v>1.06</v>
      </c>
      <c r="J105" s="31">
        <v>2.1000000000000001E-2</v>
      </c>
      <c r="K105" s="31">
        <v>0.08</v>
      </c>
      <c r="L105" s="31">
        <v>7.4999999999999997E-2</v>
      </c>
      <c r="M105" s="31">
        <v>0.01</v>
      </c>
      <c r="N105" s="420">
        <f t="shared" si="7"/>
        <v>94.414000000000001</v>
      </c>
      <c r="O105" s="34">
        <v>36.28</v>
      </c>
      <c r="P105" s="34">
        <v>39.380000000000003</v>
      </c>
      <c r="Q105" s="34">
        <v>6.72</v>
      </c>
      <c r="R105" s="34">
        <v>15.8</v>
      </c>
      <c r="S105" s="34">
        <v>0.24</v>
      </c>
      <c r="T105" s="34">
        <v>0.14000000000000001</v>
      </c>
      <c r="U105" s="34">
        <v>0.26</v>
      </c>
      <c r="V105" s="34">
        <v>0.15</v>
      </c>
      <c r="W105" s="34">
        <v>0.36</v>
      </c>
      <c r="X105" s="34">
        <v>0.56000000000000005</v>
      </c>
      <c r="Y105" s="34">
        <f>P105/O105</f>
        <v>1.0854465270121278</v>
      </c>
      <c r="Z105" s="34">
        <f>(Q105+P105)/O105</f>
        <v>1.2706725468577729</v>
      </c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6"/>
      <c r="AM105" s="277"/>
      <c r="AN105" s="277"/>
      <c r="AO105" s="277"/>
      <c r="AP105" s="277"/>
      <c r="AQ105" s="277"/>
      <c r="AR105" s="277"/>
      <c r="AS105" s="277"/>
      <c r="AT105" s="277"/>
      <c r="AU105" s="277"/>
      <c r="AV105" s="277"/>
    </row>
    <row r="106" spans="1:48" s="74" customFormat="1" ht="15.75" customHeight="1">
      <c r="A106" s="440" t="s">
        <v>3578</v>
      </c>
      <c r="B106" s="51">
        <v>45907</v>
      </c>
      <c r="C106" s="33" t="s">
        <v>3577</v>
      </c>
      <c r="D106" s="37">
        <v>1504</v>
      </c>
      <c r="E106" s="34">
        <v>23.4</v>
      </c>
      <c r="F106" s="34">
        <v>23.5</v>
      </c>
      <c r="G106" s="34">
        <v>4.2300000000000004</v>
      </c>
      <c r="H106" s="34">
        <v>0.13</v>
      </c>
      <c r="I106" s="34">
        <v>0.93</v>
      </c>
      <c r="J106" s="31">
        <v>2.1999999999999999E-2</v>
      </c>
      <c r="K106" s="31">
        <v>8.7999999999999995E-2</v>
      </c>
      <c r="L106" s="31">
        <v>7.0999999999999994E-2</v>
      </c>
      <c r="M106" s="31">
        <v>0.01</v>
      </c>
      <c r="N106" s="420">
        <f t="shared" si="7"/>
        <v>94.519000000000005</v>
      </c>
      <c r="O106" s="34">
        <v>35.229999999999997</v>
      </c>
      <c r="P106" s="34">
        <v>39.479999999999997</v>
      </c>
      <c r="Q106" s="34">
        <v>6.63</v>
      </c>
      <c r="R106" s="34">
        <v>16.97</v>
      </c>
      <c r="S106" s="34">
        <v>0.27</v>
      </c>
      <c r="T106" s="34">
        <v>0.11</v>
      </c>
      <c r="U106" s="34">
        <v>0.28999999999999998</v>
      </c>
      <c r="V106" s="34">
        <v>0.14000000000000001</v>
      </c>
      <c r="W106" s="34">
        <v>0.3</v>
      </c>
      <c r="X106" s="34">
        <v>0.48</v>
      </c>
      <c r="Y106" s="34">
        <f t="shared" si="12"/>
        <v>1.1206358217428327</v>
      </c>
      <c r="Z106" s="34">
        <f t="shared" si="13"/>
        <v>1.308827703661652</v>
      </c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6"/>
      <c r="AM106" s="277"/>
      <c r="AN106" s="277"/>
      <c r="AO106" s="277"/>
      <c r="AP106" s="277"/>
      <c r="AQ106" s="277"/>
      <c r="AR106" s="277"/>
      <c r="AS106" s="277"/>
      <c r="AT106" s="277"/>
      <c r="AU106" s="277"/>
      <c r="AV106" s="277"/>
    </row>
    <row r="107" spans="1:48" s="74" customFormat="1" ht="15.75" customHeight="1">
      <c r="A107" s="369"/>
      <c r="B107" s="51"/>
      <c r="C107" s="33"/>
      <c r="D107" s="33"/>
      <c r="E107" s="34"/>
      <c r="F107" s="34"/>
      <c r="G107" s="34"/>
      <c r="H107" s="34"/>
      <c r="I107" s="34"/>
      <c r="J107" s="31"/>
      <c r="K107" s="31"/>
      <c r="L107" s="31"/>
      <c r="M107" s="31"/>
      <c r="N107" s="35"/>
      <c r="O107" s="34"/>
      <c r="P107" s="33"/>
      <c r="Q107" s="33"/>
      <c r="R107" s="33"/>
      <c r="S107" s="33"/>
      <c r="T107" s="33"/>
      <c r="U107" s="34"/>
      <c r="V107" s="33"/>
      <c r="W107" s="34"/>
      <c r="X107" s="33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6"/>
      <c r="AM107" s="277"/>
      <c r="AN107" s="277"/>
      <c r="AO107" s="277"/>
      <c r="AP107" s="277"/>
      <c r="AQ107" s="277"/>
      <c r="AR107" s="277"/>
      <c r="AS107" s="277"/>
      <c r="AT107" s="277"/>
      <c r="AU107" s="277"/>
      <c r="AV107" s="277"/>
    </row>
    <row r="108" spans="1:48" s="74" customFormat="1" ht="15.75" customHeight="1">
      <c r="A108" s="440" t="s">
        <v>3580</v>
      </c>
      <c r="B108" s="51">
        <v>45908</v>
      </c>
      <c r="C108" s="33" t="s">
        <v>3579</v>
      </c>
      <c r="D108" s="37">
        <v>1488</v>
      </c>
      <c r="E108" s="34">
        <v>1.25</v>
      </c>
      <c r="F108" s="34">
        <v>1.35</v>
      </c>
      <c r="G108" s="34">
        <v>4.13</v>
      </c>
      <c r="H108" s="34">
        <v>0.12</v>
      </c>
      <c r="I108" s="34">
        <v>0.93</v>
      </c>
      <c r="J108" s="31">
        <v>1.4999999999999999E-2</v>
      </c>
      <c r="K108" s="31">
        <v>7.8E-2</v>
      </c>
      <c r="L108" s="31">
        <v>6.8000000000000005E-2</v>
      </c>
      <c r="M108" s="31">
        <v>8.0000000000000002E-3</v>
      </c>
      <c r="N108" s="420">
        <f t="shared" si="7"/>
        <v>94.650999999999996</v>
      </c>
      <c r="O108" s="34">
        <v>35.119999999999997</v>
      </c>
      <c r="P108" s="34">
        <v>39.770000000000003</v>
      </c>
      <c r="Q108" s="34">
        <v>6.92</v>
      </c>
      <c r="R108" s="34">
        <v>16.47</v>
      </c>
      <c r="S108" s="34">
        <v>0.21</v>
      </c>
      <c r="T108" s="34">
        <v>0.12</v>
      </c>
      <c r="U108" s="34">
        <v>0.28000000000000003</v>
      </c>
      <c r="V108" s="34">
        <v>0.16</v>
      </c>
      <c r="W108" s="34">
        <v>0.34</v>
      </c>
      <c r="X108" s="34">
        <v>0.53</v>
      </c>
      <c r="Y108" s="34">
        <v>1.1324031890660593</v>
      </c>
      <c r="Z108" s="34">
        <v>1.3294419134396358</v>
      </c>
      <c r="AA108" s="34"/>
      <c r="AB108" s="34" t="s">
        <v>48</v>
      </c>
      <c r="AC108" s="34">
        <v>22.3</v>
      </c>
      <c r="AD108" s="34" t="s">
        <v>51</v>
      </c>
      <c r="AE108" s="34"/>
      <c r="AF108" s="34"/>
      <c r="AG108" s="34"/>
      <c r="AH108" s="34"/>
      <c r="AI108" s="34"/>
      <c r="AJ108" s="34"/>
      <c r="AK108" s="34"/>
      <c r="AL108" s="36"/>
      <c r="AM108" s="277"/>
      <c r="AN108" s="277"/>
      <c r="AO108" s="277"/>
      <c r="AP108" s="277"/>
      <c r="AQ108" s="277"/>
      <c r="AR108" s="277"/>
      <c r="AS108" s="277"/>
      <c r="AT108" s="277"/>
      <c r="AU108" s="277"/>
      <c r="AV108" s="277"/>
    </row>
    <row r="109" spans="1:48" s="74" customFormat="1" ht="15.75" customHeight="1">
      <c r="A109" s="440" t="s">
        <v>3582</v>
      </c>
      <c r="B109" s="51">
        <v>45908</v>
      </c>
      <c r="C109" s="33" t="s">
        <v>3581</v>
      </c>
      <c r="D109" s="37">
        <v>1494</v>
      </c>
      <c r="E109" s="34">
        <v>2.2999999999999998</v>
      </c>
      <c r="F109" s="34">
        <v>2.4</v>
      </c>
      <c r="G109" s="34">
        <v>4.16</v>
      </c>
      <c r="H109" s="34">
        <v>0.13</v>
      </c>
      <c r="I109" s="34">
        <v>1.04</v>
      </c>
      <c r="J109" s="31">
        <v>1.7000000000000001E-2</v>
      </c>
      <c r="K109" s="31">
        <v>8.5999999999999993E-2</v>
      </c>
      <c r="L109" s="31">
        <v>7.9000000000000001E-2</v>
      </c>
      <c r="M109" s="31">
        <v>0.01</v>
      </c>
      <c r="N109" s="420">
        <f t="shared" si="7"/>
        <v>94.477999999999994</v>
      </c>
      <c r="O109" s="34">
        <v>35.28</v>
      </c>
      <c r="P109" s="34">
        <v>40.32</v>
      </c>
      <c r="Q109" s="34">
        <v>6.99</v>
      </c>
      <c r="R109" s="34">
        <v>15.69</v>
      </c>
      <c r="S109" s="34">
        <v>0.28000000000000003</v>
      </c>
      <c r="T109" s="34">
        <v>0.11</v>
      </c>
      <c r="U109" s="34">
        <v>0.3</v>
      </c>
      <c r="V109" s="34">
        <v>0.15</v>
      </c>
      <c r="W109" s="34">
        <v>0.28999999999999998</v>
      </c>
      <c r="X109" s="34">
        <v>0.48</v>
      </c>
      <c r="Y109" s="34">
        <v>1.1428571428571428</v>
      </c>
      <c r="Z109" s="34">
        <v>1.3409863945578231</v>
      </c>
      <c r="AA109" s="34"/>
      <c r="AB109" s="34" t="s">
        <v>50</v>
      </c>
      <c r="AC109" s="34">
        <v>6.3</v>
      </c>
      <c r="AD109" s="34">
        <v>24.8</v>
      </c>
      <c r="AE109" s="34">
        <v>18</v>
      </c>
      <c r="AF109" s="34">
        <v>0.6</v>
      </c>
      <c r="AG109" s="34">
        <v>3.35</v>
      </c>
      <c r="AH109" s="34">
        <v>53.25</v>
      </c>
      <c r="AI109" s="34">
        <v>1.3777777777777778</v>
      </c>
      <c r="AJ109" s="34">
        <v>42.056074766355145</v>
      </c>
      <c r="AK109" s="34">
        <v>858.57499999999993</v>
      </c>
      <c r="AL109" s="36"/>
      <c r="AM109" s="277"/>
      <c r="AN109" s="277"/>
      <c r="AO109" s="277"/>
      <c r="AP109" s="277"/>
      <c r="AQ109" s="277"/>
      <c r="AR109" s="277"/>
      <c r="AS109" s="277"/>
      <c r="AT109" s="277"/>
      <c r="AU109" s="277"/>
      <c r="AV109" s="277"/>
    </row>
    <row r="110" spans="1:48" s="74" customFormat="1" ht="15.75" customHeight="1">
      <c r="A110" s="440" t="s">
        <v>3584</v>
      </c>
      <c r="B110" s="51">
        <v>45908</v>
      </c>
      <c r="C110" s="33" t="s">
        <v>3583</v>
      </c>
      <c r="D110" s="37">
        <v>1492</v>
      </c>
      <c r="E110" s="34">
        <v>4.2</v>
      </c>
      <c r="F110" s="34">
        <v>4.3</v>
      </c>
      <c r="G110" s="34">
        <v>4.1500000000000004</v>
      </c>
      <c r="H110" s="34">
        <v>0.13</v>
      </c>
      <c r="I110" s="34">
        <v>0.66</v>
      </c>
      <c r="J110" s="31">
        <v>1.9E-2</v>
      </c>
      <c r="K110" s="31">
        <v>8.1000000000000003E-2</v>
      </c>
      <c r="L110" s="31">
        <v>6.2E-2</v>
      </c>
      <c r="M110" s="31">
        <v>1.0999999999999999E-2</v>
      </c>
      <c r="N110" s="420">
        <f t="shared" si="7"/>
        <v>94.887</v>
      </c>
      <c r="O110" s="34">
        <v>36.03</v>
      </c>
      <c r="P110" s="34">
        <v>40.26</v>
      </c>
      <c r="Q110" s="34">
        <v>6.73</v>
      </c>
      <c r="R110" s="34">
        <v>15.08</v>
      </c>
      <c r="S110" s="34">
        <v>0.26</v>
      </c>
      <c r="T110" s="34">
        <v>0.13</v>
      </c>
      <c r="U110" s="34">
        <v>0.28000000000000003</v>
      </c>
      <c r="V110" s="34">
        <v>0.18</v>
      </c>
      <c r="W110" s="34">
        <v>0.39</v>
      </c>
      <c r="X110" s="34">
        <v>0.53</v>
      </c>
      <c r="Y110" s="34">
        <v>1.1174021648626145</v>
      </c>
      <c r="Z110" s="34">
        <v>1.3041909519844572</v>
      </c>
      <c r="AA110" s="34"/>
      <c r="AB110" s="34" t="s">
        <v>53</v>
      </c>
      <c r="AC110" s="34">
        <v>14.5</v>
      </c>
      <c r="AD110" s="34" t="s">
        <v>51</v>
      </c>
      <c r="AE110" s="34"/>
      <c r="AF110" s="34"/>
      <c r="AG110" s="34"/>
      <c r="AH110" s="34"/>
      <c r="AI110" s="34"/>
      <c r="AJ110" s="34"/>
      <c r="AK110" s="34"/>
      <c r="AL110" s="36"/>
      <c r="AM110" s="277"/>
      <c r="AN110" s="277"/>
      <c r="AO110" s="277"/>
      <c r="AP110" s="277"/>
      <c r="AQ110" s="277"/>
      <c r="AR110" s="277"/>
      <c r="AS110" s="277"/>
      <c r="AT110" s="277"/>
      <c r="AU110" s="277"/>
      <c r="AV110" s="277"/>
    </row>
    <row r="111" spans="1:48" s="74" customFormat="1" ht="15.75" customHeight="1">
      <c r="A111" s="440" t="s">
        <v>3586</v>
      </c>
      <c r="B111" s="51">
        <v>45908</v>
      </c>
      <c r="C111" s="33" t="s">
        <v>3585</v>
      </c>
      <c r="D111" s="37">
        <v>1466</v>
      </c>
      <c r="E111" s="34">
        <v>6.05</v>
      </c>
      <c r="F111" s="34">
        <v>6.15</v>
      </c>
      <c r="G111" s="34">
        <v>4.16</v>
      </c>
      <c r="H111" s="34">
        <v>0.12</v>
      </c>
      <c r="I111" s="34">
        <v>0.41</v>
      </c>
      <c r="J111" s="31">
        <v>4.4999999999999998E-2</v>
      </c>
      <c r="K111" s="31">
        <v>0.08</v>
      </c>
      <c r="L111" s="31">
        <v>3.3000000000000002E-2</v>
      </c>
      <c r="M111" s="31">
        <v>1.9E-2</v>
      </c>
      <c r="N111" s="420">
        <f t="shared" si="7"/>
        <v>95.132999999999996</v>
      </c>
      <c r="O111" s="34">
        <v>36.58</v>
      </c>
      <c r="P111" s="34">
        <v>39.31</v>
      </c>
      <c r="Q111" s="34">
        <v>6.49</v>
      </c>
      <c r="R111" s="34">
        <v>15.16</v>
      </c>
      <c r="S111" s="34">
        <v>0.42</v>
      </c>
      <c r="T111" s="34">
        <v>0.21</v>
      </c>
      <c r="U111" s="34">
        <v>0.28999999999999998</v>
      </c>
      <c r="V111" s="34">
        <v>0.23</v>
      </c>
      <c r="W111" s="34">
        <v>0.52</v>
      </c>
      <c r="X111" s="34">
        <v>0.6</v>
      </c>
      <c r="Y111" s="34">
        <v>1.0746309458720613</v>
      </c>
      <c r="Z111" s="34">
        <v>1.2520503007107711</v>
      </c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6"/>
      <c r="AM111" s="277"/>
      <c r="AN111" s="277"/>
      <c r="AO111" s="277"/>
      <c r="AP111" s="277"/>
      <c r="AQ111" s="277"/>
      <c r="AR111" s="277"/>
      <c r="AS111" s="277"/>
      <c r="AT111" s="277"/>
      <c r="AU111" s="277"/>
      <c r="AV111" s="277"/>
    </row>
    <row r="112" spans="1:48" s="74" customFormat="1" ht="15.75" customHeight="1">
      <c r="A112" s="440" t="s">
        <v>3588</v>
      </c>
      <c r="B112" s="51">
        <v>45908</v>
      </c>
      <c r="C112" s="33" t="s">
        <v>3587</v>
      </c>
      <c r="D112" s="37">
        <v>1467</v>
      </c>
      <c r="E112" s="34">
        <v>7.5</v>
      </c>
      <c r="F112" s="34">
        <v>8</v>
      </c>
      <c r="G112" s="34">
        <v>4.16</v>
      </c>
      <c r="H112" s="34">
        <v>0.11</v>
      </c>
      <c r="I112" s="34">
        <v>0.39</v>
      </c>
      <c r="J112" s="31">
        <v>4.3999999999999997E-2</v>
      </c>
      <c r="K112" s="31">
        <v>8.3000000000000004E-2</v>
      </c>
      <c r="L112" s="31">
        <v>3.5000000000000003E-2</v>
      </c>
      <c r="M112" s="31">
        <v>2.1000000000000001E-2</v>
      </c>
      <c r="N112" s="420">
        <f t="shared" si="7"/>
        <v>95.156999999999996</v>
      </c>
      <c r="O112" s="34">
        <v>36.89</v>
      </c>
      <c r="P112" s="34">
        <v>39.15</v>
      </c>
      <c r="Q112" s="34">
        <v>6.4</v>
      </c>
      <c r="R112" s="34">
        <v>15.09</v>
      </c>
      <c r="S112" s="34">
        <v>0.33</v>
      </c>
      <c r="T112" s="34">
        <v>0.21</v>
      </c>
      <c r="U112" s="34">
        <v>0.25</v>
      </c>
      <c r="V112" s="34">
        <v>0.24</v>
      </c>
      <c r="W112" s="34">
        <v>0.54</v>
      </c>
      <c r="X112" s="34">
        <v>0.67</v>
      </c>
      <c r="Y112" s="34">
        <v>1.0612632149634047</v>
      </c>
      <c r="Z112" s="34">
        <v>1.2347519653022498</v>
      </c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6"/>
      <c r="AM112" s="277"/>
      <c r="AN112" s="277"/>
      <c r="AO112" s="277"/>
      <c r="AP112" s="277"/>
      <c r="AQ112" s="277"/>
      <c r="AR112" s="277"/>
      <c r="AS112" s="277"/>
      <c r="AT112" s="277"/>
      <c r="AU112" s="277"/>
      <c r="AV112" s="277"/>
    </row>
    <row r="113" spans="1:48" s="74" customFormat="1" ht="15.75" customHeight="1">
      <c r="A113" s="440" t="s">
        <v>3590</v>
      </c>
      <c r="B113" s="51">
        <v>45908</v>
      </c>
      <c r="C113" s="33" t="s">
        <v>3589</v>
      </c>
      <c r="D113" s="37">
        <v>1468</v>
      </c>
      <c r="E113" s="34">
        <v>9</v>
      </c>
      <c r="F113" s="34">
        <v>9.1</v>
      </c>
      <c r="G113" s="34">
        <v>4.2</v>
      </c>
      <c r="H113" s="34">
        <v>0.13</v>
      </c>
      <c r="I113" s="34">
        <v>0.49</v>
      </c>
      <c r="J113" s="31">
        <v>2.4E-2</v>
      </c>
      <c r="K113" s="31">
        <v>8.8999999999999996E-2</v>
      </c>
      <c r="L113" s="31">
        <v>0.05</v>
      </c>
      <c r="M113" s="31">
        <v>1.2999999999999999E-2</v>
      </c>
      <c r="N113" s="420">
        <f t="shared" si="7"/>
        <v>95.004000000000005</v>
      </c>
      <c r="O113" s="34">
        <v>36.270000000000003</v>
      </c>
      <c r="P113" s="34">
        <v>39.799999999999997</v>
      </c>
      <c r="Q113" s="34">
        <v>6.53</v>
      </c>
      <c r="R113" s="34">
        <v>15.17</v>
      </c>
      <c r="S113" s="34">
        <v>0.28999999999999998</v>
      </c>
      <c r="T113" s="34">
        <v>0.17</v>
      </c>
      <c r="U113" s="34">
        <v>0.24</v>
      </c>
      <c r="V113" s="34">
        <v>0.2</v>
      </c>
      <c r="W113" s="34">
        <v>0.53</v>
      </c>
      <c r="X113" s="34">
        <v>0.66</v>
      </c>
      <c r="Y113" s="34">
        <v>1.0973256134546456</v>
      </c>
      <c r="Z113" s="34">
        <v>1.2773642128480838</v>
      </c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6"/>
      <c r="AM113" s="277"/>
      <c r="AN113" s="277"/>
      <c r="AO113" s="277"/>
      <c r="AP113" s="277"/>
      <c r="AQ113" s="277"/>
      <c r="AR113" s="277"/>
      <c r="AS113" s="277"/>
      <c r="AT113" s="277"/>
      <c r="AU113" s="277"/>
      <c r="AV113" s="277"/>
    </row>
    <row r="114" spans="1:48" s="74" customFormat="1" ht="15.75" customHeight="1">
      <c r="A114" s="440" t="s">
        <v>3592</v>
      </c>
      <c r="B114" s="51">
        <v>45908</v>
      </c>
      <c r="C114" s="33" t="s">
        <v>3591</v>
      </c>
      <c r="D114" s="37">
        <v>1470</v>
      </c>
      <c r="E114" s="34">
        <v>10.5</v>
      </c>
      <c r="F114" s="34">
        <v>11</v>
      </c>
      <c r="G114" s="34">
        <v>4.24</v>
      </c>
      <c r="H114" s="34">
        <v>0.12</v>
      </c>
      <c r="I114" s="34">
        <v>0.36</v>
      </c>
      <c r="J114" s="31">
        <v>2.8000000000000001E-2</v>
      </c>
      <c r="K114" s="31">
        <v>8.4000000000000005E-2</v>
      </c>
      <c r="L114" s="31">
        <v>3.7999999999999999E-2</v>
      </c>
      <c r="M114" s="31">
        <v>1.7000000000000001E-2</v>
      </c>
      <c r="N114" s="420">
        <f t="shared" si="7"/>
        <v>95.113</v>
      </c>
      <c r="O114" s="34">
        <v>35.86</v>
      </c>
      <c r="P114" s="34">
        <v>40.44</v>
      </c>
      <c r="Q114" s="34">
        <v>6.72</v>
      </c>
      <c r="R114" s="34">
        <v>14.82</v>
      </c>
      <c r="S114" s="34">
        <v>0.33</v>
      </c>
      <c r="T114" s="34">
        <v>0.18</v>
      </c>
      <c r="U114" s="34">
        <v>0.26</v>
      </c>
      <c r="V114" s="34">
        <v>0.18</v>
      </c>
      <c r="W114" s="34">
        <v>0.45</v>
      </c>
      <c r="X114" s="34">
        <v>0.65</v>
      </c>
      <c r="Y114" s="34">
        <v>1.1277189068600111</v>
      </c>
      <c r="Z114" s="34">
        <v>1.3151143335192415</v>
      </c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6"/>
      <c r="AM114" s="277"/>
      <c r="AN114" s="277"/>
      <c r="AO114" s="277"/>
      <c r="AP114" s="277"/>
      <c r="AQ114" s="277"/>
      <c r="AR114" s="277"/>
      <c r="AS114" s="277"/>
      <c r="AT114" s="277"/>
      <c r="AU114" s="277"/>
      <c r="AV114" s="277"/>
    </row>
    <row r="115" spans="1:48" s="74" customFormat="1" ht="15.75" customHeight="1">
      <c r="A115" s="440" t="s">
        <v>3594</v>
      </c>
      <c r="B115" s="51">
        <v>45908</v>
      </c>
      <c r="C115" s="33" t="s">
        <v>3593</v>
      </c>
      <c r="D115" s="37">
        <v>1466</v>
      </c>
      <c r="E115" s="34">
        <v>12.4</v>
      </c>
      <c r="F115" s="34">
        <v>12.5</v>
      </c>
      <c r="G115" s="34">
        <v>4.28</v>
      </c>
      <c r="H115" s="34">
        <v>0.13</v>
      </c>
      <c r="I115" s="34">
        <v>0.37</v>
      </c>
      <c r="J115" s="31">
        <v>2.1999999999999999E-2</v>
      </c>
      <c r="K115" s="31">
        <v>8.5999999999999993E-2</v>
      </c>
      <c r="L115" s="31">
        <v>4.2999999999999997E-2</v>
      </c>
      <c r="M115" s="31">
        <v>1.2999999999999999E-2</v>
      </c>
      <c r="N115" s="420">
        <f t="shared" si="7"/>
        <v>95.055999999999997</v>
      </c>
      <c r="O115" s="34">
        <v>35.86</v>
      </c>
      <c r="P115" s="34">
        <v>40.19</v>
      </c>
      <c r="Q115" s="34">
        <v>6.63</v>
      </c>
      <c r="R115" s="34">
        <v>14.57</v>
      </c>
      <c r="S115" s="34">
        <v>0.36</v>
      </c>
      <c r="T115" s="34">
        <v>0.15</v>
      </c>
      <c r="U115" s="34">
        <v>0.26</v>
      </c>
      <c r="V115" s="34">
        <v>0.18</v>
      </c>
      <c r="W115" s="34">
        <v>0.41</v>
      </c>
      <c r="X115" s="34">
        <v>0.65</v>
      </c>
      <c r="Y115" s="34">
        <v>1.1207473508087005</v>
      </c>
      <c r="Z115" s="34">
        <v>1.305633017289459</v>
      </c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6"/>
      <c r="AM115" s="277"/>
      <c r="AN115" s="277"/>
      <c r="AO115" s="277"/>
      <c r="AP115" s="277"/>
      <c r="AQ115" s="277"/>
      <c r="AR115" s="277"/>
      <c r="AS115" s="277"/>
      <c r="AT115" s="277"/>
      <c r="AU115" s="277"/>
      <c r="AV115" s="277"/>
    </row>
    <row r="116" spans="1:48" s="74" customFormat="1" ht="15.75" customHeight="1">
      <c r="A116" s="440" t="s">
        <v>3596</v>
      </c>
      <c r="B116" s="51">
        <v>45908</v>
      </c>
      <c r="C116" s="33" t="s">
        <v>3595</v>
      </c>
      <c r="D116" s="37">
        <v>1484</v>
      </c>
      <c r="E116" s="34">
        <v>13.45</v>
      </c>
      <c r="F116" s="34">
        <v>13.55</v>
      </c>
      <c r="G116" s="34">
        <v>4.28</v>
      </c>
      <c r="H116" s="34">
        <v>0.15</v>
      </c>
      <c r="I116" s="34">
        <v>0.66</v>
      </c>
      <c r="J116" s="31">
        <v>1.2999999999999999E-2</v>
      </c>
      <c r="K116" s="31">
        <v>9.4E-2</v>
      </c>
      <c r="L116" s="31">
        <v>7.0000000000000007E-2</v>
      </c>
      <c r="M116" s="31">
        <v>1.2999999999999999E-2</v>
      </c>
      <c r="N116" s="420">
        <f t="shared" si="7"/>
        <v>94.72</v>
      </c>
      <c r="O116" s="34">
        <v>35.270000000000003</v>
      </c>
      <c r="P116" s="34">
        <v>41.24</v>
      </c>
      <c r="Q116" s="34">
        <v>6.96</v>
      </c>
      <c r="R116" s="34">
        <v>14.72</v>
      </c>
      <c r="S116" s="34">
        <v>0.28000000000000003</v>
      </c>
      <c r="T116" s="34">
        <v>0.12</v>
      </c>
      <c r="U116" s="34">
        <v>0.25</v>
      </c>
      <c r="V116" s="34">
        <v>0.15</v>
      </c>
      <c r="W116" s="34">
        <v>0.3</v>
      </c>
      <c r="X116" s="34">
        <v>0.6</v>
      </c>
      <c r="Y116" s="34">
        <f t="shared" ref="Y116:Y119" si="14">P116/O116</f>
        <v>1.1692656648709951</v>
      </c>
      <c r="Z116" s="34">
        <f t="shared" ref="Z116:Z119" si="15">(Q116+P116)/O116</f>
        <v>1.3666005103487382</v>
      </c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6"/>
      <c r="AM116" s="277"/>
      <c r="AN116" s="277"/>
      <c r="AO116" s="277"/>
      <c r="AP116" s="277"/>
      <c r="AQ116" s="277"/>
      <c r="AR116" s="277"/>
      <c r="AS116" s="277"/>
      <c r="AT116" s="277"/>
      <c r="AU116" s="277"/>
      <c r="AV116" s="277"/>
    </row>
    <row r="117" spans="1:48" s="74" customFormat="1" ht="15.75" customHeight="1">
      <c r="A117" s="441" t="s">
        <v>3598</v>
      </c>
      <c r="B117" s="51">
        <v>45908</v>
      </c>
      <c r="C117" s="33" t="s">
        <v>3597</v>
      </c>
      <c r="D117" s="37">
        <v>1481</v>
      </c>
      <c r="E117" s="34">
        <v>15.4</v>
      </c>
      <c r="F117" s="34">
        <v>15.5</v>
      </c>
      <c r="G117" s="34">
        <v>4.29</v>
      </c>
      <c r="H117" s="34">
        <v>0.12</v>
      </c>
      <c r="I117" s="34">
        <v>0.46</v>
      </c>
      <c r="J117" s="31">
        <v>0.02</v>
      </c>
      <c r="K117" s="31">
        <v>8.5000000000000006E-2</v>
      </c>
      <c r="L117" s="31">
        <v>4.9000000000000002E-2</v>
      </c>
      <c r="M117" s="31">
        <v>1.2E-2</v>
      </c>
      <c r="N117" s="420">
        <f t="shared" si="7"/>
        <v>94.963999999999999</v>
      </c>
      <c r="O117" s="34">
        <v>35.409999999999997</v>
      </c>
      <c r="P117" s="34">
        <v>40.619999999999997</v>
      </c>
      <c r="Q117" s="34">
        <v>6.78</v>
      </c>
      <c r="R117" s="34">
        <v>15.16</v>
      </c>
      <c r="S117" s="34">
        <v>0.33</v>
      </c>
      <c r="T117" s="34">
        <v>0.15</v>
      </c>
      <c r="U117" s="34">
        <v>0.25</v>
      </c>
      <c r="V117" s="34">
        <v>0.17</v>
      </c>
      <c r="W117" s="34">
        <v>0.38</v>
      </c>
      <c r="X117" s="34">
        <v>0.64</v>
      </c>
      <c r="Y117" s="34">
        <f t="shared" si="14"/>
        <v>1.1471335780852867</v>
      </c>
      <c r="Z117" s="34">
        <f t="shared" si="15"/>
        <v>1.3386049138661396</v>
      </c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6"/>
      <c r="AM117" s="277"/>
      <c r="AN117" s="277"/>
      <c r="AO117" s="277"/>
      <c r="AP117" s="277"/>
      <c r="AQ117" s="277"/>
      <c r="AR117" s="277"/>
      <c r="AS117" s="277"/>
      <c r="AT117" s="277"/>
      <c r="AU117" s="277"/>
      <c r="AV117" s="277"/>
    </row>
    <row r="118" spans="1:48" s="74" customFormat="1" ht="15.75" customHeight="1">
      <c r="A118" s="442" t="s">
        <v>3600</v>
      </c>
      <c r="B118" s="51">
        <v>45908</v>
      </c>
      <c r="C118" s="33" t="s">
        <v>3599</v>
      </c>
      <c r="D118" s="37">
        <v>1475</v>
      </c>
      <c r="E118" s="34">
        <v>17.399999999999999</v>
      </c>
      <c r="F118" s="34">
        <v>17.5</v>
      </c>
      <c r="G118" s="34">
        <v>4.24</v>
      </c>
      <c r="H118" s="34">
        <v>0.12</v>
      </c>
      <c r="I118" s="34">
        <v>0.37</v>
      </c>
      <c r="J118" s="31">
        <v>2.8000000000000001E-2</v>
      </c>
      <c r="K118" s="31">
        <v>8.5000000000000006E-2</v>
      </c>
      <c r="L118" s="31">
        <v>4.2999999999999997E-2</v>
      </c>
      <c r="M118" s="31">
        <v>1.2999999999999999E-2</v>
      </c>
      <c r="N118" s="420">
        <f t="shared" ref="N118:N187" si="16">100-SUM(G118:M118)</f>
        <v>95.100999999999999</v>
      </c>
      <c r="O118" s="34">
        <v>35.159999999999997</v>
      </c>
      <c r="P118" s="34">
        <v>40.81</v>
      </c>
      <c r="Q118" s="34">
        <v>6.92</v>
      </c>
      <c r="R118" s="34">
        <v>15.03</v>
      </c>
      <c r="S118" s="34">
        <v>0.27</v>
      </c>
      <c r="T118" s="34">
        <v>0.15</v>
      </c>
      <c r="U118" s="34">
        <v>0.28000000000000003</v>
      </c>
      <c r="V118" s="34">
        <v>0.17</v>
      </c>
      <c r="W118" s="34">
        <v>0.37</v>
      </c>
      <c r="X118" s="34">
        <v>0.74</v>
      </c>
      <c r="Y118" s="34">
        <f t="shared" si="14"/>
        <v>1.1606939704209331</v>
      </c>
      <c r="Z118" s="34">
        <f t="shared" si="15"/>
        <v>1.3575085324232083</v>
      </c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6"/>
      <c r="AM118" s="277"/>
      <c r="AN118" s="277"/>
      <c r="AO118" s="277"/>
      <c r="AP118" s="277"/>
      <c r="AQ118" s="277"/>
      <c r="AR118" s="277"/>
      <c r="AS118" s="277"/>
      <c r="AT118" s="277"/>
      <c r="AU118" s="277"/>
      <c r="AV118" s="277"/>
    </row>
    <row r="119" spans="1:48" s="74" customFormat="1" ht="15.75" customHeight="1">
      <c r="A119" s="443" t="s">
        <v>3602</v>
      </c>
      <c r="B119" s="51">
        <v>45908</v>
      </c>
      <c r="C119" s="33" t="s">
        <v>3601</v>
      </c>
      <c r="D119" s="37">
        <v>1488</v>
      </c>
      <c r="E119" s="34">
        <v>19.3</v>
      </c>
      <c r="F119" s="34">
        <v>19.399999999999999</v>
      </c>
      <c r="G119" s="34">
        <v>4.26</v>
      </c>
      <c r="H119" s="34">
        <v>0.13</v>
      </c>
      <c r="I119" s="34">
        <v>0.57999999999999996</v>
      </c>
      <c r="J119" s="31">
        <v>0.02</v>
      </c>
      <c r="K119" s="31">
        <v>8.4000000000000005E-2</v>
      </c>
      <c r="L119" s="31">
        <v>6.3E-2</v>
      </c>
      <c r="M119" s="31">
        <v>1.4999999999999999E-2</v>
      </c>
      <c r="N119" s="420">
        <f t="shared" si="16"/>
        <v>94.847999999999999</v>
      </c>
      <c r="O119" s="34">
        <v>34</v>
      </c>
      <c r="P119" s="34">
        <v>41.05</v>
      </c>
      <c r="Q119" s="34">
        <v>6.86</v>
      </c>
      <c r="R119" s="34">
        <v>16.05</v>
      </c>
      <c r="S119" s="34">
        <v>0.27</v>
      </c>
      <c r="T119" s="34">
        <v>0.14000000000000001</v>
      </c>
      <c r="U119" s="34">
        <v>0.28000000000000003</v>
      </c>
      <c r="V119" s="34">
        <v>0.16</v>
      </c>
      <c r="W119" s="34">
        <v>0.35</v>
      </c>
      <c r="X119" s="34">
        <v>0.73</v>
      </c>
      <c r="Y119" s="34">
        <f t="shared" si="14"/>
        <v>1.2073529411764705</v>
      </c>
      <c r="Z119" s="34">
        <f t="shared" si="15"/>
        <v>1.4091176470588234</v>
      </c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6"/>
      <c r="AM119" s="277"/>
      <c r="AN119" s="277"/>
      <c r="AO119" s="277"/>
      <c r="AP119" s="277"/>
      <c r="AQ119" s="277"/>
      <c r="AR119" s="277"/>
      <c r="AS119" s="277"/>
      <c r="AT119" s="277"/>
      <c r="AU119" s="277"/>
      <c r="AV119" s="277"/>
    </row>
    <row r="120" spans="1:48" s="74" customFormat="1" ht="15.75" customHeight="1">
      <c r="A120" s="444" t="s">
        <v>3604</v>
      </c>
      <c r="B120" s="51">
        <v>45908</v>
      </c>
      <c r="C120" s="33" t="s">
        <v>3603</v>
      </c>
      <c r="D120" s="37" t="s">
        <v>51</v>
      </c>
      <c r="E120" s="34">
        <v>21.4</v>
      </c>
      <c r="F120" s="34">
        <v>21.5</v>
      </c>
      <c r="G120" s="34">
        <v>4.21</v>
      </c>
      <c r="H120" s="34">
        <v>0.1</v>
      </c>
      <c r="I120" s="34">
        <v>0.35</v>
      </c>
      <c r="J120" s="31">
        <v>3.3000000000000002E-2</v>
      </c>
      <c r="K120" s="31">
        <v>8.1000000000000003E-2</v>
      </c>
      <c r="L120" s="31">
        <v>3.6999999999999998E-2</v>
      </c>
      <c r="M120" s="31">
        <v>1.2999999999999999E-2</v>
      </c>
      <c r="N120" s="420">
        <f t="shared" si="16"/>
        <v>95.176000000000002</v>
      </c>
      <c r="O120" s="34">
        <v>34.89</v>
      </c>
      <c r="P120" s="34">
        <v>40.46</v>
      </c>
      <c r="Q120" s="34">
        <v>6.8220000000000001</v>
      </c>
      <c r="R120" s="34">
        <v>15.59</v>
      </c>
      <c r="S120" s="34">
        <v>0.31</v>
      </c>
      <c r="T120" s="34">
        <v>0.16</v>
      </c>
      <c r="U120" s="34">
        <v>0.28000000000000003</v>
      </c>
      <c r="V120" s="34">
        <v>0.19</v>
      </c>
      <c r="W120" s="34">
        <v>0.43</v>
      </c>
      <c r="X120" s="34">
        <v>0.77</v>
      </c>
      <c r="Y120" s="34">
        <f>P120/O120</f>
        <v>1.1596445973058183</v>
      </c>
      <c r="Z120" s="34">
        <f>(Q120+P120)/O120</f>
        <v>1.3551734021209516</v>
      </c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6"/>
      <c r="AM120" s="277"/>
      <c r="AN120" s="277"/>
      <c r="AO120" s="277"/>
      <c r="AP120" s="277"/>
      <c r="AQ120" s="277"/>
      <c r="AR120" s="277"/>
      <c r="AS120" s="277"/>
      <c r="AT120" s="277"/>
      <c r="AU120" s="277"/>
      <c r="AV120" s="277"/>
    </row>
    <row r="121" spans="1:48" s="74" customFormat="1" ht="15.75" customHeight="1">
      <c r="A121" s="445" t="s">
        <v>3606</v>
      </c>
      <c r="B121" s="51">
        <v>45908</v>
      </c>
      <c r="C121" s="33" t="s">
        <v>3605</v>
      </c>
      <c r="D121" s="37">
        <v>1480</v>
      </c>
      <c r="E121" s="34">
        <v>23.3</v>
      </c>
      <c r="F121" s="34">
        <v>23.4</v>
      </c>
      <c r="G121" s="34">
        <v>4.26</v>
      </c>
      <c r="H121" s="34">
        <v>0.11</v>
      </c>
      <c r="I121" s="34">
        <v>0.48</v>
      </c>
      <c r="J121" s="31">
        <v>3.1E-2</v>
      </c>
      <c r="K121" s="31">
        <v>0.08</v>
      </c>
      <c r="L121" s="31">
        <v>4.9000000000000002E-2</v>
      </c>
      <c r="M121" s="31">
        <v>1.6E-2</v>
      </c>
      <c r="N121" s="420">
        <f t="shared" si="16"/>
        <v>94.974000000000004</v>
      </c>
      <c r="O121" s="34">
        <v>35.270000000000003</v>
      </c>
      <c r="P121" s="34">
        <v>40.090000000000003</v>
      </c>
      <c r="Q121" s="34">
        <v>6.63</v>
      </c>
      <c r="R121" s="34">
        <v>15.87</v>
      </c>
      <c r="S121" s="34">
        <v>0.28000000000000003</v>
      </c>
      <c r="T121" s="34">
        <v>0.16</v>
      </c>
      <c r="U121" s="34">
        <v>0.28000000000000003</v>
      </c>
      <c r="V121" s="34">
        <v>0.19</v>
      </c>
      <c r="W121" s="34">
        <v>0.42</v>
      </c>
      <c r="X121" s="34">
        <v>0.7</v>
      </c>
      <c r="Y121" s="34">
        <f>P121/O121</f>
        <v>1.1366600510348739</v>
      </c>
      <c r="Z121" s="34">
        <f>(Q121+P121)/O121</f>
        <v>1.3246385029770344</v>
      </c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6"/>
      <c r="AM121" s="277"/>
      <c r="AN121" s="277"/>
      <c r="AO121" s="277"/>
      <c r="AP121" s="277"/>
      <c r="AQ121" s="277"/>
      <c r="AR121" s="277"/>
      <c r="AS121" s="277"/>
      <c r="AT121" s="277"/>
      <c r="AU121" s="277"/>
      <c r="AV121" s="277"/>
    </row>
    <row r="122" spans="1:48" s="74" customFormat="1" ht="15.75" customHeight="1">
      <c r="A122" s="445"/>
      <c r="B122" s="51"/>
      <c r="C122" s="33"/>
      <c r="D122" s="37"/>
      <c r="E122" s="34"/>
      <c r="F122" s="34"/>
      <c r="G122" s="34"/>
      <c r="H122" s="34"/>
      <c r="I122" s="34"/>
      <c r="J122" s="31"/>
      <c r="K122" s="31"/>
      <c r="L122" s="31"/>
      <c r="M122" s="31"/>
      <c r="N122" s="420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6"/>
      <c r="AM122" s="277"/>
      <c r="AN122" s="277"/>
      <c r="AO122" s="277"/>
      <c r="AP122" s="277"/>
      <c r="AQ122" s="277"/>
      <c r="AR122" s="277"/>
      <c r="AS122" s="277"/>
      <c r="AT122" s="277"/>
      <c r="AU122" s="277"/>
      <c r="AV122" s="277"/>
    </row>
    <row r="123" spans="1:48" s="74" customFormat="1" ht="15.75" customHeight="1">
      <c r="A123" s="445" t="s">
        <v>3608</v>
      </c>
      <c r="B123" s="51">
        <v>45909</v>
      </c>
      <c r="C123" s="33" t="s">
        <v>3607</v>
      </c>
      <c r="D123" s="37">
        <v>1490</v>
      </c>
      <c r="E123" s="34">
        <v>1</v>
      </c>
      <c r="F123" s="34">
        <v>1.1000000000000001</v>
      </c>
      <c r="G123" s="34">
        <v>4.24</v>
      </c>
      <c r="H123" s="34">
        <v>0.12</v>
      </c>
      <c r="I123" s="34">
        <v>0.48</v>
      </c>
      <c r="J123" s="31">
        <v>2.7E-2</v>
      </c>
      <c r="K123" s="31">
        <v>8.2000000000000003E-2</v>
      </c>
      <c r="L123" s="31">
        <v>5.1999999999999998E-2</v>
      </c>
      <c r="M123" s="31">
        <v>1.6E-2</v>
      </c>
      <c r="N123" s="420">
        <f t="shared" si="16"/>
        <v>94.983000000000004</v>
      </c>
      <c r="O123" s="34">
        <v>35.26</v>
      </c>
      <c r="P123" s="34">
        <v>39.83</v>
      </c>
      <c r="Q123" s="34">
        <v>6.47</v>
      </c>
      <c r="R123" s="34">
        <v>16.39</v>
      </c>
      <c r="S123" s="34">
        <v>0.27</v>
      </c>
      <c r="T123" s="34">
        <v>0.14000000000000001</v>
      </c>
      <c r="U123" s="34">
        <v>0.27</v>
      </c>
      <c r="V123" s="34">
        <v>0.18</v>
      </c>
      <c r="W123" s="34">
        <v>0.41</v>
      </c>
      <c r="X123" s="34">
        <v>0.66</v>
      </c>
      <c r="Y123" s="34">
        <f>P123/O123</f>
        <v>1.129608621667612</v>
      </c>
      <c r="Z123" s="34">
        <f>(Q123+P123)/O123</f>
        <v>1.3131026659103799</v>
      </c>
      <c r="AA123" s="34"/>
      <c r="AB123" s="34" t="s">
        <v>48</v>
      </c>
      <c r="AC123" s="34">
        <v>22.3</v>
      </c>
      <c r="AD123" s="34">
        <v>24.8</v>
      </c>
      <c r="AE123" s="34">
        <v>18.399999999999999</v>
      </c>
      <c r="AF123" s="34">
        <v>0.6</v>
      </c>
      <c r="AG123" s="34">
        <v>3.48</v>
      </c>
      <c r="AH123" s="34">
        <f>100-(AG123+AF123+AE123+AD123)</f>
        <v>52.72</v>
      </c>
      <c r="AI123" s="34">
        <f>AD123/AE123</f>
        <v>1.347826086956522</v>
      </c>
      <c r="AJ123" s="34">
        <f>AE123/(AD123+AE123)*100</f>
        <v>42.592592592592588</v>
      </c>
      <c r="AK123" s="34">
        <f>AD123*3050/100+AG123*3050/100</f>
        <v>862.54</v>
      </c>
      <c r="AL123" s="36"/>
      <c r="AM123" s="277"/>
      <c r="AN123" s="277"/>
      <c r="AO123" s="277"/>
      <c r="AP123" s="277"/>
      <c r="AQ123" s="277"/>
      <c r="AR123" s="277"/>
      <c r="AS123" s="277"/>
      <c r="AT123" s="277"/>
      <c r="AU123" s="277"/>
      <c r="AV123" s="277"/>
    </row>
    <row r="124" spans="1:48" s="74" customFormat="1" ht="15.75" customHeight="1">
      <c r="A124" s="445" t="s">
        <v>3608</v>
      </c>
      <c r="B124" s="51">
        <v>45909</v>
      </c>
      <c r="C124" s="33" t="s">
        <v>3609</v>
      </c>
      <c r="D124" s="37">
        <v>1467</v>
      </c>
      <c r="E124" s="34">
        <v>2.23</v>
      </c>
      <c r="F124" s="34">
        <v>2.33</v>
      </c>
      <c r="G124" s="34">
        <v>4.26</v>
      </c>
      <c r="H124" s="34">
        <v>0.11</v>
      </c>
      <c r="I124" s="34">
        <v>0.34</v>
      </c>
      <c r="J124" s="31">
        <v>3.7999999999999999E-2</v>
      </c>
      <c r="K124" s="31">
        <v>8.1000000000000003E-2</v>
      </c>
      <c r="L124" s="31">
        <v>3.5999999999999997E-2</v>
      </c>
      <c r="M124" s="31">
        <v>1.6E-2</v>
      </c>
      <c r="N124" s="420">
        <f t="shared" si="16"/>
        <v>95.119</v>
      </c>
      <c r="O124" s="34">
        <v>35.61</v>
      </c>
      <c r="P124" s="34">
        <v>39.880000000000003</v>
      </c>
      <c r="Q124" s="34">
        <v>6.6</v>
      </c>
      <c r="R124" s="34">
        <v>15.73</v>
      </c>
      <c r="S124" s="34">
        <v>0.28000000000000003</v>
      </c>
      <c r="T124" s="34">
        <v>0.16</v>
      </c>
      <c r="U124" s="34">
        <v>0.27</v>
      </c>
      <c r="V124" s="34">
        <v>0.19</v>
      </c>
      <c r="W124" s="34">
        <v>0.45</v>
      </c>
      <c r="X124" s="34">
        <v>0.71</v>
      </c>
      <c r="Y124" s="34">
        <f>P124/O124</f>
        <v>1.1199101376017973</v>
      </c>
      <c r="Z124" s="34">
        <f>(Q124+P124)/O124</f>
        <v>1.3052513338949734</v>
      </c>
      <c r="AA124" s="34"/>
      <c r="AB124" s="34" t="s">
        <v>50</v>
      </c>
      <c r="AC124" s="34">
        <v>6.3</v>
      </c>
      <c r="AD124" s="34" t="s">
        <v>51</v>
      </c>
      <c r="AE124" s="34"/>
      <c r="AF124" s="34"/>
      <c r="AG124" s="34"/>
      <c r="AH124" s="34"/>
      <c r="AI124" s="34"/>
      <c r="AJ124" s="34"/>
      <c r="AK124" s="34"/>
      <c r="AL124" s="36"/>
      <c r="AM124" s="277"/>
      <c r="AN124" s="277"/>
      <c r="AO124" s="277"/>
      <c r="AP124" s="277"/>
      <c r="AQ124" s="277"/>
      <c r="AR124" s="277"/>
      <c r="AS124" s="277"/>
      <c r="AT124" s="277"/>
      <c r="AU124" s="277"/>
      <c r="AV124" s="277"/>
    </row>
    <row r="125" spans="1:48" s="74" customFormat="1" ht="15.75" customHeight="1">
      <c r="A125" s="445" t="s">
        <v>3611</v>
      </c>
      <c r="B125" s="51">
        <v>45909</v>
      </c>
      <c r="C125" s="33" t="s">
        <v>3610</v>
      </c>
      <c r="D125" s="37">
        <v>1470</v>
      </c>
      <c r="E125" s="34">
        <v>4.0199999999999996</v>
      </c>
      <c r="F125" s="34">
        <v>4.12</v>
      </c>
      <c r="G125" s="34">
        <v>4.1900000000000004</v>
      </c>
      <c r="H125" s="34">
        <v>0.12</v>
      </c>
      <c r="I125" s="34">
        <v>0.53</v>
      </c>
      <c r="J125" s="31">
        <v>3.1E-2</v>
      </c>
      <c r="K125" s="31">
        <v>8.1000000000000003E-2</v>
      </c>
      <c r="L125" s="31">
        <v>4.9000000000000002E-2</v>
      </c>
      <c r="M125" s="31">
        <v>1.7000000000000001E-2</v>
      </c>
      <c r="N125" s="420">
        <f t="shared" si="16"/>
        <v>94.981999999999999</v>
      </c>
      <c r="O125" s="34">
        <v>36.049999999999997</v>
      </c>
      <c r="P125" s="34">
        <v>39.69</v>
      </c>
      <c r="Q125" s="34">
        <v>6.57</v>
      </c>
      <c r="R125" s="34">
        <v>15.46</v>
      </c>
      <c r="S125" s="34">
        <v>0.32</v>
      </c>
      <c r="T125" s="34">
        <v>0.16</v>
      </c>
      <c r="U125" s="34">
        <v>0.27</v>
      </c>
      <c r="V125" s="34">
        <v>0.2</v>
      </c>
      <c r="W125" s="34">
        <v>0.49</v>
      </c>
      <c r="X125" s="34">
        <v>0.68</v>
      </c>
      <c r="Y125" s="34">
        <f>P125/O125</f>
        <v>1.1009708737864079</v>
      </c>
      <c r="Z125" s="34">
        <f>(Q125+P125)/O125</f>
        <v>1.2832177531206659</v>
      </c>
      <c r="AA125" s="34"/>
      <c r="AB125" s="34" t="s">
        <v>53</v>
      </c>
      <c r="AC125" s="34">
        <v>14.3</v>
      </c>
      <c r="AD125" s="34">
        <v>25</v>
      </c>
      <c r="AE125" s="34">
        <v>18.2</v>
      </c>
      <c r="AF125" s="34">
        <v>0.6</v>
      </c>
      <c r="AG125" s="34">
        <v>3.22</v>
      </c>
      <c r="AH125" s="34">
        <v>52.980000000000004</v>
      </c>
      <c r="AI125" s="34">
        <v>1.3736263736263736</v>
      </c>
      <c r="AJ125" s="34">
        <v>42.129629629629626</v>
      </c>
      <c r="AK125" s="34">
        <v>860.71</v>
      </c>
      <c r="AL125" s="36"/>
      <c r="AM125" s="277"/>
      <c r="AN125" s="277"/>
      <c r="AO125" s="277"/>
      <c r="AP125" s="277"/>
      <c r="AQ125" s="277"/>
      <c r="AR125" s="277"/>
      <c r="AS125" s="277"/>
      <c r="AT125" s="277"/>
      <c r="AU125" s="277"/>
      <c r="AV125" s="277"/>
    </row>
    <row r="126" spans="1:48" s="74" customFormat="1" ht="15.75" customHeight="1">
      <c r="A126" s="446" t="s">
        <v>3613</v>
      </c>
      <c r="B126" s="51">
        <v>45909</v>
      </c>
      <c r="C126" s="33" t="s">
        <v>3612</v>
      </c>
      <c r="D126" s="37">
        <v>1481</v>
      </c>
      <c r="E126" s="34">
        <v>5.28</v>
      </c>
      <c r="F126" s="34">
        <v>5.38</v>
      </c>
      <c r="G126" s="34">
        <v>4.2300000000000004</v>
      </c>
      <c r="H126" s="34">
        <v>0.1</v>
      </c>
      <c r="I126" s="34">
        <v>0.46</v>
      </c>
      <c r="J126" s="31">
        <v>4.4999999999999998E-2</v>
      </c>
      <c r="K126" s="31">
        <v>7.3999999999999996E-2</v>
      </c>
      <c r="L126" s="31">
        <v>4.2999999999999997E-2</v>
      </c>
      <c r="M126" s="31">
        <v>1.4E-2</v>
      </c>
      <c r="N126" s="420">
        <f t="shared" si="16"/>
        <v>95.034000000000006</v>
      </c>
      <c r="O126" s="34">
        <v>36.520000000000003</v>
      </c>
      <c r="P126" s="34">
        <v>39.880000000000003</v>
      </c>
      <c r="Q126" s="34">
        <v>6.58</v>
      </c>
      <c r="R126" s="34">
        <v>14.32</v>
      </c>
      <c r="S126" s="34">
        <v>0.51</v>
      </c>
      <c r="T126" s="34">
        <v>0.15</v>
      </c>
      <c r="U126" s="34">
        <v>0.32</v>
      </c>
      <c r="V126" s="34">
        <v>0.21</v>
      </c>
      <c r="W126" s="34">
        <v>0.49</v>
      </c>
      <c r="X126" s="34">
        <v>0.7</v>
      </c>
      <c r="Y126" s="34">
        <v>1.0920043811610076</v>
      </c>
      <c r="Z126" s="34">
        <v>1.2721796276013142</v>
      </c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6"/>
      <c r="AM126" s="277"/>
      <c r="AN126" s="277"/>
      <c r="AO126" s="277"/>
      <c r="AP126" s="277"/>
      <c r="AQ126" s="277"/>
      <c r="AR126" s="277"/>
      <c r="AS126" s="277"/>
      <c r="AT126" s="277"/>
      <c r="AU126" s="277"/>
      <c r="AV126" s="277"/>
    </row>
    <row r="127" spans="1:48" s="74" customFormat="1" ht="15.75" customHeight="1">
      <c r="A127" s="446" t="s">
        <v>3615</v>
      </c>
      <c r="B127" s="51">
        <v>45909</v>
      </c>
      <c r="C127" s="33" t="s">
        <v>3614</v>
      </c>
      <c r="D127" s="37">
        <v>1500</v>
      </c>
      <c r="E127" s="34">
        <v>7.5</v>
      </c>
      <c r="F127" s="34">
        <v>8</v>
      </c>
      <c r="G127" s="34">
        <v>4.2</v>
      </c>
      <c r="H127" s="34">
        <v>0.12</v>
      </c>
      <c r="I127" s="34">
        <v>0.87</v>
      </c>
      <c r="J127" s="31">
        <v>2.7E-2</v>
      </c>
      <c r="K127" s="31">
        <v>8.5000000000000006E-2</v>
      </c>
      <c r="L127" s="31">
        <v>6.9000000000000006E-2</v>
      </c>
      <c r="M127" s="31">
        <v>1.4999999999999999E-2</v>
      </c>
      <c r="N127" s="420">
        <f t="shared" si="16"/>
        <v>94.614000000000004</v>
      </c>
      <c r="O127" s="34">
        <v>36.57</v>
      </c>
      <c r="P127" s="34">
        <v>38.1</v>
      </c>
      <c r="Q127" s="34">
        <v>6.2</v>
      </c>
      <c r="R127" s="34">
        <v>16.98</v>
      </c>
      <c r="S127" s="34">
        <v>0.25</v>
      </c>
      <c r="T127" s="34">
        <v>0.12</v>
      </c>
      <c r="U127" s="34">
        <v>0.26</v>
      </c>
      <c r="V127" s="34">
        <v>0.19</v>
      </c>
      <c r="W127" s="34">
        <v>0.45</v>
      </c>
      <c r="X127" s="34">
        <v>0.56999999999999995</v>
      </c>
      <c r="Y127" s="34">
        <v>1.0418375717801478</v>
      </c>
      <c r="Z127" s="34">
        <v>1.2113754443532951</v>
      </c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6"/>
      <c r="AM127" s="277"/>
      <c r="AN127" s="277"/>
      <c r="AO127" s="277"/>
      <c r="AP127" s="277"/>
      <c r="AQ127" s="277"/>
      <c r="AR127" s="277"/>
      <c r="AS127" s="277"/>
      <c r="AT127" s="277"/>
      <c r="AU127" s="277"/>
      <c r="AV127" s="277"/>
    </row>
    <row r="128" spans="1:48" s="74" customFormat="1" ht="15.75" customHeight="1">
      <c r="A128" s="446" t="s">
        <v>3617</v>
      </c>
      <c r="B128" s="51">
        <v>45909</v>
      </c>
      <c r="C128" s="33" t="s">
        <v>3616</v>
      </c>
      <c r="D128" s="37">
        <v>1498</v>
      </c>
      <c r="E128" s="34">
        <v>10.35</v>
      </c>
      <c r="F128" s="34">
        <v>10.45</v>
      </c>
      <c r="G128" s="34">
        <v>4.05</v>
      </c>
      <c r="H128" s="34">
        <v>0.12</v>
      </c>
      <c r="I128" s="34">
        <v>1.37</v>
      </c>
      <c r="J128" s="31">
        <v>1.4E-2</v>
      </c>
      <c r="K128" s="31">
        <v>0.08</v>
      </c>
      <c r="L128" s="31">
        <v>9.1999999999999998E-2</v>
      </c>
      <c r="M128" s="31">
        <v>1.2E-2</v>
      </c>
      <c r="N128" s="420">
        <f t="shared" si="16"/>
        <v>94.262</v>
      </c>
      <c r="O128" s="34">
        <v>35.51</v>
      </c>
      <c r="P128" s="34">
        <v>39.93</v>
      </c>
      <c r="Q128" s="34">
        <v>6.53</v>
      </c>
      <c r="R128" s="34">
        <v>16.34</v>
      </c>
      <c r="S128" s="34">
        <v>0.26</v>
      </c>
      <c r="T128" s="34">
        <v>0.09</v>
      </c>
      <c r="U128" s="34">
        <v>0.27</v>
      </c>
      <c r="V128" s="34">
        <v>0.16</v>
      </c>
      <c r="W128" s="34">
        <v>0.34</v>
      </c>
      <c r="X128" s="34">
        <v>0.47</v>
      </c>
      <c r="Y128" s="34">
        <v>1.1244719797240215</v>
      </c>
      <c r="Z128" s="34">
        <v>1.3083638411715011</v>
      </c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6"/>
      <c r="AM128" s="277"/>
      <c r="AN128" s="277"/>
      <c r="AO128" s="277"/>
      <c r="AP128" s="277"/>
      <c r="AQ128" s="277"/>
      <c r="AR128" s="277"/>
      <c r="AS128" s="277"/>
      <c r="AT128" s="277"/>
      <c r="AU128" s="277"/>
      <c r="AV128" s="277"/>
    </row>
    <row r="129" spans="1:48" s="74" customFormat="1" ht="15.75" customHeight="1">
      <c r="A129" s="446" t="s">
        <v>3619</v>
      </c>
      <c r="B129" s="51">
        <v>45909</v>
      </c>
      <c r="C129" s="33" t="s">
        <v>3618</v>
      </c>
      <c r="D129" s="37">
        <v>1479</v>
      </c>
      <c r="E129" s="34">
        <v>11.05</v>
      </c>
      <c r="F129" s="34">
        <v>12.05</v>
      </c>
      <c r="G129" s="34">
        <v>4.22</v>
      </c>
      <c r="H129" s="34">
        <v>0.11</v>
      </c>
      <c r="I129" s="34">
        <v>0.56999999999999995</v>
      </c>
      <c r="J129" s="31">
        <v>3.3000000000000002E-2</v>
      </c>
      <c r="K129" s="31">
        <v>7.8E-2</v>
      </c>
      <c r="L129" s="31">
        <v>0.05</v>
      </c>
      <c r="M129" s="31">
        <v>1.2999999999999999E-2</v>
      </c>
      <c r="N129" s="420">
        <f t="shared" si="16"/>
        <v>94.926000000000002</v>
      </c>
      <c r="O129" s="34">
        <v>36.049999999999997</v>
      </c>
      <c r="P129" s="34">
        <v>40.299999999999997</v>
      </c>
      <c r="Q129" s="34">
        <v>6.83</v>
      </c>
      <c r="R129" s="34">
        <v>14.68</v>
      </c>
      <c r="S129" s="34">
        <v>0.34</v>
      </c>
      <c r="T129" s="34">
        <v>0.13</v>
      </c>
      <c r="U129" s="34">
        <v>0.28000000000000003</v>
      </c>
      <c r="V129" s="34">
        <v>0.2</v>
      </c>
      <c r="W129" s="34">
        <v>0.48</v>
      </c>
      <c r="X129" s="34">
        <v>0.6</v>
      </c>
      <c r="Y129" s="34">
        <v>1.1178918169209431</v>
      </c>
      <c r="Z129" s="34">
        <v>1.3073509015256588</v>
      </c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6"/>
      <c r="AM129" s="277"/>
      <c r="AN129" s="277"/>
      <c r="AO129" s="277"/>
      <c r="AP129" s="277"/>
      <c r="AQ129" s="277"/>
      <c r="AR129" s="277"/>
      <c r="AS129" s="277"/>
      <c r="AT129" s="277"/>
      <c r="AU129" s="277"/>
      <c r="AV129" s="277"/>
    </row>
    <row r="130" spans="1:48" s="74" customFormat="1" ht="15.75" customHeight="1">
      <c r="A130" s="446" t="s">
        <v>3621</v>
      </c>
      <c r="B130" s="51">
        <v>45909</v>
      </c>
      <c r="C130" s="33" t="s">
        <v>3620</v>
      </c>
      <c r="D130" s="37">
        <v>1481</v>
      </c>
      <c r="E130" s="34">
        <v>13.3</v>
      </c>
      <c r="F130" s="34">
        <v>13.4</v>
      </c>
      <c r="G130" s="34">
        <v>4.21</v>
      </c>
      <c r="H130" s="34">
        <v>0.12</v>
      </c>
      <c r="I130" s="34">
        <v>0.55000000000000004</v>
      </c>
      <c r="J130" s="31">
        <v>0.03</v>
      </c>
      <c r="K130" s="31">
        <v>7.6999999999999999E-2</v>
      </c>
      <c r="L130" s="31">
        <v>4.9000000000000002E-2</v>
      </c>
      <c r="M130" s="31">
        <v>1.4E-2</v>
      </c>
      <c r="N130" s="420">
        <f t="shared" si="16"/>
        <v>94.95</v>
      </c>
      <c r="O130" s="34">
        <v>35.909999999999997</v>
      </c>
      <c r="P130" s="34">
        <v>38.78</v>
      </c>
      <c r="Q130" s="34">
        <v>6.38</v>
      </c>
      <c r="R130" s="34">
        <v>16.86</v>
      </c>
      <c r="S130" s="34">
        <v>0.26</v>
      </c>
      <c r="T130" s="34">
        <v>0.13</v>
      </c>
      <c r="U130" s="34">
        <v>0.27</v>
      </c>
      <c r="V130" s="34">
        <v>0.21</v>
      </c>
      <c r="W130" s="34">
        <v>0.52</v>
      </c>
      <c r="X130" s="34">
        <v>0.56999999999999995</v>
      </c>
      <c r="Y130" s="34">
        <v>1.0799220272904484</v>
      </c>
      <c r="Z130" s="34">
        <v>1.2575884154831525</v>
      </c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6"/>
      <c r="AM130" s="277"/>
      <c r="AN130" s="277"/>
      <c r="AO130" s="277"/>
      <c r="AP130" s="277"/>
      <c r="AQ130" s="277"/>
      <c r="AR130" s="277"/>
      <c r="AS130" s="277"/>
      <c r="AT130" s="277"/>
      <c r="AU130" s="277"/>
      <c r="AV130" s="277"/>
    </row>
    <row r="131" spans="1:48" s="74" customFormat="1" ht="15.75" customHeight="1">
      <c r="A131" s="446" t="s">
        <v>3623</v>
      </c>
      <c r="B131" s="51">
        <v>45909</v>
      </c>
      <c r="C131" s="33" t="s">
        <v>3622</v>
      </c>
      <c r="D131" s="37">
        <v>1460</v>
      </c>
      <c r="E131" s="34">
        <v>16</v>
      </c>
      <c r="F131" s="34">
        <v>16.100000000000001</v>
      </c>
      <c r="G131" s="34">
        <v>4.22</v>
      </c>
      <c r="H131" s="34">
        <v>0.1</v>
      </c>
      <c r="I131" s="34">
        <v>0.3</v>
      </c>
      <c r="J131" s="31">
        <v>6.2E-2</v>
      </c>
      <c r="K131" s="31">
        <v>0.08</v>
      </c>
      <c r="L131" s="31">
        <v>2.7E-2</v>
      </c>
      <c r="M131" s="31">
        <v>0.02</v>
      </c>
      <c r="N131" s="420">
        <f t="shared" si="16"/>
        <v>95.191000000000003</v>
      </c>
      <c r="O131" s="34">
        <v>36.79</v>
      </c>
      <c r="P131" s="34">
        <v>39.35</v>
      </c>
      <c r="Q131" s="34">
        <v>6.65</v>
      </c>
      <c r="R131" s="34">
        <v>14.78</v>
      </c>
      <c r="S131" s="34">
        <v>0.42</v>
      </c>
      <c r="T131" s="34">
        <v>0.2</v>
      </c>
      <c r="U131" s="34">
        <v>0.28000000000000003</v>
      </c>
      <c r="V131" s="34">
        <v>0.24</v>
      </c>
      <c r="W131" s="34">
        <v>0.46</v>
      </c>
      <c r="X131" s="34">
        <v>0.56999999999999995</v>
      </c>
      <c r="Y131" s="34">
        <v>1.0695841261212287</v>
      </c>
      <c r="Z131" s="34">
        <v>1.2503397662408264</v>
      </c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6"/>
      <c r="AM131" s="277"/>
      <c r="AN131" s="277"/>
      <c r="AO131" s="277"/>
      <c r="AP131" s="277"/>
      <c r="AQ131" s="277"/>
      <c r="AR131" s="277"/>
      <c r="AS131" s="277"/>
      <c r="AT131" s="277"/>
      <c r="AU131" s="277"/>
      <c r="AV131" s="277"/>
    </row>
    <row r="132" spans="1:48" s="74" customFormat="1" ht="15.75" customHeight="1">
      <c r="A132" s="446" t="s">
        <v>3625</v>
      </c>
      <c r="B132" s="51">
        <v>45909</v>
      </c>
      <c r="C132" s="33" t="s">
        <v>3624</v>
      </c>
      <c r="D132" s="37">
        <v>1475</v>
      </c>
      <c r="E132" s="34">
        <v>17.399999999999999</v>
      </c>
      <c r="F132" s="34">
        <v>17.5</v>
      </c>
      <c r="G132" s="34">
        <v>4.18</v>
      </c>
      <c r="H132" s="34">
        <v>0.14000000000000001</v>
      </c>
      <c r="I132" s="34">
        <v>0.48</v>
      </c>
      <c r="J132" s="31">
        <v>3.5000000000000003E-2</v>
      </c>
      <c r="K132" s="31">
        <v>8.6999999999999994E-2</v>
      </c>
      <c r="L132" s="31">
        <v>5.1999999999999998E-2</v>
      </c>
      <c r="M132" s="31">
        <v>1.4E-2</v>
      </c>
      <c r="N132" s="420">
        <f t="shared" si="16"/>
        <v>95.012</v>
      </c>
      <c r="O132" s="34">
        <v>36.01</v>
      </c>
      <c r="P132" s="34">
        <v>38.85</v>
      </c>
      <c r="Q132" s="34">
        <v>6.36</v>
      </c>
      <c r="R132" s="34">
        <v>16.670000000000002</v>
      </c>
      <c r="S132" s="34">
        <v>0.25</v>
      </c>
      <c r="T132" s="34">
        <v>0.17</v>
      </c>
      <c r="U132" s="34">
        <v>0.26</v>
      </c>
      <c r="V132" s="34">
        <v>0.2</v>
      </c>
      <c r="W132" s="34">
        <v>0.48</v>
      </c>
      <c r="X132" s="34">
        <v>0.65</v>
      </c>
      <c r="Y132" s="34">
        <v>1.0788669813940572</v>
      </c>
      <c r="Z132" s="34">
        <v>1.2554845876145515</v>
      </c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6"/>
      <c r="AM132" s="277"/>
      <c r="AN132" s="277"/>
      <c r="AO132" s="277"/>
      <c r="AP132" s="277"/>
      <c r="AQ132" s="277"/>
      <c r="AR132" s="277"/>
      <c r="AS132" s="277"/>
      <c r="AT132" s="277"/>
      <c r="AU132" s="277"/>
      <c r="AV132" s="277"/>
    </row>
    <row r="133" spans="1:48" s="74" customFormat="1" ht="15.75" customHeight="1">
      <c r="A133" s="446" t="s">
        <v>3627</v>
      </c>
      <c r="B133" s="51">
        <v>45909</v>
      </c>
      <c r="C133" s="33" t="s">
        <v>3626</v>
      </c>
      <c r="D133" s="37">
        <v>1495</v>
      </c>
      <c r="E133" s="34">
        <v>19.399999999999999</v>
      </c>
      <c r="F133" s="34">
        <v>19.5</v>
      </c>
      <c r="G133" s="34">
        <v>4.1900000000000004</v>
      </c>
      <c r="H133" s="34">
        <v>0.13</v>
      </c>
      <c r="I133" s="34">
        <v>0.64</v>
      </c>
      <c r="J133" s="31">
        <v>2.5000000000000001E-2</v>
      </c>
      <c r="K133" s="31">
        <v>8.3000000000000004E-2</v>
      </c>
      <c r="L133" s="31">
        <v>0.06</v>
      </c>
      <c r="M133" s="31">
        <v>1.2E-2</v>
      </c>
      <c r="N133" s="420">
        <f t="shared" si="16"/>
        <v>94.86</v>
      </c>
      <c r="O133" s="34">
        <v>35.11</v>
      </c>
      <c r="P133" s="34">
        <v>39.68</v>
      </c>
      <c r="Q133" s="34">
        <v>6.55</v>
      </c>
      <c r="R133" s="34">
        <v>16.760000000000002</v>
      </c>
      <c r="S133" s="34">
        <v>0.21</v>
      </c>
      <c r="T133" s="34">
        <v>0.13</v>
      </c>
      <c r="U133" s="34">
        <v>0.27</v>
      </c>
      <c r="V133" s="34">
        <v>0.18</v>
      </c>
      <c r="W133" s="34">
        <v>0.42</v>
      </c>
      <c r="X133" s="34">
        <v>0.57999999999999996</v>
      </c>
      <c r="Y133" s="34">
        <v>1.1301623469097124</v>
      </c>
      <c r="Z133" s="34">
        <v>1.3167188835089718</v>
      </c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6"/>
      <c r="AM133" s="277"/>
      <c r="AN133" s="277"/>
      <c r="AO133" s="277"/>
      <c r="AP133" s="277"/>
      <c r="AQ133" s="277"/>
      <c r="AR133" s="277"/>
      <c r="AS133" s="277"/>
      <c r="AT133" s="277"/>
      <c r="AU133" s="277"/>
      <c r="AV133" s="277"/>
    </row>
    <row r="134" spans="1:48" s="74" customFormat="1" ht="15.75" customHeight="1">
      <c r="A134" s="446" t="s">
        <v>3629</v>
      </c>
      <c r="B134" s="51">
        <v>45909</v>
      </c>
      <c r="C134" s="33" t="s">
        <v>3628</v>
      </c>
      <c r="D134" s="37">
        <v>1492</v>
      </c>
      <c r="E134" s="34">
        <v>21.4</v>
      </c>
      <c r="F134" s="34">
        <v>21.5</v>
      </c>
      <c r="G134" s="34">
        <v>4.25</v>
      </c>
      <c r="H134" s="34">
        <v>0.13</v>
      </c>
      <c r="I134" s="34">
        <v>0.63</v>
      </c>
      <c r="J134" s="31">
        <v>2.5999999999999999E-2</v>
      </c>
      <c r="K134" s="31">
        <v>9.0999999999999998E-2</v>
      </c>
      <c r="L134" s="31">
        <v>5.8000000000000003E-2</v>
      </c>
      <c r="M134" s="31">
        <v>1.0999999999999999E-2</v>
      </c>
      <c r="N134" s="420">
        <f t="shared" si="16"/>
        <v>94.804000000000002</v>
      </c>
      <c r="O134" s="34">
        <v>35.25</v>
      </c>
      <c r="P134" s="34">
        <v>40.46</v>
      </c>
      <c r="Q134" s="34">
        <v>6.33</v>
      </c>
      <c r="R134" s="34">
        <v>15.93</v>
      </c>
      <c r="S134" s="34">
        <v>0.22</v>
      </c>
      <c r="T134" s="34">
        <v>0.13</v>
      </c>
      <c r="U134" s="34">
        <v>0.27</v>
      </c>
      <c r="V134" s="34">
        <v>0.18</v>
      </c>
      <c r="W134" s="34">
        <v>0.43</v>
      </c>
      <c r="X134" s="34">
        <v>0.57999999999999996</v>
      </c>
      <c r="Y134" s="34">
        <v>1.1478014184397163</v>
      </c>
      <c r="Z134" s="34">
        <v>1.3273758865248226</v>
      </c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6"/>
      <c r="AM134" s="277"/>
      <c r="AN134" s="277"/>
      <c r="AO134" s="277"/>
      <c r="AP134" s="277"/>
      <c r="AQ134" s="277"/>
      <c r="AR134" s="277"/>
      <c r="AS134" s="277"/>
      <c r="AT134" s="277"/>
      <c r="AU134" s="277"/>
      <c r="AV134" s="277"/>
    </row>
    <row r="135" spans="1:48" s="74" customFormat="1" ht="15.75" customHeight="1">
      <c r="A135" s="446" t="s">
        <v>3631</v>
      </c>
      <c r="B135" s="51">
        <v>45909</v>
      </c>
      <c r="C135" s="33" t="s">
        <v>3630</v>
      </c>
      <c r="D135" s="37">
        <v>1481</v>
      </c>
      <c r="E135" s="34">
        <v>23.17</v>
      </c>
      <c r="F135" s="34">
        <v>23.26</v>
      </c>
      <c r="G135" s="34">
        <v>4.2699999999999996</v>
      </c>
      <c r="H135" s="34">
        <v>0.11</v>
      </c>
      <c r="I135" s="34">
        <v>0.42</v>
      </c>
      <c r="J135" s="31">
        <v>2.5000000000000001E-2</v>
      </c>
      <c r="K135" s="31">
        <v>8.6999999999999994E-2</v>
      </c>
      <c r="L135" s="31">
        <v>4.4999999999999998E-2</v>
      </c>
      <c r="M135" s="31">
        <v>1.0999999999999999E-2</v>
      </c>
      <c r="N135" s="420">
        <f t="shared" si="16"/>
        <v>95.031999999999996</v>
      </c>
      <c r="O135" s="34">
        <v>35.33</v>
      </c>
      <c r="P135" s="34">
        <v>39.97</v>
      </c>
      <c r="Q135" s="34">
        <v>6.88</v>
      </c>
      <c r="R135" s="34">
        <v>15.88</v>
      </c>
      <c r="S135" s="34">
        <v>0.24</v>
      </c>
      <c r="T135" s="34">
        <v>0.14000000000000001</v>
      </c>
      <c r="U135" s="34">
        <v>0.26</v>
      </c>
      <c r="V135" s="34">
        <v>0.19</v>
      </c>
      <c r="W135" s="34">
        <v>0.41</v>
      </c>
      <c r="X135" s="34">
        <v>0.59</v>
      </c>
      <c r="Y135" s="34">
        <f>P135/O135</f>
        <v>1.1313331446362864</v>
      </c>
      <c r="Z135" s="34">
        <f>(Q135+P135)/O135</f>
        <v>1.3260684970280217</v>
      </c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6"/>
      <c r="AM135" s="277"/>
      <c r="AN135" s="277"/>
      <c r="AO135" s="277"/>
      <c r="AP135" s="277"/>
      <c r="AQ135" s="277"/>
      <c r="AR135" s="277"/>
      <c r="AS135" s="277"/>
      <c r="AT135" s="277"/>
      <c r="AU135" s="277"/>
      <c r="AV135" s="277"/>
    </row>
    <row r="136" spans="1:48" s="74" customFormat="1" ht="15.75" customHeight="1">
      <c r="A136" s="446"/>
      <c r="B136" s="51"/>
      <c r="C136" s="33"/>
      <c r="D136" s="37"/>
      <c r="E136" s="34"/>
      <c r="F136" s="34"/>
      <c r="G136" s="34"/>
      <c r="H136" s="34"/>
      <c r="I136" s="34"/>
      <c r="J136" s="31"/>
      <c r="K136" s="31"/>
      <c r="L136" s="31"/>
      <c r="M136" s="31"/>
      <c r="N136" s="420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6"/>
      <c r="AM136" s="277"/>
      <c r="AN136" s="277"/>
      <c r="AO136" s="277"/>
      <c r="AP136" s="277"/>
      <c r="AQ136" s="277"/>
      <c r="AR136" s="277"/>
      <c r="AS136" s="277"/>
      <c r="AT136" s="277"/>
      <c r="AU136" s="277"/>
      <c r="AV136" s="277"/>
    </row>
    <row r="137" spans="1:48" s="74" customFormat="1" ht="15.75" customHeight="1">
      <c r="A137" s="447" t="s">
        <v>3633</v>
      </c>
      <c r="B137" s="51">
        <v>45910</v>
      </c>
      <c r="C137" s="33" t="s">
        <v>3632</v>
      </c>
      <c r="D137" s="37">
        <v>1477</v>
      </c>
      <c r="E137" s="34">
        <v>0.42</v>
      </c>
      <c r="F137" s="34">
        <v>0.52</v>
      </c>
      <c r="G137" s="34">
        <v>4.34</v>
      </c>
      <c r="H137" s="34">
        <v>0.12</v>
      </c>
      <c r="I137" s="34">
        <v>0.4</v>
      </c>
      <c r="J137" s="31">
        <v>2.9000000000000001E-2</v>
      </c>
      <c r="K137" s="31">
        <v>8.5999999999999993E-2</v>
      </c>
      <c r="L137" s="31">
        <v>4.1000000000000002E-2</v>
      </c>
      <c r="M137" s="31">
        <v>1.0999999999999999E-2</v>
      </c>
      <c r="N137" s="420">
        <f t="shared" si="16"/>
        <v>94.972999999999999</v>
      </c>
      <c r="O137" s="34">
        <v>35.58</v>
      </c>
      <c r="P137" s="34">
        <v>39.69</v>
      </c>
      <c r="Q137" s="34">
        <v>6.81</v>
      </c>
      <c r="R137" s="34">
        <v>15.83</v>
      </c>
      <c r="S137" s="34">
        <v>0.32</v>
      </c>
      <c r="T137" s="34">
        <v>0.15</v>
      </c>
      <c r="U137" s="34">
        <v>0.26</v>
      </c>
      <c r="V137" s="34">
        <v>0.2</v>
      </c>
      <c r="W137" s="34">
        <v>0.45</v>
      </c>
      <c r="X137" s="34">
        <v>0.61</v>
      </c>
      <c r="Y137" s="34">
        <f>P137/O137</f>
        <v>1.115514333895447</v>
      </c>
      <c r="Z137" s="34">
        <f>(Q137+P137)/O137</f>
        <v>1.3069139966273189</v>
      </c>
      <c r="AA137" s="34"/>
      <c r="AB137" s="34" t="s">
        <v>48</v>
      </c>
      <c r="AC137" s="34">
        <v>22.3</v>
      </c>
      <c r="AD137" s="34" t="s">
        <v>51</v>
      </c>
      <c r="AE137" s="34"/>
      <c r="AF137" s="34"/>
      <c r="AG137" s="34"/>
      <c r="AH137" s="34"/>
      <c r="AI137" s="34"/>
      <c r="AJ137" s="34"/>
      <c r="AK137" s="34"/>
      <c r="AL137" s="36"/>
      <c r="AM137" s="277"/>
      <c r="AN137" s="277"/>
      <c r="AO137" s="277"/>
      <c r="AP137" s="277"/>
      <c r="AQ137" s="277"/>
      <c r="AR137" s="277"/>
      <c r="AS137" s="277"/>
      <c r="AT137" s="277"/>
      <c r="AU137" s="277"/>
      <c r="AV137" s="277"/>
    </row>
    <row r="138" spans="1:48" s="74" customFormat="1" ht="15.75" customHeight="1">
      <c r="A138" s="447" t="s">
        <v>3636</v>
      </c>
      <c r="B138" s="51">
        <v>45910</v>
      </c>
      <c r="C138" s="33" t="s">
        <v>3634</v>
      </c>
      <c r="D138" s="37">
        <v>1485</v>
      </c>
      <c r="E138" s="34">
        <v>2.29</v>
      </c>
      <c r="F138" s="34">
        <v>2.4</v>
      </c>
      <c r="G138" s="34">
        <v>4.1500000000000004</v>
      </c>
      <c r="H138" s="34">
        <v>0.15</v>
      </c>
      <c r="I138" s="34">
        <v>0.86</v>
      </c>
      <c r="J138" s="31">
        <v>1.6E-2</v>
      </c>
      <c r="K138" s="31">
        <v>9.1999999999999998E-2</v>
      </c>
      <c r="L138" s="31">
        <v>7.1999999999999995E-2</v>
      </c>
      <c r="M138" s="31">
        <v>1.2E-2</v>
      </c>
      <c r="N138" s="420">
        <f t="shared" si="16"/>
        <v>94.647999999999996</v>
      </c>
      <c r="O138" s="34">
        <v>34.99</v>
      </c>
      <c r="P138" s="34">
        <v>40.58</v>
      </c>
      <c r="Q138" s="34">
        <v>6.97</v>
      </c>
      <c r="R138" s="34">
        <v>15.65</v>
      </c>
      <c r="S138" s="34">
        <v>0.19</v>
      </c>
      <c r="T138" s="34">
        <v>0.12</v>
      </c>
      <c r="U138" s="34">
        <v>0.25</v>
      </c>
      <c r="V138" s="34">
        <v>0.18</v>
      </c>
      <c r="W138" s="34">
        <v>0.4</v>
      </c>
      <c r="X138" s="34">
        <v>0.56999999999999995</v>
      </c>
      <c r="Y138" s="34">
        <f>P138/O138</f>
        <v>1.1597599314089739</v>
      </c>
      <c r="Z138" s="34">
        <f>(Q138+P138)/O138</f>
        <v>1.3589597027722204</v>
      </c>
      <c r="AA138" s="34"/>
      <c r="AB138" s="34" t="s">
        <v>50</v>
      </c>
      <c r="AC138" s="34">
        <v>6.3</v>
      </c>
      <c r="AD138" s="34">
        <v>24.6</v>
      </c>
      <c r="AE138" s="34">
        <v>18.2</v>
      </c>
      <c r="AF138" s="34">
        <v>0.6</v>
      </c>
      <c r="AG138" s="34">
        <v>3.35</v>
      </c>
      <c r="AH138" s="34">
        <v>53.25</v>
      </c>
      <c r="AI138" s="34">
        <v>1.3516483516483517</v>
      </c>
      <c r="AJ138" s="34">
        <v>42.523364485981304</v>
      </c>
      <c r="AK138" s="34">
        <v>852.47499999999991</v>
      </c>
      <c r="AL138" s="36"/>
      <c r="AM138" s="277"/>
      <c r="AN138" s="277"/>
      <c r="AO138" s="277"/>
      <c r="AP138" s="277"/>
      <c r="AQ138" s="277"/>
      <c r="AR138" s="277"/>
      <c r="AS138" s="277"/>
      <c r="AT138" s="277"/>
      <c r="AU138" s="277"/>
      <c r="AV138" s="277"/>
    </row>
    <row r="139" spans="1:48" s="74" customFormat="1" ht="15.75" customHeight="1">
      <c r="A139" s="447" t="s">
        <v>3637</v>
      </c>
      <c r="B139" s="51">
        <v>45910</v>
      </c>
      <c r="C139" s="33" t="s">
        <v>3635</v>
      </c>
      <c r="D139" s="37">
        <v>1494</v>
      </c>
      <c r="E139" s="34">
        <v>4.33</v>
      </c>
      <c r="F139" s="34">
        <v>4.43</v>
      </c>
      <c r="G139" s="34">
        <v>4.2</v>
      </c>
      <c r="H139" s="34">
        <v>0.12</v>
      </c>
      <c r="I139" s="34">
        <v>0.37</v>
      </c>
      <c r="J139" s="31">
        <v>2.5999999999999999E-2</v>
      </c>
      <c r="K139" s="31">
        <v>8.5000000000000006E-2</v>
      </c>
      <c r="L139" s="31">
        <v>4.2999999999999997E-2</v>
      </c>
      <c r="M139" s="31">
        <v>1.4999999999999999E-2</v>
      </c>
      <c r="N139" s="420">
        <f t="shared" si="16"/>
        <v>95.141000000000005</v>
      </c>
      <c r="O139" s="34">
        <v>34.94</v>
      </c>
      <c r="P139" s="34">
        <v>40.299999999999997</v>
      </c>
      <c r="Q139" s="34">
        <v>7.01</v>
      </c>
      <c r="R139" s="34">
        <v>16.149999999999999</v>
      </c>
      <c r="S139" s="34">
        <v>0.18</v>
      </c>
      <c r="T139" s="34">
        <v>0.11</v>
      </c>
      <c r="U139" s="34">
        <v>0.25</v>
      </c>
      <c r="V139" s="34">
        <v>0.15</v>
      </c>
      <c r="W139" s="34">
        <v>0.28999999999999998</v>
      </c>
      <c r="X139" s="34">
        <v>0.51</v>
      </c>
      <c r="Y139" s="34">
        <f>P139/O139</f>
        <v>1.1534058385804236</v>
      </c>
      <c r="Z139" s="34">
        <f>(Q139+P139)/O139</f>
        <v>1.3540354894104178</v>
      </c>
      <c r="AA139" s="34"/>
      <c r="AB139" s="34" t="s">
        <v>53</v>
      </c>
      <c r="AC139" s="34">
        <v>14.3</v>
      </c>
      <c r="AD139" s="34">
        <v>24.8</v>
      </c>
      <c r="AE139" s="34">
        <v>18</v>
      </c>
      <c r="AF139" s="34">
        <v>0.6</v>
      </c>
      <c r="AG139" s="34">
        <v>3.48</v>
      </c>
      <c r="AH139" s="34">
        <v>53.120000000000005</v>
      </c>
      <c r="AI139" s="34">
        <v>1.3777777777777778</v>
      </c>
      <c r="AJ139" s="34">
        <v>42.056074766355145</v>
      </c>
      <c r="AK139" s="34">
        <v>862.54</v>
      </c>
      <c r="AL139" s="36"/>
      <c r="AM139" s="277"/>
      <c r="AN139" s="277"/>
      <c r="AO139" s="277"/>
      <c r="AP139" s="277"/>
      <c r="AQ139" s="277"/>
      <c r="AR139" s="277"/>
      <c r="AS139" s="277"/>
      <c r="AT139" s="277"/>
      <c r="AU139" s="277"/>
      <c r="AV139" s="277"/>
    </row>
    <row r="140" spans="1:48" s="74" customFormat="1" ht="15.75" customHeight="1">
      <c r="A140" s="448" t="s">
        <v>3638</v>
      </c>
      <c r="B140" s="51">
        <v>45910</v>
      </c>
      <c r="C140" s="33" t="s">
        <v>3639</v>
      </c>
      <c r="D140" s="37">
        <v>1509</v>
      </c>
      <c r="E140" s="34">
        <v>5.41</v>
      </c>
      <c r="F140" s="34">
        <v>5.5</v>
      </c>
      <c r="G140" s="34">
        <v>4.2300000000000004</v>
      </c>
      <c r="H140" s="34">
        <v>0.15</v>
      </c>
      <c r="I140" s="34">
        <v>0.77</v>
      </c>
      <c r="J140" s="31">
        <v>1.4E-2</v>
      </c>
      <c r="K140" s="31">
        <v>9.6000000000000002E-2</v>
      </c>
      <c r="L140" s="31">
        <v>7.2999999999999995E-2</v>
      </c>
      <c r="M140" s="31">
        <v>1.0999999999999999E-2</v>
      </c>
      <c r="N140" s="420">
        <f t="shared" si="16"/>
        <v>94.656000000000006</v>
      </c>
      <c r="O140" s="34">
        <v>34.31</v>
      </c>
      <c r="P140" s="34">
        <v>40.200000000000003</v>
      </c>
      <c r="Q140" s="34">
        <v>6.92</v>
      </c>
      <c r="R140" s="34">
        <v>16.84</v>
      </c>
      <c r="S140" s="34">
        <v>0.19</v>
      </c>
      <c r="T140" s="34">
        <v>0.11</v>
      </c>
      <c r="U140" s="34">
        <v>0.27</v>
      </c>
      <c r="V140" s="34">
        <v>0.17</v>
      </c>
      <c r="W140" s="34">
        <v>0.35</v>
      </c>
      <c r="X140" s="34">
        <v>0.53</v>
      </c>
      <c r="Y140" s="34">
        <v>1.1716700670358495</v>
      </c>
      <c r="Z140" s="34">
        <v>1.3733605362867969</v>
      </c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6"/>
      <c r="AM140" s="277"/>
      <c r="AN140" s="277"/>
      <c r="AO140" s="277"/>
      <c r="AP140" s="277"/>
      <c r="AQ140" s="277"/>
      <c r="AR140" s="277"/>
      <c r="AS140" s="277"/>
      <c r="AT140" s="277"/>
      <c r="AU140" s="277"/>
      <c r="AV140" s="277"/>
    </row>
    <row r="141" spans="1:48" s="74" customFormat="1" ht="15.75" customHeight="1">
      <c r="A141" s="448" t="s">
        <v>3641</v>
      </c>
      <c r="B141" s="51">
        <v>45910</v>
      </c>
      <c r="C141" s="33" t="s">
        <v>3640</v>
      </c>
      <c r="D141" s="37">
        <v>1509</v>
      </c>
      <c r="E141" s="34">
        <v>7.35</v>
      </c>
      <c r="F141" s="34">
        <v>7.45</v>
      </c>
      <c r="G141" s="34">
        <v>4.29</v>
      </c>
      <c r="H141" s="34">
        <v>0.14000000000000001</v>
      </c>
      <c r="I141" s="34">
        <v>0.7</v>
      </c>
      <c r="J141" s="31">
        <v>1.7000000000000001E-2</v>
      </c>
      <c r="K141" s="31">
        <v>0.09</v>
      </c>
      <c r="L141" s="31">
        <v>6.4000000000000001E-2</v>
      </c>
      <c r="M141" s="31">
        <v>0.01</v>
      </c>
      <c r="N141" s="420">
        <f t="shared" si="16"/>
        <v>94.688999999999993</v>
      </c>
      <c r="O141" s="34">
        <v>34.61</v>
      </c>
      <c r="P141" s="34">
        <v>40.54</v>
      </c>
      <c r="Q141" s="34">
        <v>6.96</v>
      </c>
      <c r="R141" s="34">
        <v>15.94</v>
      </c>
      <c r="S141" s="34">
        <v>0.26</v>
      </c>
      <c r="T141" s="34">
        <v>0.13</v>
      </c>
      <c r="U141" s="34">
        <v>0.28000000000000003</v>
      </c>
      <c r="V141" s="34">
        <v>0.2</v>
      </c>
      <c r="W141" s="34">
        <v>0.43</v>
      </c>
      <c r="X141" s="34">
        <v>0.55000000000000004</v>
      </c>
      <c r="Y141" s="34">
        <v>1.1713377636521236</v>
      </c>
      <c r="Z141" s="34">
        <v>1.3724357122219013</v>
      </c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6"/>
      <c r="AM141" s="277"/>
      <c r="AN141" s="277"/>
      <c r="AO141" s="277"/>
      <c r="AP141" s="277"/>
      <c r="AQ141" s="277"/>
      <c r="AR141" s="277"/>
      <c r="AS141" s="277"/>
      <c r="AT141" s="277"/>
      <c r="AU141" s="277"/>
      <c r="AV141" s="277"/>
    </row>
    <row r="142" spans="1:48" s="74" customFormat="1" ht="15.75" customHeight="1">
      <c r="A142" s="448" t="s">
        <v>3641</v>
      </c>
      <c r="B142" s="51">
        <v>45910</v>
      </c>
      <c r="C142" s="33" t="s">
        <v>3642</v>
      </c>
      <c r="D142" s="37">
        <v>1470</v>
      </c>
      <c r="E142" s="34">
        <v>9.4</v>
      </c>
      <c r="F142" s="34">
        <v>9.5</v>
      </c>
      <c r="G142" s="34">
        <v>4.22</v>
      </c>
      <c r="H142" s="34">
        <v>0.13</v>
      </c>
      <c r="I142" s="34">
        <v>0.36</v>
      </c>
      <c r="J142" s="31">
        <v>0.04</v>
      </c>
      <c r="K142" s="31">
        <v>0.08</v>
      </c>
      <c r="L142" s="31">
        <v>3.5000000000000003E-2</v>
      </c>
      <c r="M142" s="31">
        <v>1.0999999999999999E-2</v>
      </c>
      <c r="N142" s="420">
        <f t="shared" si="16"/>
        <v>95.123999999999995</v>
      </c>
      <c r="O142" s="34">
        <v>35.770000000000003</v>
      </c>
      <c r="P142" s="34">
        <v>39.71</v>
      </c>
      <c r="Q142" s="34">
        <v>6.83</v>
      </c>
      <c r="R142" s="34">
        <v>15.37</v>
      </c>
      <c r="S142" s="34">
        <v>0.35</v>
      </c>
      <c r="T142" s="34">
        <v>0.19</v>
      </c>
      <c r="U142" s="34">
        <v>0.28999999999999998</v>
      </c>
      <c r="V142" s="34">
        <v>0.2</v>
      </c>
      <c r="W142" s="34">
        <v>0.5</v>
      </c>
      <c r="X142" s="34">
        <v>0.64</v>
      </c>
      <c r="Y142" s="34">
        <v>1.1101481688565837</v>
      </c>
      <c r="Z142" s="34">
        <v>1.3010902991333517</v>
      </c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6"/>
      <c r="AM142" s="277"/>
      <c r="AN142" s="277"/>
      <c r="AO142" s="277"/>
      <c r="AP142" s="277"/>
      <c r="AQ142" s="277"/>
      <c r="AR142" s="277"/>
      <c r="AS142" s="277"/>
      <c r="AT142" s="277"/>
      <c r="AU142" s="277"/>
      <c r="AV142" s="277"/>
    </row>
    <row r="143" spans="1:48" s="74" customFormat="1" ht="15.75" customHeight="1">
      <c r="A143" s="448" t="s">
        <v>3644</v>
      </c>
      <c r="B143" s="51">
        <v>45910</v>
      </c>
      <c r="C143" s="33" t="s">
        <v>3643</v>
      </c>
      <c r="D143" s="37">
        <v>1468</v>
      </c>
      <c r="E143" s="34">
        <v>11.45</v>
      </c>
      <c r="F143" s="34">
        <v>11.55</v>
      </c>
      <c r="G143" s="34">
        <v>4.2</v>
      </c>
      <c r="H143" s="34">
        <v>0.15</v>
      </c>
      <c r="I143" s="34">
        <v>0.36</v>
      </c>
      <c r="J143" s="31">
        <v>2.8000000000000001E-2</v>
      </c>
      <c r="K143" s="31">
        <v>8.6999999999999994E-2</v>
      </c>
      <c r="L143" s="31">
        <v>3.7999999999999999E-2</v>
      </c>
      <c r="M143" s="31">
        <v>1.2999999999999999E-2</v>
      </c>
      <c r="N143" s="420">
        <f t="shared" si="16"/>
        <v>95.123999999999995</v>
      </c>
      <c r="O143" s="34">
        <v>35.74</v>
      </c>
      <c r="P143" s="34">
        <v>40.659999999999997</v>
      </c>
      <c r="Q143" s="34">
        <v>6.86</v>
      </c>
      <c r="R143" s="34">
        <v>14.48</v>
      </c>
      <c r="S143" s="34">
        <v>0.27</v>
      </c>
      <c r="T143" s="34">
        <v>0.21</v>
      </c>
      <c r="U143" s="34">
        <v>0.27</v>
      </c>
      <c r="V143" s="34">
        <v>0.21</v>
      </c>
      <c r="W143" s="34">
        <v>0.52</v>
      </c>
      <c r="X143" s="34">
        <v>0.68</v>
      </c>
      <c r="Y143" s="34">
        <v>1.1376608841634022</v>
      </c>
      <c r="Z143" s="34">
        <v>1.3296026860660324</v>
      </c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6"/>
      <c r="AM143" s="277"/>
      <c r="AN143" s="277"/>
      <c r="AO143" s="277"/>
      <c r="AP143" s="277"/>
      <c r="AQ143" s="277"/>
      <c r="AR143" s="277"/>
      <c r="AS143" s="277"/>
      <c r="AT143" s="277"/>
      <c r="AU143" s="277"/>
      <c r="AV143" s="277"/>
    </row>
    <row r="144" spans="1:48" s="74" customFormat="1" ht="15.75" customHeight="1">
      <c r="A144" s="449" t="s">
        <v>3646</v>
      </c>
      <c r="B144" s="51">
        <v>45910</v>
      </c>
      <c r="C144" s="33" t="s">
        <v>3645</v>
      </c>
      <c r="D144" s="37">
        <v>1490</v>
      </c>
      <c r="E144" s="34">
        <v>13.4</v>
      </c>
      <c r="F144" s="34">
        <v>13.5</v>
      </c>
      <c r="G144" s="34">
        <v>4.24</v>
      </c>
      <c r="H144" s="34">
        <v>0.16</v>
      </c>
      <c r="I144" s="34">
        <v>0.82</v>
      </c>
      <c r="J144" s="31">
        <v>2.1999999999999999E-2</v>
      </c>
      <c r="K144" s="31">
        <v>7.8E-2</v>
      </c>
      <c r="L144" s="31">
        <v>7.1999999999999995E-2</v>
      </c>
      <c r="M144" s="31">
        <v>0.01</v>
      </c>
      <c r="N144" s="420">
        <f t="shared" si="16"/>
        <v>94.597999999999999</v>
      </c>
      <c r="O144" s="34">
        <v>35.049999999999997</v>
      </c>
      <c r="P144" s="34">
        <v>40.22</v>
      </c>
      <c r="Q144" s="34">
        <v>6.65</v>
      </c>
      <c r="R144" s="34">
        <v>16.2</v>
      </c>
      <c r="S144" s="34">
        <v>0.26</v>
      </c>
      <c r="T144" s="34">
        <v>0.12</v>
      </c>
      <c r="U144" s="34">
        <v>0.28000000000000003</v>
      </c>
      <c r="V144" s="34">
        <v>0.18</v>
      </c>
      <c r="W144" s="34">
        <v>0.42</v>
      </c>
      <c r="X144" s="34">
        <v>0.52</v>
      </c>
      <c r="Y144" s="34">
        <v>1.1475035663338089</v>
      </c>
      <c r="Z144" s="34">
        <v>1.3372325249643366</v>
      </c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6"/>
      <c r="AM144" s="277"/>
      <c r="AN144" s="277"/>
      <c r="AO144" s="277"/>
      <c r="AP144" s="277"/>
      <c r="AQ144" s="277"/>
      <c r="AR144" s="277"/>
      <c r="AS144" s="277"/>
      <c r="AT144" s="277"/>
      <c r="AU144" s="277"/>
      <c r="AV144" s="277"/>
    </row>
    <row r="145" spans="1:48" s="74" customFormat="1" ht="15.75" customHeight="1">
      <c r="A145" s="450" t="s">
        <v>3648</v>
      </c>
      <c r="B145" s="51">
        <v>45910</v>
      </c>
      <c r="C145" s="33" t="s">
        <v>3647</v>
      </c>
      <c r="D145" s="37">
        <v>1484</v>
      </c>
      <c r="E145" s="34">
        <v>16</v>
      </c>
      <c r="F145" s="34">
        <v>16.100000000000001</v>
      </c>
      <c r="G145" s="34">
        <v>4.2</v>
      </c>
      <c r="H145" s="34">
        <v>0.14000000000000001</v>
      </c>
      <c r="I145" s="34">
        <v>0.41</v>
      </c>
      <c r="J145" s="31">
        <v>2.9000000000000001E-2</v>
      </c>
      <c r="K145" s="31">
        <v>0.09</v>
      </c>
      <c r="L145" s="31">
        <v>4.2999999999999997E-2</v>
      </c>
      <c r="M145" s="31">
        <v>1.2E-2</v>
      </c>
      <c r="N145" s="420">
        <f t="shared" si="16"/>
        <v>95.075999999999993</v>
      </c>
      <c r="O145" s="34">
        <v>36.18</v>
      </c>
      <c r="P145" s="34">
        <v>40.03</v>
      </c>
      <c r="Q145" s="34">
        <v>6.69</v>
      </c>
      <c r="R145" s="34">
        <v>14.96</v>
      </c>
      <c r="S145" s="34">
        <v>0.28000000000000003</v>
      </c>
      <c r="T145" s="34">
        <v>0.16</v>
      </c>
      <c r="U145" s="34">
        <v>0.28000000000000003</v>
      </c>
      <c r="V145" s="34">
        <v>0.21</v>
      </c>
      <c r="W145" s="34">
        <v>0.46</v>
      </c>
      <c r="X145" s="34">
        <v>0.6</v>
      </c>
      <c r="Y145" s="34">
        <v>1.1064123825317855</v>
      </c>
      <c r="Z145" s="34">
        <v>1.2913211719181867</v>
      </c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6"/>
      <c r="AM145" s="277"/>
      <c r="AN145" s="277"/>
      <c r="AO145" s="277"/>
      <c r="AP145" s="277"/>
      <c r="AQ145" s="277"/>
      <c r="AR145" s="277"/>
      <c r="AS145" s="277"/>
      <c r="AT145" s="277"/>
      <c r="AU145" s="277"/>
      <c r="AV145" s="277"/>
    </row>
    <row r="146" spans="1:48" s="74" customFormat="1" ht="15.75" customHeight="1">
      <c r="A146" s="450" t="s">
        <v>3650</v>
      </c>
      <c r="B146" s="51">
        <v>45910</v>
      </c>
      <c r="C146" s="33" t="s">
        <v>3649</v>
      </c>
      <c r="D146" s="37">
        <v>1480</v>
      </c>
      <c r="E146" s="34">
        <v>17.45</v>
      </c>
      <c r="F146" s="34">
        <v>17.55</v>
      </c>
      <c r="G146" s="34">
        <v>4.25</v>
      </c>
      <c r="H146" s="34">
        <v>0.14000000000000001</v>
      </c>
      <c r="I146" s="34">
        <v>0.69</v>
      </c>
      <c r="J146" s="31">
        <v>2.1999999999999999E-2</v>
      </c>
      <c r="K146" s="31">
        <v>9.9000000000000005E-2</v>
      </c>
      <c r="L146" s="31">
        <v>0.06</v>
      </c>
      <c r="M146" s="31">
        <v>0.01</v>
      </c>
      <c r="N146" s="420">
        <f t="shared" si="16"/>
        <v>94.728999999999999</v>
      </c>
      <c r="O146" s="34">
        <v>35.65</v>
      </c>
      <c r="P146" s="34">
        <v>39.4</v>
      </c>
      <c r="Q146" s="34">
        <v>6.52</v>
      </c>
      <c r="R146" s="34">
        <v>16.489999999999998</v>
      </c>
      <c r="S146" s="34">
        <v>0.24</v>
      </c>
      <c r="T146" s="34">
        <v>0.14000000000000001</v>
      </c>
      <c r="U146" s="34">
        <v>0.27</v>
      </c>
      <c r="V146" s="34">
        <v>0.19</v>
      </c>
      <c r="W146" s="34">
        <v>0.43</v>
      </c>
      <c r="X146" s="34">
        <v>0.55000000000000004</v>
      </c>
      <c r="Y146" s="34">
        <v>1.1051893408134643</v>
      </c>
      <c r="Z146" s="34">
        <v>1.2880785413744742</v>
      </c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6"/>
      <c r="AM146" s="277"/>
      <c r="AN146" s="277"/>
      <c r="AO146" s="277"/>
      <c r="AP146" s="277"/>
      <c r="AQ146" s="277"/>
      <c r="AR146" s="277"/>
      <c r="AS146" s="277"/>
      <c r="AT146" s="277"/>
      <c r="AU146" s="277"/>
      <c r="AV146" s="277"/>
    </row>
    <row r="147" spans="1:48" s="74" customFormat="1" ht="15.75" customHeight="1">
      <c r="A147" s="450" t="s">
        <v>3652</v>
      </c>
      <c r="B147" s="51">
        <v>45910</v>
      </c>
      <c r="C147" s="33" t="s">
        <v>3651</v>
      </c>
      <c r="D147" s="37">
        <v>1511</v>
      </c>
      <c r="E147" s="34">
        <v>19.2</v>
      </c>
      <c r="F147" s="34">
        <v>19.3</v>
      </c>
      <c r="G147" s="34">
        <v>4.1100000000000003</v>
      </c>
      <c r="H147" s="34">
        <v>0.13</v>
      </c>
      <c r="I147" s="34">
        <v>0.83</v>
      </c>
      <c r="J147" s="31">
        <v>1.4E-2</v>
      </c>
      <c r="K147" s="31">
        <v>8.7999999999999995E-2</v>
      </c>
      <c r="L147" s="31">
        <v>6.7000000000000004E-2</v>
      </c>
      <c r="M147" s="31">
        <v>7.0000000000000001E-3</v>
      </c>
      <c r="N147" s="420">
        <f t="shared" si="16"/>
        <v>94.754000000000005</v>
      </c>
      <c r="O147" s="34">
        <v>34.909999999999997</v>
      </c>
      <c r="P147" s="34">
        <v>40.79</v>
      </c>
      <c r="Q147" s="34">
        <v>6.76</v>
      </c>
      <c r="R147" s="34">
        <v>15.7</v>
      </c>
      <c r="S147" s="34">
        <v>0.27</v>
      </c>
      <c r="T147" s="34">
        <v>0.12</v>
      </c>
      <c r="U147" s="34">
        <v>0.28000000000000003</v>
      </c>
      <c r="V147" s="34">
        <v>0.17</v>
      </c>
      <c r="W147" s="34">
        <v>0.38</v>
      </c>
      <c r="X147" s="34">
        <v>0.52</v>
      </c>
      <c r="Y147" s="34">
        <v>1.1684331137209969</v>
      </c>
      <c r="Z147" s="34">
        <v>1.3620739043254082</v>
      </c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6"/>
      <c r="AM147" s="277"/>
      <c r="AN147" s="277"/>
      <c r="AO147" s="277"/>
      <c r="AP147" s="277"/>
      <c r="AQ147" s="277"/>
      <c r="AR147" s="277"/>
      <c r="AS147" s="277"/>
      <c r="AT147" s="277"/>
      <c r="AU147" s="277"/>
      <c r="AV147" s="277"/>
    </row>
    <row r="148" spans="1:48" s="74" customFormat="1" ht="15.75" customHeight="1">
      <c r="A148" s="450" t="s">
        <v>3654</v>
      </c>
      <c r="B148" s="51">
        <v>45910</v>
      </c>
      <c r="C148" s="33" t="s">
        <v>3653</v>
      </c>
      <c r="D148" s="37">
        <v>1486</v>
      </c>
      <c r="E148" s="34">
        <v>21.2</v>
      </c>
      <c r="F148" s="34">
        <v>21.3</v>
      </c>
      <c r="G148" s="34">
        <v>4.1900000000000004</v>
      </c>
      <c r="H148" s="34">
        <v>0.16</v>
      </c>
      <c r="I148" s="34">
        <v>0.82</v>
      </c>
      <c r="J148" s="31">
        <v>1.4E-2</v>
      </c>
      <c r="K148" s="31">
        <v>0.10100000000000001</v>
      </c>
      <c r="L148" s="31">
        <v>7.5999999999999998E-2</v>
      </c>
      <c r="M148" s="31">
        <v>1.0999999999999999E-2</v>
      </c>
      <c r="N148" s="420">
        <f t="shared" si="16"/>
        <v>94.628</v>
      </c>
      <c r="O148" s="34">
        <v>34.659999999999997</v>
      </c>
      <c r="P148" s="34">
        <v>41.16</v>
      </c>
      <c r="Q148" s="34">
        <v>7.09</v>
      </c>
      <c r="R148" s="34">
        <v>15.25</v>
      </c>
      <c r="S148" s="34">
        <v>0.25</v>
      </c>
      <c r="T148" s="34">
        <v>0.12</v>
      </c>
      <c r="U148" s="34">
        <v>0.28999999999999998</v>
      </c>
      <c r="V148" s="34">
        <v>0.17</v>
      </c>
      <c r="W148" s="34">
        <v>0.36</v>
      </c>
      <c r="X148" s="34">
        <v>0.54</v>
      </c>
      <c r="Y148" s="34">
        <v>1.19</v>
      </c>
      <c r="Z148" s="34">
        <v>1.39</v>
      </c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6"/>
      <c r="AM148" s="277"/>
      <c r="AN148" s="277"/>
      <c r="AO148" s="277"/>
      <c r="AP148" s="277"/>
      <c r="AQ148" s="277"/>
      <c r="AR148" s="277"/>
      <c r="AS148" s="277"/>
      <c r="AT148" s="277"/>
      <c r="AU148" s="277"/>
      <c r="AV148" s="277"/>
    </row>
    <row r="149" spans="1:48" s="74" customFormat="1" ht="15.75" customHeight="1">
      <c r="A149" s="450" t="s">
        <v>3656</v>
      </c>
      <c r="B149" s="51">
        <v>45910</v>
      </c>
      <c r="C149" s="33" t="s">
        <v>3655</v>
      </c>
      <c r="D149" s="37">
        <v>1475</v>
      </c>
      <c r="E149" s="34">
        <v>23.34</v>
      </c>
      <c r="F149" s="34">
        <v>23.44</v>
      </c>
      <c r="G149" s="34">
        <v>4.41</v>
      </c>
      <c r="H149" s="34">
        <v>0.14000000000000001</v>
      </c>
      <c r="I149" s="34">
        <v>0.44</v>
      </c>
      <c r="J149" s="31">
        <v>3.1E-2</v>
      </c>
      <c r="K149" s="31">
        <v>0.09</v>
      </c>
      <c r="L149" s="31">
        <v>4.3999999999999997E-2</v>
      </c>
      <c r="M149" s="31">
        <v>1.0999999999999999E-2</v>
      </c>
      <c r="N149" s="420">
        <f t="shared" si="16"/>
        <v>94.834000000000003</v>
      </c>
      <c r="O149" s="34">
        <v>35.31</v>
      </c>
      <c r="P149" s="34">
        <v>40.28</v>
      </c>
      <c r="Q149" s="34">
        <v>6.91</v>
      </c>
      <c r="R149" s="34">
        <v>15.3</v>
      </c>
      <c r="S149" s="34">
        <v>0.28000000000000003</v>
      </c>
      <c r="T149" s="34">
        <v>0.19</v>
      </c>
      <c r="U149" s="34">
        <v>0.3</v>
      </c>
      <c r="V149" s="34">
        <v>0.21</v>
      </c>
      <c r="W149" s="34">
        <v>0.49</v>
      </c>
      <c r="X149" s="34">
        <v>0.64</v>
      </c>
      <c r="Y149" s="34">
        <f>P149/O149</f>
        <v>1.1407533276692154</v>
      </c>
      <c r="Z149" s="34">
        <f>(Q149+P149)/O149</f>
        <v>1.3364485981308409</v>
      </c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6"/>
      <c r="AM149" s="277"/>
      <c r="AN149" s="277"/>
      <c r="AO149" s="277"/>
      <c r="AP149" s="277"/>
      <c r="AQ149" s="277"/>
      <c r="AR149" s="277"/>
      <c r="AS149" s="277"/>
      <c r="AT149" s="277"/>
      <c r="AU149" s="277"/>
      <c r="AV149" s="277"/>
    </row>
    <row r="150" spans="1:48" s="74" customFormat="1" ht="15.75" customHeight="1">
      <c r="A150" s="449"/>
      <c r="B150" s="51"/>
      <c r="C150" s="33"/>
      <c r="D150" s="37"/>
      <c r="E150" s="34"/>
      <c r="F150" s="34"/>
      <c r="G150" s="34"/>
      <c r="H150" s="34"/>
      <c r="I150" s="34"/>
      <c r="J150" s="31"/>
      <c r="K150" s="31"/>
      <c r="L150" s="31"/>
      <c r="M150" s="31"/>
      <c r="N150" s="420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6"/>
      <c r="AM150" s="277"/>
      <c r="AN150" s="277"/>
      <c r="AO150" s="277"/>
      <c r="AP150" s="277"/>
      <c r="AQ150" s="277"/>
      <c r="AR150" s="277"/>
      <c r="AS150" s="277"/>
      <c r="AT150" s="277"/>
      <c r="AU150" s="277"/>
      <c r="AV150" s="277"/>
    </row>
    <row r="151" spans="1:48" s="74" customFormat="1" ht="15.75" customHeight="1">
      <c r="A151" s="450" t="s">
        <v>3658</v>
      </c>
      <c r="B151" s="51">
        <v>45911</v>
      </c>
      <c r="C151" s="33" t="s">
        <v>3657</v>
      </c>
      <c r="D151" s="37">
        <v>1462</v>
      </c>
      <c r="E151" s="34">
        <v>1.56</v>
      </c>
      <c r="F151" s="34">
        <v>2.0699999999999998</v>
      </c>
      <c r="G151" s="34">
        <v>4.1900000000000004</v>
      </c>
      <c r="H151" s="34">
        <v>0.12</v>
      </c>
      <c r="I151" s="34">
        <v>0.3</v>
      </c>
      <c r="J151" s="31">
        <v>7.2999999999999995E-2</v>
      </c>
      <c r="K151" s="31">
        <v>9.7000000000000003E-2</v>
      </c>
      <c r="L151" s="31">
        <v>2.7E-2</v>
      </c>
      <c r="M151" s="31">
        <v>1.9E-2</v>
      </c>
      <c r="N151" s="420">
        <f t="shared" si="16"/>
        <v>95.173999999999992</v>
      </c>
      <c r="O151" s="34">
        <v>36.520000000000003</v>
      </c>
      <c r="P151" s="34">
        <v>39.6</v>
      </c>
      <c r="Q151" s="34">
        <v>6.78</v>
      </c>
      <c r="R151" s="34">
        <v>14.27</v>
      </c>
      <c r="S151" s="34">
        <v>0.5</v>
      </c>
      <c r="T151" s="34">
        <v>0.27</v>
      </c>
      <c r="U151" s="34">
        <v>0.32</v>
      </c>
      <c r="V151" s="34">
        <v>0.24</v>
      </c>
      <c r="W151" s="34">
        <v>0.6</v>
      </c>
      <c r="X151" s="34">
        <v>0.77</v>
      </c>
      <c r="Y151" s="34">
        <f>P151/O151</f>
        <v>1.0843373493975903</v>
      </c>
      <c r="Z151" s="34">
        <f>(Q151+P151)/O151</f>
        <v>1.2699890470974808</v>
      </c>
      <c r="AA151" s="34"/>
      <c r="AB151" s="34" t="s">
        <v>48</v>
      </c>
      <c r="AC151" s="34">
        <v>22.3</v>
      </c>
      <c r="AD151" s="34">
        <v>25</v>
      </c>
      <c r="AE151" s="34">
        <v>17.399999999999999</v>
      </c>
      <c r="AF151" s="34">
        <v>0.6</v>
      </c>
      <c r="AG151" s="34">
        <v>3.67</v>
      </c>
      <c r="AH151" s="34">
        <f>100-(AG151+AF151+AE151+AD151)</f>
        <v>53.33</v>
      </c>
      <c r="AI151" s="34">
        <f>AD151/AE151</f>
        <v>1.4367816091954024</v>
      </c>
      <c r="AJ151" s="34">
        <f>AE151/(AD151+AE151)*100</f>
        <v>41.037735849056602</v>
      </c>
      <c r="AK151" s="34">
        <f>AD151*3050/100+AG151*3050/100</f>
        <v>874.43499999999995</v>
      </c>
      <c r="AL151" s="36"/>
      <c r="AM151" s="277"/>
      <c r="AN151" s="277"/>
      <c r="AO151" s="277"/>
      <c r="AP151" s="277"/>
      <c r="AQ151" s="277"/>
      <c r="AR151" s="277"/>
      <c r="AS151" s="277"/>
      <c r="AT151" s="277"/>
      <c r="AU151" s="277"/>
      <c r="AV151" s="277"/>
    </row>
    <row r="152" spans="1:48" s="74" customFormat="1" ht="15.75" customHeight="1">
      <c r="A152" s="450" t="s">
        <v>3660</v>
      </c>
      <c r="B152" s="51">
        <v>45911</v>
      </c>
      <c r="C152" s="33" t="s">
        <v>3659</v>
      </c>
      <c r="D152" s="37">
        <v>1465</v>
      </c>
      <c r="E152" s="34">
        <v>3.22</v>
      </c>
      <c r="F152" s="34">
        <v>3.31</v>
      </c>
      <c r="G152" s="34">
        <v>4.24</v>
      </c>
      <c r="H152" s="34">
        <v>0.14000000000000001</v>
      </c>
      <c r="I152" s="34">
        <v>0.5</v>
      </c>
      <c r="J152" s="31">
        <v>3.5999999999999997E-2</v>
      </c>
      <c r="K152" s="31">
        <v>9.4E-2</v>
      </c>
      <c r="L152" s="31">
        <v>4.8000000000000001E-2</v>
      </c>
      <c r="M152" s="31">
        <v>1.2999999999999999E-2</v>
      </c>
      <c r="N152" s="420">
        <f t="shared" si="16"/>
        <v>94.929000000000002</v>
      </c>
      <c r="O152" s="34">
        <v>36.07</v>
      </c>
      <c r="P152" s="34">
        <v>38.68</v>
      </c>
      <c r="Q152" s="34">
        <v>6.53</v>
      </c>
      <c r="R152" s="34">
        <v>16.54</v>
      </c>
      <c r="S152" s="34">
        <v>0.22</v>
      </c>
      <c r="T152" s="34">
        <v>0.19</v>
      </c>
      <c r="U152" s="34">
        <v>0.28000000000000003</v>
      </c>
      <c r="V152" s="34">
        <v>0.2</v>
      </c>
      <c r="W152" s="34">
        <v>0.5</v>
      </c>
      <c r="X152" s="34">
        <v>0.68</v>
      </c>
      <c r="Y152" s="34">
        <f>P152/O152</f>
        <v>1.0723593013584696</v>
      </c>
      <c r="Z152" s="34">
        <f>(Q152+P152)/O152</f>
        <v>1.2533961741059052</v>
      </c>
      <c r="AA152" s="34"/>
      <c r="AB152" s="34" t="s">
        <v>50</v>
      </c>
      <c r="AC152" s="34">
        <v>6.3</v>
      </c>
      <c r="AD152" s="34" t="s">
        <v>51</v>
      </c>
      <c r="AE152" s="34"/>
      <c r="AF152" s="34"/>
      <c r="AG152" s="34"/>
      <c r="AH152" s="34"/>
      <c r="AI152" s="34"/>
      <c r="AJ152" s="34"/>
      <c r="AK152" s="34"/>
      <c r="AL152" s="36"/>
      <c r="AM152" s="277"/>
      <c r="AN152" s="277"/>
      <c r="AO152" s="277"/>
      <c r="AP152" s="277"/>
      <c r="AQ152" s="277"/>
      <c r="AR152" s="277"/>
      <c r="AS152" s="277"/>
      <c r="AT152" s="277"/>
      <c r="AU152" s="277"/>
      <c r="AV152" s="277"/>
    </row>
    <row r="153" spans="1:48" s="74" customFormat="1" ht="15.75" customHeight="1">
      <c r="A153" s="450" t="s">
        <v>3662</v>
      </c>
      <c r="B153" s="51">
        <v>45911</v>
      </c>
      <c r="C153" s="33" t="s">
        <v>3661</v>
      </c>
      <c r="D153" s="37">
        <v>1486</v>
      </c>
      <c r="E153" s="34">
        <v>4.42</v>
      </c>
      <c r="F153" s="34">
        <v>4.5199999999999996</v>
      </c>
      <c r="G153" s="34">
        <v>4.22</v>
      </c>
      <c r="H153" s="34">
        <v>0.16</v>
      </c>
      <c r="I153" s="34">
        <v>0.8</v>
      </c>
      <c r="J153" s="31">
        <v>2.1999999999999999E-2</v>
      </c>
      <c r="K153" s="31">
        <v>9.6000000000000002E-2</v>
      </c>
      <c r="L153" s="31">
        <v>7.0999999999999994E-2</v>
      </c>
      <c r="M153" s="31">
        <v>1.2E-2</v>
      </c>
      <c r="N153" s="420">
        <f t="shared" si="16"/>
        <v>94.619</v>
      </c>
      <c r="O153" s="34">
        <v>35.380000000000003</v>
      </c>
      <c r="P153" s="34">
        <v>39.43</v>
      </c>
      <c r="Q153" s="34">
        <v>6.56</v>
      </c>
      <c r="R153" s="34">
        <v>16.690000000000001</v>
      </c>
      <c r="S153" s="34">
        <v>0.21</v>
      </c>
      <c r="T153" s="34">
        <v>0.14000000000000001</v>
      </c>
      <c r="U153" s="34">
        <v>0.27</v>
      </c>
      <c r="V153" s="34">
        <v>0.18</v>
      </c>
      <c r="W153" s="34">
        <v>0.43</v>
      </c>
      <c r="X153" s="34">
        <v>0.59</v>
      </c>
      <c r="Y153" s="34">
        <f>P153/O153</f>
        <v>1.1144714527981909</v>
      </c>
      <c r="Z153" s="34">
        <f>(Q153+P153)/O153</f>
        <v>1.2998869417750141</v>
      </c>
      <c r="AA153" s="34"/>
      <c r="AB153" s="34" t="s">
        <v>53</v>
      </c>
      <c r="AC153" s="34">
        <v>14.3</v>
      </c>
      <c r="AD153" s="34">
        <v>24.8</v>
      </c>
      <c r="AE153" s="34">
        <v>17.8</v>
      </c>
      <c r="AF153" s="34">
        <v>0.6</v>
      </c>
      <c r="AG153" s="34">
        <v>3.22</v>
      </c>
      <c r="AH153" s="34">
        <v>53.58</v>
      </c>
      <c r="AI153" s="34">
        <v>1.3932584269662922</v>
      </c>
      <c r="AJ153" s="34">
        <v>41.784037558685441</v>
      </c>
      <c r="AK153" s="34">
        <v>854.61</v>
      </c>
      <c r="AL153" s="36"/>
      <c r="AM153" s="277"/>
      <c r="AN153" s="277"/>
      <c r="AO153" s="277"/>
      <c r="AP153" s="277"/>
      <c r="AQ153" s="277"/>
      <c r="AR153" s="277"/>
      <c r="AS153" s="277"/>
      <c r="AT153" s="277"/>
      <c r="AU153" s="277"/>
      <c r="AV153" s="277"/>
    </row>
    <row r="154" spans="1:48" s="74" customFormat="1" ht="15.75" customHeight="1">
      <c r="A154" s="451" t="s">
        <v>3664</v>
      </c>
      <c r="B154" s="51">
        <v>45911</v>
      </c>
      <c r="C154" s="33" t="s">
        <v>3663</v>
      </c>
      <c r="D154" s="37">
        <v>1505</v>
      </c>
      <c r="E154" s="34">
        <v>6.5</v>
      </c>
      <c r="F154" s="34">
        <v>7</v>
      </c>
      <c r="G154" s="34">
        <v>4.22</v>
      </c>
      <c r="H154" s="34">
        <v>0.15</v>
      </c>
      <c r="I154" s="34">
        <v>0.33</v>
      </c>
      <c r="J154" s="31">
        <v>2.5999999999999999E-2</v>
      </c>
      <c r="K154" s="31">
        <v>9.1999999999999998E-2</v>
      </c>
      <c r="L154" s="31">
        <v>3.6999999999999998E-2</v>
      </c>
      <c r="M154" s="31">
        <v>1.2E-2</v>
      </c>
      <c r="N154" s="420">
        <f t="shared" si="16"/>
        <v>95.132999999999996</v>
      </c>
      <c r="O154" s="34">
        <v>35.119999999999997</v>
      </c>
      <c r="P154" s="34">
        <v>39.97</v>
      </c>
      <c r="Q154" s="34">
        <v>6.8</v>
      </c>
      <c r="R154" s="34">
        <v>16.100000000000001</v>
      </c>
      <c r="S154" s="34">
        <v>0.36</v>
      </c>
      <c r="T154" s="34">
        <v>0.12</v>
      </c>
      <c r="U154" s="34">
        <v>0.31</v>
      </c>
      <c r="V154" s="34">
        <v>0.17</v>
      </c>
      <c r="W154" s="34">
        <v>0.39</v>
      </c>
      <c r="X154" s="34">
        <v>0.55000000000000004</v>
      </c>
      <c r="Y154" s="34">
        <v>1.1380979498861048</v>
      </c>
      <c r="Z154" s="34">
        <v>1.3317198177676537</v>
      </c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6"/>
      <c r="AM154" s="277"/>
      <c r="AN154" s="277"/>
      <c r="AO154" s="277"/>
      <c r="AP154" s="277"/>
      <c r="AQ154" s="277"/>
      <c r="AR154" s="277"/>
      <c r="AS154" s="277"/>
      <c r="AT154" s="277"/>
      <c r="AU154" s="277"/>
      <c r="AV154" s="277"/>
    </row>
    <row r="155" spans="1:48" s="74" customFormat="1" ht="15.75" customHeight="1">
      <c r="A155" s="451" t="s">
        <v>3666</v>
      </c>
      <c r="B155" s="51">
        <v>45911</v>
      </c>
      <c r="C155" s="33" t="s">
        <v>3665</v>
      </c>
      <c r="D155" s="37">
        <v>1495</v>
      </c>
      <c r="E155" s="34">
        <v>8.1</v>
      </c>
      <c r="F155" s="34">
        <v>8.1999999999999993</v>
      </c>
      <c r="G155" s="34">
        <v>4.21</v>
      </c>
      <c r="H155" s="34">
        <v>0.16</v>
      </c>
      <c r="I155" s="34">
        <v>1.01</v>
      </c>
      <c r="J155" s="31">
        <v>1.7000000000000001E-2</v>
      </c>
      <c r="K155" s="31">
        <v>9.9000000000000005E-2</v>
      </c>
      <c r="L155" s="31">
        <v>8.4000000000000005E-2</v>
      </c>
      <c r="M155" s="31">
        <v>1.0999999999999999E-2</v>
      </c>
      <c r="N155" s="420">
        <f t="shared" si="16"/>
        <v>94.409000000000006</v>
      </c>
      <c r="O155" s="34">
        <v>34.57</v>
      </c>
      <c r="P155" s="34">
        <v>40.46</v>
      </c>
      <c r="Q155" s="34">
        <v>6.91</v>
      </c>
      <c r="R155" s="34">
        <v>16.21</v>
      </c>
      <c r="S155" s="34">
        <v>0.21</v>
      </c>
      <c r="T155" s="34">
        <v>0.12</v>
      </c>
      <c r="U155" s="34">
        <v>0.28999999999999998</v>
      </c>
      <c r="V155" s="34">
        <v>0.18</v>
      </c>
      <c r="W155" s="34">
        <v>0.4</v>
      </c>
      <c r="X155" s="34">
        <v>0.55000000000000004</v>
      </c>
      <c r="Y155" s="34">
        <v>1.1703789412785652</v>
      </c>
      <c r="Z155" s="34">
        <v>1.3702632340179348</v>
      </c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6"/>
      <c r="AM155" s="277"/>
      <c r="AN155" s="277"/>
      <c r="AO155" s="277"/>
      <c r="AP155" s="277"/>
      <c r="AQ155" s="277"/>
      <c r="AR155" s="277"/>
      <c r="AS155" s="277"/>
      <c r="AT155" s="277"/>
      <c r="AU155" s="277"/>
      <c r="AV155" s="277"/>
    </row>
    <row r="156" spans="1:48" s="74" customFormat="1" ht="15.75" customHeight="1">
      <c r="A156" s="451" t="s">
        <v>3668</v>
      </c>
      <c r="B156" s="51">
        <v>45911</v>
      </c>
      <c r="C156" s="33" t="s">
        <v>3667</v>
      </c>
      <c r="D156" s="37">
        <v>1482</v>
      </c>
      <c r="E156" s="34">
        <v>10.1</v>
      </c>
      <c r="F156" s="34">
        <v>10.199999999999999</v>
      </c>
      <c r="G156" s="34">
        <v>4.3</v>
      </c>
      <c r="H156" s="34">
        <v>0.15</v>
      </c>
      <c r="I156" s="34">
        <v>0.57999999999999996</v>
      </c>
      <c r="J156" s="31">
        <v>3.2000000000000001E-2</v>
      </c>
      <c r="K156" s="31">
        <v>0.105</v>
      </c>
      <c r="L156" s="31">
        <v>5.8000000000000003E-2</v>
      </c>
      <c r="M156" s="31">
        <v>1.2999999999999999E-2</v>
      </c>
      <c r="N156" s="420">
        <f t="shared" si="16"/>
        <v>94.762</v>
      </c>
      <c r="O156" s="34">
        <v>35.049999999999997</v>
      </c>
      <c r="P156" s="34">
        <v>40.08</v>
      </c>
      <c r="Q156" s="34">
        <v>6.94</v>
      </c>
      <c r="R156" s="34">
        <v>15.7</v>
      </c>
      <c r="S156" s="34">
        <v>0.34</v>
      </c>
      <c r="T156" s="34">
        <v>0.16</v>
      </c>
      <c r="U156" s="34">
        <v>0.31</v>
      </c>
      <c r="V156" s="34">
        <v>0.21</v>
      </c>
      <c r="W156" s="34">
        <v>0.49</v>
      </c>
      <c r="X156" s="34">
        <v>0.62</v>
      </c>
      <c r="Y156" s="34">
        <f t="shared" ref="Y156:Y157" si="17">P156/O156</f>
        <v>1.143509272467903</v>
      </c>
      <c r="Z156" s="34">
        <f t="shared" ref="Z156:Z157" si="18">(Q156+P156)/O156</f>
        <v>1.34151212553495</v>
      </c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6"/>
      <c r="AM156" s="277"/>
      <c r="AN156" s="277"/>
      <c r="AO156" s="277"/>
      <c r="AP156" s="277"/>
      <c r="AQ156" s="277"/>
      <c r="AR156" s="277"/>
      <c r="AS156" s="277"/>
      <c r="AT156" s="277"/>
      <c r="AU156" s="277"/>
      <c r="AV156" s="277"/>
    </row>
    <row r="157" spans="1:48" s="74" customFormat="1" ht="15.75" customHeight="1">
      <c r="A157" s="452" t="s">
        <v>3670</v>
      </c>
      <c r="B157" s="51">
        <v>45911</v>
      </c>
      <c r="C157" s="33" t="s">
        <v>3669</v>
      </c>
      <c r="D157" s="37">
        <v>1489</v>
      </c>
      <c r="E157" s="34">
        <v>11.2</v>
      </c>
      <c r="F157" s="34">
        <v>11.3</v>
      </c>
      <c r="G157" s="34">
        <v>4.3099999999999996</v>
      </c>
      <c r="H157" s="34">
        <v>0.15</v>
      </c>
      <c r="I157" s="34">
        <v>0.56999999999999995</v>
      </c>
      <c r="J157" s="31">
        <v>3.4000000000000002E-2</v>
      </c>
      <c r="K157" s="31">
        <v>0.105</v>
      </c>
      <c r="L157" s="31">
        <v>5.7000000000000002E-2</v>
      </c>
      <c r="M157" s="31">
        <v>1.2E-2</v>
      </c>
      <c r="N157" s="420">
        <f t="shared" si="16"/>
        <v>94.762</v>
      </c>
      <c r="O157" s="34">
        <v>35.340000000000003</v>
      </c>
      <c r="P157" s="34">
        <v>39.14</v>
      </c>
      <c r="Q157" s="34">
        <v>6.7</v>
      </c>
      <c r="R157" s="34">
        <v>16.61</v>
      </c>
      <c r="S157" s="34">
        <v>0.28999999999999998</v>
      </c>
      <c r="T157" s="34">
        <v>0.17</v>
      </c>
      <c r="U157" s="34">
        <v>0.3</v>
      </c>
      <c r="V157" s="34">
        <v>0.21</v>
      </c>
      <c r="W157" s="34">
        <v>0.49</v>
      </c>
      <c r="X157" s="34">
        <v>0.63</v>
      </c>
      <c r="Y157" s="34">
        <f t="shared" si="17"/>
        <v>1.10752688172043</v>
      </c>
      <c r="Z157" s="34">
        <f t="shared" si="18"/>
        <v>1.2971137521222411</v>
      </c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6"/>
      <c r="AM157" s="277"/>
      <c r="AN157" s="277"/>
      <c r="AO157" s="277"/>
      <c r="AP157" s="277"/>
      <c r="AQ157" s="277"/>
      <c r="AR157" s="277"/>
      <c r="AS157" s="277"/>
      <c r="AT157" s="277"/>
      <c r="AU157" s="277"/>
      <c r="AV157" s="277"/>
    </row>
    <row r="158" spans="1:48" s="74" customFormat="1" ht="15.75" customHeight="1">
      <c r="A158" s="453" t="s">
        <v>3672</v>
      </c>
      <c r="B158" s="51">
        <v>45911</v>
      </c>
      <c r="C158" s="33" t="s">
        <v>3671</v>
      </c>
      <c r="D158" s="37">
        <v>1471</v>
      </c>
      <c r="E158" s="34">
        <v>13.3</v>
      </c>
      <c r="F158" s="34">
        <v>13.4</v>
      </c>
      <c r="G158" s="34">
        <v>4.2</v>
      </c>
      <c r="H158" s="34">
        <v>0.14000000000000001</v>
      </c>
      <c r="I158" s="34">
        <v>0.47</v>
      </c>
      <c r="J158" s="31">
        <v>3.3000000000000002E-2</v>
      </c>
      <c r="K158" s="31">
        <v>9.1999999999999998E-2</v>
      </c>
      <c r="L158" s="31">
        <v>0.05</v>
      </c>
      <c r="M158" s="31">
        <v>1.2999999999999999E-2</v>
      </c>
      <c r="N158" s="420">
        <f t="shared" si="16"/>
        <v>95.001999999999995</v>
      </c>
      <c r="O158" s="34">
        <v>35.65</v>
      </c>
      <c r="P158" s="34">
        <v>39.58</v>
      </c>
      <c r="Q158" s="34">
        <v>6.76</v>
      </c>
      <c r="R158" s="34">
        <v>15.71</v>
      </c>
      <c r="S158" s="34">
        <v>0.28999999999999998</v>
      </c>
      <c r="T158" s="34">
        <v>0.18</v>
      </c>
      <c r="U158" s="34">
        <v>0.28999999999999998</v>
      </c>
      <c r="V158" s="34">
        <v>0.21</v>
      </c>
      <c r="W158" s="34">
        <v>0.48</v>
      </c>
      <c r="X158" s="34">
        <v>0.7</v>
      </c>
      <c r="Y158" s="34">
        <v>1.1102384291725105</v>
      </c>
      <c r="Z158" s="34">
        <v>1.299859747545582</v>
      </c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6"/>
      <c r="AM158" s="277"/>
      <c r="AN158" s="277"/>
      <c r="AO158" s="277"/>
      <c r="AP158" s="277"/>
      <c r="AQ158" s="277"/>
      <c r="AR158" s="277"/>
      <c r="AS158" s="277"/>
      <c r="AT158" s="277"/>
      <c r="AU158" s="277"/>
      <c r="AV158" s="277"/>
    </row>
    <row r="159" spans="1:48" s="74" customFormat="1" ht="15.75" customHeight="1">
      <c r="A159" s="453" t="s">
        <v>3674</v>
      </c>
      <c r="B159" s="51">
        <v>45911</v>
      </c>
      <c r="C159" s="33" t="s">
        <v>3673</v>
      </c>
      <c r="D159" s="37">
        <v>1461</v>
      </c>
      <c r="E159" s="34">
        <v>15.4</v>
      </c>
      <c r="F159" s="34">
        <v>15.5</v>
      </c>
      <c r="G159" s="34">
        <v>4.1900000000000004</v>
      </c>
      <c r="H159" s="34">
        <v>0.12</v>
      </c>
      <c r="I159" s="34">
        <v>0.39</v>
      </c>
      <c r="J159" s="31">
        <v>6.8000000000000005E-2</v>
      </c>
      <c r="K159" s="31">
        <v>9.2999999999999999E-2</v>
      </c>
      <c r="L159" s="31">
        <v>2.8000000000000001E-2</v>
      </c>
      <c r="M159" s="31">
        <v>1.6E-2</v>
      </c>
      <c r="N159" s="420">
        <f t="shared" si="16"/>
        <v>95.094999999999999</v>
      </c>
      <c r="O159" s="34">
        <v>36.4</v>
      </c>
      <c r="P159" s="34">
        <v>39.6</v>
      </c>
      <c r="Q159" s="34">
        <v>6.75</v>
      </c>
      <c r="R159" s="34">
        <v>14.53</v>
      </c>
      <c r="S159" s="34">
        <v>0.42</v>
      </c>
      <c r="T159" s="34">
        <v>0.25</v>
      </c>
      <c r="U159" s="34">
        <v>0.31</v>
      </c>
      <c r="V159" s="34">
        <v>0.24</v>
      </c>
      <c r="W159" s="34">
        <v>0.48</v>
      </c>
      <c r="X159" s="34">
        <v>0.77</v>
      </c>
      <c r="Y159" s="34">
        <v>1.087912087912088</v>
      </c>
      <c r="Z159" s="34">
        <v>1.2733516483516485</v>
      </c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6"/>
      <c r="AM159" s="277"/>
      <c r="AN159" s="277"/>
      <c r="AO159" s="277"/>
      <c r="AP159" s="277"/>
      <c r="AQ159" s="277"/>
      <c r="AR159" s="277"/>
      <c r="AS159" s="277"/>
      <c r="AT159" s="277"/>
      <c r="AU159" s="277"/>
      <c r="AV159" s="277"/>
    </row>
    <row r="160" spans="1:48" s="74" customFormat="1" ht="15.75" customHeight="1">
      <c r="A160" s="453" t="s">
        <v>3676</v>
      </c>
      <c r="B160" s="51">
        <v>45911</v>
      </c>
      <c r="C160" s="33" t="s">
        <v>3675</v>
      </c>
      <c r="D160" s="37">
        <v>1464</v>
      </c>
      <c r="E160" s="34">
        <v>17.350000000000001</v>
      </c>
      <c r="F160" s="34">
        <v>17.45</v>
      </c>
      <c r="G160" s="34">
        <v>4.21</v>
      </c>
      <c r="H160" s="34">
        <v>0.12</v>
      </c>
      <c r="I160" s="34">
        <v>0.28000000000000003</v>
      </c>
      <c r="J160" s="31">
        <v>5.1999999999999998E-2</v>
      </c>
      <c r="K160" s="31">
        <v>9.6000000000000002E-2</v>
      </c>
      <c r="L160" s="31">
        <v>3.3000000000000002E-2</v>
      </c>
      <c r="M160" s="31">
        <v>1.2E-2</v>
      </c>
      <c r="N160" s="420">
        <f t="shared" si="16"/>
        <v>95.197000000000003</v>
      </c>
      <c r="O160" s="34">
        <v>36.24</v>
      </c>
      <c r="P160" s="34">
        <v>38.68</v>
      </c>
      <c r="Q160" s="34">
        <v>6.4</v>
      </c>
      <c r="R160" s="34">
        <v>16.32</v>
      </c>
      <c r="S160" s="34">
        <v>0.3</v>
      </c>
      <c r="T160" s="34">
        <v>0.2</v>
      </c>
      <c r="U160" s="34">
        <v>0.28000000000000003</v>
      </c>
      <c r="V160" s="34">
        <v>0.21</v>
      </c>
      <c r="W160" s="34">
        <v>0.5</v>
      </c>
      <c r="X160" s="34">
        <v>0.68</v>
      </c>
      <c r="Y160" s="34">
        <v>1.0673289183222958</v>
      </c>
      <c r="Z160" s="34">
        <v>1.2439293598233994</v>
      </c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6"/>
      <c r="AM160" s="277"/>
      <c r="AN160" s="277"/>
      <c r="AO160" s="277"/>
      <c r="AP160" s="277"/>
      <c r="AQ160" s="277"/>
      <c r="AR160" s="277"/>
      <c r="AS160" s="277"/>
      <c r="AT160" s="277"/>
      <c r="AU160" s="277"/>
      <c r="AV160" s="277"/>
    </row>
    <row r="161" spans="1:48" s="74" customFormat="1" ht="15.75" customHeight="1">
      <c r="A161" s="453" t="s">
        <v>3678</v>
      </c>
      <c r="B161" s="51">
        <v>45911</v>
      </c>
      <c r="C161" s="33" t="s">
        <v>3677</v>
      </c>
      <c r="D161" s="37">
        <v>1468</v>
      </c>
      <c r="E161" s="34">
        <v>19.05</v>
      </c>
      <c r="F161" s="34">
        <v>19.149999999999999</v>
      </c>
      <c r="G161" s="34">
        <v>4.18</v>
      </c>
      <c r="H161" s="34">
        <v>0.14000000000000001</v>
      </c>
      <c r="I161" s="34">
        <v>0.4</v>
      </c>
      <c r="J161" s="31">
        <v>3.5999999999999997E-2</v>
      </c>
      <c r="K161" s="31">
        <v>9.6000000000000002E-2</v>
      </c>
      <c r="L161" s="31">
        <v>4.3999999999999997E-2</v>
      </c>
      <c r="M161" s="31">
        <v>1.2999999999999999E-2</v>
      </c>
      <c r="N161" s="420">
        <f t="shared" si="16"/>
        <v>95.091000000000008</v>
      </c>
      <c r="O161" s="34">
        <v>36.24</v>
      </c>
      <c r="P161" s="34">
        <v>38.68</v>
      </c>
      <c r="Q161" s="34">
        <v>6.4</v>
      </c>
      <c r="R161" s="34">
        <v>16.32</v>
      </c>
      <c r="S161" s="34">
        <v>0.3</v>
      </c>
      <c r="T161" s="34">
        <v>0.2</v>
      </c>
      <c r="U161" s="34">
        <v>0.28000000000000003</v>
      </c>
      <c r="V161" s="34">
        <v>0.21</v>
      </c>
      <c r="W161" s="34">
        <v>0.5</v>
      </c>
      <c r="X161" s="34">
        <v>0.68</v>
      </c>
      <c r="Y161" s="34">
        <v>1.0673289183222958</v>
      </c>
      <c r="Z161" s="34">
        <v>1.2439293598233994</v>
      </c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6"/>
      <c r="AM161" s="277"/>
      <c r="AN161" s="277"/>
      <c r="AO161" s="277"/>
      <c r="AP161" s="277"/>
      <c r="AQ161" s="277"/>
      <c r="AR161" s="277"/>
      <c r="AS161" s="277"/>
      <c r="AT161" s="277"/>
      <c r="AU161" s="277"/>
      <c r="AV161" s="277"/>
    </row>
    <row r="162" spans="1:48" s="74" customFormat="1" ht="15.75" customHeight="1">
      <c r="A162" s="453" t="s">
        <v>3680</v>
      </c>
      <c r="B162" s="51">
        <v>45911</v>
      </c>
      <c r="C162" s="33" t="s">
        <v>3679</v>
      </c>
      <c r="D162" s="37">
        <v>1484</v>
      </c>
      <c r="E162" s="34">
        <v>20.399999999999999</v>
      </c>
      <c r="F162" s="34">
        <v>20.5</v>
      </c>
      <c r="G162" s="34">
        <v>4.28</v>
      </c>
      <c r="H162" s="34">
        <v>0.14000000000000001</v>
      </c>
      <c r="I162" s="34">
        <v>0.54</v>
      </c>
      <c r="J162" s="31">
        <v>2.9000000000000001E-2</v>
      </c>
      <c r="K162" s="31">
        <v>9.9000000000000005E-2</v>
      </c>
      <c r="L162" s="31">
        <v>5.3999999999999999E-2</v>
      </c>
      <c r="M162" s="31">
        <v>1.2E-2</v>
      </c>
      <c r="N162" s="420">
        <f t="shared" si="16"/>
        <v>94.846000000000004</v>
      </c>
      <c r="O162" s="34">
        <v>36.14</v>
      </c>
      <c r="P162" s="34">
        <v>39.56</v>
      </c>
      <c r="Q162" s="34">
        <v>6.52</v>
      </c>
      <c r="R162" s="34">
        <v>15.64</v>
      </c>
      <c r="S162" s="34">
        <v>0.28999999999999998</v>
      </c>
      <c r="T162" s="34">
        <v>0.16</v>
      </c>
      <c r="U162" s="34">
        <v>0.27</v>
      </c>
      <c r="V162" s="34">
        <v>0.18</v>
      </c>
      <c r="W162" s="34">
        <v>0.48</v>
      </c>
      <c r="X162" s="34">
        <v>0.64</v>
      </c>
      <c r="Y162" s="34">
        <v>1.0946319867183176</v>
      </c>
      <c r="Z162" s="34">
        <v>1.2750415052573325</v>
      </c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6"/>
      <c r="AM162" s="277"/>
      <c r="AN162" s="277"/>
      <c r="AO162" s="277"/>
      <c r="AP162" s="277"/>
      <c r="AQ162" s="277"/>
      <c r="AR162" s="277"/>
      <c r="AS162" s="277"/>
      <c r="AT162" s="277"/>
      <c r="AU162" s="277"/>
      <c r="AV162" s="277"/>
    </row>
    <row r="163" spans="1:48" s="74" customFormat="1" ht="15.75" customHeight="1">
      <c r="A163" s="453" t="s">
        <v>3682</v>
      </c>
      <c r="B163" s="51">
        <v>45911</v>
      </c>
      <c r="C163" s="33" t="s">
        <v>3681</v>
      </c>
      <c r="D163" s="37">
        <v>1474</v>
      </c>
      <c r="E163" s="34">
        <v>23.16</v>
      </c>
      <c r="F163" s="34">
        <v>23.26</v>
      </c>
      <c r="G163" s="34">
        <v>4.41</v>
      </c>
      <c r="H163" s="34">
        <v>0.13</v>
      </c>
      <c r="I163" s="34">
        <v>0.44</v>
      </c>
      <c r="J163" s="31">
        <v>4.5999999999999999E-2</v>
      </c>
      <c r="K163" s="31">
        <v>8.8999999999999996E-2</v>
      </c>
      <c r="L163" s="31">
        <v>0.04</v>
      </c>
      <c r="M163" s="31">
        <v>1.7000000000000001E-2</v>
      </c>
      <c r="N163" s="420">
        <f t="shared" si="16"/>
        <v>94.828000000000003</v>
      </c>
      <c r="O163" s="34">
        <v>35.700000000000003</v>
      </c>
      <c r="P163" s="34">
        <v>39.44</v>
      </c>
      <c r="Q163" s="34">
        <v>7.2</v>
      </c>
      <c r="R163" s="34">
        <v>15.3</v>
      </c>
      <c r="S163" s="34">
        <v>0.3</v>
      </c>
      <c r="T163" s="34">
        <v>0.21</v>
      </c>
      <c r="U163" s="34">
        <v>0.26</v>
      </c>
      <c r="V163" s="34">
        <v>0.21</v>
      </c>
      <c r="W163" s="34">
        <v>0.54</v>
      </c>
      <c r="X163" s="34">
        <v>0.72</v>
      </c>
      <c r="Y163" s="34">
        <f>P163/O163</f>
        <v>1.1047619047619046</v>
      </c>
      <c r="Z163" s="34">
        <f>(Q163+P163)/O163</f>
        <v>1.3064425770308123</v>
      </c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6"/>
      <c r="AM163" s="277"/>
      <c r="AN163" s="277"/>
      <c r="AO163" s="277"/>
      <c r="AP163" s="277"/>
      <c r="AQ163" s="277"/>
      <c r="AR163" s="277"/>
      <c r="AS163" s="277"/>
      <c r="AT163" s="277"/>
      <c r="AU163" s="277"/>
      <c r="AV163" s="277"/>
    </row>
    <row r="164" spans="1:48" s="74" customFormat="1" ht="15.75" customHeight="1">
      <c r="A164" s="453"/>
      <c r="B164" s="51"/>
      <c r="C164" s="33"/>
      <c r="D164" s="37"/>
      <c r="E164" s="34"/>
      <c r="F164" s="34"/>
      <c r="G164" s="34"/>
      <c r="H164" s="34"/>
      <c r="I164" s="34"/>
      <c r="J164" s="31"/>
      <c r="K164" s="31"/>
      <c r="L164" s="31"/>
      <c r="M164" s="31"/>
      <c r="N164" s="420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6"/>
      <c r="AM164" s="277"/>
      <c r="AN164" s="277"/>
      <c r="AO164" s="277"/>
      <c r="AP164" s="277"/>
      <c r="AQ164" s="277"/>
      <c r="AR164" s="277"/>
      <c r="AS164" s="277"/>
      <c r="AT164" s="277"/>
      <c r="AU164" s="277"/>
      <c r="AV164" s="277"/>
    </row>
    <row r="165" spans="1:48" s="74" customFormat="1" ht="15.75" customHeight="1">
      <c r="A165" s="454" t="s">
        <v>3685</v>
      </c>
      <c r="B165" s="51">
        <v>45912</v>
      </c>
      <c r="C165" s="33" t="s">
        <v>3683</v>
      </c>
      <c r="D165" s="37">
        <v>1465</v>
      </c>
      <c r="E165" s="34">
        <v>1.1299999999999999</v>
      </c>
      <c r="F165" s="34">
        <v>1.23</v>
      </c>
      <c r="G165" s="34">
        <v>4.28</v>
      </c>
      <c r="H165" s="34">
        <v>0.16</v>
      </c>
      <c r="I165" s="34">
        <v>0.72</v>
      </c>
      <c r="J165" s="31">
        <v>2.7E-2</v>
      </c>
      <c r="K165" s="31">
        <v>0.1</v>
      </c>
      <c r="L165" s="31">
        <v>6.2E-2</v>
      </c>
      <c r="M165" s="31">
        <v>2.1000000000000001E-2</v>
      </c>
      <c r="N165" s="420">
        <f t="shared" si="16"/>
        <v>94.63</v>
      </c>
      <c r="O165" s="34">
        <v>36.200000000000003</v>
      </c>
      <c r="P165" s="34">
        <v>39</v>
      </c>
      <c r="Q165" s="34">
        <v>6.49</v>
      </c>
      <c r="R165" s="34">
        <v>16.14</v>
      </c>
      <c r="S165" s="34">
        <v>0.28000000000000003</v>
      </c>
      <c r="T165" s="34">
        <v>0.18</v>
      </c>
      <c r="U165" s="34">
        <v>0.26</v>
      </c>
      <c r="V165" s="34">
        <v>0.2</v>
      </c>
      <c r="W165" s="34">
        <v>0.5</v>
      </c>
      <c r="X165" s="34">
        <v>0.63</v>
      </c>
      <c r="Y165" s="34">
        <f>P165/O165</f>
        <v>1.0773480662983426</v>
      </c>
      <c r="Z165" s="34">
        <f>(Q165+P165)/O165</f>
        <v>1.2566298342541435</v>
      </c>
      <c r="AA165" s="34"/>
      <c r="AB165" s="34" t="s">
        <v>48</v>
      </c>
      <c r="AC165" s="34">
        <v>22.3</v>
      </c>
      <c r="AD165" s="34" t="s">
        <v>51</v>
      </c>
      <c r="AE165" s="34"/>
      <c r="AF165" s="34"/>
      <c r="AG165" s="34"/>
      <c r="AH165" s="34"/>
      <c r="AI165" s="34"/>
      <c r="AJ165" s="34"/>
      <c r="AK165" s="34"/>
      <c r="AL165" s="36"/>
      <c r="AM165" s="277"/>
      <c r="AN165" s="277"/>
      <c r="AO165" s="277"/>
      <c r="AP165" s="277"/>
      <c r="AQ165" s="277"/>
      <c r="AR165" s="277"/>
      <c r="AS165" s="277"/>
      <c r="AT165" s="277"/>
      <c r="AU165" s="277"/>
      <c r="AV165" s="277"/>
    </row>
    <row r="166" spans="1:48" s="74" customFormat="1" ht="15.75" customHeight="1">
      <c r="A166" s="454" t="s">
        <v>3686</v>
      </c>
      <c r="B166" s="51">
        <v>45912</v>
      </c>
      <c r="C166" s="33" t="s">
        <v>3684</v>
      </c>
      <c r="D166" s="37">
        <v>1475</v>
      </c>
      <c r="E166" s="34">
        <v>1.1000000000000001</v>
      </c>
      <c r="F166" s="34">
        <v>1.2</v>
      </c>
      <c r="G166" s="34">
        <v>4.49</v>
      </c>
      <c r="H166" s="34">
        <v>0.14000000000000001</v>
      </c>
      <c r="I166" s="34">
        <v>0.72</v>
      </c>
      <c r="J166" s="31">
        <v>0.03</v>
      </c>
      <c r="K166" s="31">
        <v>8.7999999999999995E-2</v>
      </c>
      <c r="L166" s="31">
        <v>5.6000000000000001E-2</v>
      </c>
      <c r="M166" s="31">
        <v>1.2E-2</v>
      </c>
      <c r="N166" s="420">
        <f t="shared" si="16"/>
        <v>94.463999999999999</v>
      </c>
      <c r="O166" s="34">
        <v>35.71</v>
      </c>
      <c r="P166" s="34">
        <v>39.94</v>
      </c>
      <c r="Q166" s="34">
        <v>6.64</v>
      </c>
      <c r="R166" s="34">
        <v>15.61</v>
      </c>
      <c r="S166" s="34">
        <v>0.24</v>
      </c>
      <c r="T166" s="34">
        <v>0.16</v>
      </c>
      <c r="U166" s="34">
        <v>0.26</v>
      </c>
      <c r="V166" s="34">
        <v>0.19</v>
      </c>
      <c r="W166" s="34">
        <v>0.49</v>
      </c>
      <c r="X166" s="34">
        <v>0.64</v>
      </c>
      <c r="Y166" s="34">
        <f>P166/O166</f>
        <v>1.1184542145057406</v>
      </c>
      <c r="Z166" s="34">
        <f>(Q166+P166)/O166</f>
        <v>1.3043965275833098</v>
      </c>
      <c r="AA166" s="34"/>
      <c r="AB166" s="34" t="s">
        <v>50</v>
      </c>
      <c r="AC166" s="34">
        <v>6.5</v>
      </c>
      <c r="AD166" s="34">
        <v>24.4</v>
      </c>
      <c r="AE166" s="34">
        <v>17.399999999999999</v>
      </c>
      <c r="AF166" s="34">
        <v>0.4</v>
      </c>
      <c r="AG166" s="34">
        <v>3.62</v>
      </c>
      <c r="AH166" s="34">
        <v>54.180000000000007</v>
      </c>
      <c r="AI166" s="34">
        <v>1.4022988505747127</v>
      </c>
      <c r="AJ166" s="34">
        <v>41.626794258373209</v>
      </c>
      <c r="AK166" s="34">
        <v>854.61</v>
      </c>
      <c r="AL166" s="36"/>
      <c r="AM166" s="277"/>
      <c r="AN166" s="277"/>
      <c r="AO166" s="277"/>
      <c r="AP166" s="277"/>
      <c r="AQ166" s="277"/>
      <c r="AR166" s="277"/>
      <c r="AS166" s="277"/>
      <c r="AT166" s="277"/>
      <c r="AU166" s="277"/>
      <c r="AV166" s="277"/>
    </row>
    <row r="167" spans="1:48" s="74" customFormat="1" ht="15.75" customHeight="1">
      <c r="A167" s="454" t="s">
        <v>3688</v>
      </c>
      <c r="B167" s="51">
        <v>45912</v>
      </c>
      <c r="C167" s="33" t="s">
        <v>3687</v>
      </c>
      <c r="D167" s="37">
        <v>1474</v>
      </c>
      <c r="E167" s="34">
        <v>4.03</v>
      </c>
      <c r="F167" s="34">
        <v>4.13</v>
      </c>
      <c r="G167" s="34">
        <v>4.4400000000000004</v>
      </c>
      <c r="H167" s="34">
        <v>0.14000000000000001</v>
      </c>
      <c r="I167" s="34">
        <v>0.65</v>
      </c>
      <c r="J167" s="31">
        <v>3.3000000000000002E-2</v>
      </c>
      <c r="K167" s="31">
        <v>9.2999999999999999E-2</v>
      </c>
      <c r="L167" s="31">
        <v>5.8000000000000003E-2</v>
      </c>
      <c r="M167" s="31">
        <v>1.2999999999999999E-2</v>
      </c>
      <c r="N167" s="420">
        <f t="shared" si="16"/>
        <v>94.572999999999993</v>
      </c>
      <c r="O167" s="34">
        <v>34.090000000000003</v>
      </c>
      <c r="P167" s="34">
        <v>39.549999999999997</v>
      </c>
      <c r="Q167" s="34">
        <v>7.28</v>
      </c>
      <c r="R167" s="34">
        <v>16.829999999999998</v>
      </c>
      <c r="S167" s="34">
        <v>0.33</v>
      </c>
      <c r="T167" s="34">
        <v>0.15</v>
      </c>
      <c r="U167" s="34">
        <v>0.26</v>
      </c>
      <c r="V167" s="34">
        <v>0.18</v>
      </c>
      <c r="W167" s="34">
        <v>0.46</v>
      </c>
      <c r="X167" s="34">
        <v>0.74</v>
      </c>
      <c r="Y167" s="34">
        <f>P167/O167</f>
        <v>1.1601642710472277</v>
      </c>
      <c r="Z167" s="34">
        <f>(Q167+P167)/O167</f>
        <v>1.3737166324435317</v>
      </c>
      <c r="AA167" s="34"/>
      <c r="AB167" s="34" t="s">
        <v>53</v>
      </c>
      <c r="AC167" s="34">
        <v>14.3</v>
      </c>
      <c r="AD167" s="34"/>
      <c r="AE167" s="34"/>
      <c r="AF167" s="34"/>
      <c r="AG167" s="34"/>
      <c r="AH167" s="34"/>
      <c r="AI167" s="34"/>
      <c r="AJ167" s="34"/>
      <c r="AK167" s="34"/>
      <c r="AL167" s="36"/>
      <c r="AM167" s="277"/>
      <c r="AN167" s="277"/>
      <c r="AO167" s="277"/>
      <c r="AP167" s="277"/>
      <c r="AQ167" s="277"/>
      <c r="AR167" s="277"/>
      <c r="AS167" s="277"/>
      <c r="AT167" s="277"/>
      <c r="AU167" s="277"/>
      <c r="AV167" s="277"/>
    </row>
    <row r="168" spans="1:48" s="74" customFormat="1" ht="15.75" customHeight="1">
      <c r="A168" s="454" t="s">
        <v>3690</v>
      </c>
      <c r="B168" s="51">
        <v>45912</v>
      </c>
      <c r="C168" s="33" t="s">
        <v>3689</v>
      </c>
      <c r="D168" s="37">
        <v>1477</v>
      </c>
      <c r="E168" s="34">
        <v>5.45</v>
      </c>
      <c r="F168" s="34">
        <v>5.55</v>
      </c>
      <c r="G168" s="34">
        <v>4.49</v>
      </c>
      <c r="H168" s="34">
        <v>0.14000000000000001</v>
      </c>
      <c r="I168" s="34">
        <v>0.44</v>
      </c>
      <c r="J168" s="31">
        <v>3.7999999999999999E-2</v>
      </c>
      <c r="K168" s="31">
        <v>9.1999999999999998E-2</v>
      </c>
      <c r="L168" s="31">
        <v>4.2999999999999997E-2</v>
      </c>
      <c r="M168" s="31">
        <v>1.4E-2</v>
      </c>
      <c r="N168" s="420">
        <f t="shared" si="16"/>
        <v>94.742999999999995</v>
      </c>
      <c r="O168" s="34">
        <v>36.06</v>
      </c>
      <c r="P168" s="34">
        <v>39.5</v>
      </c>
      <c r="Q168" s="34">
        <v>6.6</v>
      </c>
      <c r="R168" s="34">
        <v>15.63</v>
      </c>
      <c r="S168" s="34">
        <v>0.28000000000000003</v>
      </c>
      <c r="T168" s="34">
        <v>0.18</v>
      </c>
      <c r="U168" s="34">
        <v>0.28000000000000003</v>
      </c>
      <c r="V168" s="34">
        <v>0.2</v>
      </c>
      <c r="W168" s="34">
        <v>0.5</v>
      </c>
      <c r="X168" s="34">
        <v>0.67</v>
      </c>
      <c r="Y168" s="34">
        <f>P168/O168</f>
        <v>1.0953965612867442</v>
      </c>
      <c r="Z168" s="34">
        <f>(Q168+P168)/O168</f>
        <v>1.2784248474764282</v>
      </c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6"/>
      <c r="AM168" s="277"/>
      <c r="AN168" s="277"/>
      <c r="AO168" s="277"/>
      <c r="AP168" s="277"/>
      <c r="AQ168" s="277"/>
      <c r="AR168" s="277"/>
      <c r="AS168" s="277"/>
      <c r="AT168" s="277"/>
      <c r="AU168" s="277"/>
      <c r="AV168" s="277"/>
    </row>
    <row r="169" spans="1:48" s="74" customFormat="1" ht="15.75" customHeight="1">
      <c r="A169" s="454" t="s">
        <v>3692</v>
      </c>
      <c r="B169" s="51">
        <v>45912</v>
      </c>
      <c r="C169" s="33" t="s">
        <v>3691</v>
      </c>
      <c r="D169" s="37">
        <v>1475</v>
      </c>
      <c r="E169" s="34">
        <v>7.1</v>
      </c>
      <c r="F169" s="34">
        <v>7.2</v>
      </c>
      <c r="G169" s="34">
        <v>4.24</v>
      </c>
      <c r="H169" s="34">
        <v>0.13</v>
      </c>
      <c r="I169" s="34">
        <v>0.39</v>
      </c>
      <c r="J169" s="31">
        <v>4.8000000000000001E-2</v>
      </c>
      <c r="K169" s="31">
        <v>8.5999999999999993E-2</v>
      </c>
      <c r="L169" s="31">
        <v>3.6999999999999998E-2</v>
      </c>
      <c r="M169" s="31">
        <v>1.4999999999999999E-2</v>
      </c>
      <c r="N169" s="420">
        <f t="shared" si="16"/>
        <v>95.054000000000002</v>
      </c>
      <c r="O169" s="34">
        <v>36.32</v>
      </c>
      <c r="P169" s="34">
        <v>39.33</v>
      </c>
      <c r="Q169" s="34">
        <v>6.47</v>
      </c>
      <c r="R169" s="34">
        <v>15.48</v>
      </c>
      <c r="S169" s="34">
        <v>0.37</v>
      </c>
      <c r="T169" s="34">
        <v>0.2</v>
      </c>
      <c r="U169" s="34">
        <v>0.28999999999999998</v>
      </c>
      <c r="V169" s="34">
        <v>0.2</v>
      </c>
      <c r="W169" s="34">
        <v>0.52</v>
      </c>
      <c r="X169" s="34">
        <v>0.7</v>
      </c>
      <c r="Y169" s="34">
        <v>1.0828744493392071</v>
      </c>
      <c r="Z169" s="34">
        <v>1.2610132158590308</v>
      </c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6"/>
      <c r="AM169" s="277"/>
      <c r="AN169" s="277"/>
      <c r="AO169" s="277"/>
      <c r="AP169" s="277"/>
      <c r="AQ169" s="277"/>
      <c r="AR169" s="277"/>
      <c r="AS169" s="277"/>
      <c r="AT169" s="277"/>
      <c r="AU169" s="277"/>
      <c r="AV169" s="277"/>
    </row>
    <row r="170" spans="1:48" s="74" customFormat="1" ht="15.75" customHeight="1">
      <c r="A170" s="454" t="s">
        <v>3694</v>
      </c>
      <c r="B170" s="51">
        <v>45912</v>
      </c>
      <c r="C170" s="33" t="s">
        <v>3693</v>
      </c>
      <c r="D170" s="37">
        <v>1480</v>
      </c>
      <c r="E170" s="34">
        <v>8.5</v>
      </c>
      <c r="F170" s="34">
        <v>9</v>
      </c>
      <c r="G170" s="34">
        <v>4.1500000000000004</v>
      </c>
      <c r="H170" s="34">
        <v>0.14000000000000001</v>
      </c>
      <c r="I170" s="34">
        <v>0.62</v>
      </c>
      <c r="J170" s="31">
        <v>3.3000000000000002E-2</v>
      </c>
      <c r="K170" s="31">
        <v>9.0999999999999998E-2</v>
      </c>
      <c r="L170" s="31">
        <v>5.3999999999999999E-2</v>
      </c>
      <c r="M170" s="31">
        <v>1.4E-2</v>
      </c>
      <c r="N170" s="420">
        <f t="shared" si="16"/>
        <v>94.897999999999996</v>
      </c>
      <c r="O170" s="34">
        <v>37.18</v>
      </c>
      <c r="P170" s="34">
        <v>39.229999999999997</v>
      </c>
      <c r="Q170" s="34">
        <v>6.53</v>
      </c>
      <c r="R170" s="34">
        <v>14.71</v>
      </c>
      <c r="S170" s="34">
        <v>0.33</v>
      </c>
      <c r="T170" s="34">
        <v>0.19</v>
      </c>
      <c r="U170" s="34">
        <v>0.26</v>
      </c>
      <c r="V170" s="34">
        <v>0.2</v>
      </c>
      <c r="W170" s="34">
        <v>0.5</v>
      </c>
      <c r="X170" s="34">
        <v>0.7</v>
      </c>
      <c r="Y170" s="34">
        <f t="shared" ref="Y170:Y171" si="19">P170/O170</f>
        <v>1.0551371705217858</v>
      </c>
      <c r="Z170" s="34">
        <f t="shared" ref="Z170:Z171" si="20">(Q170+P170)/O170</f>
        <v>1.2307692307692306</v>
      </c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6"/>
      <c r="AM170" s="277"/>
      <c r="AN170" s="277"/>
      <c r="AO170" s="277"/>
      <c r="AP170" s="277"/>
      <c r="AQ170" s="277"/>
      <c r="AR170" s="277"/>
      <c r="AS170" s="277"/>
      <c r="AT170" s="277"/>
      <c r="AU170" s="277"/>
      <c r="AV170" s="277"/>
    </row>
    <row r="171" spans="1:48" s="74" customFormat="1" ht="15.75" customHeight="1">
      <c r="A171" s="454" t="s">
        <v>3696</v>
      </c>
      <c r="B171" s="51">
        <v>45912</v>
      </c>
      <c r="C171" s="33" t="s">
        <v>3695</v>
      </c>
      <c r="D171" s="37">
        <v>1481</v>
      </c>
      <c r="E171" s="34">
        <v>11</v>
      </c>
      <c r="F171" s="34">
        <v>11.2</v>
      </c>
      <c r="G171" s="34">
        <v>4.21</v>
      </c>
      <c r="H171" s="34">
        <v>0.14000000000000001</v>
      </c>
      <c r="I171" s="34">
        <v>0.52</v>
      </c>
      <c r="J171" s="31">
        <v>2.9000000000000001E-2</v>
      </c>
      <c r="K171" s="31">
        <v>8.7999999999999995E-2</v>
      </c>
      <c r="L171" s="31">
        <v>5.0999999999999997E-2</v>
      </c>
      <c r="M171" s="31">
        <v>1.2999999999999999E-2</v>
      </c>
      <c r="N171" s="420">
        <f t="shared" si="16"/>
        <v>94.948999999999998</v>
      </c>
      <c r="O171" s="34">
        <v>36.200000000000003</v>
      </c>
      <c r="P171" s="34">
        <v>39.39</v>
      </c>
      <c r="Q171" s="34">
        <v>6.64</v>
      </c>
      <c r="R171" s="34">
        <v>15.64</v>
      </c>
      <c r="S171" s="34">
        <v>0.25</v>
      </c>
      <c r="T171" s="34">
        <v>0.17</v>
      </c>
      <c r="U171" s="34">
        <v>0.26</v>
      </c>
      <c r="V171" s="34">
        <v>0.2</v>
      </c>
      <c r="W171" s="34">
        <v>0.5</v>
      </c>
      <c r="X171" s="34">
        <v>0.66</v>
      </c>
      <c r="Y171" s="34">
        <f t="shared" si="19"/>
        <v>1.0881215469613259</v>
      </c>
      <c r="Z171" s="34">
        <f t="shared" si="20"/>
        <v>1.2715469613259667</v>
      </c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6"/>
      <c r="AM171" s="277"/>
      <c r="AN171" s="277"/>
      <c r="AO171" s="277"/>
      <c r="AP171" s="277"/>
      <c r="AQ171" s="277"/>
      <c r="AR171" s="277"/>
      <c r="AS171" s="277"/>
      <c r="AT171" s="277"/>
      <c r="AU171" s="277"/>
      <c r="AV171" s="277"/>
    </row>
    <row r="172" spans="1:48" s="74" customFormat="1" ht="15.75" customHeight="1">
      <c r="A172" s="455" t="s">
        <v>3698</v>
      </c>
      <c r="B172" s="51">
        <v>45912</v>
      </c>
      <c r="C172" s="33" t="s">
        <v>3697</v>
      </c>
      <c r="D172" s="37">
        <v>1467</v>
      </c>
      <c r="E172" s="34">
        <v>13.12</v>
      </c>
      <c r="F172" s="34">
        <v>13.22</v>
      </c>
      <c r="G172" s="34">
        <v>4.2</v>
      </c>
      <c r="H172" s="34">
        <v>0.11</v>
      </c>
      <c r="I172" s="34">
        <v>0.26</v>
      </c>
      <c r="J172" s="31">
        <v>7.0000000000000007E-2</v>
      </c>
      <c r="K172" s="31">
        <v>0.09</v>
      </c>
      <c r="L172" s="31">
        <v>2.4E-2</v>
      </c>
      <c r="M172" s="31">
        <v>1.2999999999999999E-2</v>
      </c>
      <c r="N172" s="420">
        <f t="shared" si="16"/>
        <v>95.233000000000004</v>
      </c>
      <c r="O172" s="34">
        <v>36.97</v>
      </c>
      <c r="P172" s="34">
        <v>38.67</v>
      </c>
      <c r="Q172" s="34">
        <v>6.61</v>
      </c>
      <c r="R172" s="34">
        <v>15.31</v>
      </c>
      <c r="S172" s="34">
        <v>0.36</v>
      </c>
      <c r="T172" s="34">
        <v>0.22</v>
      </c>
      <c r="U172" s="34">
        <v>0.27</v>
      </c>
      <c r="V172" s="34">
        <v>0.21</v>
      </c>
      <c r="W172" s="34">
        <v>0.48</v>
      </c>
      <c r="X172" s="34">
        <v>0.72</v>
      </c>
      <c r="Y172" s="34">
        <v>1.0459832296456588</v>
      </c>
      <c r="Z172" s="34">
        <v>1.2247768460914255</v>
      </c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6"/>
      <c r="AM172" s="277"/>
      <c r="AN172" s="277"/>
      <c r="AO172" s="277"/>
      <c r="AP172" s="277"/>
      <c r="AQ172" s="277"/>
      <c r="AR172" s="277"/>
      <c r="AS172" s="277"/>
      <c r="AT172" s="277"/>
      <c r="AU172" s="277"/>
      <c r="AV172" s="277"/>
    </row>
    <row r="173" spans="1:48" s="74" customFormat="1" ht="15.75" customHeight="1">
      <c r="A173" s="455" t="s">
        <v>3700</v>
      </c>
      <c r="B173" s="51">
        <v>45912</v>
      </c>
      <c r="C173" s="33" t="s">
        <v>3699</v>
      </c>
      <c r="D173" s="37">
        <v>1457</v>
      </c>
      <c r="E173" s="34">
        <v>14.35</v>
      </c>
      <c r="F173" s="34">
        <v>14.45</v>
      </c>
      <c r="G173" s="34">
        <v>4.12</v>
      </c>
      <c r="H173" s="34">
        <v>0.09</v>
      </c>
      <c r="I173" s="34">
        <v>0.28000000000000003</v>
      </c>
      <c r="J173" s="31">
        <v>7.6999999999999999E-2</v>
      </c>
      <c r="K173" s="31">
        <v>8.2000000000000003E-2</v>
      </c>
      <c r="L173" s="31">
        <v>0.02</v>
      </c>
      <c r="M173" s="31">
        <v>8.9999999999999993E-3</v>
      </c>
      <c r="N173" s="420">
        <f t="shared" si="16"/>
        <v>95.322000000000003</v>
      </c>
      <c r="O173" s="34">
        <v>38.15</v>
      </c>
      <c r="P173" s="34">
        <v>38.67</v>
      </c>
      <c r="Q173" s="34">
        <v>6.61</v>
      </c>
      <c r="R173" s="34">
        <v>13.85</v>
      </c>
      <c r="S173" s="34">
        <v>0.5</v>
      </c>
      <c r="T173" s="34">
        <v>0.28999999999999998</v>
      </c>
      <c r="U173" s="34">
        <v>0.27</v>
      </c>
      <c r="V173" s="34">
        <v>0.22</v>
      </c>
      <c r="W173" s="34">
        <v>0.49</v>
      </c>
      <c r="X173" s="34">
        <v>0.76</v>
      </c>
      <c r="Y173" s="34">
        <v>1.0136304062909569</v>
      </c>
      <c r="Z173" s="34">
        <v>1.1868938401048494</v>
      </c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6"/>
      <c r="AM173" s="277"/>
      <c r="AN173" s="277"/>
      <c r="AO173" s="277"/>
      <c r="AP173" s="277"/>
      <c r="AQ173" s="277"/>
      <c r="AR173" s="277"/>
      <c r="AS173" s="277"/>
      <c r="AT173" s="277"/>
      <c r="AU173" s="277"/>
      <c r="AV173" s="277"/>
    </row>
    <row r="174" spans="1:48" s="74" customFormat="1" ht="15.75" customHeight="1">
      <c r="A174" s="455" t="s">
        <v>3702</v>
      </c>
      <c r="B174" s="51">
        <v>45912</v>
      </c>
      <c r="C174" s="33" t="s">
        <v>3701</v>
      </c>
      <c r="D174" s="37">
        <v>1472</v>
      </c>
      <c r="E174" s="34">
        <v>16.100000000000001</v>
      </c>
      <c r="F174" s="34">
        <v>16.2</v>
      </c>
      <c r="G174" s="34">
        <v>4.28</v>
      </c>
      <c r="H174" s="34">
        <v>0.13</v>
      </c>
      <c r="I174" s="34">
        <v>0.56999999999999995</v>
      </c>
      <c r="J174" s="31">
        <v>3.7999999999999999E-2</v>
      </c>
      <c r="K174" s="31">
        <v>9.5000000000000001E-2</v>
      </c>
      <c r="L174" s="31">
        <v>5.5E-2</v>
      </c>
      <c r="M174" s="31">
        <v>1.2999999999999999E-2</v>
      </c>
      <c r="N174" s="420">
        <f t="shared" si="16"/>
        <v>94.819000000000003</v>
      </c>
      <c r="O174" s="34">
        <v>36.97</v>
      </c>
      <c r="P174" s="34">
        <v>38.729999999999997</v>
      </c>
      <c r="Q174" s="34">
        <v>6.51</v>
      </c>
      <c r="R174" s="34">
        <v>15.65</v>
      </c>
      <c r="S174" s="34">
        <v>0.31</v>
      </c>
      <c r="T174" s="34">
        <v>0.2</v>
      </c>
      <c r="U174" s="34">
        <v>0.27</v>
      </c>
      <c r="V174" s="34">
        <v>0.17</v>
      </c>
      <c r="W174" s="34">
        <v>0.42</v>
      </c>
      <c r="X174" s="34">
        <v>0.66</v>
      </c>
      <c r="Y174" s="34">
        <v>1.0476061671625643</v>
      </c>
      <c r="Z174" s="34">
        <v>1.2236948877468217</v>
      </c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6"/>
      <c r="AM174" s="277"/>
      <c r="AN174" s="277"/>
      <c r="AO174" s="277"/>
      <c r="AP174" s="277"/>
      <c r="AQ174" s="277"/>
      <c r="AR174" s="277"/>
      <c r="AS174" s="277"/>
      <c r="AT174" s="277"/>
      <c r="AU174" s="277"/>
      <c r="AV174" s="277"/>
    </row>
    <row r="175" spans="1:48" s="74" customFormat="1" ht="15.75" customHeight="1">
      <c r="A175" s="455" t="s">
        <v>3704</v>
      </c>
      <c r="B175" s="51">
        <v>45912</v>
      </c>
      <c r="C175" s="33" t="s">
        <v>3703</v>
      </c>
      <c r="D175" s="37">
        <v>1477</v>
      </c>
      <c r="E175" s="34">
        <v>18.5</v>
      </c>
      <c r="F175" s="34">
        <v>19</v>
      </c>
      <c r="G175" s="34">
        <v>4.1900000000000004</v>
      </c>
      <c r="H175" s="34">
        <v>0.13</v>
      </c>
      <c r="I175" s="34">
        <v>0.56000000000000005</v>
      </c>
      <c r="J175" s="31">
        <v>3.4000000000000002E-2</v>
      </c>
      <c r="K175" s="31">
        <v>9.1999999999999998E-2</v>
      </c>
      <c r="L175" s="31">
        <v>5.8000000000000003E-2</v>
      </c>
      <c r="M175" s="31">
        <v>1.2E-2</v>
      </c>
      <c r="N175" s="420">
        <f t="shared" si="16"/>
        <v>94.924000000000007</v>
      </c>
      <c r="O175" s="34">
        <v>36.44</v>
      </c>
      <c r="P175" s="34">
        <v>38.380000000000003</v>
      </c>
      <c r="Q175" s="34">
        <v>6.43</v>
      </c>
      <c r="R175" s="34">
        <v>16.829999999999998</v>
      </c>
      <c r="S175" s="34">
        <v>0.25</v>
      </c>
      <c r="T175" s="34">
        <v>0.16</v>
      </c>
      <c r="U175" s="34">
        <v>0.28000000000000003</v>
      </c>
      <c r="V175" s="34">
        <v>0.17</v>
      </c>
      <c r="W175" s="34">
        <v>0.37</v>
      </c>
      <c r="X175" s="34">
        <v>0.59</v>
      </c>
      <c r="Y175" s="34">
        <v>1.0532381997804612</v>
      </c>
      <c r="Z175" s="34">
        <v>1.2296926454445665</v>
      </c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6"/>
      <c r="AM175" s="277"/>
      <c r="AN175" s="277"/>
      <c r="AO175" s="277"/>
      <c r="AP175" s="277"/>
      <c r="AQ175" s="277"/>
      <c r="AR175" s="277"/>
      <c r="AS175" s="277"/>
      <c r="AT175" s="277"/>
      <c r="AU175" s="277"/>
      <c r="AV175" s="277"/>
    </row>
    <row r="176" spans="1:48" s="74" customFormat="1" ht="15.75" customHeight="1">
      <c r="A176" s="455" t="s">
        <v>3706</v>
      </c>
      <c r="B176" s="51">
        <v>45912</v>
      </c>
      <c r="C176" s="33" t="s">
        <v>3705</v>
      </c>
      <c r="D176" s="37" t="s">
        <v>51</v>
      </c>
      <c r="E176" s="34">
        <v>21</v>
      </c>
      <c r="F176" s="34">
        <v>21</v>
      </c>
      <c r="G176" s="34">
        <v>4.18</v>
      </c>
      <c r="H176" s="34">
        <v>0.12</v>
      </c>
      <c r="I176" s="34">
        <v>0.34</v>
      </c>
      <c r="J176" s="31">
        <v>4.4999999999999998E-2</v>
      </c>
      <c r="K176" s="31">
        <v>9.1999999999999998E-2</v>
      </c>
      <c r="L176" s="31">
        <v>3.9E-2</v>
      </c>
      <c r="M176" s="31">
        <v>1.2E-2</v>
      </c>
      <c r="N176" s="420">
        <f t="shared" si="16"/>
        <v>95.171999999999997</v>
      </c>
      <c r="O176" s="34">
        <v>36.340000000000003</v>
      </c>
      <c r="P176" s="34">
        <v>38.81</v>
      </c>
      <c r="Q176" s="34">
        <v>6.74</v>
      </c>
      <c r="R176" s="34">
        <v>15.78</v>
      </c>
      <c r="S176" s="34">
        <v>0.33</v>
      </c>
      <c r="T176" s="34">
        <v>0.19</v>
      </c>
      <c r="U176" s="34">
        <v>0.28000000000000003</v>
      </c>
      <c r="V176" s="34">
        <v>0.2</v>
      </c>
      <c r="W176" s="34">
        <v>0.47</v>
      </c>
      <c r="X176" s="34">
        <v>0.68</v>
      </c>
      <c r="Y176" s="34">
        <v>1.0679691799669786</v>
      </c>
      <c r="Z176" s="34">
        <v>1.2534397358282885</v>
      </c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6"/>
      <c r="AM176" s="277"/>
      <c r="AN176" s="277"/>
      <c r="AO176" s="277"/>
      <c r="AP176" s="277"/>
      <c r="AQ176" s="277"/>
      <c r="AR176" s="277"/>
      <c r="AS176" s="277"/>
      <c r="AT176" s="277"/>
      <c r="AU176" s="277"/>
      <c r="AV176" s="277"/>
    </row>
    <row r="177" spans="1:48" s="74" customFormat="1" ht="15.75" customHeight="1">
      <c r="A177" s="455" t="s">
        <v>3708</v>
      </c>
      <c r="B177" s="51">
        <v>45912</v>
      </c>
      <c r="C177" s="33" t="s">
        <v>3707</v>
      </c>
      <c r="D177" s="37">
        <v>1469</v>
      </c>
      <c r="E177" s="34">
        <v>23</v>
      </c>
      <c r="F177" s="34">
        <v>23.1</v>
      </c>
      <c r="G177" s="34">
        <v>4.1100000000000003</v>
      </c>
      <c r="H177" s="34">
        <v>0.13</v>
      </c>
      <c r="I177" s="34">
        <v>0.7</v>
      </c>
      <c r="J177" s="31">
        <v>4.9000000000000002E-2</v>
      </c>
      <c r="K177" s="31">
        <v>8.5000000000000006E-2</v>
      </c>
      <c r="L177" s="31">
        <v>4.9000000000000002E-2</v>
      </c>
      <c r="M177" s="31">
        <v>1.4E-2</v>
      </c>
      <c r="N177" s="420">
        <f t="shared" si="16"/>
        <v>94.863</v>
      </c>
      <c r="O177" s="34">
        <v>36.14</v>
      </c>
      <c r="P177" s="34">
        <v>38.020000000000003</v>
      </c>
      <c r="Q177" s="34">
        <v>6.46</v>
      </c>
      <c r="R177" s="34">
        <v>17.23</v>
      </c>
      <c r="S177" s="34">
        <v>0.25</v>
      </c>
      <c r="T177" s="34">
        <v>0.18</v>
      </c>
      <c r="U177" s="34">
        <v>0.27</v>
      </c>
      <c r="V177" s="34">
        <v>0.19</v>
      </c>
      <c r="W177" s="34">
        <v>0.48</v>
      </c>
      <c r="X177" s="34">
        <v>0.67</v>
      </c>
      <c r="Y177" s="34">
        <v>1.0520199225235196</v>
      </c>
      <c r="Z177" s="34">
        <v>1.2307692307692308</v>
      </c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6"/>
      <c r="AM177" s="277"/>
      <c r="AN177" s="277"/>
      <c r="AO177" s="277"/>
      <c r="AP177" s="277"/>
      <c r="AQ177" s="277"/>
      <c r="AR177" s="277"/>
      <c r="AS177" s="277"/>
      <c r="AT177" s="277"/>
      <c r="AU177" s="277"/>
      <c r="AV177" s="277"/>
    </row>
    <row r="178" spans="1:48" s="74" customFormat="1" ht="15.75" customHeight="1">
      <c r="A178" s="455"/>
      <c r="B178" s="51"/>
      <c r="C178" s="33"/>
      <c r="D178" s="37"/>
      <c r="E178" s="34"/>
      <c r="F178" s="34"/>
      <c r="G178" s="34"/>
      <c r="H178" s="34"/>
      <c r="I178" s="34"/>
      <c r="J178" s="31"/>
      <c r="K178" s="31"/>
      <c r="L178" s="31"/>
      <c r="M178" s="31"/>
      <c r="N178" s="420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6"/>
      <c r="AM178" s="277"/>
      <c r="AN178" s="277"/>
      <c r="AO178" s="277"/>
      <c r="AP178" s="277"/>
      <c r="AQ178" s="277"/>
      <c r="AR178" s="277"/>
      <c r="AS178" s="277"/>
      <c r="AT178" s="277"/>
      <c r="AU178" s="277"/>
      <c r="AV178" s="277"/>
    </row>
    <row r="179" spans="1:48" s="74" customFormat="1" ht="15.75" customHeight="1">
      <c r="A179" s="455" t="s">
        <v>3710</v>
      </c>
      <c r="B179" s="51">
        <v>45913</v>
      </c>
      <c r="C179" s="33" t="s">
        <v>3709</v>
      </c>
      <c r="D179" s="37">
        <v>1473</v>
      </c>
      <c r="E179" s="34">
        <v>1.1499999999999999</v>
      </c>
      <c r="F179" s="34">
        <v>1.25</v>
      </c>
      <c r="G179" s="34">
        <v>4.0999999999999996</v>
      </c>
      <c r="H179" s="34">
        <v>0.12</v>
      </c>
      <c r="I179" s="34">
        <v>0.45</v>
      </c>
      <c r="J179" s="31">
        <v>7.9000000000000001E-2</v>
      </c>
      <c r="K179" s="31">
        <v>8.8999999999999996E-2</v>
      </c>
      <c r="L179" s="31">
        <v>2.7E-2</v>
      </c>
      <c r="M179" s="31">
        <v>2.1999999999999999E-2</v>
      </c>
      <c r="N179" s="420">
        <f t="shared" si="16"/>
        <v>95.113</v>
      </c>
      <c r="O179" s="34">
        <v>36.99</v>
      </c>
      <c r="P179" s="34">
        <v>38.31</v>
      </c>
      <c r="Q179" s="34">
        <v>6.7</v>
      </c>
      <c r="R179" s="34">
        <v>15.32</v>
      </c>
      <c r="S179" s="34">
        <v>0.49</v>
      </c>
      <c r="T179" s="34">
        <v>0.25</v>
      </c>
      <c r="U179" s="34">
        <v>0.3</v>
      </c>
      <c r="V179" s="34">
        <v>0.21</v>
      </c>
      <c r="W179" s="34">
        <v>0.51</v>
      </c>
      <c r="X179" s="34">
        <v>0.76</v>
      </c>
      <c r="Y179" s="34">
        <v>1.0356853203568532</v>
      </c>
      <c r="Z179" s="34">
        <v>1.2168153555014869</v>
      </c>
      <c r="AA179" s="34"/>
      <c r="AB179" s="34" t="s">
        <v>48</v>
      </c>
      <c r="AC179" s="34">
        <v>22.3</v>
      </c>
      <c r="AD179" s="34">
        <v>24.8</v>
      </c>
      <c r="AE179" s="34">
        <v>17.8</v>
      </c>
      <c r="AF179" s="34">
        <v>0.6</v>
      </c>
      <c r="AG179" s="34">
        <v>3.48</v>
      </c>
      <c r="AH179" s="34">
        <v>53.319999999999993</v>
      </c>
      <c r="AI179" s="34">
        <v>1.3932584269662922</v>
      </c>
      <c r="AJ179" s="34">
        <v>41.784037558685441</v>
      </c>
      <c r="AK179" s="34">
        <v>862.54</v>
      </c>
      <c r="AL179" s="36"/>
      <c r="AM179" s="277"/>
      <c r="AN179" s="277"/>
      <c r="AO179" s="277"/>
      <c r="AP179" s="277"/>
      <c r="AQ179" s="277"/>
      <c r="AR179" s="277"/>
      <c r="AS179" s="277"/>
      <c r="AT179" s="277"/>
      <c r="AU179" s="277"/>
      <c r="AV179" s="277"/>
    </row>
    <row r="180" spans="1:48" s="74" customFormat="1" ht="15.75" customHeight="1">
      <c r="A180" s="455" t="s">
        <v>3712</v>
      </c>
      <c r="B180" s="51">
        <v>45913</v>
      </c>
      <c r="C180" s="33" t="s">
        <v>3711</v>
      </c>
      <c r="D180" s="37">
        <v>1485</v>
      </c>
      <c r="E180" s="34">
        <v>2.4</v>
      </c>
      <c r="F180" s="34">
        <v>2.5</v>
      </c>
      <c r="G180" s="34">
        <v>4.22</v>
      </c>
      <c r="H180" s="34">
        <v>0.12</v>
      </c>
      <c r="I180" s="34">
        <v>0.4</v>
      </c>
      <c r="J180" s="31">
        <v>6.2E-2</v>
      </c>
      <c r="K180" s="31">
        <v>8.7999999999999995E-2</v>
      </c>
      <c r="L180" s="31">
        <v>3.4000000000000002E-2</v>
      </c>
      <c r="M180" s="31">
        <v>1.9E-2</v>
      </c>
      <c r="N180" s="420">
        <f t="shared" si="16"/>
        <v>95.057000000000002</v>
      </c>
      <c r="O180" s="34">
        <v>36.79</v>
      </c>
      <c r="P180" s="34">
        <v>38.67</v>
      </c>
      <c r="Q180" s="34">
        <v>6.6</v>
      </c>
      <c r="R180" s="34">
        <v>15.47</v>
      </c>
      <c r="S180" s="34">
        <v>0.41</v>
      </c>
      <c r="T180" s="34">
        <v>0.21</v>
      </c>
      <c r="U180" s="34">
        <v>0.3</v>
      </c>
      <c r="V180" s="34">
        <v>0.2</v>
      </c>
      <c r="W180" s="34">
        <v>0.51</v>
      </c>
      <c r="X180" s="34">
        <v>0.74</v>
      </c>
      <c r="Y180" s="34">
        <v>1.0511008426202773</v>
      </c>
      <c r="Z180" s="34">
        <v>1.2304974177765697</v>
      </c>
      <c r="AA180" s="34"/>
      <c r="AB180" s="34" t="s">
        <v>50</v>
      </c>
      <c r="AC180" s="34">
        <v>6.5</v>
      </c>
      <c r="AD180" s="34" t="s">
        <v>51</v>
      </c>
      <c r="AE180" s="34"/>
      <c r="AF180" s="34"/>
      <c r="AG180" s="34"/>
      <c r="AH180" s="34"/>
      <c r="AI180" s="34"/>
      <c r="AJ180" s="34"/>
      <c r="AK180" s="34"/>
      <c r="AL180" s="36"/>
      <c r="AM180" s="277"/>
      <c r="AN180" s="277"/>
      <c r="AO180" s="277"/>
      <c r="AP180" s="277"/>
      <c r="AQ180" s="277"/>
      <c r="AR180" s="277"/>
      <c r="AS180" s="277"/>
      <c r="AT180" s="277"/>
      <c r="AU180" s="277"/>
      <c r="AV180" s="277"/>
    </row>
    <row r="181" spans="1:48" s="74" customFormat="1" ht="15.75" customHeight="1">
      <c r="A181" s="455" t="s">
        <v>3714</v>
      </c>
      <c r="B181" s="51">
        <v>45913</v>
      </c>
      <c r="C181" s="33" t="s">
        <v>3713</v>
      </c>
      <c r="D181" s="37">
        <v>1484</v>
      </c>
      <c r="E181" s="34">
        <v>4.4000000000000004</v>
      </c>
      <c r="F181" s="34">
        <v>4.5</v>
      </c>
      <c r="G181" s="34">
        <v>4.3099999999999996</v>
      </c>
      <c r="H181" s="34">
        <v>0.14000000000000001</v>
      </c>
      <c r="I181" s="34">
        <v>0.66</v>
      </c>
      <c r="J181" s="31">
        <v>3.2000000000000001E-2</v>
      </c>
      <c r="K181" s="31">
        <v>0.09</v>
      </c>
      <c r="L181" s="31">
        <v>5.8000000000000003E-2</v>
      </c>
      <c r="M181" s="31">
        <v>1.2999999999999999E-2</v>
      </c>
      <c r="N181" s="420">
        <f t="shared" si="16"/>
        <v>94.697000000000003</v>
      </c>
      <c r="O181" s="34">
        <v>36.68</v>
      </c>
      <c r="P181" s="34">
        <v>39.07</v>
      </c>
      <c r="Q181" s="34">
        <v>6.52</v>
      </c>
      <c r="R181" s="34">
        <v>15.67</v>
      </c>
      <c r="S181" s="34">
        <v>0.28000000000000003</v>
      </c>
      <c r="T181" s="34">
        <v>0.18</v>
      </c>
      <c r="U181" s="34">
        <v>0.27</v>
      </c>
      <c r="V181" s="34">
        <v>0.18</v>
      </c>
      <c r="W181" s="34">
        <v>0.42</v>
      </c>
      <c r="X181" s="34">
        <v>0.63</v>
      </c>
      <c r="Y181" s="34">
        <v>1.0651581243184296</v>
      </c>
      <c r="Z181" s="34">
        <v>1.2429116684841877</v>
      </c>
      <c r="AA181" s="34"/>
      <c r="AB181" s="34" t="s">
        <v>53</v>
      </c>
      <c r="AC181" s="34">
        <v>14.3</v>
      </c>
      <c r="AD181" s="34">
        <v>25</v>
      </c>
      <c r="AE181" s="34">
        <v>18.2</v>
      </c>
      <c r="AF181" s="34">
        <v>0.4</v>
      </c>
      <c r="AG181" s="34">
        <v>3.22</v>
      </c>
      <c r="AH181" s="34">
        <v>53.18</v>
      </c>
      <c r="AI181" s="34">
        <v>1.3736263736263736</v>
      </c>
      <c r="AJ181" s="34">
        <v>42.129629629629626</v>
      </c>
      <c r="AK181" s="34">
        <v>860.71</v>
      </c>
      <c r="AL181" s="36"/>
      <c r="AM181" s="277"/>
      <c r="AN181" s="277"/>
      <c r="AO181" s="277"/>
      <c r="AP181" s="277"/>
      <c r="AQ181" s="277"/>
      <c r="AR181" s="277"/>
      <c r="AS181" s="277"/>
      <c r="AT181" s="277"/>
      <c r="AU181" s="277"/>
      <c r="AV181" s="277"/>
    </row>
    <row r="182" spans="1:48" s="74" customFormat="1" ht="15.75" customHeight="1">
      <c r="A182" s="455" t="s">
        <v>3716</v>
      </c>
      <c r="B182" s="51">
        <v>45913</v>
      </c>
      <c r="C182" s="33" t="s">
        <v>3715</v>
      </c>
      <c r="D182" s="37">
        <v>1488</v>
      </c>
      <c r="E182" s="34">
        <v>6.05</v>
      </c>
      <c r="F182" s="34">
        <v>6.15</v>
      </c>
      <c r="G182" s="34">
        <v>4.33</v>
      </c>
      <c r="H182" s="34">
        <v>0.13</v>
      </c>
      <c r="I182" s="34">
        <v>0.55000000000000004</v>
      </c>
      <c r="J182" s="31">
        <v>0.04</v>
      </c>
      <c r="K182" s="31">
        <v>8.7999999999999995E-2</v>
      </c>
      <c r="L182" s="31">
        <v>4.9000000000000002E-2</v>
      </c>
      <c r="M182" s="31">
        <v>1.4999999999999999E-2</v>
      </c>
      <c r="N182" s="420">
        <f t="shared" si="16"/>
        <v>94.798000000000002</v>
      </c>
      <c r="O182" s="34">
        <v>35.85</v>
      </c>
      <c r="P182" s="34">
        <v>39.6</v>
      </c>
      <c r="Q182" s="34">
        <v>6.73</v>
      </c>
      <c r="R182" s="34">
        <v>15.64</v>
      </c>
      <c r="S182" s="34">
        <v>0.3</v>
      </c>
      <c r="T182" s="34">
        <v>0.16</v>
      </c>
      <c r="U182" s="34">
        <v>0.3</v>
      </c>
      <c r="V182" s="34">
        <v>0.18</v>
      </c>
      <c r="W182" s="34">
        <v>0.45</v>
      </c>
      <c r="X182" s="34">
        <v>0.68</v>
      </c>
      <c r="Y182" s="34">
        <v>1.104602510460251</v>
      </c>
      <c r="Z182" s="34">
        <v>1.2923291492329148</v>
      </c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6"/>
      <c r="AM182" s="277"/>
      <c r="AN182" s="277"/>
      <c r="AO182" s="277"/>
      <c r="AP182" s="277"/>
      <c r="AQ182" s="277"/>
      <c r="AR182" s="277"/>
      <c r="AS182" s="277"/>
      <c r="AT182" s="277"/>
      <c r="AU182" s="277"/>
      <c r="AV182" s="277"/>
    </row>
    <row r="183" spans="1:48" s="74" customFormat="1" ht="15.75" customHeight="1">
      <c r="A183" s="455" t="s">
        <v>3718</v>
      </c>
      <c r="B183" s="51">
        <v>45913</v>
      </c>
      <c r="C183" s="33" t="s">
        <v>3717</v>
      </c>
      <c r="D183" s="37">
        <v>1479</v>
      </c>
      <c r="E183" s="34">
        <v>7</v>
      </c>
      <c r="F183" s="34">
        <v>7.1</v>
      </c>
      <c r="G183" s="34">
        <v>4.16</v>
      </c>
      <c r="H183" s="34">
        <v>0.13</v>
      </c>
      <c r="I183" s="34">
        <v>0.51</v>
      </c>
      <c r="J183" s="31">
        <v>3.1E-2</v>
      </c>
      <c r="K183" s="31">
        <v>8.4000000000000005E-2</v>
      </c>
      <c r="L183" s="31">
        <v>4.8000000000000001E-2</v>
      </c>
      <c r="M183" s="31">
        <v>1.2E-2</v>
      </c>
      <c r="N183" s="420">
        <f t="shared" si="16"/>
        <v>95.025000000000006</v>
      </c>
      <c r="O183" s="34">
        <v>35.82</v>
      </c>
      <c r="P183" s="34">
        <v>40.32</v>
      </c>
      <c r="Q183" s="34">
        <v>6.84</v>
      </c>
      <c r="R183" s="34">
        <v>14.5</v>
      </c>
      <c r="S183" s="34">
        <v>0.6</v>
      </c>
      <c r="T183" s="34">
        <v>0.17</v>
      </c>
      <c r="U183" s="34">
        <v>0.33</v>
      </c>
      <c r="V183" s="34">
        <v>0.19</v>
      </c>
      <c r="W183" s="34">
        <v>0.46</v>
      </c>
      <c r="X183" s="34">
        <v>0.66</v>
      </c>
      <c r="Y183" s="34">
        <v>1.1256281407035176</v>
      </c>
      <c r="Z183" s="34">
        <v>1.3165829145728642</v>
      </c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6"/>
      <c r="AM183" s="277"/>
      <c r="AN183" s="277"/>
      <c r="AO183" s="277"/>
      <c r="AP183" s="277"/>
      <c r="AQ183" s="277"/>
      <c r="AR183" s="277"/>
      <c r="AS183" s="277"/>
      <c r="AT183" s="277"/>
      <c r="AU183" s="277"/>
      <c r="AV183" s="277"/>
    </row>
    <row r="184" spans="1:48" s="74" customFormat="1" ht="15.75" customHeight="1">
      <c r="A184" s="455" t="s">
        <v>3720</v>
      </c>
      <c r="B184" s="51">
        <v>45913</v>
      </c>
      <c r="C184" s="33" t="s">
        <v>3719</v>
      </c>
      <c r="D184" s="37">
        <v>1475</v>
      </c>
      <c r="E184" s="34">
        <v>8.4499999999999993</v>
      </c>
      <c r="F184" s="34">
        <v>8.5500000000000007</v>
      </c>
      <c r="G184" s="34">
        <v>4.13</v>
      </c>
      <c r="H184" s="34">
        <v>0.13</v>
      </c>
      <c r="I184" s="34">
        <v>0.48</v>
      </c>
      <c r="J184" s="31">
        <v>3.9E-2</v>
      </c>
      <c r="K184" s="31">
        <v>8.4000000000000005E-2</v>
      </c>
      <c r="L184" s="31">
        <v>4.3999999999999997E-2</v>
      </c>
      <c r="M184" s="31">
        <v>1.6E-2</v>
      </c>
      <c r="N184" s="420">
        <f t="shared" si="16"/>
        <v>95.076999999999998</v>
      </c>
      <c r="O184" s="34">
        <v>35.86</v>
      </c>
      <c r="P184" s="34">
        <v>38.94</v>
      </c>
      <c r="Q184" s="34">
        <v>6.53</v>
      </c>
      <c r="R184" s="34">
        <v>16.48</v>
      </c>
      <c r="S184" s="34">
        <v>0.3</v>
      </c>
      <c r="T184" s="34">
        <v>0.17</v>
      </c>
      <c r="U184" s="34">
        <v>0.31</v>
      </c>
      <c r="V184" s="34">
        <v>0.2</v>
      </c>
      <c r="W184" s="34">
        <v>0.48</v>
      </c>
      <c r="X184" s="34">
        <v>0.63</v>
      </c>
      <c r="Y184" s="34">
        <v>1.0858895705521472</v>
      </c>
      <c r="Z184" s="34">
        <v>1.2679866146123815</v>
      </c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6"/>
      <c r="AM184" s="277"/>
      <c r="AN184" s="277"/>
      <c r="AO184" s="277"/>
      <c r="AP184" s="277"/>
      <c r="AQ184" s="277"/>
      <c r="AR184" s="277"/>
      <c r="AS184" s="277"/>
      <c r="AT184" s="277"/>
      <c r="AU184" s="277"/>
      <c r="AV184" s="277"/>
    </row>
    <row r="185" spans="1:48" s="74" customFormat="1" ht="15.75" customHeight="1">
      <c r="A185" s="456" t="s">
        <v>3722</v>
      </c>
      <c r="B185" s="51">
        <v>45913</v>
      </c>
      <c r="C185" s="33" t="s">
        <v>3721</v>
      </c>
      <c r="D185" s="37">
        <v>1468</v>
      </c>
      <c r="E185" s="34">
        <v>10.25</v>
      </c>
      <c r="F185" s="34">
        <v>10.35</v>
      </c>
      <c r="G185" s="34">
        <v>4.3</v>
      </c>
      <c r="H185" s="34">
        <v>0.1</v>
      </c>
      <c r="I185" s="34">
        <v>0.3</v>
      </c>
      <c r="J185" s="31">
        <v>7.1999999999999995E-2</v>
      </c>
      <c r="K185" s="31">
        <v>9.4E-2</v>
      </c>
      <c r="L185" s="31">
        <v>3.4000000000000002E-2</v>
      </c>
      <c r="M185" s="31">
        <v>1.4E-2</v>
      </c>
      <c r="N185" s="420">
        <f t="shared" si="16"/>
        <v>95.085999999999999</v>
      </c>
      <c r="O185" s="34">
        <v>36.590424434514979</v>
      </c>
      <c r="P185" s="34">
        <v>38.990078340688527</v>
      </c>
      <c r="Q185" s="34">
        <v>6.7888301731771818</v>
      </c>
      <c r="R185" s="34">
        <v>14.948363673599344</v>
      </c>
      <c r="S185" s="34">
        <v>0.56408976626851526</v>
      </c>
      <c r="T185" s="34">
        <v>0.24565118141175618</v>
      </c>
      <c r="U185" s="34">
        <v>0.33527603133627532</v>
      </c>
      <c r="V185" s="34">
        <v>0.20528771624426392</v>
      </c>
      <c r="W185" s="34">
        <v>0.48979919953684486</v>
      </c>
      <c r="X185" s="34">
        <v>0.74219948322229568</v>
      </c>
      <c r="Y185" s="34">
        <v>1.0655814722911496</v>
      </c>
      <c r="Z185" s="34">
        <v>1.2511171767300799</v>
      </c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6"/>
      <c r="AM185" s="277"/>
      <c r="AN185" s="277"/>
      <c r="AO185" s="277"/>
      <c r="AP185" s="277"/>
      <c r="AQ185" s="277"/>
      <c r="AR185" s="277"/>
      <c r="AS185" s="277"/>
      <c r="AT185" s="277"/>
      <c r="AU185" s="277"/>
      <c r="AV185" s="277"/>
    </row>
    <row r="186" spans="1:48" s="74" customFormat="1" ht="15.75" customHeight="1">
      <c r="A186" s="457" t="s">
        <v>3724</v>
      </c>
      <c r="B186" s="51">
        <v>45913</v>
      </c>
      <c r="C186" s="33" t="s">
        <v>3723</v>
      </c>
      <c r="D186" s="37">
        <v>1470</v>
      </c>
      <c r="E186" s="34">
        <v>12.15</v>
      </c>
      <c r="F186" s="34">
        <v>12.25</v>
      </c>
      <c r="G186" s="34">
        <v>4.28</v>
      </c>
      <c r="H186" s="34">
        <v>0.15</v>
      </c>
      <c r="I186" s="34">
        <v>0.6</v>
      </c>
      <c r="J186" s="31">
        <v>3.1E-2</v>
      </c>
      <c r="K186" s="31">
        <v>8.8999999999999996E-2</v>
      </c>
      <c r="L186" s="31">
        <v>3.6999999999999998E-2</v>
      </c>
      <c r="M186" s="31">
        <v>1.7000000000000001E-2</v>
      </c>
      <c r="N186" s="420">
        <f t="shared" si="16"/>
        <v>94.795999999999992</v>
      </c>
      <c r="O186" s="34">
        <v>36.770881871666361</v>
      </c>
      <c r="P186" s="34">
        <v>38.859706355440387</v>
      </c>
      <c r="Q186" s="34">
        <v>6.8304664400166057</v>
      </c>
      <c r="R186" s="34">
        <v>15.125450627362369</v>
      </c>
      <c r="S186" s="34">
        <v>0.37204897021072642</v>
      </c>
      <c r="T186" s="34">
        <v>0.2060904437830792</v>
      </c>
      <c r="U186" s="34">
        <v>0.3002185813513556</v>
      </c>
      <c r="V186" s="34">
        <v>0.20503248462608187</v>
      </c>
      <c r="W186" s="34">
        <v>0.51000684428317777</v>
      </c>
      <c r="X186" s="34">
        <v>0.72009738125985645</v>
      </c>
      <c r="Y186" s="34">
        <v>1.056806483213109</v>
      </c>
      <c r="Z186" s="34">
        <v>1.2425639655562177</v>
      </c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6"/>
      <c r="AM186" s="277"/>
      <c r="AN186" s="277"/>
      <c r="AO186" s="277"/>
      <c r="AP186" s="277"/>
      <c r="AQ186" s="277"/>
      <c r="AR186" s="277"/>
      <c r="AS186" s="277"/>
      <c r="AT186" s="277"/>
      <c r="AU186" s="277"/>
      <c r="AV186" s="277"/>
    </row>
    <row r="187" spans="1:48" s="74" customFormat="1" ht="15.75" customHeight="1">
      <c r="A187" s="458" t="s">
        <v>3726</v>
      </c>
      <c r="B187" s="51">
        <v>45913</v>
      </c>
      <c r="C187" s="33" t="s">
        <v>3725</v>
      </c>
      <c r="D187" s="37">
        <v>1483</v>
      </c>
      <c r="E187" s="34">
        <v>14.4</v>
      </c>
      <c r="F187" s="34">
        <v>14.5</v>
      </c>
      <c r="G187" s="34">
        <v>4.22</v>
      </c>
      <c r="H187" s="34">
        <v>0.14000000000000001</v>
      </c>
      <c r="I187" s="34">
        <v>0.77</v>
      </c>
      <c r="J187" s="31">
        <v>2.1000000000000001E-2</v>
      </c>
      <c r="K187" s="31">
        <v>9.5000000000000001E-2</v>
      </c>
      <c r="L187" s="31">
        <v>6.7000000000000004E-2</v>
      </c>
      <c r="M187" s="31">
        <v>1.2999999999999999E-2</v>
      </c>
      <c r="N187" s="420">
        <f t="shared" si="16"/>
        <v>94.674000000000007</v>
      </c>
      <c r="O187" s="34">
        <v>34.92</v>
      </c>
      <c r="P187" s="34">
        <v>39.29</v>
      </c>
      <c r="Q187" s="34">
        <v>6.63</v>
      </c>
      <c r="R187" s="34">
        <v>17.28</v>
      </c>
      <c r="S187" s="34">
        <v>0.23</v>
      </c>
      <c r="T187" s="34">
        <v>0.13</v>
      </c>
      <c r="U187" s="34">
        <v>0.28000000000000003</v>
      </c>
      <c r="V187" s="34">
        <v>0.17</v>
      </c>
      <c r="W187" s="34">
        <v>0.4</v>
      </c>
      <c r="X187" s="34">
        <v>0.56000000000000005</v>
      </c>
      <c r="Y187" s="34">
        <v>1.1251431844215349</v>
      </c>
      <c r="Z187" s="34">
        <v>1.3150057273768614</v>
      </c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6"/>
      <c r="AM187" s="277"/>
      <c r="AN187" s="277"/>
      <c r="AO187" s="277"/>
      <c r="AP187" s="277"/>
      <c r="AQ187" s="277"/>
      <c r="AR187" s="277"/>
      <c r="AS187" s="277"/>
      <c r="AT187" s="277"/>
      <c r="AU187" s="277"/>
      <c r="AV187" s="277"/>
    </row>
    <row r="188" spans="1:48" s="74" customFormat="1" ht="15.75" customHeight="1">
      <c r="A188" s="458" t="s">
        <v>3728</v>
      </c>
      <c r="B188" s="51">
        <v>45913</v>
      </c>
      <c r="C188" s="33" t="s">
        <v>3727</v>
      </c>
      <c r="D188" s="37">
        <v>1501</v>
      </c>
      <c r="E188" s="34">
        <v>15.4</v>
      </c>
      <c r="F188" s="34">
        <v>15.5</v>
      </c>
      <c r="G188" s="34">
        <v>4.13</v>
      </c>
      <c r="H188" s="34">
        <v>0.12</v>
      </c>
      <c r="I188" s="34">
        <v>0.61</v>
      </c>
      <c r="J188" s="31">
        <v>2.1999999999999999E-2</v>
      </c>
      <c r="K188" s="31">
        <v>8.7999999999999995E-2</v>
      </c>
      <c r="L188" s="31">
        <v>5.0999999999999997E-2</v>
      </c>
      <c r="M188" s="31">
        <v>8.0000000000000002E-3</v>
      </c>
      <c r="N188" s="420">
        <f t="shared" ref="N188:N241" si="21">100-SUM(G188:M188)</f>
        <v>94.971000000000004</v>
      </c>
      <c r="O188" s="34">
        <v>35.24</v>
      </c>
      <c r="P188" s="34">
        <v>39.51</v>
      </c>
      <c r="Q188" s="34">
        <v>6.66</v>
      </c>
      <c r="R188" s="34">
        <v>16.649999999999999</v>
      </c>
      <c r="S188" s="34">
        <v>0.27</v>
      </c>
      <c r="T188" s="34">
        <v>0.13</v>
      </c>
      <c r="U188" s="34">
        <v>0.3</v>
      </c>
      <c r="V188" s="34">
        <v>0.18</v>
      </c>
      <c r="W188" s="34">
        <v>0.41</v>
      </c>
      <c r="X188" s="34">
        <v>0.54</v>
      </c>
      <c r="Y188" s="34">
        <v>1.1211691259931895</v>
      </c>
      <c r="Z188" s="34">
        <v>1.3101589103291713</v>
      </c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6"/>
      <c r="AM188" s="277"/>
      <c r="AN188" s="277"/>
      <c r="AO188" s="277"/>
      <c r="AP188" s="277"/>
      <c r="AQ188" s="277"/>
      <c r="AR188" s="277"/>
      <c r="AS188" s="277"/>
      <c r="AT188" s="277"/>
      <c r="AU188" s="277"/>
      <c r="AV188" s="277"/>
    </row>
    <row r="189" spans="1:48" s="74" customFormat="1" ht="15.75" customHeight="1">
      <c r="A189" s="458" t="s">
        <v>3730</v>
      </c>
      <c r="B189" s="51">
        <v>45913</v>
      </c>
      <c r="C189" s="33" t="s">
        <v>3729</v>
      </c>
      <c r="D189" s="37">
        <v>1498</v>
      </c>
      <c r="E189" s="34">
        <v>17.149999999999999</v>
      </c>
      <c r="F189" s="34">
        <v>17.25</v>
      </c>
      <c r="G189" s="34">
        <v>4.38</v>
      </c>
      <c r="H189" s="34">
        <v>0.14000000000000001</v>
      </c>
      <c r="I189" s="34">
        <v>0.55000000000000004</v>
      </c>
      <c r="J189" s="31">
        <v>0.03</v>
      </c>
      <c r="K189" s="31">
        <v>8.7999999999999995E-2</v>
      </c>
      <c r="L189" s="31">
        <v>5.5E-2</v>
      </c>
      <c r="M189" s="31">
        <v>1.2E-2</v>
      </c>
      <c r="N189" s="420">
        <f t="shared" si="21"/>
        <v>94.745000000000005</v>
      </c>
      <c r="O189" s="34">
        <v>35.03</v>
      </c>
      <c r="P189" s="34">
        <v>39.369999999999997</v>
      </c>
      <c r="Q189" s="34">
        <v>6.73</v>
      </c>
      <c r="R189" s="34">
        <v>16.88</v>
      </c>
      <c r="S189" s="34">
        <v>0.25</v>
      </c>
      <c r="T189" s="34">
        <v>0.14000000000000001</v>
      </c>
      <c r="U189" s="34">
        <v>0.3</v>
      </c>
      <c r="V189" s="34">
        <v>0.19</v>
      </c>
      <c r="W189" s="34">
        <v>0.43</v>
      </c>
      <c r="X189" s="34">
        <v>0.56999999999999995</v>
      </c>
      <c r="Y189" s="34">
        <v>1.1238938053097345</v>
      </c>
      <c r="Z189" s="34">
        <v>1.3160148444190691</v>
      </c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6"/>
      <c r="AM189" s="459" t="s">
        <v>3733</v>
      </c>
      <c r="AN189" s="459"/>
      <c r="AO189" s="277"/>
      <c r="AP189" s="277"/>
      <c r="AQ189" s="277"/>
      <c r="AR189" s="277"/>
      <c r="AS189" s="277"/>
      <c r="AT189" s="277"/>
      <c r="AU189" s="277"/>
      <c r="AV189" s="277"/>
    </row>
    <row r="190" spans="1:48" s="74" customFormat="1" ht="15.75" customHeight="1">
      <c r="A190" s="458" t="s">
        <v>3732</v>
      </c>
      <c r="B190" s="51">
        <v>45913</v>
      </c>
      <c r="C190" s="33" t="s">
        <v>3731</v>
      </c>
      <c r="D190" s="37">
        <v>1454</v>
      </c>
      <c r="E190" s="34">
        <v>19.100000000000001</v>
      </c>
      <c r="F190" s="34">
        <v>19.2</v>
      </c>
      <c r="G190" s="34">
        <v>4.1399999999999997</v>
      </c>
      <c r="H190" s="34">
        <v>0.09</v>
      </c>
      <c r="I190" s="34">
        <v>0.17</v>
      </c>
      <c r="J190" s="31">
        <v>0.13300000000000001</v>
      </c>
      <c r="K190" s="31">
        <v>8.2000000000000003E-2</v>
      </c>
      <c r="L190" s="31">
        <v>1.4999999999999999E-2</v>
      </c>
      <c r="M190" s="31">
        <v>1.0999999999999999E-2</v>
      </c>
      <c r="N190" s="420">
        <f t="shared" si="21"/>
        <v>95.358999999999995</v>
      </c>
      <c r="O190" s="34">
        <v>37.03</v>
      </c>
      <c r="P190" s="34">
        <v>38.51</v>
      </c>
      <c r="Q190" s="34">
        <v>6.68</v>
      </c>
      <c r="R190" s="34">
        <v>14.29</v>
      </c>
      <c r="S190" s="34">
        <v>0.81</v>
      </c>
      <c r="T190" s="34">
        <v>0.32</v>
      </c>
      <c r="U190" s="34">
        <v>0.34</v>
      </c>
      <c r="V190" s="34">
        <v>0.28000000000000003</v>
      </c>
      <c r="W190" s="34">
        <v>0.55000000000000004</v>
      </c>
      <c r="X190" s="34">
        <v>0.81</v>
      </c>
      <c r="Y190" s="34">
        <v>1.0399675938428301</v>
      </c>
      <c r="Z190" s="34">
        <v>1.2203618687550635</v>
      </c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6"/>
      <c r="AM190" s="277"/>
      <c r="AN190" s="277"/>
      <c r="AO190" s="277"/>
      <c r="AP190" s="277"/>
      <c r="AQ190" s="277"/>
      <c r="AR190" s="277"/>
      <c r="AS190" s="277"/>
      <c r="AT190" s="277"/>
      <c r="AU190" s="277"/>
      <c r="AV190" s="277"/>
    </row>
    <row r="191" spans="1:48" s="74" customFormat="1" ht="15.75" customHeight="1">
      <c r="A191" s="460" t="s">
        <v>3735</v>
      </c>
      <c r="B191" s="51">
        <v>45913</v>
      </c>
      <c r="C191" s="33" t="s">
        <v>3734</v>
      </c>
      <c r="D191" s="37">
        <v>1433</v>
      </c>
      <c r="E191" s="34">
        <v>21.1</v>
      </c>
      <c r="F191" s="34">
        <v>21.2</v>
      </c>
      <c r="G191" s="34">
        <v>4.07</v>
      </c>
      <c r="H191" s="34">
        <v>0.09</v>
      </c>
      <c r="I191" s="34">
        <v>0.27</v>
      </c>
      <c r="J191" s="31">
        <v>0.13</v>
      </c>
      <c r="K191" s="31">
        <v>8.2000000000000003E-2</v>
      </c>
      <c r="L191" s="31">
        <v>1.9E-2</v>
      </c>
      <c r="M191" s="31">
        <v>0.01</v>
      </c>
      <c r="N191" s="420">
        <f t="shared" si="21"/>
        <v>95.329000000000008</v>
      </c>
      <c r="O191" s="34">
        <v>38.119999999999997</v>
      </c>
      <c r="P191" s="34">
        <v>37.4</v>
      </c>
      <c r="Q191" s="34">
        <v>6.42</v>
      </c>
      <c r="R191" s="34">
        <v>14.78</v>
      </c>
      <c r="S191" s="34">
        <v>0.71</v>
      </c>
      <c r="T191" s="34">
        <v>0.33</v>
      </c>
      <c r="U191" s="34">
        <v>0.3</v>
      </c>
      <c r="V191" s="34">
        <v>0.26</v>
      </c>
      <c r="W191" s="34">
        <v>0.52</v>
      </c>
      <c r="X191" s="34">
        <v>0.79</v>
      </c>
      <c r="Y191" s="34">
        <v>0.98111227701993708</v>
      </c>
      <c r="Z191" s="34">
        <v>1.1495278069254986</v>
      </c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6"/>
      <c r="AM191" s="277"/>
      <c r="AN191" s="277"/>
      <c r="AO191" s="277"/>
      <c r="AP191" s="277"/>
      <c r="AQ191" s="277"/>
      <c r="AR191" s="277"/>
      <c r="AS191" s="277"/>
      <c r="AT191" s="277"/>
      <c r="AU191" s="277"/>
      <c r="AV191" s="277"/>
    </row>
    <row r="192" spans="1:48" s="74" customFormat="1" ht="15.75" customHeight="1">
      <c r="A192" s="460" t="s">
        <v>3737</v>
      </c>
      <c r="B192" s="51">
        <v>45913</v>
      </c>
      <c r="C192" s="33" t="s">
        <v>3736</v>
      </c>
      <c r="D192" s="37">
        <v>1441</v>
      </c>
      <c r="E192" s="34">
        <v>22.35</v>
      </c>
      <c r="F192" s="34">
        <v>22.45</v>
      </c>
      <c r="G192" s="34">
        <v>4.1399999999999997</v>
      </c>
      <c r="H192" s="34">
        <v>0.11</v>
      </c>
      <c r="I192" s="34">
        <v>0.24</v>
      </c>
      <c r="J192" s="31">
        <v>9.9000000000000005E-2</v>
      </c>
      <c r="K192" s="31">
        <v>8.6999999999999994E-2</v>
      </c>
      <c r="L192" s="31">
        <v>0.02</v>
      </c>
      <c r="M192" s="31">
        <v>1.2E-2</v>
      </c>
      <c r="N192" s="420">
        <f t="shared" si="21"/>
        <v>95.292000000000002</v>
      </c>
      <c r="O192" s="34">
        <v>37.520000000000003</v>
      </c>
      <c r="P192" s="34">
        <v>37.28</v>
      </c>
      <c r="Q192" s="34">
        <v>6.23</v>
      </c>
      <c r="R192" s="34">
        <v>16.260000000000002</v>
      </c>
      <c r="S192" s="34">
        <v>0.48</v>
      </c>
      <c r="T192" s="34">
        <v>0.28000000000000003</v>
      </c>
      <c r="U192" s="34">
        <v>0.28999999999999998</v>
      </c>
      <c r="V192" s="34">
        <v>0.21</v>
      </c>
      <c r="W192" s="34">
        <v>0.54</v>
      </c>
      <c r="X192" s="34">
        <v>0.74</v>
      </c>
      <c r="Y192" s="34">
        <v>0.99360341151385922</v>
      </c>
      <c r="Z192" s="34">
        <v>1.1596481876332623</v>
      </c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6"/>
      <c r="AM192" s="277"/>
      <c r="AN192" s="277"/>
      <c r="AO192" s="277"/>
      <c r="AP192" s="277"/>
      <c r="AQ192" s="277"/>
      <c r="AR192" s="277"/>
      <c r="AS192" s="277"/>
      <c r="AT192" s="277"/>
      <c r="AU192" s="277"/>
      <c r="AV192" s="277"/>
    </row>
    <row r="193" spans="1:48" s="74" customFormat="1" ht="15.75" customHeight="1">
      <c r="A193" s="460"/>
      <c r="B193" s="51"/>
      <c r="C193" s="33"/>
      <c r="D193" s="37"/>
      <c r="E193" s="34"/>
      <c r="F193" s="34"/>
      <c r="G193" s="34"/>
      <c r="H193" s="34"/>
      <c r="I193" s="34"/>
      <c r="J193" s="31"/>
      <c r="K193" s="31"/>
      <c r="L193" s="31"/>
      <c r="M193" s="31"/>
      <c r="N193" s="420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6"/>
      <c r="AM193" s="277"/>
      <c r="AN193" s="277"/>
      <c r="AO193" s="277"/>
      <c r="AP193" s="277"/>
      <c r="AQ193" s="277"/>
      <c r="AR193" s="277"/>
      <c r="AS193" s="277"/>
      <c r="AT193" s="277"/>
      <c r="AU193" s="277"/>
      <c r="AV193" s="277"/>
    </row>
    <row r="194" spans="1:48" s="74" customFormat="1" ht="15.75" customHeight="1">
      <c r="A194" s="461" t="s">
        <v>3739</v>
      </c>
      <c r="B194" s="51">
        <v>45914</v>
      </c>
      <c r="C194" s="33" t="s">
        <v>3738</v>
      </c>
      <c r="D194" s="37">
        <v>1437</v>
      </c>
      <c r="E194" s="34">
        <v>1.35</v>
      </c>
      <c r="F194" s="34">
        <v>1.45</v>
      </c>
      <c r="G194" s="34">
        <v>4.18</v>
      </c>
      <c r="H194" s="34">
        <v>0.1</v>
      </c>
      <c r="I194" s="34">
        <v>0.19</v>
      </c>
      <c r="J194" s="31">
        <v>0.109</v>
      </c>
      <c r="K194" s="31">
        <v>9.4E-2</v>
      </c>
      <c r="L194" s="31">
        <v>0.02</v>
      </c>
      <c r="M194" s="31">
        <v>1.2E-2</v>
      </c>
      <c r="N194" s="420">
        <f t="shared" si="21"/>
        <v>95.295000000000002</v>
      </c>
      <c r="O194" s="34">
        <v>37.409999999999997</v>
      </c>
      <c r="P194" s="34">
        <v>37.65</v>
      </c>
      <c r="Q194" s="34">
        <v>6.36</v>
      </c>
      <c r="R194" s="34">
        <v>15.84</v>
      </c>
      <c r="S194" s="34">
        <v>0.5</v>
      </c>
      <c r="T194" s="34">
        <v>0.31</v>
      </c>
      <c r="U194" s="34">
        <v>0.28999999999999998</v>
      </c>
      <c r="V194" s="34">
        <v>0.21</v>
      </c>
      <c r="W194" s="34">
        <v>0.56999999999999995</v>
      </c>
      <c r="X194" s="34">
        <v>0.74</v>
      </c>
      <c r="Y194" s="34">
        <v>1.0064153969526866</v>
      </c>
      <c r="Z194" s="34">
        <v>1.1764234161988774</v>
      </c>
      <c r="AA194" s="34"/>
      <c r="AB194" s="34" t="s">
        <v>48</v>
      </c>
      <c r="AC194" s="34">
        <v>22.3</v>
      </c>
      <c r="AD194" s="34" t="s">
        <v>51</v>
      </c>
      <c r="AE194" s="34"/>
      <c r="AF194" s="34"/>
      <c r="AG194" s="34"/>
      <c r="AH194" s="34"/>
      <c r="AI194" s="34"/>
      <c r="AJ194" s="34"/>
      <c r="AK194" s="34"/>
      <c r="AL194" s="36"/>
      <c r="AM194" s="277"/>
      <c r="AN194" s="277"/>
      <c r="AO194" s="277"/>
      <c r="AP194" s="277"/>
      <c r="AQ194" s="277"/>
      <c r="AR194" s="277"/>
      <c r="AS194" s="277"/>
      <c r="AT194" s="277"/>
      <c r="AU194" s="277"/>
      <c r="AV194" s="277"/>
    </row>
    <row r="195" spans="1:48" s="74" customFormat="1" ht="15.75" customHeight="1">
      <c r="A195" s="461" t="s">
        <v>3741</v>
      </c>
      <c r="B195" s="51">
        <v>45914</v>
      </c>
      <c r="C195" s="33" t="s">
        <v>3740</v>
      </c>
      <c r="D195" s="37">
        <v>1459</v>
      </c>
      <c r="E195" s="34">
        <v>3.05</v>
      </c>
      <c r="F195" s="34">
        <v>3.15</v>
      </c>
      <c r="G195" s="34">
        <v>4</v>
      </c>
      <c r="H195" s="34">
        <v>0.13</v>
      </c>
      <c r="I195" s="34">
        <v>0.73</v>
      </c>
      <c r="J195" s="31">
        <v>9.0999999999999998E-2</v>
      </c>
      <c r="K195" s="31">
        <v>0.08</v>
      </c>
      <c r="L195" s="31">
        <v>4.2000000000000003E-2</v>
      </c>
      <c r="M195" s="31">
        <v>1.2999999999999999E-2</v>
      </c>
      <c r="N195" s="420">
        <f t="shared" si="21"/>
        <v>94.914000000000001</v>
      </c>
      <c r="O195" s="34">
        <v>36.72</v>
      </c>
      <c r="P195" s="34">
        <v>37.96</v>
      </c>
      <c r="Q195" s="34">
        <v>6.37</v>
      </c>
      <c r="R195" s="34">
        <v>16.82</v>
      </c>
      <c r="S195" s="34">
        <v>0.27</v>
      </c>
      <c r="T195" s="34">
        <v>0.21</v>
      </c>
      <c r="U195" s="34">
        <v>0.28999999999999998</v>
      </c>
      <c r="V195" s="34">
        <v>0.18</v>
      </c>
      <c r="W195" s="34">
        <v>0.46</v>
      </c>
      <c r="X195" s="34">
        <v>0.62</v>
      </c>
      <c r="Y195" s="34">
        <v>1.0337690631808278</v>
      </c>
      <c r="Z195" s="34">
        <v>1.207244008714597</v>
      </c>
      <c r="AA195" s="34"/>
      <c r="AB195" s="34" t="s">
        <v>50</v>
      </c>
      <c r="AC195" s="34">
        <v>6.3</v>
      </c>
      <c r="AD195" s="34">
        <v>25</v>
      </c>
      <c r="AE195" s="34">
        <v>18</v>
      </c>
      <c r="AF195" s="34">
        <v>0.6</v>
      </c>
      <c r="AG195" s="34">
        <v>3.35</v>
      </c>
      <c r="AH195" s="34">
        <v>53.05</v>
      </c>
      <c r="AI195" s="34">
        <v>1.3888888888888888</v>
      </c>
      <c r="AJ195" s="34">
        <v>41.860465116279073</v>
      </c>
      <c r="AK195" s="34">
        <v>864.67499999999995</v>
      </c>
      <c r="AL195" s="36"/>
      <c r="AM195" s="277"/>
      <c r="AN195" s="277"/>
      <c r="AO195" s="277"/>
      <c r="AP195" s="277"/>
      <c r="AQ195" s="277"/>
      <c r="AR195" s="277"/>
      <c r="AS195" s="277"/>
      <c r="AT195" s="277"/>
      <c r="AU195" s="277"/>
      <c r="AV195" s="277"/>
    </row>
    <row r="196" spans="1:48" s="74" customFormat="1" ht="15.75" customHeight="1">
      <c r="A196" s="461" t="s">
        <v>3743</v>
      </c>
      <c r="B196" s="51">
        <v>45914</v>
      </c>
      <c r="C196" s="33" t="s">
        <v>3742</v>
      </c>
      <c r="D196" s="37">
        <v>1489</v>
      </c>
      <c r="E196" s="34">
        <v>5.15</v>
      </c>
      <c r="F196" s="34">
        <v>5.25</v>
      </c>
      <c r="G196" s="34">
        <v>4.2699999999999996</v>
      </c>
      <c r="H196" s="34">
        <v>0.13</v>
      </c>
      <c r="I196" s="34">
        <v>0.47</v>
      </c>
      <c r="J196" s="31">
        <v>4.3999999999999997E-2</v>
      </c>
      <c r="K196" s="31">
        <v>8.1000000000000003E-2</v>
      </c>
      <c r="L196" s="31">
        <v>4.2000000000000003E-2</v>
      </c>
      <c r="M196" s="31">
        <v>1.2E-2</v>
      </c>
      <c r="N196" s="420">
        <f t="shared" si="21"/>
        <v>94.951000000000008</v>
      </c>
      <c r="O196" s="34">
        <v>35.6</v>
      </c>
      <c r="P196" s="34">
        <v>38.520000000000003</v>
      </c>
      <c r="Q196" s="34">
        <v>6.43</v>
      </c>
      <c r="R196" s="34">
        <v>17.55</v>
      </c>
      <c r="S196" s="34">
        <v>0.24</v>
      </c>
      <c r="T196" s="34">
        <v>0.15</v>
      </c>
      <c r="U196" s="34">
        <v>0.28999999999999998</v>
      </c>
      <c r="V196" s="34">
        <v>0.16</v>
      </c>
      <c r="W196" s="34">
        <v>0.38</v>
      </c>
      <c r="X196" s="34">
        <v>0.56000000000000005</v>
      </c>
      <c r="Y196" s="34">
        <v>1.0820224719101124</v>
      </c>
      <c r="Z196" s="34">
        <v>1.2626404494382022</v>
      </c>
      <c r="AA196" s="34"/>
      <c r="AB196" s="34" t="s">
        <v>53</v>
      </c>
      <c r="AC196" s="34">
        <v>14.3</v>
      </c>
      <c r="AD196" s="34" t="s">
        <v>51</v>
      </c>
      <c r="AE196" s="34"/>
      <c r="AF196" s="34"/>
      <c r="AG196" s="34"/>
      <c r="AH196" s="34"/>
      <c r="AI196" s="34"/>
      <c r="AJ196" s="34"/>
      <c r="AK196" s="34"/>
      <c r="AL196" s="36"/>
      <c r="AM196" s="277"/>
      <c r="AN196" s="277"/>
      <c r="AO196" s="277"/>
      <c r="AP196" s="277"/>
      <c r="AQ196" s="277"/>
      <c r="AR196" s="277"/>
      <c r="AS196" s="277"/>
      <c r="AT196" s="277"/>
      <c r="AU196" s="277"/>
      <c r="AV196" s="277"/>
    </row>
    <row r="197" spans="1:48" s="74" customFormat="1" ht="15.75" customHeight="1">
      <c r="A197" s="461" t="s">
        <v>3745</v>
      </c>
      <c r="B197" s="51">
        <v>45914</v>
      </c>
      <c r="C197" s="33" t="s">
        <v>3744</v>
      </c>
      <c r="D197" s="37">
        <v>1485</v>
      </c>
      <c r="E197" s="34">
        <v>6.45</v>
      </c>
      <c r="F197" s="34">
        <v>6.55</v>
      </c>
      <c r="G197" s="34">
        <v>4.29</v>
      </c>
      <c r="H197" s="34">
        <v>0.14000000000000001</v>
      </c>
      <c r="I197" s="34">
        <v>0.59</v>
      </c>
      <c r="J197" s="31">
        <v>2.7E-2</v>
      </c>
      <c r="K197" s="31">
        <v>0.09</v>
      </c>
      <c r="L197" s="31">
        <v>5.6000000000000001E-2</v>
      </c>
      <c r="M197" s="31">
        <v>1.2999999999999999E-2</v>
      </c>
      <c r="N197" s="420">
        <f t="shared" si="21"/>
        <v>94.793999999999997</v>
      </c>
      <c r="O197" s="34">
        <v>35.630000000000003</v>
      </c>
      <c r="P197" s="34">
        <v>38.86</v>
      </c>
      <c r="Q197" s="34">
        <v>6.54</v>
      </c>
      <c r="R197" s="34">
        <v>17.079999999999998</v>
      </c>
      <c r="S197" s="34">
        <v>0.24</v>
      </c>
      <c r="T197" s="34">
        <v>0.15</v>
      </c>
      <c r="U197" s="34">
        <v>0.28999999999999998</v>
      </c>
      <c r="V197" s="34">
        <v>0.17</v>
      </c>
      <c r="W197" s="34">
        <v>0.38</v>
      </c>
      <c r="X197" s="34">
        <v>0.55000000000000004</v>
      </c>
      <c r="Y197" s="34">
        <v>1.0906539433062026</v>
      </c>
      <c r="Z197" s="34">
        <v>1.2742071288240246</v>
      </c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6"/>
      <c r="AM197" s="277"/>
      <c r="AN197" s="277"/>
      <c r="AO197" s="277"/>
      <c r="AP197" s="277"/>
      <c r="AQ197" s="277"/>
      <c r="AR197" s="277"/>
      <c r="AS197" s="277"/>
      <c r="AT197" s="277"/>
      <c r="AU197" s="277"/>
      <c r="AV197" s="277"/>
    </row>
    <row r="198" spans="1:48" s="74" customFormat="1" ht="15.75" customHeight="1">
      <c r="A198" s="461" t="s">
        <v>3747</v>
      </c>
      <c r="B198" s="51">
        <v>45914</v>
      </c>
      <c r="C198" s="33" t="s">
        <v>3746</v>
      </c>
      <c r="D198" s="37">
        <v>1487</v>
      </c>
      <c r="E198" s="34">
        <v>8.0500000000000007</v>
      </c>
      <c r="F198" s="34">
        <v>8.15</v>
      </c>
      <c r="G198" s="34">
        <v>4.21</v>
      </c>
      <c r="H198" s="34">
        <v>0.15</v>
      </c>
      <c r="I198" s="34">
        <v>0.66</v>
      </c>
      <c r="J198" s="31">
        <v>2.3E-2</v>
      </c>
      <c r="K198" s="31">
        <v>9.6000000000000002E-2</v>
      </c>
      <c r="L198" s="31">
        <v>6.2E-2</v>
      </c>
      <c r="M198" s="31">
        <v>1.4E-2</v>
      </c>
      <c r="N198" s="420">
        <f t="shared" si="21"/>
        <v>94.784999999999997</v>
      </c>
      <c r="O198" s="34">
        <v>35.450000000000003</v>
      </c>
      <c r="P198" s="34">
        <v>39.42</v>
      </c>
      <c r="Q198" s="34">
        <v>6.6</v>
      </c>
      <c r="R198" s="34">
        <v>16.64</v>
      </c>
      <c r="S198" s="34">
        <v>0.27</v>
      </c>
      <c r="T198" s="34">
        <v>0.14000000000000001</v>
      </c>
      <c r="U198" s="34">
        <v>0.3</v>
      </c>
      <c r="V198" s="34">
        <v>0.16</v>
      </c>
      <c r="W198" s="34">
        <v>0.37</v>
      </c>
      <c r="X198" s="34">
        <v>0.53</v>
      </c>
      <c r="Y198" s="34">
        <v>1.1119887165021156</v>
      </c>
      <c r="Z198" s="34">
        <v>1.298166431593794</v>
      </c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6"/>
      <c r="AM198" s="277"/>
      <c r="AN198" s="277"/>
      <c r="AO198" s="277"/>
      <c r="AP198" s="277"/>
      <c r="AQ198" s="277"/>
      <c r="AR198" s="277"/>
      <c r="AS198" s="277"/>
      <c r="AT198" s="277"/>
      <c r="AU198" s="277"/>
      <c r="AV198" s="277"/>
    </row>
    <row r="199" spans="1:48" s="74" customFormat="1" ht="15.75" customHeight="1">
      <c r="A199" s="461" t="s">
        <v>3749</v>
      </c>
      <c r="B199" s="51">
        <v>45914</v>
      </c>
      <c r="C199" s="33" t="s">
        <v>3748</v>
      </c>
      <c r="D199" s="37">
        <v>1490</v>
      </c>
      <c r="E199" s="34">
        <v>10.15</v>
      </c>
      <c r="F199" s="34">
        <v>10.25</v>
      </c>
      <c r="G199" s="34">
        <v>4.1900000000000004</v>
      </c>
      <c r="H199" s="34">
        <v>0.15</v>
      </c>
      <c r="I199" s="34">
        <v>0.78</v>
      </c>
      <c r="J199" s="31">
        <v>2.1000000000000001E-2</v>
      </c>
      <c r="K199" s="31">
        <v>9.0999999999999998E-2</v>
      </c>
      <c r="L199" s="31">
        <v>6.5000000000000002E-2</v>
      </c>
      <c r="M199" s="31">
        <v>1.2E-2</v>
      </c>
      <c r="N199" s="420">
        <f t="shared" si="21"/>
        <v>94.691000000000003</v>
      </c>
      <c r="O199" s="34">
        <v>35.380000000000003</v>
      </c>
      <c r="P199" s="34">
        <v>38.92</v>
      </c>
      <c r="Q199" s="34">
        <v>6.51</v>
      </c>
      <c r="R199" s="34">
        <v>17.36</v>
      </c>
      <c r="S199" s="34">
        <v>0.23</v>
      </c>
      <c r="T199" s="34">
        <v>0.13</v>
      </c>
      <c r="U199" s="34">
        <v>0.28999999999999998</v>
      </c>
      <c r="V199" s="34">
        <v>0.18</v>
      </c>
      <c r="W199" s="34">
        <v>0.4</v>
      </c>
      <c r="X199" s="34">
        <v>0.5</v>
      </c>
      <c r="Y199" s="34">
        <v>1.1000565291124929</v>
      </c>
      <c r="Z199" s="34">
        <v>1.2840587902769927</v>
      </c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6"/>
      <c r="AM199" s="277"/>
      <c r="AN199" s="277"/>
      <c r="AO199" s="277"/>
      <c r="AP199" s="277"/>
      <c r="AQ199" s="277"/>
      <c r="AR199" s="277"/>
      <c r="AS199" s="277"/>
      <c r="AT199" s="277"/>
      <c r="AU199" s="277"/>
      <c r="AV199" s="277"/>
    </row>
    <row r="200" spans="1:48" s="74" customFormat="1" ht="15.75" customHeight="1">
      <c r="A200" s="461" t="s">
        <v>3751</v>
      </c>
      <c r="B200" s="51">
        <v>45914</v>
      </c>
      <c r="C200" s="33" t="s">
        <v>3750</v>
      </c>
      <c r="D200" s="37">
        <v>1495</v>
      </c>
      <c r="E200" s="34">
        <v>11.05</v>
      </c>
      <c r="F200" s="34">
        <v>11.15</v>
      </c>
      <c r="G200" s="34">
        <v>4.26</v>
      </c>
      <c r="H200" s="34">
        <v>0.15</v>
      </c>
      <c r="I200" s="34">
        <v>0.73</v>
      </c>
      <c r="J200" s="31">
        <v>2.5000000000000001E-2</v>
      </c>
      <c r="K200" s="31">
        <v>9.5000000000000001E-2</v>
      </c>
      <c r="L200" s="31">
        <v>5.8000000000000003E-2</v>
      </c>
      <c r="M200" s="31">
        <v>1.2999999999999999E-2</v>
      </c>
      <c r="N200" s="420">
        <f t="shared" si="21"/>
        <v>94.668999999999997</v>
      </c>
      <c r="O200" s="34">
        <v>35.729999999999997</v>
      </c>
      <c r="P200" s="34">
        <v>39.17</v>
      </c>
      <c r="Q200" s="34">
        <v>6.5</v>
      </c>
      <c r="R200" s="34">
        <v>16.75</v>
      </c>
      <c r="S200" s="34">
        <v>0.23</v>
      </c>
      <c r="T200" s="34">
        <v>0.13</v>
      </c>
      <c r="U200" s="34">
        <v>0.28999999999999998</v>
      </c>
      <c r="V200" s="34">
        <v>0.18</v>
      </c>
      <c r="W200" s="34">
        <v>0.43</v>
      </c>
      <c r="X200" s="34">
        <v>0.49</v>
      </c>
      <c r="Y200" s="34">
        <v>1.0962776378393508</v>
      </c>
      <c r="Z200" s="34">
        <v>1.2781975930590541</v>
      </c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6"/>
      <c r="AM200" s="277"/>
      <c r="AN200" s="277"/>
      <c r="AO200" s="277"/>
      <c r="AP200" s="277"/>
      <c r="AQ200" s="277"/>
      <c r="AR200" s="277"/>
      <c r="AS200" s="277"/>
      <c r="AT200" s="277"/>
      <c r="AU200" s="277"/>
      <c r="AV200" s="277"/>
    </row>
    <row r="201" spans="1:48" s="74" customFormat="1" ht="15.75" customHeight="1">
      <c r="A201" s="461" t="s">
        <v>3753</v>
      </c>
      <c r="B201" s="51">
        <v>45914</v>
      </c>
      <c r="C201" s="33" t="s">
        <v>3752</v>
      </c>
      <c r="D201" s="37">
        <v>1489</v>
      </c>
      <c r="E201" s="34">
        <v>13.15</v>
      </c>
      <c r="F201" s="34">
        <v>13.25</v>
      </c>
      <c r="G201" s="34">
        <v>4.3099999999999996</v>
      </c>
      <c r="H201" s="34">
        <v>0.14000000000000001</v>
      </c>
      <c r="I201" s="34">
        <v>0.48</v>
      </c>
      <c r="J201" s="31">
        <v>4.1000000000000002E-2</v>
      </c>
      <c r="K201" s="31">
        <v>8.5999999999999993E-2</v>
      </c>
      <c r="L201" s="31">
        <v>4.2000000000000003E-2</v>
      </c>
      <c r="M201" s="31">
        <v>1.2999999999999999E-2</v>
      </c>
      <c r="N201" s="420">
        <f t="shared" si="21"/>
        <v>94.888000000000005</v>
      </c>
      <c r="O201" s="34">
        <v>36.19</v>
      </c>
      <c r="P201" s="34">
        <v>39.03</v>
      </c>
      <c r="Q201" s="34">
        <v>6.51</v>
      </c>
      <c r="R201" s="34">
        <v>16.05</v>
      </c>
      <c r="S201" s="34">
        <v>0.37</v>
      </c>
      <c r="T201" s="34">
        <v>0.17</v>
      </c>
      <c r="U201" s="34">
        <v>0.31</v>
      </c>
      <c r="V201" s="34">
        <v>0.21</v>
      </c>
      <c r="W201" s="34">
        <v>0.51</v>
      </c>
      <c r="X201" s="34">
        <v>0.55000000000000004</v>
      </c>
      <c r="Y201" s="34">
        <v>1.0784747167725892</v>
      </c>
      <c r="Z201" s="34">
        <v>1.2583586626139818</v>
      </c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6"/>
      <c r="AM201" s="277"/>
      <c r="AN201" s="277"/>
      <c r="AO201" s="277"/>
      <c r="AP201" s="277"/>
      <c r="AQ201" s="277"/>
      <c r="AR201" s="277"/>
      <c r="AS201" s="277"/>
      <c r="AT201" s="277"/>
      <c r="AU201" s="277"/>
      <c r="AV201" s="277"/>
    </row>
    <row r="202" spans="1:48" s="74" customFormat="1" ht="15.75" customHeight="1">
      <c r="A202" s="461" t="s">
        <v>3755</v>
      </c>
      <c r="B202" s="51">
        <v>45914</v>
      </c>
      <c r="C202" s="33" t="s">
        <v>3754</v>
      </c>
      <c r="D202" s="37">
        <v>1464</v>
      </c>
      <c r="E202" s="34">
        <v>15</v>
      </c>
      <c r="F202" s="34">
        <v>15.1</v>
      </c>
      <c r="G202" s="34">
        <v>4.1100000000000003</v>
      </c>
      <c r="H202" s="34">
        <v>0.11</v>
      </c>
      <c r="I202" s="34">
        <v>0.32</v>
      </c>
      <c r="J202" s="31">
        <v>5.1999999999999998E-2</v>
      </c>
      <c r="K202" s="31">
        <v>0.08</v>
      </c>
      <c r="L202" s="31">
        <v>2.4E-2</v>
      </c>
      <c r="M202" s="31">
        <v>0.01</v>
      </c>
      <c r="N202" s="420">
        <f t="shared" si="21"/>
        <v>95.293999999999997</v>
      </c>
      <c r="O202" s="34">
        <v>37.799999999999997</v>
      </c>
      <c r="P202" s="34">
        <v>38.049999999999997</v>
      </c>
      <c r="Q202" s="34">
        <v>6.25</v>
      </c>
      <c r="R202" s="34">
        <v>15.46</v>
      </c>
      <c r="S202" s="34">
        <v>0.4</v>
      </c>
      <c r="T202" s="34">
        <v>0.23</v>
      </c>
      <c r="U202" s="34">
        <v>0.28999999999999998</v>
      </c>
      <c r="V202" s="34">
        <v>0.24</v>
      </c>
      <c r="W202" s="34">
        <v>0.45</v>
      </c>
      <c r="X202" s="34">
        <v>0.57999999999999996</v>
      </c>
      <c r="Y202" s="34">
        <v>1.0066137566137565</v>
      </c>
      <c r="Z202" s="34">
        <v>1.1719576719576719</v>
      </c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6"/>
      <c r="AM202" s="277"/>
      <c r="AN202" s="277"/>
      <c r="AO202" s="277"/>
      <c r="AP202" s="277"/>
      <c r="AQ202" s="277"/>
      <c r="AR202" s="277"/>
      <c r="AS202" s="277"/>
      <c r="AT202" s="277"/>
      <c r="AU202" s="277"/>
      <c r="AV202" s="277"/>
    </row>
    <row r="203" spans="1:48" s="74" customFormat="1" ht="15.75" customHeight="1">
      <c r="A203" s="461" t="s">
        <v>3757</v>
      </c>
      <c r="B203" s="51">
        <v>45914</v>
      </c>
      <c r="C203" s="33" t="s">
        <v>3756</v>
      </c>
      <c r="D203" s="37">
        <v>1463</v>
      </c>
      <c r="E203" s="34">
        <v>16.5</v>
      </c>
      <c r="F203" s="34">
        <v>17</v>
      </c>
      <c r="G203" s="34">
        <v>4.17</v>
      </c>
      <c r="H203" s="34">
        <v>0.11</v>
      </c>
      <c r="I203" s="34">
        <v>0.26</v>
      </c>
      <c r="J203" s="31">
        <v>7.6999999999999999E-2</v>
      </c>
      <c r="K203" s="31">
        <v>8.8999999999999996E-2</v>
      </c>
      <c r="L203" s="31">
        <v>2.4E-2</v>
      </c>
      <c r="M203" s="31">
        <v>1.4E-2</v>
      </c>
      <c r="N203" s="420">
        <f t="shared" si="21"/>
        <v>95.256</v>
      </c>
      <c r="O203" s="34">
        <v>37.9</v>
      </c>
      <c r="P203" s="34">
        <v>38.29</v>
      </c>
      <c r="Q203" s="34">
        <v>6.72</v>
      </c>
      <c r="R203" s="34">
        <v>14.4</v>
      </c>
      <c r="S203" s="34">
        <v>0.51</v>
      </c>
      <c r="T203" s="34">
        <v>0.27</v>
      </c>
      <c r="U203" s="34">
        <v>0.28000000000000003</v>
      </c>
      <c r="V203" s="34">
        <v>0.24</v>
      </c>
      <c r="W203" s="34">
        <v>0.64</v>
      </c>
      <c r="X203" s="34">
        <v>0.57999999999999996</v>
      </c>
      <c r="Y203" s="34">
        <v>1.0102902374670184</v>
      </c>
      <c r="Z203" s="34">
        <v>1.1875989445910291</v>
      </c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6"/>
      <c r="AM203" s="277"/>
      <c r="AN203" s="277"/>
      <c r="AO203" s="277"/>
      <c r="AP203" s="277"/>
      <c r="AQ203" s="277"/>
      <c r="AR203" s="277"/>
      <c r="AS203" s="277"/>
      <c r="AT203" s="277"/>
      <c r="AU203" s="277"/>
      <c r="AV203" s="277"/>
    </row>
    <row r="204" spans="1:48" s="74" customFormat="1" ht="15.75" customHeight="1">
      <c r="A204" s="461" t="s">
        <v>3759</v>
      </c>
      <c r="B204" s="51">
        <v>45914</v>
      </c>
      <c r="C204" s="33" t="s">
        <v>3758</v>
      </c>
      <c r="D204" s="37">
        <v>1469</v>
      </c>
      <c r="E204" s="34">
        <v>18.2</v>
      </c>
      <c r="F204" s="34">
        <v>18.3</v>
      </c>
      <c r="G204" s="34">
        <v>4.18</v>
      </c>
      <c r="H204" s="34">
        <v>0.11</v>
      </c>
      <c r="I204" s="34">
        <v>0.3</v>
      </c>
      <c r="J204" s="31">
        <v>7.5999999999999998E-2</v>
      </c>
      <c r="K204" s="31">
        <v>8.7999999999999995E-2</v>
      </c>
      <c r="L204" s="31">
        <v>2.7E-2</v>
      </c>
      <c r="M204" s="31">
        <v>1.2E-2</v>
      </c>
      <c r="N204" s="420">
        <f t="shared" si="21"/>
        <v>95.206999999999994</v>
      </c>
      <c r="O204" s="34">
        <v>38.119999999999997</v>
      </c>
      <c r="P204" s="34">
        <v>37.31</v>
      </c>
      <c r="Q204" s="34">
        <v>6.09</v>
      </c>
      <c r="R204" s="34">
        <v>16.16</v>
      </c>
      <c r="S204" s="34">
        <v>0.34</v>
      </c>
      <c r="T204" s="34">
        <v>0.25</v>
      </c>
      <c r="U204" s="34">
        <v>0.26</v>
      </c>
      <c r="V204" s="34">
        <v>0.22</v>
      </c>
      <c r="W204" s="34">
        <v>0.5</v>
      </c>
      <c r="X204" s="34">
        <v>0.57999999999999996</v>
      </c>
      <c r="Y204" s="34">
        <v>0.97875131164742935</v>
      </c>
      <c r="Z204" s="34">
        <v>1.1385099685204618</v>
      </c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6"/>
      <c r="AM204" s="277"/>
      <c r="AN204" s="277"/>
      <c r="AO204" s="277"/>
      <c r="AP204" s="277"/>
      <c r="AQ204" s="277"/>
      <c r="AR204" s="277"/>
      <c r="AS204" s="277"/>
      <c r="AT204" s="277"/>
      <c r="AU204" s="277"/>
      <c r="AV204" s="277"/>
    </row>
    <row r="205" spans="1:48" s="74" customFormat="1" ht="15.75" customHeight="1">
      <c r="A205" s="461" t="s">
        <v>3761</v>
      </c>
      <c r="B205" s="51">
        <v>45914</v>
      </c>
      <c r="C205" s="33" t="s">
        <v>3760</v>
      </c>
      <c r="D205" s="37">
        <v>1460</v>
      </c>
      <c r="E205" s="34">
        <v>21</v>
      </c>
      <c r="F205" s="34">
        <v>21.1</v>
      </c>
      <c r="G205" s="34">
        <v>4.16</v>
      </c>
      <c r="H205" s="34">
        <v>0.12</v>
      </c>
      <c r="I205" s="34">
        <v>0.28999999999999998</v>
      </c>
      <c r="J205" s="31">
        <v>5.7000000000000002E-2</v>
      </c>
      <c r="K205" s="31">
        <v>8.7999999999999995E-2</v>
      </c>
      <c r="L205" s="31">
        <v>2.5999999999999999E-2</v>
      </c>
      <c r="M205" s="31">
        <v>1.2E-2</v>
      </c>
      <c r="N205" s="420">
        <f t="shared" si="21"/>
        <v>95.247</v>
      </c>
      <c r="O205" s="34">
        <v>37.82</v>
      </c>
      <c r="P205" s="34">
        <v>38.090000000000003</v>
      </c>
      <c r="Q205" s="34">
        <v>6.26</v>
      </c>
      <c r="R205" s="34">
        <v>15.31</v>
      </c>
      <c r="S205" s="34">
        <v>0.45</v>
      </c>
      <c r="T205" s="34">
        <v>0.26</v>
      </c>
      <c r="U205" s="34">
        <v>0.28999999999999998</v>
      </c>
      <c r="V205" s="34">
        <v>0.22</v>
      </c>
      <c r="W205" s="34">
        <v>0.56999999999999995</v>
      </c>
      <c r="X205" s="34">
        <v>0.6</v>
      </c>
      <c r="Y205" s="34">
        <v>1.0071390798519302</v>
      </c>
      <c r="Z205" s="34">
        <v>1.1726599682707561</v>
      </c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6"/>
      <c r="AM205" s="277"/>
      <c r="AN205" s="277"/>
      <c r="AO205" s="277"/>
      <c r="AP205" s="277"/>
      <c r="AQ205" s="277"/>
      <c r="AR205" s="277"/>
      <c r="AS205" s="277"/>
      <c r="AT205" s="277"/>
      <c r="AU205" s="277"/>
      <c r="AV205" s="277"/>
    </row>
    <row r="206" spans="1:48" s="74" customFormat="1" ht="15.75" customHeight="1">
      <c r="A206" s="461" t="s">
        <v>3764</v>
      </c>
      <c r="B206" s="51">
        <v>45914</v>
      </c>
      <c r="C206" s="33" t="s">
        <v>3762</v>
      </c>
      <c r="D206" s="37">
        <v>1468</v>
      </c>
      <c r="E206" s="34">
        <v>23</v>
      </c>
      <c r="F206" s="34">
        <v>23.1</v>
      </c>
      <c r="G206" s="34">
        <v>4.1399999999999997</v>
      </c>
      <c r="H206" s="34">
        <v>0.13</v>
      </c>
      <c r="I206" s="34">
        <v>0.45</v>
      </c>
      <c r="J206" s="31">
        <v>4.4999999999999998E-2</v>
      </c>
      <c r="K206" s="31">
        <v>9.0999999999999998E-2</v>
      </c>
      <c r="L206" s="31">
        <v>3.9E-2</v>
      </c>
      <c r="M206" s="31">
        <v>1.2999999999999999E-2</v>
      </c>
      <c r="N206" s="420">
        <f t="shared" si="21"/>
        <v>95.091999999999999</v>
      </c>
      <c r="O206" s="34">
        <v>37.32</v>
      </c>
      <c r="P206" s="34">
        <v>37.520000000000003</v>
      </c>
      <c r="Q206" s="34">
        <v>6.07</v>
      </c>
      <c r="R206" s="34">
        <v>16.940000000000001</v>
      </c>
      <c r="S206" s="34">
        <v>0.28000000000000003</v>
      </c>
      <c r="T206" s="34">
        <v>0.2</v>
      </c>
      <c r="U206" s="34">
        <v>0.27</v>
      </c>
      <c r="V206" s="34">
        <v>0.2</v>
      </c>
      <c r="W206" s="34">
        <v>0.53</v>
      </c>
      <c r="X206" s="34">
        <v>0.56000000000000005</v>
      </c>
      <c r="Y206" s="433">
        <f>P206/O206</f>
        <v>1.0053590568060022</v>
      </c>
      <c r="Z206" s="433">
        <f>(Q206+P206)/O206</f>
        <v>1.1680064308681672</v>
      </c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6"/>
      <c r="AM206" s="277"/>
      <c r="AN206" s="277"/>
      <c r="AO206" s="277"/>
      <c r="AP206" s="277"/>
      <c r="AQ206" s="277"/>
      <c r="AR206" s="277"/>
      <c r="AS206" s="277"/>
      <c r="AT206" s="277"/>
      <c r="AU206" s="277"/>
      <c r="AV206" s="277"/>
    </row>
    <row r="207" spans="1:48" s="74" customFormat="1" ht="15.75" customHeight="1">
      <c r="A207" s="461"/>
      <c r="B207" s="51"/>
      <c r="C207" s="33"/>
      <c r="D207" s="37"/>
      <c r="E207" s="34"/>
      <c r="F207" s="34"/>
      <c r="G207" s="34"/>
      <c r="H207" s="34"/>
      <c r="I207" s="34"/>
      <c r="J207" s="31"/>
      <c r="K207" s="31"/>
      <c r="L207" s="31"/>
      <c r="M207" s="31"/>
      <c r="N207" s="462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6"/>
      <c r="AM207" s="277"/>
      <c r="AN207" s="277"/>
      <c r="AO207" s="277"/>
      <c r="AP207" s="277"/>
      <c r="AQ207" s="277"/>
      <c r="AR207" s="277"/>
      <c r="AS207" s="277"/>
      <c r="AT207" s="277"/>
      <c r="AU207" s="277"/>
      <c r="AV207" s="277"/>
    </row>
    <row r="208" spans="1:48" s="74" customFormat="1" ht="15.75" customHeight="1">
      <c r="A208" s="461" t="s">
        <v>3765</v>
      </c>
      <c r="B208" s="51">
        <v>45915</v>
      </c>
      <c r="C208" s="33" t="s">
        <v>3763</v>
      </c>
      <c r="D208" s="37">
        <v>1488</v>
      </c>
      <c r="E208" s="34">
        <v>12.4</v>
      </c>
      <c r="F208" s="34">
        <v>12.5</v>
      </c>
      <c r="G208" s="34">
        <v>4.1399999999999997</v>
      </c>
      <c r="H208" s="34">
        <v>0.16</v>
      </c>
      <c r="I208" s="34">
        <v>1.07</v>
      </c>
      <c r="J208" s="31">
        <v>2.4E-2</v>
      </c>
      <c r="K208" s="31">
        <v>0.10100000000000001</v>
      </c>
      <c r="L208" s="31">
        <v>7.2999999999999995E-2</v>
      </c>
      <c r="M208" s="31">
        <v>1.2999999999999999E-2</v>
      </c>
      <c r="N208" s="420">
        <f t="shared" si="21"/>
        <v>94.418999999999997</v>
      </c>
      <c r="O208" s="34">
        <v>36.75</v>
      </c>
      <c r="P208" s="34">
        <v>38.68</v>
      </c>
      <c r="Q208" s="34">
        <v>6.13</v>
      </c>
      <c r="R208" s="34">
        <v>16.350000000000001</v>
      </c>
      <c r="S208" s="34">
        <v>0.37</v>
      </c>
      <c r="T208" s="34">
        <v>0.17</v>
      </c>
      <c r="U208" s="34">
        <v>0.3</v>
      </c>
      <c r="V208" s="34">
        <v>0.19</v>
      </c>
      <c r="W208" s="34">
        <v>0.46</v>
      </c>
      <c r="X208" s="34">
        <v>0.49</v>
      </c>
      <c r="Y208" s="433">
        <f t="shared" ref="Y208:Y209" si="22">P208/O208</f>
        <v>1.052517006802721</v>
      </c>
      <c r="Z208" s="433">
        <f t="shared" ref="Z208:Z209" si="23">(Q208+P208)/O208</f>
        <v>1.2193197278911565</v>
      </c>
      <c r="AA208" s="34"/>
      <c r="AB208" s="34" t="s">
        <v>48</v>
      </c>
      <c r="AC208" s="34">
        <v>23</v>
      </c>
      <c r="AD208" s="34">
        <v>24.8</v>
      </c>
      <c r="AE208" s="34">
        <v>18</v>
      </c>
      <c r="AF208" s="34">
        <v>0.4</v>
      </c>
      <c r="AG208" s="34">
        <v>3.62</v>
      </c>
      <c r="AH208" s="34">
        <v>53.18</v>
      </c>
      <c r="AI208" s="34">
        <v>1.3777777777777778</v>
      </c>
      <c r="AJ208" s="34">
        <v>42.056074766355145</v>
      </c>
      <c r="AK208" s="34">
        <v>866.81</v>
      </c>
      <c r="AL208" s="36"/>
      <c r="AM208" s="277"/>
      <c r="AN208" s="277"/>
      <c r="AO208" s="277"/>
      <c r="AP208" s="277"/>
      <c r="AQ208" s="277"/>
      <c r="AR208" s="277"/>
      <c r="AS208" s="277"/>
      <c r="AT208" s="277"/>
      <c r="AU208" s="277"/>
      <c r="AV208" s="277"/>
    </row>
    <row r="209" spans="1:48" s="74" customFormat="1" ht="15.75" customHeight="1">
      <c r="A209" s="463" t="s">
        <v>3767</v>
      </c>
      <c r="B209" s="51">
        <v>45915</v>
      </c>
      <c r="C209" s="33" t="s">
        <v>3766</v>
      </c>
      <c r="D209" s="37">
        <v>1492</v>
      </c>
      <c r="E209" s="34">
        <v>1.3</v>
      </c>
      <c r="F209" s="34">
        <v>1.4</v>
      </c>
      <c r="G209" s="34">
        <v>4.2300000000000004</v>
      </c>
      <c r="H209" s="34">
        <v>0.15</v>
      </c>
      <c r="I209" s="34">
        <v>0.81</v>
      </c>
      <c r="J209" s="31">
        <v>2.9000000000000001E-2</v>
      </c>
      <c r="K209" s="31">
        <v>9.9000000000000005E-2</v>
      </c>
      <c r="L209" s="31">
        <v>6.0999999999999999E-2</v>
      </c>
      <c r="M209" s="31">
        <v>1.2E-2</v>
      </c>
      <c r="N209" s="420">
        <f t="shared" si="21"/>
        <v>94.608999999999995</v>
      </c>
      <c r="O209" s="34">
        <v>36.479999999999997</v>
      </c>
      <c r="P209" s="34">
        <v>39.07</v>
      </c>
      <c r="Q209" s="34">
        <v>6.2</v>
      </c>
      <c r="R209" s="34">
        <v>16.43</v>
      </c>
      <c r="S209" s="34">
        <v>0.22</v>
      </c>
      <c r="T209" s="34">
        <v>0.15</v>
      </c>
      <c r="U209" s="34">
        <v>0.3</v>
      </c>
      <c r="V209" s="34">
        <v>0.18</v>
      </c>
      <c r="W209" s="34">
        <v>0.41</v>
      </c>
      <c r="X209" s="34">
        <v>0.46</v>
      </c>
      <c r="Y209" s="433">
        <f t="shared" si="22"/>
        <v>1.0709978070175439</v>
      </c>
      <c r="Z209" s="433">
        <f t="shared" si="23"/>
        <v>1.2409539473684212</v>
      </c>
      <c r="AA209" s="34"/>
      <c r="AB209" s="34" t="s">
        <v>50</v>
      </c>
      <c r="AC209" s="34">
        <v>6.3</v>
      </c>
      <c r="AD209" s="34"/>
      <c r="AE209" s="34" t="s">
        <v>97</v>
      </c>
      <c r="AF209" s="34"/>
      <c r="AG209" s="34"/>
      <c r="AH209" s="34"/>
      <c r="AI209" s="34"/>
      <c r="AJ209" s="34"/>
      <c r="AK209" s="34"/>
      <c r="AL209" s="36"/>
      <c r="AM209" s="277"/>
      <c r="AN209" s="277"/>
      <c r="AO209" s="277"/>
      <c r="AP209" s="277"/>
      <c r="AQ209" s="277"/>
      <c r="AR209" s="277"/>
      <c r="AS209" s="277"/>
      <c r="AT209" s="277"/>
      <c r="AU209" s="277"/>
      <c r="AV209" s="277"/>
    </row>
    <row r="210" spans="1:48" s="74" customFormat="1" ht="15.75" customHeight="1">
      <c r="A210" s="464" t="s">
        <v>3769</v>
      </c>
      <c r="B210" s="51">
        <v>45915</v>
      </c>
      <c r="C210" s="33" t="s">
        <v>3768</v>
      </c>
      <c r="D210" s="37">
        <v>1488</v>
      </c>
      <c r="E210" s="34">
        <v>2.4</v>
      </c>
      <c r="F210" s="34">
        <v>2.5</v>
      </c>
      <c r="G210" s="34">
        <v>4.18</v>
      </c>
      <c r="H210" s="34">
        <v>0.15</v>
      </c>
      <c r="I210" s="34">
        <v>0.96</v>
      </c>
      <c r="J210" s="31">
        <v>0.03</v>
      </c>
      <c r="K210" s="31">
        <v>0.106</v>
      </c>
      <c r="L210" s="31">
        <v>6.8000000000000005E-2</v>
      </c>
      <c r="M210" s="31">
        <v>1.2E-2</v>
      </c>
      <c r="N210" s="420">
        <f t="shared" si="21"/>
        <v>94.494</v>
      </c>
      <c r="O210" s="34">
        <v>36.270000000000003</v>
      </c>
      <c r="P210" s="34">
        <v>38.78</v>
      </c>
      <c r="Q210" s="34">
        <v>6.12</v>
      </c>
      <c r="R210" s="34">
        <v>17.079999999999998</v>
      </c>
      <c r="S210" s="34">
        <v>0.21</v>
      </c>
      <c r="T210" s="34">
        <v>0.14000000000000001</v>
      </c>
      <c r="U210" s="34">
        <v>0.3</v>
      </c>
      <c r="V210" s="34">
        <v>0.17</v>
      </c>
      <c r="W210" s="34">
        <v>0.38</v>
      </c>
      <c r="X210" s="34">
        <v>0.44</v>
      </c>
      <c r="Y210" s="433">
        <f t="shared" ref="Y210:Y211" si="24">P210/O210</f>
        <v>1.0692031982354562</v>
      </c>
      <c r="Z210" s="433">
        <f t="shared" ref="Z210:Z211" si="25">(Q210+P210)/O210</f>
        <v>1.2379376895505927</v>
      </c>
      <c r="AA210" s="34"/>
      <c r="AB210" s="34" t="s">
        <v>53</v>
      </c>
      <c r="AC210" s="34">
        <v>14.3</v>
      </c>
      <c r="AD210" s="34"/>
      <c r="AE210" s="34" t="s">
        <v>97</v>
      </c>
      <c r="AF210" s="34"/>
      <c r="AG210" s="34"/>
      <c r="AH210" s="34"/>
      <c r="AI210" s="34"/>
      <c r="AJ210" s="34"/>
      <c r="AK210" s="34"/>
      <c r="AL210" s="36"/>
      <c r="AM210" s="277"/>
      <c r="AN210" s="277"/>
      <c r="AO210" s="277"/>
      <c r="AP210" s="277"/>
      <c r="AQ210" s="277"/>
      <c r="AR210" s="277"/>
      <c r="AS210" s="277"/>
      <c r="AT210" s="277"/>
      <c r="AU210" s="277"/>
      <c r="AV210" s="277"/>
    </row>
    <row r="211" spans="1:48" s="74" customFormat="1" ht="15.75" customHeight="1">
      <c r="A211" s="464" t="s">
        <v>3771</v>
      </c>
      <c r="B211" s="51">
        <v>45915</v>
      </c>
      <c r="C211" s="33" t="s">
        <v>3770</v>
      </c>
      <c r="D211" s="37" t="s">
        <v>51</v>
      </c>
      <c r="E211" s="34">
        <v>4.3</v>
      </c>
      <c r="F211" s="34">
        <v>4.4000000000000004</v>
      </c>
      <c r="G211" s="34">
        <v>4.24</v>
      </c>
      <c r="H211" s="34">
        <v>0.15</v>
      </c>
      <c r="I211" s="34">
        <v>0.61</v>
      </c>
      <c r="J211" s="31">
        <v>0.04</v>
      </c>
      <c r="K211" s="31">
        <v>9.8000000000000004E-2</v>
      </c>
      <c r="L211" s="31">
        <v>5.0999999999999997E-2</v>
      </c>
      <c r="M211" s="31">
        <v>1.2999999999999999E-2</v>
      </c>
      <c r="N211" s="420">
        <f t="shared" si="21"/>
        <v>94.798000000000002</v>
      </c>
      <c r="O211" s="34">
        <v>36.78</v>
      </c>
      <c r="P211" s="34">
        <v>39.020000000000003</v>
      </c>
      <c r="Q211" s="34">
        <v>6.12</v>
      </c>
      <c r="R211" s="34">
        <v>16.059999999999999</v>
      </c>
      <c r="S211" s="34">
        <v>0.31</v>
      </c>
      <c r="T211" s="34">
        <v>0.19</v>
      </c>
      <c r="U211" s="34">
        <v>0.32</v>
      </c>
      <c r="V211" s="34">
        <v>0.17</v>
      </c>
      <c r="W211" s="34">
        <v>0.41</v>
      </c>
      <c r="X211" s="34">
        <v>0.51</v>
      </c>
      <c r="Y211" s="433">
        <f t="shared" si="24"/>
        <v>1.0609026644915716</v>
      </c>
      <c r="Z211" s="433">
        <f t="shared" si="25"/>
        <v>1.2272974442631865</v>
      </c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6"/>
      <c r="AM211" s="277"/>
      <c r="AN211" s="277"/>
      <c r="AO211" s="277"/>
      <c r="AP211" s="277"/>
      <c r="AQ211" s="277"/>
      <c r="AR211" s="277"/>
      <c r="AS211" s="277"/>
      <c r="AT211" s="277"/>
      <c r="AU211" s="277"/>
      <c r="AV211" s="277"/>
    </row>
    <row r="212" spans="1:48" s="74" customFormat="1" ht="15.75" customHeight="1">
      <c r="A212" s="465" t="s">
        <v>3773</v>
      </c>
      <c r="B212" s="51">
        <v>45915</v>
      </c>
      <c r="C212" s="33" t="s">
        <v>3772</v>
      </c>
      <c r="D212" s="37">
        <v>1466</v>
      </c>
      <c r="E212" s="34">
        <v>6.2</v>
      </c>
      <c r="F212" s="34">
        <v>6.3</v>
      </c>
      <c r="G212" s="34">
        <v>4.1399999999999997</v>
      </c>
      <c r="H212" s="34">
        <v>0.14000000000000001</v>
      </c>
      <c r="I212" s="34">
        <v>0.51</v>
      </c>
      <c r="J212" s="31">
        <v>4.7E-2</v>
      </c>
      <c r="K212" s="31">
        <v>9.0999999999999998E-2</v>
      </c>
      <c r="L212" s="31">
        <v>4.3999999999999997E-2</v>
      </c>
      <c r="M212" s="31">
        <v>1.2E-2</v>
      </c>
      <c r="N212" s="420">
        <f t="shared" si="21"/>
        <v>95.016000000000005</v>
      </c>
      <c r="O212" s="34">
        <v>37.340000000000003</v>
      </c>
      <c r="P212" s="34">
        <v>38.46</v>
      </c>
      <c r="Q212" s="34">
        <v>6.06</v>
      </c>
      <c r="R212" s="34">
        <v>16.07</v>
      </c>
      <c r="S212" s="34">
        <v>0.31</v>
      </c>
      <c r="T212" s="34">
        <v>0.19</v>
      </c>
      <c r="U212" s="34">
        <v>0.32</v>
      </c>
      <c r="V212" s="34">
        <v>0.18</v>
      </c>
      <c r="W212" s="34">
        <v>0.45</v>
      </c>
      <c r="X212" s="34">
        <v>0.52</v>
      </c>
      <c r="Y212" s="433">
        <v>1.0299946438136047</v>
      </c>
      <c r="Z212" s="433">
        <v>1.1922870915907873</v>
      </c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6"/>
      <c r="AM212" s="277"/>
      <c r="AN212" s="277"/>
      <c r="AO212" s="277"/>
      <c r="AP212" s="277"/>
      <c r="AQ212" s="277"/>
      <c r="AR212" s="277"/>
      <c r="AS212" s="277"/>
      <c r="AT212" s="277"/>
      <c r="AU212" s="277"/>
      <c r="AV212" s="277"/>
    </row>
    <row r="213" spans="1:48" s="74" customFormat="1" ht="15.75" customHeight="1">
      <c r="A213" s="457"/>
      <c r="B213" s="51"/>
      <c r="C213" s="33"/>
      <c r="D213" s="37"/>
      <c r="E213" s="34"/>
      <c r="F213" s="34"/>
      <c r="G213" s="34"/>
      <c r="H213" s="34"/>
      <c r="I213" s="34"/>
      <c r="J213" s="31"/>
      <c r="K213" s="31"/>
      <c r="L213" s="31"/>
      <c r="M213" s="31"/>
      <c r="N213" s="420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433"/>
      <c r="Z213" s="433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6"/>
      <c r="AM213" s="277"/>
      <c r="AN213" s="277"/>
      <c r="AO213" s="277"/>
      <c r="AP213" s="277"/>
      <c r="AQ213" s="277"/>
      <c r="AR213" s="277"/>
      <c r="AS213" s="277"/>
      <c r="AT213" s="277"/>
      <c r="AU213" s="277"/>
      <c r="AV213" s="277"/>
    </row>
    <row r="214" spans="1:48" s="74" customFormat="1" ht="15.75" customHeight="1">
      <c r="A214" s="466" t="s">
        <v>3775</v>
      </c>
      <c r="B214" s="51">
        <v>45916</v>
      </c>
      <c r="C214" s="33" t="s">
        <v>3774</v>
      </c>
      <c r="D214" s="33" t="s">
        <v>51</v>
      </c>
      <c r="E214" s="34">
        <v>20.05</v>
      </c>
      <c r="F214" s="34">
        <v>20.149999999999999</v>
      </c>
      <c r="G214" s="34">
        <v>3.96</v>
      </c>
      <c r="H214" s="34">
        <v>0.15</v>
      </c>
      <c r="I214" s="34">
        <v>1.59</v>
      </c>
      <c r="J214" s="31">
        <v>2.1999999999999999E-2</v>
      </c>
      <c r="K214" s="31">
        <v>0.111</v>
      </c>
      <c r="L214" s="31">
        <v>6.5000000000000002E-2</v>
      </c>
      <c r="M214" s="31">
        <v>1.2E-2</v>
      </c>
      <c r="N214" s="420">
        <f t="shared" si="21"/>
        <v>94.09</v>
      </c>
      <c r="O214" s="34">
        <v>37.76</v>
      </c>
      <c r="P214" s="34">
        <v>38.6</v>
      </c>
      <c r="Q214" s="34">
        <v>6.59</v>
      </c>
      <c r="R214" s="34">
        <v>15.39</v>
      </c>
      <c r="S214" s="34">
        <v>0.23</v>
      </c>
      <c r="T214" s="34">
        <v>0.15</v>
      </c>
      <c r="U214" s="34">
        <v>0.37</v>
      </c>
      <c r="V214" s="34">
        <v>0.13</v>
      </c>
      <c r="W214" s="34">
        <v>0.3</v>
      </c>
      <c r="X214" s="34">
        <v>0.37</v>
      </c>
      <c r="Y214" s="433">
        <v>1.0222457627118644</v>
      </c>
      <c r="Z214" s="433">
        <v>1.1967690677966101</v>
      </c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6"/>
      <c r="AM214" s="277"/>
      <c r="AN214" s="277"/>
      <c r="AO214" s="277"/>
      <c r="AP214" s="277"/>
      <c r="AQ214" s="277"/>
      <c r="AR214" s="277"/>
      <c r="AS214" s="277"/>
      <c r="AT214" s="277"/>
      <c r="AU214" s="277"/>
      <c r="AV214" s="277"/>
    </row>
    <row r="215" spans="1:48" s="74" customFormat="1" ht="15.75" customHeight="1">
      <c r="A215" s="466" t="s">
        <v>3777</v>
      </c>
      <c r="B215" s="51">
        <v>45916</v>
      </c>
      <c r="C215" s="33" t="s">
        <v>3776</v>
      </c>
      <c r="D215" s="33">
        <v>1406</v>
      </c>
      <c r="E215" s="34">
        <v>23</v>
      </c>
      <c r="F215" s="34">
        <v>23.1</v>
      </c>
      <c r="G215" s="34">
        <v>3.92</v>
      </c>
      <c r="H215" s="34">
        <v>0.15</v>
      </c>
      <c r="I215" s="34">
        <v>1.67</v>
      </c>
      <c r="J215" s="31">
        <v>2.4E-2</v>
      </c>
      <c r="K215" s="31">
        <v>0.111</v>
      </c>
      <c r="L215" s="31">
        <v>7.6999999999999999E-2</v>
      </c>
      <c r="M215" s="31">
        <v>1.2E-2</v>
      </c>
      <c r="N215" s="420">
        <f t="shared" si="21"/>
        <v>94.036000000000001</v>
      </c>
      <c r="O215" s="34">
        <v>37.28</v>
      </c>
      <c r="P215" s="34">
        <v>38.29</v>
      </c>
      <c r="Q215" s="34">
        <v>6.5</v>
      </c>
      <c r="R215" s="34">
        <v>16.309999999999999</v>
      </c>
      <c r="S215" s="34">
        <v>0.2</v>
      </c>
      <c r="T215" s="34">
        <v>0.12</v>
      </c>
      <c r="U215" s="34">
        <v>0.28999999999999998</v>
      </c>
      <c r="V215" s="34">
        <v>0.19</v>
      </c>
      <c r="W215" s="34">
        <v>0.31</v>
      </c>
      <c r="X215" s="34">
        <v>0.4</v>
      </c>
      <c r="Y215" s="433">
        <f t="shared" ref="Y215" si="26">P215/O215</f>
        <v>1.0270922746781115</v>
      </c>
      <c r="Z215" s="433">
        <f t="shared" ref="Z215" si="27">(Q215+P215)/O215</f>
        <v>1.2014484978540771</v>
      </c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6"/>
      <c r="AM215" s="277"/>
      <c r="AN215" s="277"/>
      <c r="AO215" s="277"/>
      <c r="AP215" s="277"/>
      <c r="AQ215" s="277"/>
      <c r="AR215" s="277"/>
      <c r="AS215" s="277"/>
      <c r="AT215" s="277"/>
      <c r="AU215" s="277"/>
      <c r="AV215" s="277"/>
    </row>
    <row r="216" spans="1:48" s="74" customFormat="1" ht="15.75" customHeight="1">
      <c r="A216" s="457"/>
      <c r="B216" s="51"/>
      <c r="C216" s="33"/>
      <c r="D216" s="37"/>
      <c r="E216" s="34"/>
      <c r="F216" s="34"/>
      <c r="G216" s="34"/>
      <c r="H216" s="34"/>
      <c r="I216" s="34"/>
      <c r="J216" s="31"/>
      <c r="K216" s="31"/>
      <c r="L216" s="31"/>
      <c r="M216" s="31"/>
      <c r="N216" s="420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433"/>
      <c r="Z216" s="433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6"/>
      <c r="AM216" s="277"/>
      <c r="AN216" s="277"/>
      <c r="AO216" s="277"/>
      <c r="AP216" s="277"/>
      <c r="AQ216" s="277"/>
      <c r="AR216" s="277"/>
      <c r="AS216" s="277"/>
      <c r="AT216" s="277"/>
      <c r="AU216" s="277"/>
      <c r="AV216" s="277"/>
    </row>
    <row r="217" spans="1:48" s="74" customFormat="1" ht="15.75" customHeight="1">
      <c r="A217" s="467" t="s">
        <v>3779</v>
      </c>
      <c r="B217" s="51">
        <v>45917</v>
      </c>
      <c r="C217" s="33" t="s">
        <v>3778</v>
      </c>
      <c r="D217" s="33">
        <v>1457</v>
      </c>
      <c r="E217" s="34">
        <v>1.1000000000000001</v>
      </c>
      <c r="F217" s="34">
        <v>1.2</v>
      </c>
      <c r="G217" s="34">
        <v>3.98</v>
      </c>
      <c r="H217" s="34">
        <v>0.16</v>
      </c>
      <c r="I217" s="34">
        <v>1.43</v>
      </c>
      <c r="J217" s="31">
        <v>0.03</v>
      </c>
      <c r="K217" s="31">
        <v>0.11799999999999999</v>
      </c>
      <c r="L217" s="31">
        <v>7.0000000000000007E-2</v>
      </c>
      <c r="M217" s="31">
        <v>1.2E-2</v>
      </c>
      <c r="N217" s="420">
        <f t="shared" si="21"/>
        <v>94.2</v>
      </c>
      <c r="O217" s="34">
        <v>37.97</v>
      </c>
      <c r="P217" s="34">
        <v>37.950000000000003</v>
      </c>
      <c r="Q217" s="34">
        <v>6.74</v>
      </c>
      <c r="R217" s="34">
        <v>15.72</v>
      </c>
      <c r="S217" s="34">
        <v>0.21</v>
      </c>
      <c r="T217" s="34">
        <v>0.12</v>
      </c>
      <c r="U217" s="34">
        <v>0.32</v>
      </c>
      <c r="V217" s="34">
        <v>0.2</v>
      </c>
      <c r="W217" s="34">
        <v>0.28999999999999998</v>
      </c>
      <c r="X217" s="34">
        <v>0.37</v>
      </c>
      <c r="Y217" s="433">
        <f t="shared" ref="Y217:Y218" si="28">P217/O217</f>
        <v>0.99947326836976569</v>
      </c>
      <c r="Z217" s="433">
        <f t="shared" ref="Z217:Z218" si="29">(Q217+P217)/O217</f>
        <v>1.1769818277587571</v>
      </c>
      <c r="AA217" s="34"/>
      <c r="AB217" s="34" t="s">
        <v>48</v>
      </c>
      <c r="AC217" s="34">
        <v>22.5</v>
      </c>
      <c r="AD217" s="34">
        <v>24.8</v>
      </c>
      <c r="AE217" s="34">
        <v>17</v>
      </c>
      <c r="AF217" s="34">
        <v>0.4</v>
      </c>
      <c r="AG217" s="34">
        <v>3.35</v>
      </c>
      <c r="AH217" s="34">
        <v>54.45</v>
      </c>
      <c r="AI217" s="34">
        <v>1.4588235294117649</v>
      </c>
      <c r="AJ217" s="34">
        <v>40.669856459330148</v>
      </c>
      <c r="AK217" s="34">
        <v>858.57499999999993</v>
      </c>
      <c r="AL217" s="36"/>
      <c r="AM217" s="277"/>
      <c r="AN217" s="277"/>
      <c r="AO217" s="277"/>
      <c r="AP217" s="277"/>
      <c r="AQ217" s="277"/>
      <c r="AR217" s="277"/>
      <c r="AS217" s="277"/>
      <c r="AT217" s="277"/>
      <c r="AU217" s="277"/>
      <c r="AV217" s="277"/>
    </row>
    <row r="218" spans="1:48" s="74" customFormat="1" ht="15.75" customHeight="1">
      <c r="A218" s="468" t="s">
        <v>3781</v>
      </c>
      <c r="B218" s="51">
        <v>45917</v>
      </c>
      <c r="C218" s="33" t="s">
        <v>3780</v>
      </c>
      <c r="D218" s="33">
        <v>1465</v>
      </c>
      <c r="E218" s="34">
        <v>4.0999999999999996</v>
      </c>
      <c r="F218" s="34">
        <v>4.2</v>
      </c>
      <c r="G218" s="34">
        <v>4.09</v>
      </c>
      <c r="H218" s="34">
        <v>0.13</v>
      </c>
      <c r="I218" s="34">
        <v>0.61</v>
      </c>
      <c r="J218" s="31">
        <v>4.2999999999999997E-2</v>
      </c>
      <c r="K218" s="31">
        <v>9.0999999999999998E-2</v>
      </c>
      <c r="L218" s="31">
        <v>3.7999999999999999E-2</v>
      </c>
      <c r="M218" s="31">
        <v>1.2E-2</v>
      </c>
      <c r="N218" s="420">
        <f t="shared" si="21"/>
        <v>94.986000000000004</v>
      </c>
      <c r="O218" s="34">
        <v>38.04</v>
      </c>
      <c r="P218" s="34">
        <v>37.5</v>
      </c>
      <c r="Q218" s="34">
        <v>6.83</v>
      </c>
      <c r="R218" s="34">
        <v>15.56</v>
      </c>
      <c r="S218" s="34">
        <v>0.24</v>
      </c>
      <c r="T218" s="34">
        <v>0.19</v>
      </c>
      <c r="U218" s="34">
        <v>0.28999999999999998</v>
      </c>
      <c r="V218" s="34">
        <v>0.23</v>
      </c>
      <c r="W218" s="34">
        <v>0.5</v>
      </c>
      <c r="X218" s="34">
        <v>0.51</v>
      </c>
      <c r="Y218" s="433">
        <f t="shared" si="28"/>
        <v>0.98580441640378547</v>
      </c>
      <c r="Z218" s="433">
        <f t="shared" si="29"/>
        <v>1.1653522607781284</v>
      </c>
      <c r="AA218" s="34"/>
      <c r="AB218" s="34" t="s">
        <v>50</v>
      </c>
      <c r="AC218" s="34">
        <v>6.3</v>
      </c>
      <c r="AD218" s="34" t="s">
        <v>51</v>
      </c>
      <c r="AE218" s="34"/>
      <c r="AF218" s="34"/>
      <c r="AG218" s="34"/>
      <c r="AH218" s="34"/>
      <c r="AI218" s="34"/>
      <c r="AJ218" s="34"/>
      <c r="AK218" s="34"/>
      <c r="AL218" s="36"/>
      <c r="AM218" s="277"/>
      <c r="AN218" s="277"/>
      <c r="AO218" s="277"/>
      <c r="AP218" s="277"/>
      <c r="AQ218" s="277"/>
      <c r="AR218" s="277"/>
      <c r="AS218" s="277"/>
      <c r="AT218" s="277"/>
      <c r="AU218" s="277"/>
      <c r="AV218" s="277"/>
    </row>
    <row r="219" spans="1:48" s="74" customFormat="1" ht="15.75" customHeight="1">
      <c r="A219" s="469" t="s">
        <v>3783</v>
      </c>
      <c r="B219" s="51">
        <v>45917</v>
      </c>
      <c r="C219" s="33" t="s">
        <v>3782</v>
      </c>
      <c r="D219" s="33">
        <v>1482</v>
      </c>
      <c r="E219" s="34">
        <v>6.35</v>
      </c>
      <c r="F219" s="34">
        <v>6.45</v>
      </c>
      <c r="G219" s="34">
        <v>4.21</v>
      </c>
      <c r="H219" s="34">
        <v>0.15</v>
      </c>
      <c r="I219" s="34">
        <v>0.82</v>
      </c>
      <c r="J219" s="31">
        <v>2.5000000000000001E-2</v>
      </c>
      <c r="K219" s="31">
        <v>0.107</v>
      </c>
      <c r="L219" s="31">
        <v>5.6000000000000001E-2</v>
      </c>
      <c r="M219" s="31">
        <v>1.2E-2</v>
      </c>
      <c r="N219" s="420">
        <f t="shared" si="21"/>
        <v>94.62</v>
      </c>
      <c r="O219" s="34">
        <v>36.83</v>
      </c>
      <c r="P219" s="34">
        <v>38.61</v>
      </c>
      <c r="Q219" s="34">
        <v>6.98</v>
      </c>
      <c r="R219" s="34">
        <v>15.65</v>
      </c>
      <c r="S219" s="34">
        <v>0.28000000000000003</v>
      </c>
      <c r="T219" s="34">
        <v>0.13</v>
      </c>
      <c r="U219" s="34">
        <v>0.3</v>
      </c>
      <c r="V219" s="34">
        <v>0.19</v>
      </c>
      <c r="W219" s="34">
        <v>0.44</v>
      </c>
      <c r="X219" s="34">
        <v>0.47</v>
      </c>
      <c r="Y219" s="433">
        <v>1.0483301656258486</v>
      </c>
      <c r="Z219" s="433">
        <v>1.2378495791474342</v>
      </c>
      <c r="AA219" s="34"/>
      <c r="AB219" s="34" t="s">
        <v>53</v>
      </c>
      <c r="AC219" s="34">
        <v>14.3</v>
      </c>
      <c r="AD219" s="34">
        <v>25.2</v>
      </c>
      <c r="AE219" s="34">
        <v>18</v>
      </c>
      <c r="AF219" s="34">
        <v>0.6</v>
      </c>
      <c r="AG219" s="34">
        <v>3.48</v>
      </c>
      <c r="AH219" s="34">
        <v>52.72</v>
      </c>
      <c r="AI219" s="34">
        <v>1.4</v>
      </c>
      <c r="AJ219" s="34">
        <v>41.666666666666664</v>
      </c>
      <c r="AK219" s="34">
        <v>874.74</v>
      </c>
      <c r="AL219" s="36"/>
      <c r="AM219" s="277"/>
      <c r="AN219" s="277"/>
      <c r="AO219" s="277"/>
      <c r="AP219" s="277"/>
      <c r="AQ219" s="277"/>
      <c r="AR219" s="277"/>
      <c r="AS219" s="277"/>
      <c r="AT219" s="277"/>
      <c r="AU219" s="277"/>
      <c r="AV219" s="277"/>
    </row>
    <row r="220" spans="1:48" s="74" customFormat="1" ht="15.75" customHeight="1">
      <c r="A220" s="469" t="s">
        <v>3785</v>
      </c>
      <c r="B220" s="51">
        <v>45917</v>
      </c>
      <c r="C220" s="33" t="s">
        <v>3784</v>
      </c>
      <c r="D220" s="33">
        <v>1482</v>
      </c>
      <c r="E220" s="34">
        <v>8.25</v>
      </c>
      <c r="F220" s="34">
        <v>8.35</v>
      </c>
      <c r="G220" s="34">
        <v>4.16</v>
      </c>
      <c r="H220" s="34">
        <v>0.14000000000000001</v>
      </c>
      <c r="I220" s="34">
        <v>0.64</v>
      </c>
      <c r="J220" s="31">
        <v>0.03</v>
      </c>
      <c r="K220" s="31">
        <v>9.5000000000000001E-2</v>
      </c>
      <c r="L220" s="31">
        <v>0.05</v>
      </c>
      <c r="M220" s="31">
        <v>1.2E-2</v>
      </c>
      <c r="N220" s="420">
        <f t="shared" si="21"/>
        <v>94.873000000000005</v>
      </c>
      <c r="O220" s="34">
        <v>36.74</v>
      </c>
      <c r="P220" s="34">
        <v>38.520000000000003</v>
      </c>
      <c r="Q220" s="34">
        <v>7.01</v>
      </c>
      <c r="R220" s="34">
        <v>15.59</v>
      </c>
      <c r="S220" s="34">
        <v>0.34</v>
      </c>
      <c r="T220" s="34">
        <v>0.17</v>
      </c>
      <c r="U220" s="34">
        <v>0.28999999999999998</v>
      </c>
      <c r="V220" s="34">
        <v>0.21</v>
      </c>
      <c r="W220" s="34">
        <v>0.48</v>
      </c>
      <c r="X220" s="34">
        <v>0.52</v>
      </c>
      <c r="Y220" s="433">
        <v>1.0484485574305933</v>
      </c>
      <c r="Z220" s="433">
        <v>1.2392487751769188</v>
      </c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6"/>
      <c r="AM220" s="277"/>
      <c r="AN220" s="277"/>
      <c r="AO220" s="277"/>
      <c r="AP220" s="277"/>
      <c r="AQ220" s="277"/>
      <c r="AR220" s="277"/>
      <c r="AS220" s="277"/>
      <c r="AT220" s="277"/>
      <c r="AU220" s="277"/>
      <c r="AV220" s="277"/>
    </row>
    <row r="221" spans="1:48" s="74" customFormat="1" ht="15.75" customHeight="1">
      <c r="A221" s="469" t="s">
        <v>3787</v>
      </c>
      <c r="B221" s="51">
        <v>45917</v>
      </c>
      <c r="C221" s="33" t="s">
        <v>3786</v>
      </c>
      <c r="D221" s="33">
        <v>1492</v>
      </c>
      <c r="E221" s="34">
        <v>10.5</v>
      </c>
      <c r="F221" s="34">
        <v>11</v>
      </c>
      <c r="G221" s="34">
        <v>4.1500000000000004</v>
      </c>
      <c r="H221" s="34">
        <v>0.12</v>
      </c>
      <c r="I221" s="34">
        <v>0.5</v>
      </c>
      <c r="J221" s="31">
        <v>4.4999999999999998E-2</v>
      </c>
      <c r="K221" s="31">
        <v>9.1999999999999998E-2</v>
      </c>
      <c r="L221" s="31">
        <v>3.7999999999999999E-2</v>
      </c>
      <c r="M221" s="31">
        <v>1.2E-2</v>
      </c>
      <c r="N221" s="420">
        <f t="shared" si="21"/>
        <v>95.043000000000006</v>
      </c>
      <c r="O221" s="34">
        <v>36.15</v>
      </c>
      <c r="P221" s="34">
        <v>38.76</v>
      </c>
      <c r="Q221" s="34">
        <v>7.31</v>
      </c>
      <c r="R221" s="34">
        <v>15.46</v>
      </c>
      <c r="S221" s="34">
        <v>0.28000000000000003</v>
      </c>
      <c r="T221" s="34">
        <v>0.19</v>
      </c>
      <c r="U221" s="34">
        <v>0.28999999999999998</v>
      </c>
      <c r="V221" s="34">
        <v>0.23</v>
      </c>
      <c r="W221" s="34">
        <v>0.46</v>
      </c>
      <c r="X221" s="34">
        <v>0.59</v>
      </c>
      <c r="Y221" s="433">
        <v>1.0721991701244813</v>
      </c>
      <c r="Z221" s="433">
        <v>1.2744121715076073</v>
      </c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6"/>
      <c r="AM221" s="277"/>
      <c r="AN221" s="277"/>
      <c r="AO221" s="277"/>
      <c r="AP221" s="277"/>
      <c r="AQ221" s="277"/>
      <c r="AR221" s="277"/>
      <c r="AS221" s="277"/>
      <c r="AT221" s="277"/>
      <c r="AU221" s="277"/>
      <c r="AV221" s="277"/>
    </row>
    <row r="222" spans="1:48" s="74" customFormat="1" ht="15.75" customHeight="1">
      <c r="A222" s="469" t="s">
        <v>3789</v>
      </c>
      <c r="B222" s="51">
        <v>45917</v>
      </c>
      <c r="C222" s="33" t="s">
        <v>3788</v>
      </c>
      <c r="D222" s="33">
        <v>1471</v>
      </c>
      <c r="E222" s="34">
        <v>12.05</v>
      </c>
      <c r="F222" s="34">
        <v>12.15</v>
      </c>
      <c r="G222" s="34">
        <v>4.16</v>
      </c>
      <c r="H222" s="34">
        <v>0.13</v>
      </c>
      <c r="I222" s="34">
        <v>0.46</v>
      </c>
      <c r="J222" s="31">
        <v>3.2000000000000001E-2</v>
      </c>
      <c r="K222" s="31">
        <v>9.1999999999999998E-2</v>
      </c>
      <c r="L222" s="31">
        <v>3.5999999999999997E-2</v>
      </c>
      <c r="M222" s="31">
        <v>1.2999999999999999E-2</v>
      </c>
      <c r="N222" s="420">
        <f t="shared" si="21"/>
        <v>95.076999999999998</v>
      </c>
      <c r="O222" s="34">
        <v>37.380000000000003</v>
      </c>
      <c r="P222" s="34">
        <v>37.86</v>
      </c>
      <c r="Q222" s="34">
        <v>6.93</v>
      </c>
      <c r="R222" s="34">
        <v>15.5</v>
      </c>
      <c r="S222" s="34">
        <v>0.36</v>
      </c>
      <c r="T222" s="34">
        <v>0.19</v>
      </c>
      <c r="U222" s="34">
        <v>0.28000000000000003</v>
      </c>
      <c r="V222" s="34">
        <v>0.22</v>
      </c>
      <c r="W222" s="34">
        <v>0.56999999999999995</v>
      </c>
      <c r="X222" s="34">
        <v>0.59</v>
      </c>
      <c r="Y222" s="433">
        <v>1.0128410914927768</v>
      </c>
      <c r="Z222" s="433">
        <v>1.198234349919743</v>
      </c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6"/>
      <c r="AM222" s="277"/>
      <c r="AN222" s="277"/>
      <c r="AO222" s="277"/>
      <c r="AP222" s="277"/>
      <c r="AQ222" s="277"/>
      <c r="AR222" s="277"/>
      <c r="AS222" s="277"/>
      <c r="AT222" s="277"/>
      <c r="AU222" s="277"/>
      <c r="AV222" s="277"/>
    </row>
    <row r="223" spans="1:48" s="74" customFormat="1" ht="15.75" customHeight="1">
      <c r="A223" s="469" t="s">
        <v>3790</v>
      </c>
      <c r="B223" s="51">
        <v>45917</v>
      </c>
      <c r="C223" s="33" t="s">
        <v>3791</v>
      </c>
      <c r="D223" s="33">
        <v>1470</v>
      </c>
      <c r="E223" s="34">
        <v>13.55</v>
      </c>
      <c r="F223" s="34">
        <v>14.05</v>
      </c>
      <c r="G223" s="34">
        <v>4.1500000000000004</v>
      </c>
      <c r="H223" s="34">
        <v>0.13</v>
      </c>
      <c r="I223" s="34">
        <v>0.42</v>
      </c>
      <c r="J223" s="31">
        <v>3.2000000000000001E-2</v>
      </c>
      <c r="K223" s="31">
        <v>9.4E-2</v>
      </c>
      <c r="L223" s="31">
        <v>3.2000000000000001E-2</v>
      </c>
      <c r="M223" s="31">
        <v>1.2999999999999999E-2</v>
      </c>
      <c r="N223" s="420">
        <f t="shared" si="21"/>
        <v>95.129000000000005</v>
      </c>
      <c r="O223" s="34">
        <v>36.24</v>
      </c>
      <c r="P223" s="34">
        <v>38.96</v>
      </c>
      <c r="Q223" s="34">
        <v>7.32</v>
      </c>
      <c r="R223" s="34">
        <v>15.21</v>
      </c>
      <c r="S223" s="34">
        <v>0.24</v>
      </c>
      <c r="T223" s="34">
        <v>0.19</v>
      </c>
      <c r="U223" s="34">
        <v>0.28000000000000003</v>
      </c>
      <c r="V223" s="34">
        <v>0.2</v>
      </c>
      <c r="W223" s="34">
        <v>0.49</v>
      </c>
      <c r="X223" s="34">
        <v>0.66</v>
      </c>
      <c r="Y223" s="433">
        <v>1.075055187637969</v>
      </c>
      <c r="Z223" s="433">
        <v>1.2770419426048565</v>
      </c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6"/>
      <c r="AM223" s="277"/>
      <c r="AN223" s="277"/>
      <c r="AO223" s="277"/>
      <c r="AP223" s="277"/>
      <c r="AQ223" s="277"/>
      <c r="AR223" s="277"/>
      <c r="AS223" s="277"/>
      <c r="AT223" s="277"/>
      <c r="AU223" s="277"/>
      <c r="AV223" s="277"/>
    </row>
    <row r="224" spans="1:48" s="74" customFormat="1" ht="15.75" customHeight="1">
      <c r="A224" s="469" t="s">
        <v>3793</v>
      </c>
      <c r="B224" s="51">
        <v>45917</v>
      </c>
      <c r="C224" s="33" t="s">
        <v>3792</v>
      </c>
      <c r="D224" s="33">
        <v>1474</v>
      </c>
      <c r="E224" s="34">
        <v>16.079999999999998</v>
      </c>
      <c r="F224" s="34">
        <v>16.18</v>
      </c>
      <c r="G224" s="34">
        <v>4.29</v>
      </c>
      <c r="H224" s="34">
        <v>0.14000000000000001</v>
      </c>
      <c r="I224" s="34">
        <v>0.47</v>
      </c>
      <c r="J224" s="31">
        <v>4.2999999999999997E-2</v>
      </c>
      <c r="K224" s="31">
        <v>9.2999999999999999E-2</v>
      </c>
      <c r="L224" s="31">
        <v>3.5000000000000003E-2</v>
      </c>
      <c r="M224" s="31">
        <v>1.4999999999999999E-2</v>
      </c>
      <c r="N224" s="420">
        <f t="shared" si="21"/>
        <v>94.914000000000001</v>
      </c>
      <c r="O224" s="34">
        <v>35.99</v>
      </c>
      <c r="P224" s="34">
        <v>39.78</v>
      </c>
      <c r="Q224" s="34">
        <v>7.54</v>
      </c>
      <c r="R224" s="34">
        <v>14.28</v>
      </c>
      <c r="S224" s="34">
        <v>0.38</v>
      </c>
      <c r="T224" s="34">
        <v>0.23</v>
      </c>
      <c r="U224" s="34">
        <v>0.28000000000000003</v>
      </c>
      <c r="V224" s="34">
        <v>0.19</v>
      </c>
      <c r="W224" s="34">
        <v>0.47</v>
      </c>
      <c r="X224" s="34">
        <v>0.74</v>
      </c>
      <c r="Y224" s="433">
        <v>1.1053070297304806</v>
      </c>
      <c r="Z224" s="433">
        <v>1.3148096693525979</v>
      </c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6"/>
      <c r="AM224" s="277"/>
      <c r="AN224" s="277"/>
      <c r="AO224" s="277"/>
      <c r="AP224" s="277"/>
      <c r="AQ224" s="277"/>
      <c r="AR224" s="277"/>
      <c r="AS224" s="277"/>
      <c r="AT224" s="277"/>
      <c r="AU224" s="277"/>
      <c r="AV224" s="277"/>
    </row>
    <row r="225" spans="1:48" s="74" customFormat="1" ht="15.75" customHeight="1">
      <c r="A225" s="469" t="s">
        <v>3795</v>
      </c>
      <c r="B225" s="51">
        <v>45917</v>
      </c>
      <c r="C225" s="33" t="s">
        <v>3794</v>
      </c>
      <c r="D225" s="33">
        <v>1479</v>
      </c>
      <c r="E225" s="34">
        <v>18</v>
      </c>
      <c r="F225" s="34">
        <v>18.100000000000001</v>
      </c>
      <c r="G225" s="34">
        <v>4.21</v>
      </c>
      <c r="H225" s="34">
        <v>0.13</v>
      </c>
      <c r="I225" s="34">
        <v>0.39</v>
      </c>
      <c r="J225" s="31">
        <v>3.3000000000000002E-2</v>
      </c>
      <c r="K225" s="31">
        <v>9.9000000000000005E-2</v>
      </c>
      <c r="L225" s="31">
        <v>3.6999999999999998E-2</v>
      </c>
      <c r="M225" s="31">
        <v>1.4E-2</v>
      </c>
      <c r="N225" s="420">
        <f t="shared" si="21"/>
        <v>95.087000000000003</v>
      </c>
      <c r="O225" s="34">
        <v>35.86</v>
      </c>
      <c r="P225" s="34">
        <v>40.11</v>
      </c>
      <c r="Q225" s="34">
        <v>7.68</v>
      </c>
      <c r="R225" s="34">
        <v>14.12</v>
      </c>
      <c r="S225" s="34">
        <v>0.33</v>
      </c>
      <c r="T225" s="34">
        <v>0.2</v>
      </c>
      <c r="U225" s="34">
        <v>0.28000000000000003</v>
      </c>
      <c r="V225" s="34">
        <v>0.17</v>
      </c>
      <c r="W225" s="34">
        <v>0.38</v>
      </c>
      <c r="X225" s="34">
        <v>0.7</v>
      </c>
      <c r="Y225" s="433">
        <v>1.1185164528722811</v>
      </c>
      <c r="Z225" s="433">
        <v>1.3326826547685444</v>
      </c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6"/>
      <c r="AM225" s="277"/>
      <c r="AN225" s="277"/>
      <c r="AO225" s="277"/>
      <c r="AP225" s="277"/>
      <c r="AQ225" s="277"/>
      <c r="AR225" s="277"/>
      <c r="AS225" s="277"/>
      <c r="AT225" s="277"/>
      <c r="AU225" s="277"/>
      <c r="AV225" s="277"/>
    </row>
    <row r="226" spans="1:48" s="74" customFormat="1" ht="15.75" customHeight="1">
      <c r="A226" s="469" t="s">
        <v>3797</v>
      </c>
      <c r="B226" s="51">
        <v>45917</v>
      </c>
      <c r="C226" s="33" t="s">
        <v>3796</v>
      </c>
      <c r="D226" s="33">
        <v>1470</v>
      </c>
      <c r="E226" s="34">
        <v>19.5</v>
      </c>
      <c r="F226" s="34">
        <v>20</v>
      </c>
      <c r="G226" s="34">
        <v>4.3</v>
      </c>
      <c r="H226" s="34">
        <v>0.14000000000000001</v>
      </c>
      <c r="I226" s="34">
        <v>0.4</v>
      </c>
      <c r="J226" s="31">
        <v>3.6999999999999998E-2</v>
      </c>
      <c r="K226" s="31">
        <v>9.6000000000000002E-2</v>
      </c>
      <c r="L226" s="31">
        <v>2.8000000000000001E-2</v>
      </c>
      <c r="M226" s="31">
        <v>1.7000000000000001E-2</v>
      </c>
      <c r="N226" s="420">
        <f t="shared" si="21"/>
        <v>94.981999999999999</v>
      </c>
      <c r="O226" s="34">
        <v>35.880000000000003</v>
      </c>
      <c r="P226" s="34">
        <v>40.18</v>
      </c>
      <c r="Q226" s="34">
        <v>7.67</v>
      </c>
      <c r="R226" s="34">
        <v>14.09</v>
      </c>
      <c r="S226" s="34">
        <v>0.34</v>
      </c>
      <c r="T226" s="34">
        <v>0.21</v>
      </c>
      <c r="U226" s="34">
        <v>0.27</v>
      </c>
      <c r="V226" s="34">
        <v>0.17</v>
      </c>
      <c r="W226" s="34">
        <v>0.36</v>
      </c>
      <c r="X226" s="34">
        <v>0.72</v>
      </c>
      <c r="Y226" s="433">
        <v>1.1198439241917502</v>
      </c>
      <c r="Z226" s="433">
        <v>1.3336120401337792</v>
      </c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6"/>
      <c r="AM226" s="277"/>
      <c r="AN226" s="277"/>
      <c r="AO226" s="277"/>
      <c r="AP226" s="277"/>
      <c r="AQ226" s="277"/>
      <c r="AR226" s="277"/>
      <c r="AS226" s="277"/>
      <c r="AT226" s="277"/>
      <c r="AU226" s="277"/>
      <c r="AV226" s="277"/>
    </row>
    <row r="227" spans="1:48" s="74" customFormat="1" ht="15.75" customHeight="1">
      <c r="A227" s="469" t="s">
        <v>3799</v>
      </c>
      <c r="B227" s="51">
        <v>45917</v>
      </c>
      <c r="C227" s="308" t="s">
        <v>3798</v>
      </c>
      <c r="D227" s="33">
        <v>1453</v>
      </c>
      <c r="E227" s="34">
        <v>21.2</v>
      </c>
      <c r="F227" s="102">
        <v>21.3</v>
      </c>
      <c r="G227" s="34">
        <v>4.22</v>
      </c>
      <c r="H227" s="34">
        <v>0.13</v>
      </c>
      <c r="I227" s="34">
        <v>0.36</v>
      </c>
      <c r="J227" s="31">
        <v>4.9000000000000002E-2</v>
      </c>
      <c r="K227" s="31">
        <v>0.1</v>
      </c>
      <c r="L227" s="31">
        <v>2.3E-2</v>
      </c>
      <c r="M227" s="31">
        <v>1.6E-2</v>
      </c>
      <c r="N227" s="420">
        <f t="shared" si="21"/>
        <v>95.102000000000004</v>
      </c>
      <c r="O227" s="34">
        <v>36.54</v>
      </c>
      <c r="P227" s="34">
        <v>39.81</v>
      </c>
      <c r="Q227" s="34">
        <v>7.45</v>
      </c>
      <c r="R227" s="34">
        <v>13.59</v>
      </c>
      <c r="S227" s="34">
        <v>0.46</v>
      </c>
      <c r="T227" s="34">
        <v>0.27</v>
      </c>
      <c r="U227" s="34">
        <v>0.27</v>
      </c>
      <c r="V227" s="34">
        <v>0.16</v>
      </c>
      <c r="W227" s="34">
        <v>0.44</v>
      </c>
      <c r="X227" s="34">
        <v>0.92</v>
      </c>
      <c r="Y227" s="433">
        <v>1.0894909688013137</v>
      </c>
      <c r="Z227" s="433">
        <v>1.293377120963328</v>
      </c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6"/>
      <c r="AM227" s="277"/>
      <c r="AN227" s="277"/>
      <c r="AO227" s="277"/>
      <c r="AP227" s="277"/>
      <c r="AQ227" s="277"/>
      <c r="AR227" s="277"/>
      <c r="AS227" s="277"/>
      <c r="AT227" s="277"/>
      <c r="AU227" s="277"/>
      <c r="AV227" s="277"/>
    </row>
    <row r="228" spans="1:48" s="74" customFormat="1" ht="15.75" customHeight="1">
      <c r="A228" s="469" t="s">
        <v>3800</v>
      </c>
      <c r="B228" s="51">
        <v>45917</v>
      </c>
      <c r="C228" s="308" t="s">
        <v>3801</v>
      </c>
      <c r="D228" s="470">
        <v>1442</v>
      </c>
      <c r="E228" s="473">
        <v>23.05</v>
      </c>
      <c r="F228" s="102">
        <v>23.15</v>
      </c>
      <c r="G228" s="34">
        <v>4.29</v>
      </c>
      <c r="H228" s="34">
        <v>0.14000000000000001</v>
      </c>
      <c r="I228" s="34">
        <v>0.48</v>
      </c>
      <c r="J228" s="31">
        <v>3.5000000000000003E-2</v>
      </c>
      <c r="K228" s="31">
        <v>9.6000000000000002E-2</v>
      </c>
      <c r="L228" s="31">
        <v>3.5999999999999997E-2</v>
      </c>
      <c r="M228" s="31">
        <v>1.6E-2</v>
      </c>
      <c r="N228" s="420">
        <f t="shared" si="21"/>
        <v>94.906999999999996</v>
      </c>
      <c r="O228" s="34">
        <v>36.14</v>
      </c>
      <c r="P228" s="34">
        <v>40.1</v>
      </c>
      <c r="Q228" s="34">
        <v>7.53</v>
      </c>
      <c r="R228" s="34">
        <v>13.95</v>
      </c>
      <c r="S228" s="34">
        <v>0.36</v>
      </c>
      <c r="T228" s="34">
        <v>0.22</v>
      </c>
      <c r="U228" s="34">
        <v>0.27</v>
      </c>
      <c r="V228" s="34">
        <v>0.14000000000000001</v>
      </c>
      <c r="W228" s="34">
        <v>0.37</v>
      </c>
      <c r="X228" s="34">
        <v>0.83</v>
      </c>
      <c r="Y228" s="433">
        <f t="shared" ref="Y228" si="30">P228/O228</f>
        <v>1.1095738793580521</v>
      </c>
      <c r="Z228" s="433">
        <f t="shared" ref="Z228" si="31">(Q228+P228)/O228</f>
        <v>1.3179302711676812</v>
      </c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6"/>
      <c r="AM228" s="277"/>
      <c r="AN228" s="277"/>
      <c r="AO228" s="277"/>
      <c r="AP228" s="277"/>
      <c r="AQ228" s="277"/>
      <c r="AR228" s="277"/>
      <c r="AS228" s="277"/>
      <c r="AT228" s="277"/>
      <c r="AU228" s="277"/>
      <c r="AV228" s="277"/>
    </row>
    <row r="229" spans="1:48" s="74" customFormat="1" ht="15.75" customHeight="1">
      <c r="A229" s="469"/>
      <c r="B229" s="51"/>
      <c r="C229" s="308"/>
      <c r="D229" s="471"/>
      <c r="E229" s="472"/>
      <c r="F229" s="102"/>
      <c r="G229" s="34"/>
      <c r="H229" s="34"/>
      <c r="I229" s="34"/>
      <c r="J229" s="31"/>
      <c r="K229" s="31"/>
      <c r="L229" s="31"/>
      <c r="M229" s="31"/>
      <c r="N229" s="420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433"/>
      <c r="Z229" s="433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6"/>
      <c r="AM229" s="277"/>
      <c r="AN229" s="277"/>
      <c r="AO229" s="277"/>
      <c r="AP229" s="277"/>
      <c r="AQ229" s="277"/>
      <c r="AR229" s="277"/>
      <c r="AS229" s="277"/>
      <c r="AT229" s="277"/>
      <c r="AU229" s="277"/>
      <c r="AV229" s="277"/>
    </row>
    <row r="230" spans="1:48" s="74" customFormat="1" ht="15.75" customHeight="1">
      <c r="A230" s="469" t="s">
        <v>3802</v>
      </c>
      <c r="B230" s="51">
        <v>45918</v>
      </c>
      <c r="C230" s="308" t="s">
        <v>3803</v>
      </c>
      <c r="D230" s="474">
        <v>1461</v>
      </c>
      <c r="E230" s="77">
        <v>1.05</v>
      </c>
      <c r="F230" s="102">
        <v>1.1499999999999999</v>
      </c>
      <c r="G230" s="34">
        <v>4.21</v>
      </c>
      <c r="H230" s="34">
        <v>0.12</v>
      </c>
      <c r="I230" s="34">
        <v>0.33</v>
      </c>
      <c r="J230" s="31">
        <v>3.6999999999999998E-2</v>
      </c>
      <c r="K230" s="31">
        <v>9.7000000000000003E-2</v>
      </c>
      <c r="L230" s="31">
        <v>0.03</v>
      </c>
      <c r="M230" s="31">
        <v>1.2999999999999999E-2</v>
      </c>
      <c r="N230" s="420">
        <f t="shared" si="21"/>
        <v>95.162999999999997</v>
      </c>
      <c r="O230" s="34">
        <v>36.07</v>
      </c>
      <c r="P230" s="34">
        <v>40.14</v>
      </c>
      <c r="Q230" s="34">
        <v>7.5</v>
      </c>
      <c r="R230" s="34">
        <v>14</v>
      </c>
      <c r="S230" s="34">
        <v>0.31</v>
      </c>
      <c r="T230" s="34">
        <v>0.22</v>
      </c>
      <c r="U230" s="34">
        <v>0.28999999999999998</v>
      </c>
      <c r="V230" s="34">
        <v>0.16</v>
      </c>
      <c r="W230" s="34">
        <v>0.43</v>
      </c>
      <c r="X230" s="34">
        <v>0.78</v>
      </c>
      <c r="Y230" s="433">
        <f t="shared" ref="Y230:Y232" si="32">P230/O230</f>
        <v>1.1128361519268091</v>
      </c>
      <c r="Z230" s="433">
        <f t="shared" ref="Z230:Z232" si="33">(Q230+P230)/O230</f>
        <v>1.3207651788189632</v>
      </c>
      <c r="AA230" s="34"/>
      <c r="AB230" s="34" t="s">
        <v>48</v>
      </c>
      <c r="AC230" s="34">
        <v>22.5</v>
      </c>
      <c r="AD230" s="34" t="s">
        <v>51</v>
      </c>
      <c r="AE230" s="34"/>
      <c r="AF230" s="34"/>
      <c r="AG230" s="34"/>
      <c r="AH230" s="34"/>
      <c r="AI230" s="34"/>
      <c r="AJ230" s="34"/>
      <c r="AK230" s="34"/>
      <c r="AL230" s="36"/>
      <c r="AM230" s="277"/>
      <c r="AN230" s="277"/>
      <c r="AO230" s="277"/>
      <c r="AP230" s="277"/>
      <c r="AQ230" s="277"/>
      <c r="AR230" s="277"/>
      <c r="AS230" s="277"/>
      <c r="AT230" s="277"/>
      <c r="AU230" s="277"/>
      <c r="AV230" s="277"/>
    </row>
    <row r="231" spans="1:48" s="74" customFormat="1" ht="15.75" customHeight="1">
      <c r="A231" s="469" t="s">
        <v>3804</v>
      </c>
      <c r="B231" s="51">
        <v>45918</v>
      </c>
      <c r="C231" s="308" t="s">
        <v>3805</v>
      </c>
      <c r="D231" s="474">
        <v>1467</v>
      </c>
      <c r="E231" s="77">
        <v>3.05</v>
      </c>
      <c r="F231" s="102">
        <v>3.15</v>
      </c>
      <c r="G231" s="34">
        <v>4.18</v>
      </c>
      <c r="H231" s="34">
        <v>0.14000000000000001</v>
      </c>
      <c r="I231" s="34">
        <v>0.35</v>
      </c>
      <c r="J231" s="31">
        <v>2.7E-2</v>
      </c>
      <c r="K231" s="31">
        <v>0.1</v>
      </c>
      <c r="L231" s="31">
        <v>3.4000000000000002E-2</v>
      </c>
      <c r="M231" s="31">
        <v>1.4E-2</v>
      </c>
      <c r="N231" s="420">
        <f t="shared" si="21"/>
        <v>95.155000000000001</v>
      </c>
      <c r="O231" s="34">
        <v>35.93</v>
      </c>
      <c r="P231" s="34">
        <v>40.31</v>
      </c>
      <c r="Q231" s="34">
        <v>7.55</v>
      </c>
      <c r="R231" s="34">
        <v>13.92</v>
      </c>
      <c r="S231" s="34">
        <v>0.33</v>
      </c>
      <c r="T231" s="34">
        <v>0.22</v>
      </c>
      <c r="U231" s="34">
        <v>0.28000000000000003</v>
      </c>
      <c r="V231" s="34">
        <v>0.15</v>
      </c>
      <c r="W231" s="34">
        <v>0.42</v>
      </c>
      <c r="X231" s="34">
        <v>0.8</v>
      </c>
      <c r="Y231" s="433">
        <f t="shared" si="32"/>
        <v>1.1219037016420819</v>
      </c>
      <c r="Z231" s="433">
        <f t="shared" si="33"/>
        <v>1.3320345115502366</v>
      </c>
      <c r="AA231" s="34"/>
      <c r="AB231" s="34" t="s">
        <v>50</v>
      </c>
      <c r="AC231" s="34">
        <v>6.3</v>
      </c>
      <c r="AD231" s="34">
        <v>25</v>
      </c>
      <c r="AE231" s="34">
        <v>18.2</v>
      </c>
      <c r="AF231" s="34">
        <v>0.6</v>
      </c>
      <c r="AG231" s="34">
        <v>3.22</v>
      </c>
      <c r="AH231" s="34">
        <v>52.980000000000004</v>
      </c>
      <c r="AI231" s="34">
        <v>1.3736263736263736</v>
      </c>
      <c r="AJ231" s="34">
        <v>42.129629629629626</v>
      </c>
      <c r="AK231" s="34">
        <v>860.71</v>
      </c>
      <c r="AL231" s="36"/>
      <c r="AM231" s="277"/>
      <c r="AN231" s="277"/>
      <c r="AO231" s="277"/>
      <c r="AP231" s="277"/>
      <c r="AQ231" s="277"/>
      <c r="AR231" s="277"/>
      <c r="AS231" s="277"/>
      <c r="AT231" s="277"/>
      <c r="AU231" s="277"/>
      <c r="AV231" s="277"/>
    </row>
    <row r="232" spans="1:48" s="74" customFormat="1" ht="15.75" customHeight="1">
      <c r="A232" s="475" t="s">
        <v>3807</v>
      </c>
      <c r="B232" s="51">
        <v>45918</v>
      </c>
      <c r="C232" s="308" t="s">
        <v>3806</v>
      </c>
      <c r="D232" s="474">
        <v>1469</v>
      </c>
      <c r="E232" s="77">
        <v>4.5</v>
      </c>
      <c r="F232" s="102">
        <v>5</v>
      </c>
      <c r="G232" s="34">
        <v>4.24</v>
      </c>
      <c r="H232" s="34">
        <v>0.13</v>
      </c>
      <c r="I232" s="34">
        <v>0.39</v>
      </c>
      <c r="J232" s="31">
        <v>3.4000000000000002E-2</v>
      </c>
      <c r="K232" s="31">
        <v>9.7000000000000003E-2</v>
      </c>
      <c r="L232" s="31">
        <v>3.3000000000000002E-2</v>
      </c>
      <c r="M232" s="31">
        <v>1.4E-2</v>
      </c>
      <c r="N232" s="420">
        <f t="shared" si="21"/>
        <v>95.061999999999998</v>
      </c>
      <c r="O232" s="34">
        <v>36.255481325856614</v>
      </c>
      <c r="P232" s="34">
        <v>39.968737594655465</v>
      </c>
      <c r="Q232" s="34">
        <v>7.6845735705324882</v>
      </c>
      <c r="R232" s="34">
        <v>13.713523949154334</v>
      </c>
      <c r="S232" s="34">
        <v>0.41418010610480493</v>
      </c>
      <c r="T232" s="34">
        <v>0.225506446395913</v>
      </c>
      <c r="U232" s="34">
        <v>0.28840102174997351</v>
      </c>
      <c r="V232" s="34">
        <v>0.1509349012257977</v>
      </c>
      <c r="W232" s="34">
        <v>0.42634026087876536</v>
      </c>
      <c r="X232" s="34">
        <v>0.77232082344583664</v>
      </c>
      <c r="Y232" s="433">
        <f t="shared" si="32"/>
        <v>1.1024191689919902</v>
      </c>
      <c r="Z232" s="433">
        <f t="shared" si="33"/>
        <v>1.3143753557397306</v>
      </c>
      <c r="AA232" s="34"/>
      <c r="AB232" s="34" t="s">
        <v>53</v>
      </c>
      <c r="AC232" s="34">
        <v>14.3</v>
      </c>
      <c r="AD232" s="34" t="s">
        <v>51</v>
      </c>
      <c r="AE232" s="34"/>
      <c r="AF232" s="34"/>
      <c r="AG232" s="34"/>
      <c r="AH232" s="34"/>
      <c r="AI232" s="34"/>
      <c r="AJ232" s="34"/>
      <c r="AK232" s="34"/>
      <c r="AL232" s="36"/>
      <c r="AM232" s="277"/>
      <c r="AN232" s="277"/>
      <c r="AO232" s="277"/>
      <c r="AP232" s="277"/>
      <c r="AQ232" s="277"/>
      <c r="AR232" s="277"/>
      <c r="AS232" s="277"/>
      <c r="AT232" s="277"/>
      <c r="AU232" s="277"/>
      <c r="AV232" s="277"/>
    </row>
    <row r="233" spans="1:48" s="74" customFormat="1" ht="15.75" customHeight="1">
      <c r="A233" s="476" t="s">
        <v>3809</v>
      </c>
      <c r="B233" s="51">
        <v>45918</v>
      </c>
      <c r="C233" s="308" t="s">
        <v>3808</v>
      </c>
      <c r="D233" s="474">
        <v>1461</v>
      </c>
      <c r="E233" s="77">
        <v>6.45</v>
      </c>
      <c r="F233" s="102">
        <v>6.55</v>
      </c>
      <c r="G233" s="34">
        <v>4.21</v>
      </c>
      <c r="H233" s="34">
        <v>0.12</v>
      </c>
      <c r="I233" s="34">
        <v>0.34</v>
      </c>
      <c r="J233" s="31">
        <v>3.6999999999999998E-2</v>
      </c>
      <c r="K233" s="31">
        <v>9.9000000000000005E-2</v>
      </c>
      <c r="L233" s="31">
        <v>3.1E-2</v>
      </c>
      <c r="M233" s="31">
        <v>1.4E-2</v>
      </c>
      <c r="N233" s="420">
        <f t="shared" si="21"/>
        <v>95.149000000000001</v>
      </c>
      <c r="O233" s="34">
        <v>36.520000000000003</v>
      </c>
      <c r="P233" s="34">
        <v>39.67</v>
      </c>
      <c r="Q233" s="34">
        <v>7.66</v>
      </c>
      <c r="R233" s="34">
        <v>13.96</v>
      </c>
      <c r="S233" s="34">
        <v>0.32</v>
      </c>
      <c r="T233" s="34">
        <v>0.2</v>
      </c>
      <c r="U233" s="34">
        <v>0.28000000000000003</v>
      </c>
      <c r="V233" s="34">
        <v>0.18</v>
      </c>
      <c r="W233" s="34">
        <v>0.41</v>
      </c>
      <c r="X233" s="34">
        <v>0.74</v>
      </c>
      <c r="Y233" s="433">
        <v>1.0862541073384446</v>
      </c>
      <c r="Z233" s="433">
        <v>1.2960021905805037</v>
      </c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6"/>
      <c r="AM233" s="277"/>
      <c r="AN233" s="277"/>
      <c r="AO233" s="277"/>
      <c r="AP233" s="277"/>
      <c r="AQ233" s="277"/>
      <c r="AR233" s="277"/>
      <c r="AS233" s="277"/>
      <c r="AT233" s="277"/>
      <c r="AU233" s="277"/>
      <c r="AV233" s="277"/>
    </row>
    <row r="234" spans="1:48" s="74" customFormat="1" ht="15.75" customHeight="1">
      <c r="A234" s="476" t="s">
        <v>3811</v>
      </c>
      <c r="B234" s="51">
        <v>45918</v>
      </c>
      <c r="C234" s="308" t="s">
        <v>3810</v>
      </c>
      <c r="D234" s="474">
        <v>1470</v>
      </c>
      <c r="E234" s="77">
        <v>8.3000000000000007</v>
      </c>
      <c r="F234" s="102">
        <v>8.4</v>
      </c>
      <c r="G234" s="34">
        <v>4.16</v>
      </c>
      <c r="H234" s="34">
        <v>0.13</v>
      </c>
      <c r="I234" s="34">
        <v>0.46</v>
      </c>
      <c r="J234" s="31">
        <v>3.1E-2</v>
      </c>
      <c r="K234" s="31">
        <v>0.1</v>
      </c>
      <c r="L234" s="31">
        <v>3.5999999999999997E-2</v>
      </c>
      <c r="M234" s="31">
        <v>1.4E-2</v>
      </c>
      <c r="N234" s="420">
        <f t="shared" si="21"/>
        <v>95.069000000000003</v>
      </c>
      <c r="O234" s="34">
        <v>36.11</v>
      </c>
      <c r="P234" s="34">
        <v>38.29</v>
      </c>
      <c r="Q234" s="34">
        <v>7.22</v>
      </c>
      <c r="R234" s="34">
        <v>15.97</v>
      </c>
      <c r="S234" s="34">
        <v>0.28000000000000003</v>
      </c>
      <c r="T234" s="34">
        <v>0.26</v>
      </c>
      <c r="U234" s="34">
        <v>0.3</v>
      </c>
      <c r="V234" s="34">
        <v>0.17</v>
      </c>
      <c r="W234" s="34">
        <v>0.42</v>
      </c>
      <c r="X234" s="34">
        <v>0.88</v>
      </c>
      <c r="Y234" s="433">
        <v>1.0603710883411797</v>
      </c>
      <c r="Z234" s="433">
        <v>1.2603157020216007</v>
      </c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6"/>
      <c r="AM234" s="277"/>
      <c r="AN234" s="277"/>
      <c r="AO234" s="277"/>
      <c r="AP234" s="277"/>
      <c r="AQ234" s="277"/>
      <c r="AR234" s="277"/>
      <c r="AS234" s="277"/>
      <c r="AT234" s="277"/>
      <c r="AU234" s="277"/>
      <c r="AV234" s="277"/>
    </row>
    <row r="235" spans="1:48" s="74" customFormat="1" ht="15.75" customHeight="1">
      <c r="A235" s="476" t="s">
        <v>3813</v>
      </c>
      <c r="B235" s="51">
        <v>45918</v>
      </c>
      <c r="C235" s="308" t="s">
        <v>3812</v>
      </c>
      <c r="D235" s="474">
        <v>1483</v>
      </c>
      <c r="E235" s="77">
        <v>10.3</v>
      </c>
      <c r="F235" s="102">
        <v>10.4</v>
      </c>
      <c r="G235" s="34">
        <v>4.37</v>
      </c>
      <c r="H235" s="34">
        <v>0.15</v>
      </c>
      <c r="I235" s="34">
        <v>0.69</v>
      </c>
      <c r="J235" s="31">
        <v>2.3E-2</v>
      </c>
      <c r="K235" s="31">
        <v>0.107</v>
      </c>
      <c r="L235" s="31">
        <v>5.6000000000000001E-2</v>
      </c>
      <c r="M235" s="31">
        <v>1.2999999999999999E-2</v>
      </c>
      <c r="N235" s="420">
        <f t="shared" si="21"/>
        <v>94.590999999999994</v>
      </c>
      <c r="O235" s="34">
        <v>36.26</v>
      </c>
      <c r="P235" s="34">
        <v>40.22</v>
      </c>
      <c r="Q235" s="34">
        <v>7.73</v>
      </c>
      <c r="R235" s="34">
        <v>13.21</v>
      </c>
      <c r="S235" s="34">
        <v>0.76</v>
      </c>
      <c r="T235" s="34">
        <v>0.18</v>
      </c>
      <c r="U235" s="34">
        <v>0.33</v>
      </c>
      <c r="V235" s="34">
        <v>0.18</v>
      </c>
      <c r="W235" s="34">
        <v>0.39</v>
      </c>
      <c r="X235" s="34">
        <v>0.64</v>
      </c>
      <c r="Y235" s="433">
        <v>1.109211252068395</v>
      </c>
      <c r="Z235" s="433">
        <v>1.3223938223938225</v>
      </c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6"/>
      <c r="AM235" s="277"/>
      <c r="AN235" s="277"/>
      <c r="AO235" s="277"/>
      <c r="AP235" s="277"/>
      <c r="AQ235" s="277"/>
      <c r="AR235" s="277"/>
      <c r="AS235" s="277"/>
      <c r="AT235" s="277"/>
      <c r="AU235" s="277"/>
      <c r="AV235" s="277"/>
    </row>
    <row r="236" spans="1:48" s="74" customFormat="1" ht="15.75" customHeight="1">
      <c r="A236" s="476" t="s">
        <v>3815</v>
      </c>
      <c r="B236" s="51">
        <v>45918</v>
      </c>
      <c r="C236" s="308" t="s">
        <v>3814</v>
      </c>
      <c r="D236" s="474">
        <v>1477</v>
      </c>
      <c r="E236" s="77">
        <v>12</v>
      </c>
      <c r="F236" s="102">
        <v>12.1</v>
      </c>
      <c r="G236" s="34">
        <v>4.25</v>
      </c>
      <c r="H236" s="34">
        <v>0.13</v>
      </c>
      <c r="I236" s="34">
        <v>0.4</v>
      </c>
      <c r="J236" s="31">
        <v>3.1E-2</v>
      </c>
      <c r="K236" s="31">
        <v>0.1</v>
      </c>
      <c r="L236" s="31">
        <v>3.5000000000000003E-2</v>
      </c>
      <c r="M236" s="31">
        <v>1.4E-2</v>
      </c>
      <c r="N236" s="420">
        <f t="shared" si="21"/>
        <v>95.04</v>
      </c>
      <c r="O236" s="34">
        <v>35.952276382375402</v>
      </c>
      <c r="P236" s="34">
        <v>40.133549002102008</v>
      </c>
      <c r="Q236" s="34">
        <v>7.6547793902775743</v>
      </c>
      <c r="R236" s="34">
        <v>13.81</v>
      </c>
      <c r="S236" s="34">
        <v>0.37171095722833652</v>
      </c>
      <c r="T236" s="34">
        <v>0.1960982923983208</v>
      </c>
      <c r="U236" s="34">
        <v>0.26533669358495582</v>
      </c>
      <c r="V236" s="34">
        <v>0.16172069134389239</v>
      </c>
      <c r="W236" s="34">
        <v>0.41595387278740331</v>
      </c>
      <c r="X236" s="34">
        <v>0.7511832996434854</v>
      </c>
      <c r="Y236" s="433">
        <v>1.1163006363006365</v>
      </c>
      <c r="Z236" s="433">
        <v>1.3292156492156495</v>
      </c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6"/>
      <c r="AM236" s="277"/>
      <c r="AN236" s="277"/>
      <c r="AO236" s="277"/>
      <c r="AP236" s="277"/>
      <c r="AQ236" s="277"/>
      <c r="AR236" s="277"/>
      <c r="AS236" s="277"/>
      <c r="AT236" s="277"/>
      <c r="AU236" s="277"/>
      <c r="AV236" s="277"/>
    </row>
    <row r="237" spans="1:48" s="74" customFormat="1" ht="15.75" customHeight="1">
      <c r="A237" s="477" t="s">
        <v>3817</v>
      </c>
      <c r="B237" s="51">
        <v>45918</v>
      </c>
      <c r="C237" s="308" t="s">
        <v>3816</v>
      </c>
      <c r="D237" s="474">
        <v>1478</v>
      </c>
      <c r="E237" s="77">
        <v>14.32</v>
      </c>
      <c r="F237" s="102">
        <v>14.42</v>
      </c>
      <c r="G237" s="34">
        <v>4.25</v>
      </c>
      <c r="H237" s="34">
        <v>0.14000000000000001</v>
      </c>
      <c r="I237" s="34">
        <v>0.41</v>
      </c>
      <c r="J237" s="31">
        <v>2.5000000000000001E-2</v>
      </c>
      <c r="K237" s="31">
        <v>0.10299999999999999</v>
      </c>
      <c r="L237" s="31">
        <v>4.1000000000000002E-2</v>
      </c>
      <c r="M237" s="31">
        <v>1.4E-2</v>
      </c>
      <c r="N237" s="420">
        <f t="shared" si="21"/>
        <v>95.016999999999996</v>
      </c>
      <c r="O237" s="34">
        <v>35.659943429943624</v>
      </c>
      <c r="P237" s="34">
        <v>40.279127638457133</v>
      </c>
      <c r="Q237" s="34">
        <v>7.6652405844806646</v>
      </c>
      <c r="R237" s="34">
        <v>14.164402252039679</v>
      </c>
      <c r="S237" s="34">
        <v>0.30800735967001208</v>
      </c>
      <c r="T237" s="34">
        <v>0.19610993189644832</v>
      </c>
      <c r="U237" s="34">
        <v>0.27688950548664854</v>
      </c>
      <c r="V237" s="34">
        <v>0.16173029034478656</v>
      </c>
      <c r="W237" s="34">
        <v>0.40557909785996987</v>
      </c>
      <c r="X237" s="34">
        <v>0.78296990982106629</v>
      </c>
      <c r="Y237" s="433">
        <v>1.1295342550833882</v>
      </c>
      <c r="Z237" s="433">
        <v>1.3444880617134953</v>
      </c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6"/>
      <c r="AM237" s="277"/>
      <c r="AN237" s="277"/>
      <c r="AO237" s="277"/>
      <c r="AP237" s="277"/>
      <c r="AQ237" s="277"/>
      <c r="AR237" s="277"/>
      <c r="AS237" s="277"/>
      <c r="AT237" s="277"/>
      <c r="AU237" s="277"/>
      <c r="AV237" s="277"/>
    </row>
    <row r="238" spans="1:48" s="74" customFormat="1" ht="15.75" customHeight="1">
      <c r="A238" s="478" t="s">
        <v>3819</v>
      </c>
      <c r="B238" s="51">
        <v>45918</v>
      </c>
      <c r="C238" s="308" t="s">
        <v>3818</v>
      </c>
      <c r="D238" s="474">
        <v>1500</v>
      </c>
      <c r="E238" s="77">
        <v>16.100000000000001</v>
      </c>
      <c r="F238" s="102">
        <v>16.2</v>
      </c>
      <c r="G238" s="34">
        <v>4.2699999999999996</v>
      </c>
      <c r="H238" s="34">
        <v>0.12</v>
      </c>
      <c r="I238" s="34">
        <v>0.39</v>
      </c>
      <c r="J238" s="31">
        <v>3.5000000000000003E-2</v>
      </c>
      <c r="K238" s="31">
        <v>9.9000000000000005E-2</v>
      </c>
      <c r="L238" s="31">
        <v>3.7999999999999999E-2</v>
      </c>
      <c r="M238" s="31">
        <v>1.2999999999999999E-2</v>
      </c>
      <c r="N238" s="420">
        <f t="shared" si="21"/>
        <v>95.034999999999997</v>
      </c>
      <c r="O238" s="34">
        <v>35.53</v>
      </c>
      <c r="P238" s="34">
        <v>40.453333601936798</v>
      </c>
      <c r="Q238" s="34">
        <v>7.4016137358422904</v>
      </c>
      <c r="R238" s="34">
        <v>14.275654385949901</v>
      </c>
      <c r="S238" s="34">
        <v>0.39279187582060443</v>
      </c>
      <c r="T238" s="34">
        <v>0.19601859205803446</v>
      </c>
      <c r="U238" s="34">
        <v>0.29982392037788475</v>
      </c>
      <c r="V238" s="34">
        <v>0.17243196065228328</v>
      </c>
      <c r="W238" s="34">
        <v>0.40539019600831799</v>
      </c>
      <c r="X238" s="34">
        <v>0.77202948862775034</v>
      </c>
      <c r="Y238" s="433">
        <v>1.1385683535585926</v>
      </c>
      <c r="Z238" s="433">
        <v>1.3468884699628225</v>
      </c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6"/>
      <c r="AM238" s="277"/>
      <c r="AN238" s="277"/>
      <c r="AO238" s="277"/>
      <c r="AP238" s="277"/>
      <c r="AQ238" s="277"/>
      <c r="AR238" s="277"/>
      <c r="AS238" s="277"/>
      <c r="AT238" s="277"/>
      <c r="AU238" s="277"/>
      <c r="AV238" s="277"/>
    </row>
    <row r="239" spans="1:48" s="74" customFormat="1" ht="15.75" customHeight="1">
      <c r="A239" s="478" t="s">
        <v>3821</v>
      </c>
      <c r="B239" s="51">
        <v>45918</v>
      </c>
      <c r="C239" s="308" t="s">
        <v>3820</v>
      </c>
      <c r="D239" s="474">
        <v>1462</v>
      </c>
      <c r="E239" s="77">
        <v>17.5</v>
      </c>
      <c r="F239" s="102">
        <v>18</v>
      </c>
      <c r="G239" s="34">
        <v>4.33</v>
      </c>
      <c r="H239" s="34">
        <v>0.11</v>
      </c>
      <c r="I239" s="34">
        <v>0.37</v>
      </c>
      <c r="J239" s="31">
        <v>5.0999999999999997E-2</v>
      </c>
      <c r="K239" s="31">
        <v>0.104</v>
      </c>
      <c r="L239" s="31">
        <v>2.9000000000000001E-2</v>
      </c>
      <c r="M239" s="31">
        <v>1.2E-2</v>
      </c>
      <c r="N239" s="420">
        <f t="shared" si="21"/>
        <v>94.994</v>
      </c>
      <c r="O239" s="34">
        <v>35.979999999999997</v>
      </c>
      <c r="P239" s="34">
        <v>40.26</v>
      </c>
      <c r="Q239" s="34">
        <v>7.03</v>
      </c>
      <c r="R239" s="34">
        <v>14.37</v>
      </c>
      <c r="S239" s="34">
        <v>0.3</v>
      </c>
      <c r="T239" s="34">
        <v>0.2</v>
      </c>
      <c r="U239" s="34">
        <v>0.28000000000000003</v>
      </c>
      <c r="V239" s="34">
        <v>0.21</v>
      </c>
      <c r="W239" s="34">
        <v>0.49</v>
      </c>
      <c r="X239" s="34">
        <v>0.77</v>
      </c>
      <c r="Y239" s="433">
        <v>1.1189549749861034</v>
      </c>
      <c r="Z239" s="433">
        <v>1.3143413007226237</v>
      </c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6"/>
      <c r="AM239" s="277"/>
      <c r="AN239" s="277"/>
      <c r="AO239" s="277"/>
      <c r="AP239" s="277"/>
      <c r="AQ239" s="277"/>
      <c r="AR239" s="277"/>
      <c r="AS239" s="277"/>
      <c r="AT239" s="277"/>
      <c r="AU239" s="277"/>
      <c r="AV239" s="277"/>
    </row>
    <row r="240" spans="1:48" s="74" customFormat="1" ht="15.75" customHeight="1">
      <c r="A240" s="478" t="s">
        <v>3823</v>
      </c>
      <c r="B240" s="51">
        <v>45918</v>
      </c>
      <c r="C240" s="308" t="s">
        <v>3822</v>
      </c>
      <c r="D240" s="474">
        <v>1449</v>
      </c>
      <c r="E240" s="77">
        <v>19.5</v>
      </c>
      <c r="F240" s="102">
        <v>20</v>
      </c>
      <c r="G240" s="34">
        <v>4.1100000000000003</v>
      </c>
      <c r="H240" s="34">
        <v>0.13</v>
      </c>
      <c r="I240" s="34">
        <v>0.3</v>
      </c>
      <c r="J240" s="31">
        <v>6.9000000000000006E-2</v>
      </c>
      <c r="K240" s="31">
        <v>0.1</v>
      </c>
      <c r="L240" s="31">
        <v>2.1000000000000001E-2</v>
      </c>
      <c r="M240" s="31">
        <v>1.4999999999999999E-2</v>
      </c>
      <c r="N240" s="420">
        <f t="shared" si="21"/>
        <v>95.254999999999995</v>
      </c>
      <c r="O240" s="34">
        <v>35.81</v>
      </c>
      <c r="P240" s="34">
        <v>39.61</v>
      </c>
      <c r="Q240" s="34">
        <v>7.67</v>
      </c>
      <c r="R240" s="34">
        <v>13.84</v>
      </c>
      <c r="S240" s="34">
        <v>0.57999999999999996</v>
      </c>
      <c r="T240" s="34">
        <v>0.32</v>
      </c>
      <c r="U240" s="34">
        <v>0.3</v>
      </c>
      <c r="V240" s="34">
        <v>0.23</v>
      </c>
      <c r="W240" s="34">
        <v>0.61</v>
      </c>
      <c r="X240" s="34">
        <v>0.92</v>
      </c>
      <c r="Y240" s="433">
        <v>1.1061156101647585</v>
      </c>
      <c r="Z240" s="433">
        <v>1.3203015917341525</v>
      </c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6"/>
      <c r="AM240" s="277"/>
      <c r="AN240" s="277"/>
      <c r="AO240" s="277"/>
      <c r="AP240" s="277"/>
      <c r="AQ240" s="277"/>
      <c r="AR240" s="277"/>
      <c r="AS240" s="277"/>
      <c r="AT240" s="277"/>
      <c r="AU240" s="277"/>
      <c r="AV240" s="277"/>
    </row>
    <row r="241" spans="1:48" s="74" customFormat="1" ht="15.75" customHeight="1">
      <c r="A241" s="478" t="s">
        <v>3824</v>
      </c>
      <c r="B241" s="51">
        <v>45918</v>
      </c>
      <c r="C241" s="308" t="s">
        <v>3825</v>
      </c>
      <c r="D241" s="474">
        <v>1448</v>
      </c>
      <c r="E241" s="77">
        <v>21.45</v>
      </c>
      <c r="F241" s="102">
        <v>21.55</v>
      </c>
      <c r="G241" s="34">
        <v>4.09</v>
      </c>
      <c r="H241" s="34">
        <v>0.12</v>
      </c>
      <c r="I241" s="34">
        <v>0.56999999999999995</v>
      </c>
      <c r="J241" s="31">
        <v>5.7000000000000002E-2</v>
      </c>
      <c r="K241" s="31">
        <v>0.10100000000000001</v>
      </c>
      <c r="L241" s="31">
        <v>2.8000000000000001E-2</v>
      </c>
      <c r="M241" s="31">
        <v>1.4999999999999999E-2</v>
      </c>
      <c r="N241" s="420">
        <f t="shared" si="21"/>
        <v>95.019000000000005</v>
      </c>
      <c r="O241" s="34">
        <v>36.450000000000003</v>
      </c>
      <c r="P241" s="34">
        <v>40.39</v>
      </c>
      <c r="Q241" s="34">
        <v>7.09</v>
      </c>
      <c r="R241" s="34">
        <v>13.57</v>
      </c>
      <c r="S241" s="34">
        <v>0.32</v>
      </c>
      <c r="T241" s="34">
        <v>0.25</v>
      </c>
      <c r="U241" s="34">
        <v>0.26</v>
      </c>
      <c r="V241" s="34">
        <v>0.2</v>
      </c>
      <c r="W241" s="34">
        <v>0.51</v>
      </c>
      <c r="X241" s="34">
        <v>0.84</v>
      </c>
      <c r="Y241" s="433">
        <f t="shared" ref="Y241" si="34">P241/O241</f>
        <v>1.1080932784636488</v>
      </c>
      <c r="Z241" s="433">
        <f t="shared" ref="Z241" si="35">(Q241+P241)/O241</f>
        <v>1.3026063100137175</v>
      </c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6"/>
      <c r="AM241" s="277"/>
      <c r="AN241" s="277"/>
      <c r="AO241" s="277"/>
      <c r="AP241" s="277"/>
      <c r="AQ241" s="277"/>
      <c r="AR241" s="277"/>
      <c r="AS241" s="277"/>
      <c r="AT241" s="277"/>
      <c r="AU241" s="277"/>
      <c r="AV241" s="277"/>
    </row>
    <row r="242" spans="1:48" s="74" customFormat="1" ht="15.75" customHeight="1">
      <c r="A242" s="478"/>
      <c r="B242" s="51"/>
      <c r="C242" s="308"/>
      <c r="D242" s="474"/>
      <c r="E242" s="77"/>
      <c r="F242" s="102"/>
      <c r="G242" s="34"/>
      <c r="H242" s="34"/>
      <c r="I242" s="34"/>
      <c r="J242" s="31"/>
      <c r="K242" s="31"/>
      <c r="L242" s="31"/>
      <c r="M242" s="31"/>
      <c r="N242" s="420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433"/>
      <c r="Z242" s="433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6"/>
      <c r="AM242" s="277"/>
      <c r="AN242" s="277"/>
      <c r="AO242" s="277"/>
      <c r="AP242" s="277"/>
      <c r="AQ242" s="277"/>
      <c r="AR242" s="277"/>
      <c r="AS242" s="277"/>
      <c r="AT242" s="277"/>
      <c r="AU242" s="277"/>
      <c r="AV242" s="277"/>
    </row>
    <row r="243" spans="1:48" s="74" customFormat="1" ht="15.75" customHeight="1">
      <c r="A243" s="479" t="s">
        <v>3826</v>
      </c>
      <c r="B243" s="51">
        <v>45919</v>
      </c>
      <c r="C243" s="33" t="s">
        <v>3827</v>
      </c>
      <c r="D243" s="33">
        <v>1454</v>
      </c>
      <c r="E243" s="34">
        <v>0.3</v>
      </c>
      <c r="F243" s="34">
        <v>0.4</v>
      </c>
      <c r="G243" s="34">
        <v>4.3899999999999997</v>
      </c>
      <c r="H243" s="34">
        <v>0.1</v>
      </c>
      <c r="I243" s="34">
        <v>0.2</v>
      </c>
      <c r="J243" s="31">
        <v>8.5000000000000006E-2</v>
      </c>
      <c r="K243" s="31">
        <v>0.114</v>
      </c>
      <c r="L243" s="31">
        <v>0.02</v>
      </c>
      <c r="M243" s="31">
        <v>1.2E-2</v>
      </c>
      <c r="N243" s="420">
        <f t="shared" ref="N243" si="36">100-SUM(G243:M243)</f>
        <v>95.079000000000008</v>
      </c>
      <c r="O243" s="34">
        <v>37.450000000000003</v>
      </c>
      <c r="P243" s="34">
        <v>39.590000000000003</v>
      </c>
      <c r="Q243" s="34">
        <v>7.27</v>
      </c>
      <c r="R243" s="34">
        <v>13</v>
      </c>
      <c r="S243" s="34">
        <v>0.52</v>
      </c>
      <c r="T243" s="34">
        <v>0.26</v>
      </c>
      <c r="U243" s="34">
        <v>0.28000000000000003</v>
      </c>
      <c r="V243" s="34">
        <v>0.2</v>
      </c>
      <c r="W243" s="34">
        <v>0.5</v>
      </c>
      <c r="X243" s="34">
        <v>0.77</v>
      </c>
      <c r="Y243" s="433">
        <f t="shared" ref="Y243" si="37">P243/O243</f>
        <v>1.0571428571428572</v>
      </c>
      <c r="Z243" s="433">
        <f t="shared" ref="Z243" si="38">(Q243+P243)/O243</f>
        <v>1.2512683578104138</v>
      </c>
      <c r="AA243" s="34"/>
      <c r="AB243" s="34" t="s">
        <v>48</v>
      </c>
      <c r="AC243" s="34">
        <v>22.3</v>
      </c>
      <c r="AD243" s="34">
        <v>25.2</v>
      </c>
      <c r="AE243" s="34">
        <v>18.399999999999999</v>
      </c>
      <c r="AF243" s="34">
        <v>0.6</v>
      </c>
      <c r="AG243" s="34">
        <v>3.48</v>
      </c>
      <c r="AH243" s="34">
        <f>100-(AG243+AF243+AE243+AD243)</f>
        <v>52.320000000000007</v>
      </c>
      <c r="AI243" s="34">
        <f>AD243/AE243</f>
        <v>1.3695652173913044</v>
      </c>
      <c r="AJ243" s="34">
        <f>AE243/(AD243+AE243)*100</f>
        <v>42.201834862385326</v>
      </c>
      <c r="AK243" s="34">
        <f>AD243*3050/100+AG243*3050/100</f>
        <v>874.74</v>
      </c>
      <c r="AL243" s="36"/>
      <c r="AM243" s="277"/>
      <c r="AN243" s="277"/>
      <c r="AO243" s="277"/>
      <c r="AP243" s="277"/>
      <c r="AQ243" s="277"/>
      <c r="AR243" s="277"/>
      <c r="AS243" s="277"/>
      <c r="AT243" s="277"/>
      <c r="AU243" s="277"/>
      <c r="AV243" s="277"/>
    </row>
    <row r="244" spans="1:48" s="74" customFormat="1" ht="15.75" customHeight="1">
      <c r="A244" s="479" t="s">
        <v>3829</v>
      </c>
      <c r="B244" s="51">
        <v>45919</v>
      </c>
      <c r="C244" s="33" t="s">
        <v>3828</v>
      </c>
      <c r="D244" s="33">
        <v>1458</v>
      </c>
      <c r="E244" s="34">
        <v>2.15</v>
      </c>
      <c r="F244" s="34">
        <v>2.25</v>
      </c>
      <c r="G244" s="34">
        <v>4.16</v>
      </c>
      <c r="H244" s="34">
        <v>0.11</v>
      </c>
      <c r="I244" s="34">
        <v>0.34</v>
      </c>
      <c r="J244" s="31">
        <v>5.8000000000000003E-2</v>
      </c>
      <c r="K244" s="31">
        <v>0.106</v>
      </c>
      <c r="L244" s="31">
        <v>2.5000000000000001E-2</v>
      </c>
      <c r="M244" s="31">
        <v>1.2999999999999999E-2</v>
      </c>
      <c r="N244" s="420">
        <f t="shared" ref="N244:N256" si="39">100-SUM(G244:M244)</f>
        <v>95.188000000000002</v>
      </c>
      <c r="O244" s="34">
        <v>37.659999999999997</v>
      </c>
      <c r="P244" s="34">
        <v>38.78</v>
      </c>
      <c r="Q244" s="34">
        <v>7.48</v>
      </c>
      <c r="R244" s="34">
        <v>13.69</v>
      </c>
      <c r="S244" s="34">
        <v>0.35</v>
      </c>
      <c r="T244" s="34">
        <v>0.25</v>
      </c>
      <c r="U244" s="34">
        <v>0.25</v>
      </c>
      <c r="V244" s="34">
        <v>0.2</v>
      </c>
      <c r="W244" s="34">
        <v>0.5</v>
      </c>
      <c r="X244" s="34">
        <v>0.74</v>
      </c>
      <c r="Y244" s="433">
        <f t="shared" ref="Y244:Y249" si="40">P244/O244</f>
        <v>1.029739776951673</v>
      </c>
      <c r="Z244" s="433">
        <f t="shared" ref="Z244:Z249" si="41">(Q244+P244)/O244</f>
        <v>1.2283590015932027</v>
      </c>
      <c r="AA244" s="34"/>
      <c r="AB244" s="34" t="s">
        <v>50</v>
      </c>
      <c r="AC244" s="34">
        <v>6.3</v>
      </c>
      <c r="AD244" s="34"/>
      <c r="AE244" s="34"/>
      <c r="AF244" s="34"/>
      <c r="AG244" s="34"/>
      <c r="AH244" s="34"/>
      <c r="AI244" s="34"/>
      <c r="AJ244" s="34"/>
      <c r="AK244" s="34"/>
      <c r="AL244" s="36"/>
      <c r="AM244" s="277"/>
      <c r="AN244" s="277"/>
      <c r="AO244" s="277"/>
      <c r="AP244" s="277"/>
      <c r="AQ244" s="277"/>
      <c r="AR244" s="277"/>
      <c r="AS244" s="277"/>
      <c r="AT244" s="277"/>
      <c r="AU244" s="277"/>
      <c r="AV244" s="277"/>
    </row>
    <row r="245" spans="1:48" s="74" customFormat="1" ht="15.75" customHeight="1">
      <c r="A245" s="479" t="s">
        <v>3830</v>
      </c>
      <c r="B245" s="51">
        <v>45919</v>
      </c>
      <c r="C245" s="33" t="s">
        <v>3831</v>
      </c>
      <c r="D245" s="33">
        <v>1476</v>
      </c>
      <c r="E245" s="34">
        <v>4.3</v>
      </c>
      <c r="F245" s="34">
        <v>4.4000000000000004</v>
      </c>
      <c r="G245" s="34">
        <v>4.22</v>
      </c>
      <c r="H245" s="34">
        <v>0.11</v>
      </c>
      <c r="I245" s="34">
        <v>0.3</v>
      </c>
      <c r="J245" s="31">
        <v>3.9E-2</v>
      </c>
      <c r="K245" s="31">
        <v>0.10199999999999999</v>
      </c>
      <c r="L245" s="31">
        <v>2.9000000000000001E-2</v>
      </c>
      <c r="M245" s="31">
        <v>1.4E-2</v>
      </c>
      <c r="N245" s="420">
        <f t="shared" si="39"/>
        <v>95.186000000000007</v>
      </c>
      <c r="O245" s="34">
        <v>37.14</v>
      </c>
      <c r="P245" s="34">
        <v>39.46</v>
      </c>
      <c r="Q245" s="34">
        <v>7.87</v>
      </c>
      <c r="R245" s="34">
        <v>13.22</v>
      </c>
      <c r="S245" s="34">
        <v>0.43</v>
      </c>
      <c r="T245" s="34">
        <v>0.2</v>
      </c>
      <c r="U245" s="34">
        <v>0.26</v>
      </c>
      <c r="V245" s="34">
        <v>0.17</v>
      </c>
      <c r="W245" s="34">
        <v>0.39</v>
      </c>
      <c r="X245" s="34">
        <v>0.74</v>
      </c>
      <c r="Y245" s="433">
        <f t="shared" si="40"/>
        <v>1.0624663435648896</v>
      </c>
      <c r="Z245" s="433">
        <f t="shared" si="41"/>
        <v>1.2743672590199246</v>
      </c>
      <c r="AA245" s="34"/>
      <c r="AB245" s="34" t="s">
        <v>53</v>
      </c>
      <c r="AC245" s="34">
        <v>14.3</v>
      </c>
      <c r="AD245" s="34">
        <v>24.8</v>
      </c>
      <c r="AE245" s="34">
        <v>18.2</v>
      </c>
      <c r="AF245" s="34">
        <v>0.6</v>
      </c>
      <c r="AG245" s="34">
        <v>3.62</v>
      </c>
      <c r="AH245" s="34">
        <v>52.78</v>
      </c>
      <c r="AI245" s="34">
        <v>1.3626373626373627</v>
      </c>
      <c r="AJ245" s="34">
        <v>42.325581395348841</v>
      </c>
      <c r="AK245" s="34">
        <v>866.81</v>
      </c>
      <c r="AL245" s="36"/>
      <c r="AM245" s="277"/>
      <c r="AN245" s="277"/>
      <c r="AO245" s="277"/>
      <c r="AP245" s="277"/>
      <c r="AQ245" s="277"/>
      <c r="AR245" s="277"/>
      <c r="AS245" s="277"/>
      <c r="AT245" s="277"/>
      <c r="AU245" s="277"/>
      <c r="AV245" s="277"/>
    </row>
    <row r="246" spans="1:48" s="74" customFormat="1" ht="15.75" customHeight="1">
      <c r="A246" s="479" t="s">
        <v>3832</v>
      </c>
      <c r="B246" s="51">
        <v>45919</v>
      </c>
      <c r="C246" s="33" t="s">
        <v>3833</v>
      </c>
      <c r="D246" s="33">
        <v>1454</v>
      </c>
      <c r="E246" s="34">
        <v>6.4</v>
      </c>
      <c r="F246" s="34">
        <v>6.5</v>
      </c>
      <c r="G246" s="34">
        <v>4.32</v>
      </c>
      <c r="H246" s="34">
        <v>0.11</v>
      </c>
      <c r="I246" s="34">
        <v>0.37</v>
      </c>
      <c r="J246" s="31">
        <v>4.8000000000000001E-2</v>
      </c>
      <c r="K246" s="31">
        <v>9.9000000000000005E-2</v>
      </c>
      <c r="L246" s="31">
        <v>2.8000000000000001E-2</v>
      </c>
      <c r="M246" s="31">
        <v>1.2999999999999999E-2</v>
      </c>
      <c r="N246" s="420">
        <f t="shared" si="39"/>
        <v>95.012</v>
      </c>
      <c r="O246" s="34">
        <v>37.590000000000003</v>
      </c>
      <c r="P246" s="34">
        <v>39.11</v>
      </c>
      <c r="Q246" s="34">
        <v>7.8</v>
      </c>
      <c r="R246" s="34">
        <v>13.18</v>
      </c>
      <c r="S246" s="34">
        <v>0.4</v>
      </c>
      <c r="T246" s="34">
        <v>0.21</v>
      </c>
      <c r="U246" s="34">
        <v>0.27</v>
      </c>
      <c r="V246" s="34">
        <v>0.18</v>
      </c>
      <c r="W246" s="34">
        <v>0.4</v>
      </c>
      <c r="X246" s="34">
        <v>0.73</v>
      </c>
      <c r="Y246" s="433">
        <f t="shared" si="40"/>
        <v>1.0404362862463421</v>
      </c>
      <c r="Z246" s="433">
        <f t="shared" si="41"/>
        <v>1.2479382814578344</v>
      </c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6"/>
      <c r="AM246" s="277"/>
      <c r="AN246" s="277"/>
      <c r="AO246" s="277"/>
      <c r="AP246" s="277"/>
      <c r="AQ246" s="277"/>
      <c r="AR246" s="277"/>
      <c r="AS246" s="277"/>
      <c r="AT246" s="277"/>
      <c r="AU246" s="277"/>
      <c r="AV246" s="277"/>
    </row>
    <row r="247" spans="1:48" s="74" customFormat="1" ht="15.75" customHeight="1">
      <c r="A247" s="479" t="s">
        <v>3834</v>
      </c>
      <c r="B247" s="51">
        <v>45919</v>
      </c>
      <c r="C247" s="33" t="s">
        <v>3835</v>
      </c>
      <c r="D247" s="33">
        <v>1457</v>
      </c>
      <c r="E247" s="34">
        <v>8.4</v>
      </c>
      <c r="F247" s="34">
        <v>8.5</v>
      </c>
      <c r="G247" s="34">
        <v>4.4000000000000004</v>
      </c>
      <c r="H247" s="34">
        <v>0.1</v>
      </c>
      <c r="I247" s="34">
        <v>0.26</v>
      </c>
      <c r="J247" s="31">
        <v>6.2E-2</v>
      </c>
      <c r="K247" s="31">
        <v>0.10299999999999999</v>
      </c>
      <c r="L247" s="31">
        <v>2.7E-2</v>
      </c>
      <c r="M247" s="31">
        <v>1.2999999999999999E-2</v>
      </c>
      <c r="N247" s="420">
        <f t="shared" si="39"/>
        <v>95.034999999999997</v>
      </c>
      <c r="O247" s="34">
        <v>37.58</v>
      </c>
      <c r="P247" s="34">
        <v>39.049999999999997</v>
      </c>
      <c r="Q247" s="34">
        <v>7.7</v>
      </c>
      <c r="R247" s="34">
        <v>13.4</v>
      </c>
      <c r="S247" s="34">
        <v>0.28999999999999998</v>
      </c>
      <c r="T247" s="34">
        <v>0.23</v>
      </c>
      <c r="U247" s="34">
        <v>0.25</v>
      </c>
      <c r="V247" s="34">
        <v>0.18</v>
      </c>
      <c r="W247" s="34">
        <v>0.44</v>
      </c>
      <c r="X247" s="34">
        <v>0.76</v>
      </c>
      <c r="Y247" s="433">
        <f t="shared" si="40"/>
        <v>1.0391165513571048</v>
      </c>
      <c r="Z247" s="433">
        <f t="shared" si="41"/>
        <v>1.2440127727514636</v>
      </c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6"/>
      <c r="AM247" s="277"/>
      <c r="AN247" s="277"/>
      <c r="AO247" s="277"/>
      <c r="AP247" s="277"/>
      <c r="AQ247" s="277"/>
      <c r="AR247" s="277"/>
      <c r="AS247" s="277"/>
      <c r="AT247" s="277"/>
      <c r="AU247" s="277"/>
      <c r="AV247" s="277"/>
    </row>
    <row r="248" spans="1:48" s="74" customFormat="1" ht="15.75" customHeight="1">
      <c r="A248" s="479" t="s">
        <v>3837</v>
      </c>
      <c r="B248" s="51">
        <v>45919</v>
      </c>
      <c r="C248" s="33" t="s">
        <v>3836</v>
      </c>
      <c r="D248" s="33">
        <v>1474</v>
      </c>
      <c r="E248" s="34">
        <v>10.1</v>
      </c>
      <c r="F248" s="34">
        <v>10.199999999999999</v>
      </c>
      <c r="G248" s="34">
        <v>4.2</v>
      </c>
      <c r="H248" s="34">
        <v>0.12</v>
      </c>
      <c r="I248" s="34">
        <v>0.46</v>
      </c>
      <c r="J248" s="31">
        <v>3.2000000000000001E-2</v>
      </c>
      <c r="K248" s="31">
        <v>0.10100000000000001</v>
      </c>
      <c r="L248" s="31">
        <v>4.3999999999999997E-2</v>
      </c>
      <c r="M248" s="31">
        <v>1.2999999999999999E-2</v>
      </c>
      <c r="N248" s="420">
        <f t="shared" si="39"/>
        <v>95.03</v>
      </c>
      <c r="O248" s="34">
        <v>36.72</v>
      </c>
      <c r="P248" s="34">
        <v>39.64</v>
      </c>
      <c r="Q248" s="34">
        <v>7.71</v>
      </c>
      <c r="R248" s="34">
        <v>13.88</v>
      </c>
      <c r="S248" s="34">
        <v>0.28999999999999998</v>
      </c>
      <c r="T248" s="34">
        <v>0.18</v>
      </c>
      <c r="U248" s="34">
        <v>0.26</v>
      </c>
      <c r="V248" s="34">
        <v>0.16</v>
      </c>
      <c r="W248" s="34">
        <v>0.35</v>
      </c>
      <c r="X248" s="34">
        <v>0.71</v>
      </c>
      <c r="Y248" s="433">
        <f t="shared" si="40"/>
        <v>1.079520697167756</v>
      </c>
      <c r="Z248" s="433">
        <f t="shared" si="41"/>
        <v>1.2894880174291941</v>
      </c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6"/>
      <c r="AM248" s="277"/>
      <c r="AN248" s="277"/>
      <c r="AO248" s="277"/>
      <c r="AP248" s="277"/>
      <c r="AQ248" s="277"/>
      <c r="AR248" s="277"/>
      <c r="AS248" s="277"/>
      <c r="AT248" s="277"/>
      <c r="AU248" s="277"/>
      <c r="AV248" s="277"/>
    </row>
    <row r="249" spans="1:48" s="74" customFormat="1" ht="15.75" customHeight="1">
      <c r="A249" s="479" t="s">
        <v>3839</v>
      </c>
      <c r="B249" s="51">
        <v>45919</v>
      </c>
      <c r="C249" s="33" t="s">
        <v>3838</v>
      </c>
      <c r="D249" s="33">
        <v>1471</v>
      </c>
      <c r="E249" s="34">
        <v>11.5</v>
      </c>
      <c r="F249" s="34">
        <v>12</v>
      </c>
      <c r="G249" s="34">
        <v>4.22</v>
      </c>
      <c r="H249" s="34">
        <v>0.11</v>
      </c>
      <c r="I249" s="34">
        <v>0.28000000000000003</v>
      </c>
      <c r="J249" s="31">
        <v>5.3999999999999999E-2</v>
      </c>
      <c r="K249" s="31">
        <v>9.7000000000000003E-2</v>
      </c>
      <c r="L249" s="31">
        <v>2.7E-2</v>
      </c>
      <c r="M249" s="31">
        <v>1.2999999999999999E-2</v>
      </c>
      <c r="N249" s="420">
        <f t="shared" si="39"/>
        <v>95.198999999999998</v>
      </c>
      <c r="O249" s="34">
        <v>37.229999999999997</v>
      </c>
      <c r="P249" s="34">
        <v>39.159999999999997</v>
      </c>
      <c r="Q249" s="34">
        <v>7.58</v>
      </c>
      <c r="R249" s="34">
        <v>13.64</v>
      </c>
      <c r="S249" s="34">
        <v>0.39</v>
      </c>
      <c r="T249" s="34">
        <v>0.22</v>
      </c>
      <c r="U249" s="34">
        <v>0.27</v>
      </c>
      <c r="V249" s="34">
        <v>0.19</v>
      </c>
      <c r="W249" s="34">
        <v>0.43</v>
      </c>
      <c r="X249" s="34">
        <v>0.77</v>
      </c>
      <c r="Y249" s="433">
        <f t="shared" si="40"/>
        <v>1.051839914047811</v>
      </c>
      <c r="Z249" s="433">
        <f t="shared" si="41"/>
        <v>1.2554391619661562</v>
      </c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6"/>
      <c r="AM249" s="277"/>
      <c r="AN249" s="277"/>
      <c r="AO249" s="277"/>
      <c r="AP249" s="277"/>
      <c r="AQ249" s="277"/>
      <c r="AR249" s="277"/>
      <c r="AS249" s="277"/>
      <c r="AT249" s="277"/>
      <c r="AU249" s="277"/>
      <c r="AV249" s="277"/>
    </row>
    <row r="250" spans="1:48" s="74" customFormat="1" ht="15.75" customHeight="1">
      <c r="A250" s="479" t="s">
        <v>3841</v>
      </c>
      <c r="B250" s="51">
        <v>45919</v>
      </c>
      <c r="C250" s="33" t="s">
        <v>3840</v>
      </c>
      <c r="D250" s="33">
        <v>1484</v>
      </c>
      <c r="E250" s="34">
        <v>13.4</v>
      </c>
      <c r="F250" s="34">
        <v>13.5</v>
      </c>
      <c r="G250" s="34">
        <v>4.24</v>
      </c>
      <c r="H250" s="34">
        <v>0.11</v>
      </c>
      <c r="I250" s="34">
        <v>0.36</v>
      </c>
      <c r="J250" s="31">
        <v>4.2000000000000003E-2</v>
      </c>
      <c r="K250" s="31">
        <v>0.10299999999999999</v>
      </c>
      <c r="L250" s="31">
        <v>3.5000000000000003E-2</v>
      </c>
      <c r="M250" s="31">
        <v>1.2999999999999999E-2</v>
      </c>
      <c r="N250" s="420">
        <f t="shared" si="39"/>
        <v>95.096999999999994</v>
      </c>
      <c r="O250" s="34">
        <v>36.69</v>
      </c>
      <c r="P250" s="34">
        <v>39.24</v>
      </c>
      <c r="Q250" s="34">
        <v>7.54</v>
      </c>
      <c r="R250" s="34">
        <v>14.43</v>
      </c>
      <c r="S250" s="34">
        <v>0.26</v>
      </c>
      <c r="T250" s="34">
        <v>0.18</v>
      </c>
      <c r="U250" s="34">
        <v>0.26</v>
      </c>
      <c r="V250" s="34">
        <v>0.17</v>
      </c>
      <c r="W250" s="34">
        <v>0.37</v>
      </c>
      <c r="X250" s="34">
        <v>0.75</v>
      </c>
      <c r="Y250" s="433">
        <f t="shared" ref="Y250" si="42">P250/O250</f>
        <v>1.0695012264922323</v>
      </c>
      <c r="Z250" s="433">
        <f t="shared" ref="Z250" si="43">(Q250+P250)/O250</f>
        <v>1.2750068138457347</v>
      </c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6"/>
      <c r="AM250" s="277"/>
      <c r="AN250" s="277"/>
      <c r="AO250" s="277"/>
      <c r="AP250" s="277"/>
      <c r="AQ250" s="277"/>
      <c r="AR250" s="277"/>
      <c r="AS250" s="277"/>
      <c r="AT250" s="277"/>
      <c r="AU250" s="277"/>
      <c r="AV250" s="277"/>
    </row>
    <row r="251" spans="1:48" s="74" customFormat="1" ht="15.75" customHeight="1">
      <c r="A251" s="480" t="s">
        <v>3843</v>
      </c>
      <c r="B251" s="51">
        <v>45919</v>
      </c>
      <c r="C251" s="33" t="s">
        <v>3842</v>
      </c>
      <c r="D251" s="37">
        <v>1484</v>
      </c>
      <c r="E251" s="34">
        <v>15</v>
      </c>
      <c r="F251" s="34">
        <v>15.1</v>
      </c>
      <c r="G251" s="34">
        <v>4.3499999999999996</v>
      </c>
      <c r="H251" s="34">
        <v>0.13</v>
      </c>
      <c r="I251" s="34">
        <v>0.51</v>
      </c>
      <c r="J251" s="31">
        <v>2.8000000000000001E-2</v>
      </c>
      <c r="K251" s="31">
        <v>9.9000000000000005E-2</v>
      </c>
      <c r="L251" s="31">
        <v>3.9E-2</v>
      </c>
      <c r="M251" s="31">
        <v>1.2E-2</v>
      </c>
      <c r="N251" s="420">
        <f t="shared" si="39"/>
        <v>94.832000000000008</v>
      </c>
      <c r="O251" s="34">
        <v>36.210678160467417</v>
      </c>
      <c r="P251" s="34">
        <v>38.928644677561401</v>
      </c>
      <c r="Q251" s="34">
        <v>7.4814141731997577</v>
      </c>
      <c r="R251" s="34">
        <v>14.67</v>
      </c>
      <c r="S251" s="34">
        <v>0.36141659379661545</v>
      </c>
      <c r="T251" s="34">
        <v>0.22571660257127904</v>
      </c>
      <c r="U251" s="34">
        <v>0.25402941630332498</v>
      </c>
      <c r="V251" s="34">
        <v>0.19424000823002932</v>
      </c>
      <c r="W251" s="34">
        <v>0.47877874836987933</v>
      </c>
      <c r="X251" s="34">
        <v>1.090728478624617</v>
      </c>
      <c r="Y251" s="433">
        <v>1.0750598070836821</v>
      </c>
      <c r="Z251" s="433">
        <v>1.2816677623405794</v>
      </c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6"/>
      <c r="AM251" s="277"/>
      <c r="AN251" s="277"/>
      <c r="AO251" s="277"/>
      <c r="AP251" s="277"/>
      <c r="AQ251" s="277"/>
      <c r="AR251" s="277"/>
      <c r="AS251" s="277"/>
      <c r="AT251" s="277"/>
      <c r="AU251" s="277"/>
      <c r="AV251" s="277"/>
    </row>
    <row r="252" spans="1:48" s="74" customFormat="1" ht="15.75" customHeight="1">
      <c r="A252" s="481" t="s">
        <v>3845</v>
      </c>
      <c r="B252" s="51">
        <v>45919</v>
      </c>
      <c r="C252" s="33" t="s">
        <v>3844</v>
      </c>
      <c r="D252" s="37">
        <v>1493</v>
      </c>
      <c r="E252" s="34">
        <v>17.2</v>
      </c>
      <c r="F252" s="34">
        <v>17.3</v>
      </c>
      <c r="G252" s="34">
        <v>4.42</v>
      </c>
      <c r="H252" s="34">
        <v>0.13</v>
      </c>
      <c r="I252" s="34">
        <v>0.56000000000000005</v>
      </c>
      <c r="J252" s="31">
        <v>2.8000000000000001E-2</v>
      </c>
      <c r="K252" s="31">
        <v>0.107</v>
      </c>
      <c r="L252" s="31">
        <v>5.5E-2</v>
      </c>
      <c r="M252" s="31">
        <v>1.2999999999999999E-2</v>
      </c>
      <c r="N252" s="420">
        <f t="shared" si="39"/>
        <v>94.686999999999998</v>
      </c>
      <c r="O252" s="34">
        <v>35.54</v>
      </c>
      <c r="P252" s="34">
        <v>40.04</v>
      </c>
      <c r="Q252" s="34">
        <v>7.6</v>
      </c>
      <c r="R252" s="34">
        <v>14.52</v>
      </c>
      <c r="S252" s="34">
        <v>0.48</v>
      </c>
      <c r="T252" s="34">
        <v>0.16</v>
      </c>
      <c r="U252" s="34">
        <v>0.31</v>
      </c>
      <c r="V252" s="34">
        <v>0.16</v>
      </c>
      <c r="W252" s="34">
        <v>0.33</v>
      </c>
      <c r="X252" s="34">
        <v>0.74</v>
      </c>
      <c r="Y252" s="433">
        <v>1.1266178953292065</v>
      </c>
      <c r="Z252" s="433">
        <v>1.3404614518851998</v>
      </c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6"/>
      <c r="AM252" s="277"/>
      <c r="AN252" s="277"/>
      <c r="AO252" s="277"/>
      <c r="AP252" s="277"/>
      <c r="AQ252" s="277"/>
      <c r="AR252" s="277"/>
      <c r="AS252" s="277"/>
      <c r="AT252" s="277"/>
      <c r="AU252" s="277"/>
      <c r="AV252" s="277"/>
    </row>
    <row r="253" spans="1:48" s="74" customFormat="1" ht="15.75" customHeight="1">
      <c r="A253" s="481" t="s">
        <v>3847</v>
      </c>
      <c r="B253" s="51">
        <v>45919</v>
      </c>
      <c r="C253" s="33" t="s">
        <v>3846</v>
      </c>
      <c r="D253" s="37">
        <v>1472</v>
      </c>
      <c r="E253" s="34">
        <v>18.3</v>
      </c>
      <c r="F253" s="34">
        <v>18.399999999999999</v>
      </c>
      <c r="G253" s="34">
        <v>4.21</v>
      </c>
      <c r="H253" s="34">
        <v>0.11</v>
      </c>
      <c r="I253" s="34">
        <v>0.33</v>
      </c>
      <c r="J253" s="31">
        <v>3.7999999999999999E-2</v>
      </c>
      <c r="K253" s="31">
        <v>0.10199999999999999</v>
      </c>
      <c r="L253" s="31">
        <v>3.4000000000000002E-2</v>
      </c>
      <c r="M253" s="31">
        <v>1.4E-2</v>
      </c>
      <c r="N253" s="420">
        <f t="shared" si="39"/>
        <v>95.162000000000006</v>
      </c>
      <c r="O253" s="34">
        <v>35.85</v>
      </c>
      <c r="P253" s="34">
        <v>39.700000000000003</v>
      </c>
      <c r="Q253" s="34">
        <v>7.34</v>
      </c>
      <c r="R253" s="34">
        <v>14.96</v>
      </c>
      <c r="S253" s="34">
        <v>0.3</v>
      </c>
      <c r="T253" s="34">
        <v>0.17</v>
      </c>
      <c r="U253" s="34">
        <v>0.28000000000000003</v>
      </c>
      <c r="V253" s="34">
        <v>0.18</v>
      </c>
      <c r="W253" s="34">
        <v>0.38</v>
      </c>
      <c r="X253" s="34">
        <v>0.75</v>
      </c>
      <c r="Y253" s="433">
        <v>1.1073919107391912</v>
      </c>
      <c r="Z253" s="433">
        <v>1.3121338912133893</v>
      </c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6"/>
      <c r="AM253" s="277"/>
      <c r="AN253" s="277"/>
      <c r="AO253" s="277"/>
      <c r="AP253" s="277"/>
      <c r="AQ253" s="277"/>
      <c r="AR253" s="277"/>
      <c r="AS253" s="277"/>
      <c r="AT253" s="277"/>
      <c r="AU253" s="277"/>
      <c r="AV253" s="277"/>
    </row>
    <row r="254" spans="1:48" s="74" customFormat="1" ht="15.75" customHeight="1">
      <c r="A254" s="481" t="s">
        <v>3849</v>
      </c>
      <c r="B254" s="51">
        <v>45919</v>
      </c>
      <c r="C254" s="33" t="s">
        <v>3848</v>
      </c>
      <c r="D254" s="37">
        <v>1476</v>
      </c>
      <c r="E254" s="34">
        <v>20</v>
      </c>
      <c r="F254" s="34">
        <v>20.100000000000001</v>
      </c>
      <c r="G254" s="34">
        <v>4.2</v>
      </c>
      <c r="H254" s="34">
        <v>0.11</v>
      </c>
      <c r="I254" s="34">
        <v>0.32</v>
      </c>
      <c r="J254" s="31">
        <v>3.5000000000000003E-2</v>
      </c>
      <c r="K254" s="31">
        <v>0.10299999999999999</v>
      </c>
      <c r="L254" s="31">
        <v>3.3000000000000002E-2</v>
      </c>
      <c r="M254" s="31">
        <v>1.4E-2</v>
      </c>
      <c r="N254" s="420">
        <f t="shared" si="39"/>
        <v>95.185000000000002</v>
      </c>
      <c r="O254" s="34">
        <v>35.520000000000003</v>
      </c>
      <c r="P254" s="34">
        <v>39.85</v>
      </c>
      <c r="Q254" s="34">
        <v>7.83</v>
      </c>
      <c r="R254" s="34">
        <v>14.34</v>
      </c>
      <c r="S254" s="34">
        <v>0.47</v>
      </c>
      <c r="T254" s="34">
        <v>0.2</v>
      </c>
      <c r="U254" s="34">
        <v>0.31</v>
      </c>
      <c r="V254" s="34">
        <v>0.18</v>
      </c>
      <c r="W254" s="34">
        <v>0.39</v>
      </c>
      <c r="X254" s="34">
        <v>0.8</v>
      </c>
      <c r="Y254" s="433">
        <v>1.1219031531531531</v>
      </c>
      <c r="Z254" s="433">
        <v>1.3423423423423422</v>
      </c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6"/>
      <c r="AM254" s="277"/>
      <c r="AN254" s="277"/>
      <c r="AO254" s="277"/>
      <c r="AP254" s="277"/>
      <c r="AQ254" s="277"/>
      <c r="AR254" s="277"/>
      <c r="AS254" s="277"/>
      <c r="AT254" s="277"/>
      <c r="AU254" s="277"/>
      <c r="AV254" s="277"/>
    </row>
    <row r="255" spans="1:48" s="74" customFormat="1" ht="15.75" customHeight="1">
      <c r="A255" s="481" t="s">
        <v>3851</v>
      </c>
      <c r="B255" s="51">
        <v>45919</v>
      </c>
      <c r="C255" s="33" t="s">
        <v>3850</v>
      </c>
      <c r="D255" s="37">
        <v>1476</v>
      </c>
      <c r="E255" s="34">
        <v>21.4</v>
      </c>
      <c r="F255" s="34">
        <v>21.5</v>
      </c>
      <c r="G255" s="34">
        <v>4.2699999999999996</v>
      </c>
      <c r="H255" s="34">
        <v>0.12</v>
      </c>
      <c r="I255" s="34">
        <v>0.34</v>
      </c>
      <c r="J255" s="31">
        <v>3.5999999999999997E-2</v>
      </c>
      <c r="K255" s="31">
        <v>0.1</v>
      </c>
      <c r="L255" s="31">
        <v>3.2000000000000001E-2</v>
      </c>
      <c r="M255" s="31">
        <v>1.4E-2</v>
      </c>
      <c r="N255" s="420">
        <f t="shared" si="39"/>
        <v>95.087999999999994</v>
      </c>
      <c r="O255" s="34">
        <v>36.21</v>
      </c>
      <c r="P255" s="34">
        <v>39.18</v>
      </c>
      <c r="Q255" s="34">
        <v>7.47</v>
      </c>
      <c r="R255" s="34">
        <v>14.68</v>
      </c>
      <c r="S255" s="34">
        <v>0.47</v>
      </c>
      <c r="T255" s="34">
        <v>0.2</v>
      </c>
      <c r="U255" s="34">
        <v>0.31</v>
      </c>
      <c r="V255" s="34">
        <v>0.18</v>
      </c>
      <c r="W255" s="34">
        <v>0.39</v>
      </c>
      <c r="X255" s="34">
        <v>0.8</v>
      </c>
      <c r="Y255" s="433">
        <v>1.0820215410107705</v>
      </c>
      <c r="Z255" s="433">
        <v>1.2883181441590721</v>
      </c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6"/>
      <c r="AM255" s="277"/>
      <c r="AN255" s="277"/>
      <c r="AO255" s="277"/>
      <c r="AP255" s="277"/>
      <c r="AQ255" s="277"/>
      <c r="AR255" s="277"/>
      <c r="AS255" s="277"/>
      <c r="AT255" s="277"/>
      <c r="AU255" s="277"/>
      <c r="AV255" s="277"/>
    </row>
    <row r="256" spans="1:48" s="74" customFormat="1" ht="15.75" customHeight="1">
      <c r="A256" s="481" t="s">
        <v>3852</v>
      </c>
      <c r="B256" s="51">
        <v>45919</v>
      </c>
      <c r="C256" s="33" t="s">
        <v>3853</v>
      </c>
      <c r="D256" s="37">
        <v>1480</v>
      </c>
      <c r="E256" s="34">
        <v>23.4</v>
      </c>
      <c r="F256" s="34">
        <v>23.5</v>
      </c>
      <c r="G256" s="34">
        <v>4.2300000000000004</v>
      </c>
      <c r="H256" s="34">
        <v>0.13</v>
      </c>
      <c r="I256" s="34">
        <v>0.43</v>
      </c>
      <c r="J256" s="31">
        <v>3.5000000000000003E-2</v>
      </c>
      <c r="K256" s="31">
        <v>0.10299999999999999</v>
      </c>
      <c r="L256" s="31">
        <v>3.9E-2</v>
      </c>
      <c r="M256" s="31">
        <v>1.4999999999999999E-2</v>
      </c>
      <c r="N256" s="420">
        <f t="shared" si="39"/>
        <v>95.018000000000001</v>
      </c>
      <c r="O256" s="34">
        <v>36.79</v>
      </c>
      <c r="P256" s="34">
        <v>39.659999999999997</v>
      </c>
      <c r="Q256" s="34">
        <v>7.15</v>
      </c>
      <c r="R256" s="34">
        <v>14.02</v>
      </c>
      <c r="S256" s="34">
        <v>0.36</v>
      </c>
      <c r="T256" s="34">
        <v>0.23</v>
      </c>
      <c r="U256" s="34">
        <v>0.27</v>
      </c>
      <c r="V256" s="34">
        <v>0.19</v>
      </c>
      <c r="W256" s="34">
        <v>0.45</v>
      </c>
      <c r="X256" s="34">
        <v>0.77</v>
      </c>
      <c r="Y256" s="433">
        <f t="shared" ref="Y256" si="44">P256/O256</f>
        <v>1.0780103288937211</v>
      </c>
      <c r="Z256" s="433">
        <f t="shared" ref="Z256" si="45">(Q256+P256)/O256</f>
        <v>1.2723566186463713</v>
      </c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6"/>
      <c r="AM256" s="277"/>
      <c r="AN256" s="277"/>
      <c r="AO256" s="277"/>
      <c r="AP256" s="277"/>
      <c r="AQ256" s="277"/>
      <c r="AR256" s="277"/>
      <c r="AS256" s="277"/>
      <c r="AT256" s="277"/>
      <c r="AU256" s="277"/>
      <c r="AV256" s="277"/>
    </row>
    <row r="257" spans="1:48" s="74" customFormat="1" ht="15.75" customHeight="1">
      <c r="A257" s="481"/>
      <c r="B257" s="51"/>
      <c r="C257" s="33"/>
      <c r="D257" s="37"/>
      <c r="E257" s="34"/>
      <c r="F257" s="34"/>
      <c r="G257" s="34"/>
      <c r="H257" s="34"/>
      <c r="I257" s="34"/>
      <c r="J257" s="31"/>
      <c r="K257" s="31"/>
      <c r="L257" s="31"/>
      <c r="M257" s="31"/>
      <c r="N257" s="420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433"/>
      <c r="Z257" s="433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6"/>
      <c r="AM257" s="277"/>
      <c r="AN257" s="277"/>
      <c r="AO257" s="277"/>
      <c r="AP257" s="277"/>
      <c r="AQ257" s="277"/>
      <c r="AR257" s="277"/>
      <c r="AS257" s="277"/>
      <c r="AT257" s="277"/>
      <c r="AU257" s="277"/>
      <c r="AV257" s="277"/>
    </row>
    <row r="258" spans="1:48" s="74" customFormat="1" ht="15.75" customHeight="1">
      <c r="A258" s="481" t="s">
        <v>3855</v>
      </c>
      <c r="B258" s="51">
        <v>45920</v>
      </c>
      <c r="C258" s="33" t="s">
        <v>3854</v>
      </c>
      <c r="D258" s="37">
        <v>1490</v>
      </c>
      <c r="E258" s="34">
        <v>1.25</v>
      </c>
      <c r="F258" s="34">
        <v>1.35</v>
      </c>
      <c r="G258" s="34">
        <v>4.29</v>
      </c>
      <c r="H258" s="34">
        <v>0.13</v>
      </c>
      <c r="I258" s="34">
        <v>0.54</v>
      </c>
      <c r="J258" s="31">
        <v>0.03</v>
      </c>
      <c r="K258" s="31">
        <v>0.107</v>
      </c>
      <c r="L258" s="31">
        <v>4.4999999999999998E-2</v>
      </c>
      <c r="M258" s="31">
        <v>1.4999999999999999E-2</v>
      </c>
      <c r="N258" s="420">
        <f t="shared" ref="N258:N321" si="46">100-SUM(G258:M258)</f>
        <v>94.843000000000004</v>
      </c>
      <c r="O258" s="34">
        <v>36.799999999999997</v>
      </c>
      <c r="P258" s="34">
        <v>39.78</v>
      </c>
      <c r="Q258" s="34">
        <v>6.99</v>
      </c>
      <c r="R258" s="34">
        <v>14.28</v>
      </c>
      <c r="S258" s="34">
        <v>0.32</v>
      </c>
      <c r="T258" s="34">
        <v>0.19</v>
      </c>
      <c r="U258" s="34">
        <v>0.28000000000000003</v>
      </c>
      <c r="V258" s="34">
        <v>0.18</v>
      </c>
      <c r="W258" s="34">
        <v>0.4</v>
      </c>
      <c r="X258" s="34">
        <v>0.68</v>
      </c>
      <c r="Y258" s="433">
        <v>1.0809782608695653</v>
      </c>
      <c r="Z258" s="433">
        <v>1.2709239130434784</v>
      </c>
      <c r="AA258" s="34"/>
      <c r="AB258" s="34" t="s">
        <v>48</v>
      </c>
      <c r="AC258" s="34">
        <v>22.3</v>
      </c>
      <c r="AD258" s="34"/>
      <c r="AE258" s="34"/>
      <c r="AF258" s="34"/>
      <c r="AG258" s="34"/>
      <c r="AH258" s="34"/>
      <c r="AI258" s="34"/>
      <c r="AJ258" s="34"/>
      <c r="AK258" s="34"/>
      <c r="AL258" s="36"/>
      <c r="AM258" s="277"/>
      <c r="AN258" s="277"/>
      <c r="AO258" s="277"/>
      <c r="AP258" s="277"/>
      <c r="AQ258" s="277"/>
      <c r="AR258" s="277"/>
      <c r="AS258" s="277"/>
      <c r="AT258" s="277"/>
      <c r="AU258" s="277"/>
      <c r="AV258" s="277"/>
    </row>
    <row r="259" spans="1:48" s="74" customFormat="1" ht="15.75" customHeight="1">
      <c r="A259" s="481" t="s">
        <v>3857</v>
      </c>
      <c r="B259" s="51">
        <v>45920</v>
      </c>
      <c r="C259" s="33" t="s">
        <v>3856</v>
      </c>
      <c r="D259" s="37">
        <v>1488</v>
      </c>
      <c r="E259" s="34">
        <v>3.4</v>
      </c>
      <c r="F259" s="34">
        <v>3.5</v>
      </c>
      <c r="G259" s="34">
        <v>4.22</v>
      </c>
      <c r="H259" s="34">
        <v>0.12</v>
      </c>
      <c r="I259" s="34">
        <v>0.51</v>
      </c>
      <c r="J259" s="31">
        <v>3.2000000000000001E-2</v>
      </c>
      <c r="K259" s="31">
        <v>9.8000000000000004E-2</v>
      </c>
      <c r="L259" s="31">
        <v>4.3999999999999997E-2</v>
      </c>
      <c r="M259" s="31">
        <v>1.2999999999999999E-2</v>
      </c>
      <c r="N259" s="420">
        <f t="shared" si="46"/>
        <v>94.962999999999994</v>
      </c>
      <c r="O259" s="34">
        <v>36.479999999999997</v>
      </c>
      <c r="P259" s="34">
        <v>40.06</v>
      </c>
      <c r="Q259" s="34">
        <v>7.12</v>
      </c>
      <c r="R259" s="34">
        <v>14.17</v>
      </c>
      <c r="S259" s="34">
        <v>0.27</v>
      </c>
      <c r="T259" s="34">
        <v>0.17</v>
      </c>
      <c r="U259" s="34">
        <v>0.28000000000000003</v>
      </c>
      <c r="V259" s="34">
        <v>0.19</v>
      </c>
      <c r="W259" s="34">
        <v>0.44</v>
      </c>
      <c r="X259" s="34">
        <v>0.7</v>
      </c>
      <c r="Y259" s="433">
        <v>1.0981359649122808</v>
      </c>
      <c r="Z259" s="433">
        <v>1.2933114035087721</v>
      </c>
      <c r="AA259" s="34"/>
      <c r="AB259" s="34" t="s">
        <v>50</v>
      </c>
      <c r="AC259" s="34">
        <v>6.3</v>
      </c>
      <c r="AD259" s="34">
        <v>24.8</v>
      </c>
      <c r="AE259" s="34">
        <v>18</v>
      </c>
      <c r="AF259" s="34">
        <v>0.6</v>
      </c>
      <c r="AG259" s="34">
        <v>3.22</v>
      </c>
      <c r="AH259" s="34">
        <v>53.379999999999995</v>
      </c>
      <c r="AI259" s="34">
        <v>1.3777777777777778</v>
      </c>
      <c r="AJ259" s="34">
        <v>42.056074766355145</v>
      </c>
      <c r="AK259" s="34">
        <v>854.61</v>
      </c>
      <c r="AL259" s="36"/>
      <c r="AM259" s="277"/>
      <c r="AN259" s="277"/>
      <c r="AO259" s="277"/>
      <c r="AP259" s="277"/>
      <c r="AQ259" s="277"/>
      <c r="AR259" s="277"/>
      <c r="AS259" s="277"/>
      <c r="AT259" s="277"/>
      <c r="AU259" s="277"/>
      <c r="AV259" s="277"/>
    </row>
    <row r="260" spans="1:48" s="74" customFormat="1" ht="15.75" customHeight="1">
      <c r="A260" s="481" t="s">
        <v>3859</v>
      </c>
      <c r="B260" s="51">
        <v>45920</v>
      </c>
      <c r="C260" s="33" t="s">
        <v>3858</v>
      </c>
      <c r="D260" s="37">
        <v>1471</v>
      </c>
      <c r="E260" s="34">
        <v>5.2</v>
      </c>
      <c r="F260" s="34">
        <v>5.3</v>
      </c>
      <c r="G260" s="34">
        <v>4.16</v>
      </c>
      <c r="H260" s="34">
        <v>0.12</v>
      </c>
      <c r="I260" s="34">
        <v>0.38</v>
      </c>
      <c r="J260" s="31">
        <v>0.04</v>
      </c>
      <c r="K260" s="31">
        <v>9.7000000000000003E-2</v>
      </c>
      <c r="L260" s="31">
        <v>3.3000000000000002E-2</v>
      </c>
      <c r="M260" s="31">
        <v>1.4E-2</v>
      </c>
      <c r="N260" s="420">
        <f t="shared" si="46"/>
        <v>95.156000000000006</v>
      </c>
      <c r="O260" s="34">
        <v>36.89</v>
      </c>
      <c r="P260" s="34">
        <v>39.64</v>
      </c>
      <c r="Q260" s="34">
        <v>7.09</v>
      </c>
      <c r="R260" s="34">
        <v>13.98</v>
      </c>
      <c r="S260" s="34">
        <v>0.34</v>
      </c>
      <c r="T260" s="34">
        <v>0.21</v>
      </c>
      <c r="U260" s="34">
        <v>0.28000000000000003</v>
      </c>
      <c r="V260" s="34">
        <v>0.2</v>
      </c>
      <c r="W260" s="34">
        <v>0.49</v>
      </c>
      <c r="X260" s="34">
        <v>0.76</v>
      </c>
      <c r="Y260" s="433">
        <f t="shared" ref="Y260:Y264" si="47">P260/O260</f>
        <v>1.0745459474112224</v>
      </c>
      <c r="Z260" s="433">
        <f t="shared" ref="Z260:Z264" si="48">(Q260+P260)/O260</f>
        <v>1.2667389536459746</v>
      </c>
      <c r="AA260" s="34"/>
      <c r="AB260" s="34" t="s">
        <v>53</v>
      </c>
      <c r="AC260" s="34">
        <v>14.3</v>
      </c>
      <c r="AD260" s="34"/>
      <c r="AE260" s="34"/>
      <c r="AF260" s="34"/>
      <c r="AG260" s="34"/>
      <c r="AH260" s="34"/>
      <c r="AI260" s="34"/>
      <c r="AJ260" s="34"/>
      <c r="AK260" s="34"/>
      <c r="AL260" s="36"/>
      <c r="AM260" s="277"/>
      <c r="AN260" s="277"/>
      <c r="AO260" s="277"/>
      <c r="AP260" s="277"/>
      <c r="AQ260" s="277"/>
      <c r="AR260" s="277"/>
      <c r="AS260" s="277"/>
      <c r="AT260" s="277"/>
      <c r="AU260" s="277"/>
      <c r="AV260" s="277"/>
    </row>
    <row r="261" spans="1:48" s="74" customFormat="1" ht="15.75" customHeight="1">
      <c r="A261" s="481" t="s">
        <v>3861</v>
      </c>
      <c r="B261" s="51">
        <v>45920</v>
      </c>
      <c r="C261" s="33" t="s">
        <v>3860</v>
      </c>
      <c r="D261" s="37">
        <v>1465</v>
      </c>
      <c r="E261" s="34">
        <v>7.1</v>
      </c>
      <c r="F261" s="34">
        <v>7.2</v>
      </c>
      <c r="G261" s="34">
        <v>4.18</v>
      </c>
      <c r="H261" s="34">
        <v>0.12</v>
      </c>
      <c r="I261" s="34">
        <v>0.38</v>
      </c>
      <c r="J261" s="31">
        <v>4.2000000000000003E-2</v>
      </c>
      <c r="K261" s="31">
        <v>9.7000000000000003E-2</v>
      </c>
      <c r="L261" s="31">
        <v>3.1E-2</v>
      </c>
      <c r="M261" s="31">
        <v>1.4E-2</v>
      </c>
      <c r="N261" s="420">
        <f t="shared" si="46"/>
        <v>95.135999999999996</v>
      </c>
      <c r="O261" s="34">
        <v>36.770000000000003</v>
      </c>
      <c r="P261" s="34">
        <v>39.49</v>
      </c>
      <c r="Q261" s="34">
        <v>7.18</v>
      </c>
      <c r="R261" s="34">
        <v>14.17</v>
      </c>
      <c r="S261" s="34">
        <v>0.31</v>
      </c>
      <c r="T261" s="34">
        <v>0.21</v>
      </c>
      <c r="U261" s="34">
        <v>0.27</v>
      </c>
      <c r="V261" s="34">
        <v>0.2</v>
      </c>
      <c r="W261" s="34">
        <v>0.51</v>
      </c>
      <c r="X261" s="34">
        <v>0.78</v>
      </c>
      <c r="Y261" s="433">
        <f t="shared" si="47"/>
        <v>1.0739733478379112</v>
      </c>
      <c r="Z261" s="433">
        <f t="shared" si="48"/>
        <v>1.269241229262986</v>
      </c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6"/>
      <c r="AM261" s="277"/>
      <c r="AN261" s="277"/>
      <c r="AO261" s="277"/>
      <c r="AP261" s="277"/>
      <c r="AQ261" s="277"/>
      <c r="AR261" s="277"/>
      <c r="AS261" s="277"/>
      <c r="AT261" s="277"/>
      <c r="AU261" s="277"/>
      <c r="AV261" s="277"/>
    </row>
    <row r="262" spans="1:48" s="74" customFormat="1" ht="15.75" customHeight="1">
      <c r="A262" s="481" t="s">
        <v>3863</v>
      </c>
      <c r="B262" s="51">
        <v>45920</v>
      </c>
      <c r="C262" s="33" t="s">
        <v>3862</v>
      </c>
      <c r="D262" s="37">
        <v>1466</v>
      </c>
      <c r="E262" s="34">
        <v>9.3000000000000007</v>
      </c>
      <c r="F262" s="34">
        <v>9.4</v>
      </c>
      <c r="G262" s="34">
        <v>4.17</v>
      </c>
      <c r="H262" s="34">
        <v>0.11</v>
      </c>
      <c r="I262" s="34">
        <v>0.42</v>
      </c>
      <c r="J262" s="31">
        <v>4.2000000000000003E-2</v>
      </c>
      <c r="K262" s="31">
        <v>9.7000000000000003E-2</v>
      </c>
      <c r="L262" s="31">
        <v>3.5999999999999997E-2</v>
      </c>
      <c r="M262" s="31">
        <v>1.4E-2</v>
      </c>
      <c r="N262" s="420">
        <f t="shared" si="46"/>
        <v>95.111000000000004</v>
      </c>
      <c r="O262" s="34">
        <v>37.299999999999997</v>
      </c>
      <c r="P262" s="34">
        <v>39.049999999999997</v>
      </c>
      <c r="Q262" s="34">
        <v>7.03</v>
      </c>
      <c r="R262" s="34">
        <v>14.2</v>
      </c>
      <c r="S262" s="34">
        <v>0.34</v>
      </c>
      <c r="T262" s="34">
        <v>0.22</v>
      </c>
      <c r="U262" s="34">
        <v>0.26</v>
      </c>
      <c r="V262" s="34">
        <v>0.2</v>
      </c>
      <c r="W262" s="34">
        <v>0.48</v>
      </c>
      <c r="X262" s="34">
        <v>0.77</v>
      </c>
      <c r="Y262" s="433">
        <v>1.0469168900804289</v>
      </c>
      <c r="Z262" s="433">
        <v>1.2353887399463808</v>
      </c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6"/>
      <c r="AM262" s="277"/>
      <c r="AN262" s="277"/>
      <c r="AO262" s="277"/>
      <c r="AP262" s="277"/>
      <c r="AQ262" s="277"/>
      <c r="AR262" s="277"/>
      <c r="AS262" s="277"/>
      <c r="AT262" s="277"/>
      <c r="AU262" s="277"/>
      <c r="AV262" s="277"/>
    </row>
    <row r="263" spans="1:48" s="74" customFormat="1" ht="15.75" customHeight="1">
      <c r="A263" s="481" t="s">
        <v>3865</v>
      </c>
      <c r="B263" s="51">
        <v>45920</v>
      </c>
      <c r="C263" s="33" t="s">
        <v>3864</v>
      </c>
      <c r="D263" s="37">
        <v>1464</v>
      </c>
      <c r="E263" s="34">
        <v>11.1</v>
      </c>
      <c r="F263" s="34">
        <v>11.2</v>
      </c>
      <c r="G263" s="34">
        <v>4.2300000000000004</v>
      </c>
      <c r="H263" s="34">
        <v>0.09</v>
      </c>
      <c r="I263" s="34">
        <v>0.19</v>
      </c>
      <c r="J263" s="31">
        <v>7.4999999999999997E-2</v>
      </c>
      <c r="K263" s="31">
        <v>0.107</v>
      </c>
      <c r="L263" s="31">
        <v>1.7999999999999999E-2</v>
      </c>
      <c r="M263" s="31">
        <v>1.2999999999999999E-2</v>
      </c>
      <c r="N263" s="420">
        <f t="shared" si="46"/>
        <v>95.277000000000001</v>
      </c>
      <c r="O263" s="34">
        <v>36.880000000000003</v>
      </c>
      <c r="P263" s="34">
        <v>39.47</v>
      </c>
      <c r="Q263" s="34">
        <v>7.29</v>
      </c>
      <c r="R263" s="34">
        <v>13.8</v>
      </c>
      <c r="S263" s="34">
        <v>0.39</v>
      </c>
      <c r="T263" s="34">
        <v>0.24</v>
      </c>
      <c r="U263" s="34">
        <v>0.28000000000000003</v>
      </c>
      <c r="V263" s="34">
        <v>0.2</v>
      </c>
      <c r="W263" s="34">
        <v>0.52</v>
      </c>
      <c r="X263" s="34">
        <v>0.81</v>
      </c>
      <c r="Y263" s="433">
        <v>1.070227765726681</v>
      </c>
      <c r="Z263" s="433">
        <v>1.2678958785249457</v>
      </c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6"/>
      <c r="AM263" s="277"/>
      <c r="AN263" s="277"/>
      <c r="AO263" s="277"/>
      <c r="AP263" s="277"/>
      <c r="AQ263" s="277"/>
      <c r="AR263" s="277"/>
      <c r="AS263" s="277"/>
      <c r="AT263" s="277"/>
      <c r="AU263" s="277"/>
      <c r="AV263" s="277"/>
    </row>
    <row r="264" spans="1:48" s="74" customFormat="1" ht="15.75" customHeight="1">
      <c r="A264" s="481" t="s">
        <v>3867</v>
      </c>
      <c r="B264" s="51">
        <v>45920</v>
      </c>
      <c r="C264" s="33" t="s">
        <v>3866</v>
      </c>
      <c r="D264" s="37">
        <v>1464</v>
      </c>
      <c r="E264" s="34">
        <v>13.4</v>
      </c>
      <c r="F264" s="34">
        <v>13.5</v>
      </c>
      <c r="G264" s="34">
        <v>4.2300000000000004</v>
      </c>
      <c r="H264" s="34">
        <v>0.1</v>
      </c>
      <c r="I264" s="34">
        <v>0.25</v>
      </c>
      <c r="J264" s="31">
        <v>4.7E-2</v>
      </c>
      <c r="K264" s="31">
        <v>0.105</v>
      </c>
      <c r="L264" s="31">
        <v>2.4E-2</v>
      </c>
      <c r="M264" s="31">
        <v>1.4E-2</v>
      </c>
      <c r="N264" s="420">
        <f t="shared" si="46"/>
        <v>95.23</v>
      </c>
      <c r="O264" s="34">
        <v>36.770000000000003</v>
      </c>
      <c r="P264" s="34">
        <v>39.950000000000003</v>
      </c>
      <c r="Q264" s="34">
        <v>7.42</v>
      </c>
      <c r="R264" s="34">
        <v>13.52</v>
      </c>
      <c r="S264" s="34">
        <v>0.3</v>
      </c>
      <c r="T264" s="34">
        <v>0.22</v>
      </c>
      <c r="U264" s="34">
        <v>0.26</v>
      </c>
      <c r="V264" s="34">
        <v>0.19</v>
      </c>
      <c r="W264" s="34">
        <v>0.49</v>
      </c>
      <c r="X264" s="34">
        <v>0.76</v>
      </c>
      <c r="Y264" s="433">
        <f t="shared" si="47"/>
        <v>1.0864835463693228</v>
      </c>
      <c r="Z264" s="433">
        <f t="shared" si="48"/>
        <v>1.2882784878977427</v>
      </c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6"/>
      <c r="AM264" s="277"/>
      <c r="AN264" s="277"/>
      <c r="AO264" s="277"/>
      <c r="AP264" s="277"/>
      <c r="AQ264" s="277"/>
      <c r="AR264" s="277"/>
      <c r="AS264" s="277"/>
      <c r="AT264" s="277"/>
      <c r="AU264" s="277"/>
      <c r="AV264" s="277"/>
    </row>
    <row r="265" spans="1:48" s="74" customFormat="1" ht="15.75" customHeight="1">
      <c r="A265" s="481" t="s">
        <v>3869</v>
      </c>
      <c r="B265" s="51">
        <v>45920</v>
      </c>
      <c r="C265" s="33" t="s">
        <v>3868</v>
      </c>
      <c r="D265" s="37">
        <v>1460</v>
      </c>
      <c r="E265" s="34">
        <v>14.5</v>
      </c>
      <c r="F265" s="34">
        <v>15</v>
      </c>
      <c r="G265" s="34">
        <v>4.22</v>
      </c>
      <c r="H265" s="34">
        <v>0.1</v>
      </c>
      <c r="I265" s="34">
        <v>0.25</v>
      </c>
      <c r="J265" s="31">
        <v>5.7000000000000002E-2</v>
      </c>
      <c r="K265" s="31">
        <v>0.107</v>
      </c>
      <c r="L265" s="31">
        <v>2.1999999999999999E-2</v>
      </c>
      <c r="M265" s="31">
        <v>1.2999999999999999E-2</v>
      </c>
      <c r="N265" s="420">
        <f t="shared" si="46"/>
        <v>95.230999999999995</v>
      </c>
      <c r="O265" s="34">
        <v>36.96</v>
      </c>
      <c r="P265" s="34">
        <v>39.14</v>
      </c>
      <c r="Q265" s="34">
        <v>7.47</v>
      </c>
      <c r="R265" s="34">
        <v>13.92</v>
      </c>
      <c r="S265" s="34">
        <v>0.44</v>
      </c>
      <c r="T265" s="34">
        <v>0.23</v>
      </c>
      <c r="U265" s="34">
        <v>0.27</v>
      </c>
      <c r="V265" s="34">
        <v>0.2</v>
      </c>
      <c r="W265" s="34">
        <v>0.49</v>
      </c>
      <c r="X265" s="34">
        <v>0.76</v>
      </c>
      <c r="Y265" s="433">
        <v>1.0589826839826839</v>
      </c>
      <c r="Z265" s="433">
        <v>1.2610930735930737</v>
      </c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6"/>
      <c r="AM265" s="277"/>
      <c r="AN265" s="277"/>
      <c r="AO265" s="277"/>
      <c r="AP265" s="277"/>
      <c r="AQ265" s="277"/>
      <c r="AR265" s="277"/>
      <c r="AS265" s="277"/>
      <c r="AT265" s="277"/>
      <c r="AU265" s="277"/>
      <c r="AV265" s="277"/>
    </row>
    <row r="266" spans="1:48" s="74" customFormat="1" ht="15.75" customHeight="1">
      <c r="A266" s="481" t="s">
        <v>3871</v>
      </c>
      <c r="B266" s="51">
        <v>45920</v>
      </c>
      <c r="C266" s="33" t="s">
        <v>3870</v>
      </c>
      <c r="D266" s="37">
        <v>1452</v>
      </c>
      <c r="E266" s="34">
        <v>16.100000000000001</v>
      </c>
      <c r="F266" s="34">
        <v>16.2</v>
      </c>
      <c r="G266" s="34">
        <v>4.2</v>
      </c>
      <c r="H266" s="34">
        <v>0.08</v>
      </c>
      <c r="I266" s="34">
        <v>0.24</v>
      </c>
      <c r="J266" s="31">
        <v>7.0999999999999994E-2</v>
      </c>
      <c r="K266" s="31">
        <v>9.9000000000000005E-2</v>
      </c>
      <c r="L266" s="31">
        <v>1.4999999999999999E-2</v>
      </c>
      <c r="M266" s="31">
        <v>1.2999999999999999E-2</v>
      </c>
      <c r="N266" s="420">
        <f t="shared" si="46"/>
        <v>95.281999999999996</v>
      </c>
      <c r="O266" s="34">
        <v>37.049999999999997</v>
      </c>
      <c r="P266" s="34">
        <v>38.659999999999997</v>
      </c>
      <c r="Q266" s="34">
        <v>7.53</v>
      </c>
      <c r="R266" s="34">
        <v>13.97</v>
      </c>
      <c r="S266" s="34">
        <v>0.53</v>
      </c>
      <c r="T266" s="34">
        <v>0.28000000000000003</v>
      </c>
      <c r="U266" s="34">
        <v>0.28000000000000003</v>
      </c>
      <c r="V266" s="34">
        <v>0.21</v>
      </c>
      <c r="W266" s="34">
        <v>0.55000000000000004</v>
      </c>
      <c r="X266" s="34">
        <v>0.81</v>
      </c>
      <c r="Y266" s="433">
        <v>1.0434547908232119</v>
      </c>
      <c r="Z266" s="433">
        <v>1.2466936572199729</v>
      </c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6"/>
      <c r="AM266" s="277"/>
      <c r="AN266" s="277"/>
      <c r="AO266" s="277"/>
      <c r="AP266" s="277"/>
      <c r="AQ266" s="277"/>
      <c r="AR266" s="277"/>
      <c r="AS266" s="277"/>
      <c r="AT266" s="277"/>
      <c r="AU266" s="277"/>
      <c r="AV266" s="277"/>
    </row>
    <row r="267" spans="1:48" s="74" customFormat="1" ht="15.75" customHeight="1">
      <c r="A267" s="481" t="s">
        <v>3873</v>
      </c>
      <c r="B267" s="51">
        <v>45920</v>
      </c>
      <c r="C267" s="33" t="s">
        <v>3872</v>
      </c>
      <c r="D267" s="37">
        <v>1472</v>
      </c>
      <c r="E267" s="34">
        <v>18</v>
      </c>
      <c r="F267" s="34">
        <v>18.100000000000001</v>
      </c>
      <c r="G267" s="34">
        <v>4.32</v>
      </c>
      <c r="H267" s="34">
        <v>0.11</v>
      </c>
      <c r="I267" s="34">
        <v>0.37</v>
      </c>
      <c r="J267" s="31">
        <v>3.6999999999999998E-2</v>
      </c>
      <c r="K267" s="31">
        <v>0.106</v>
      </c>
      <c r="L267" s="31">
        <v>3.3000000000000002E-2</v>
      </c>
      <c r="M267" s="31">
        <v>1.4E-2</v>
      </c>
      <c r="N267" s="420">
        <f t="shared" si="46"/>
        <v>95.01</v>
      </c>
      <c r="O267" s="34">
        <v>36.619999999999997</v>
      </c>
      <c r="P267" s="34">
        <v>39.119999999999997</v>
      </c>
      <c r="Q267" s="34">
        <v>7.54</v>
      </c>
      <c r="R267" s="34">
        <v>14.56</v>
      </c>
      <c r="S267" s="34">
        <v>0.28999999999999998</v>
      </c>
      <c r="T267" s="34">
        <v>0.18</v>
      </c>
      <c r="U267" s="34">
        <v>0.27</v>
      </c>
      <c r="V267" s="34">
        <v>0.17</v>
      </c>
      <c r="W267" s="34">
        <v>0.42</v>
      </c>
      <c r="X267" s="34">
        <v>0.72</v>
      </c>
      <c r="Y267" s="433">
        <v>1.0682687056253413</v>
      </c>
      <c r="Z267" s="433">
        <v>1.2741671217913708</v>
      </c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6"/>
      <c r="AM267" s="277"/>
      <c r="AN267" s="277"/>
      <c r="AO267" s="277"/>
      <c r="AP267" s="277"/>
      <c r="AQ267" s="277"/>
      <c r="AR267" s="277"/>
      <c r="AS267" s="277"/>
      <c r="AT267" s="277"/>
      <c r="AU267" s="277"/>
      <c r="AV267" s="277"/>
    </row>
    <row r="268" spans="1:48" s="74" customFormat="1" ht="15.75" customHeight="1">
      <c r="A268" s="481" t="s">
        <v>3875</v>
      </c>
      <c r="B268" s="51">
        <v>45920</v>
      </c>
      <c r="C268" s="33" t="s">
        <v>3874</v>
      </c>
      <c r="D268" s="37">
        <v>1461</v>
      </c>
      <c r="E268" s="34">
        <v>19.5</v>
      </c>
      <c r="F268" s="34">
        <v>20</v>
      </c>
      <c r="G268" s="34">
        <v>4.21</v>
      </c>
      <c r="H268" s="34">
        <v>0.09</v>
      </c>
      <c r="I268" s="34">
        <v>0.18</v>
      </c>
      <c r="J268" s="31">
        <v>7.0000000000000007E-2</v>
      </c>
      <c r="K268" s="31">
        <v>9.9000000000000005E-2</v>
      </c>
      <c r="L268" s="31">
        <v>1.4E-2</v>
      </c>
      <c r="M268" s="31">
        <v>1.2999999999999999E-2</v>
      </c>
      <c r="N268" s="420">
        <f t="shared" si="46"/>
        <v>95.323999999999998</v>
      </c>
      <c r="O268" s="34">
        <v>36.49</v>
      </c>
      <c r="P268" s="34">
        <v>39.409999999999997</v>
      </c>
      <c r="Q268" s="34">
        <v>7.9</v>
      </c>
      <c r="R268" s="34">
        <v>13.77</v>
      </c>
      <c r="S268" s="34">
        <v>0.42</v>
      </c>
      <c r="T268" s="34">
        <v>0.24</v>
      </c>
      <c r="U268" s="34">
        <v>0.28999999999999998</v>
      </c>
      <c r="V268" s="34">
        <v>0.19</v>
      </c>
      <c r="W268" s="34">
        <v>0.45</v>
      </c>
      <c r="X268" s="34">
        <v>0.74</v>
      </c>
      <c r="Y268" s="433">
        <v>1.0800219238147437</v>
      </c>
      <c r="Z268" s="433">
        <v>1.296519594409427</v>
      </c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6"/>
      <c r="AM268" s="277"/>
      <c r="AN268" s="277"/>
      <c r="AO268" s="277"/>
      <c r="AP268" s="277"/>
      <c r="AQ268" s="277"/>
      <c r="AR268" s="277"/>
      <c r="AS268" s="277"/>
      <c r="AT268" s="277"/>
      <c r="AU268" s="277"/>
      <c r="AV268" s="277"/>
    </row>
    <row r="269" spans="1:48" s="74" customFormat="1" ht="15.75" customHeight="1">
      <c r="A269" s="481" t="s">
        <v>3877</v>
      </c>
      <c r="B269" s="51">
        <v>45920</v>
      </c>
      <c r="C269" s="33" t="s">
        <v>3876</v>
      </c>
      <c r="D269" s="37">
        <v>1454</v>
      </c>
      <c r="E269" s="34">
        <v>21.52</v>
      </c>
      <c r="F269" s="34">
        <v>22.02</v>
      </c>
      <c r="G269" s="34">
        <v>4.25</v>
      </c>
      <c r="H269" s="34">
        <v>0.1</v>
      </c>
      <c r="I269" s="34">
        <v>0.27</v>
      </c>
      <c r="J269" s="31">
        <v>5.8000000000000003E-2</v>
      </c>
      <c r="K269" s="31">
        <v>0.104</v>
      </c>
      <c r="L269" s="31">
        <v>2.5000000000000001E-2</v>
      </c>
      <c r="M269" s="31">
        <v>1.2999999999999999E-2</v>
      </c>
      <c r="N269" s="420">
        <f t="shared" si="46"/>
        <v>95.18</v>
      </c>
      <c r="O269" s="34">
        <v>36.832573829569554</v>
      </c>
      <c r="P269" s="34">
        <v>39.59842791940337</v>
      </c>
      <c r="Q269" s="34">
        <v>7.564096622944696</v>
      </c>
      <c r="R269" s="34">
        <v>13.42934560522947</v>
      </c>
      <c r="S269" s="34">
        <v>0.41415790450515194</v>
      </c>
      <c r="T269" s="34">
        <v>0.24510256348767651</v>
      </c>
      <c r="U269" s="34">
        <v>0.2768501398835751</v>
      </c>
      <c r="V269" s="34">
        <v>0.17248778348767246</v>
      </c>
      <c r="W269" s="34">
        <v>0.47830733518716273</v>
      </c>
      <c r="X269" s="34">
        <v>0.88865029630168513</v>
      </c>
      <c r="Y269" s="433">
        <v>1.0750926096729456</v>
      </c>
      <c r="Z269" s="433">
        <v>1.2804569335984206</v>
      </c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6"/>
      <c r="AM269" s="277"/>
      <c r="AN269" s="277"/>
      <c r="AO269" s="277"/>
      <c r="AP269" s="277"/>
      <c r="AQ269" s="277"/>
      <c r="AR269" s="277"/>
      <c r="AS269" s="277"/>
      <c r="AT269" s="277"/>
      <c r="AU269" s="277"/>
      <c r="AV269" s="277"/>
    </row>
    <row r="270" spans="1:48" s="74" customFormat="1" ht="15.75" customHeight="1">
      <c r="A270" s="482" t="s">
        <v>3879</v>
      </c>
      <c r="B270" s="51">
        <v>45920</v>
      </c>
      <c r="C270" s="33" t="s">
        <v>3878</v>
      </c>
      <c r="D270" s="37">
        <v>1460</v>
      </c>
      <c r="E270" s="34">
        <v>0.05</v>
      </c>
      <c r="F270" s="34">
        <v>0.15</v>
      </c>
      <c r="G270" s="34">
        <v>4.1900000000000004</v>
      </c>
      <c r="H270" s="34">
        <v>0.12</v>
      </c>
      <c r="I270" s="34">
        <v>0.28000000000000003</v>
      </c>
      <c r="J270" s="31">
        <v>5.2999999999999999E-2</v>
      </c>
      <c r="K270" s="31">
        <v>0.105</v>
      </c>
      <c r="L270" s="31">
        <v>2.3E-2</v>
      </c>
      <c r="M270" s="31">
        <v>1.2999999999999999E-2</v>
      </c>
      <c r="N270" s="420">
        <f t="shared" si="46"/>
        <v>95.215999999999994</v>
      </c>
      <c r="O270" s="34">
        <v>36.243793114184321</v>
      </c>
      <c r="P270" s="34">
        <v>39.925764088916665</v>
      </c>
      <c r="Q270" s="34">
        <v>7.2739534027502994</v>
      </c>
      <c r="R270" s="34">
        <v>14.084224209930351</v>
      </c>
      <c r="S270" s="34">
        <v>0.33982252092589943</v>
      </c>
      <c r="T270" s="34">
        <v>0.25490715402628783</v>
      </c>
      <c r="U270" s="34">
        <v>0.31145700362823397</v>
      </c>
      <c r="V270" s="34">
        <v>0.15092709948942348</v>
      </c>
      <c r="W270" s="34">
        <v>0.4159202181474575</v>
      </c>
      <c r="X270" s="34">
        <v>0.89923118800104329</v>
      </c>
      <c r="Y270" s="433">
        <v>1.1015890076166275</v>
      </c>
      <c r="Z270" s="433">
        <v>1.3022841550542608</v>
      </c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6"/>
      <c r="AM270" s="277"/>
      <c r="AN270" s="277"/>
      <c r="AO270" s="277"/>
      <c r="AP270" s="277"/>
      <c r="AQ270" s="277"/>
      <c r="AR270" s="277"/>
      <c r="AS270" s="277"/>
      <c r="AT270" s="277"/>
      <c r="AU270" s="277"/>
      <c r="AV270" s="277"/>
    </row>
    <row r="271" spans="1:48" s="74" customFormat="1" ht="15.75" customHeight="1">
      <c r="A271" s="482"/>
      <c r="B271" s="51"/>
      <c r="C271" s="33"/>
      <c r="D271" s="33"/>
      <c r="E271" s="34"/>
      <c r="F271" s="34"/>
      <c r="G271" s="34"/>
      <c r="H271" s="34"/>
      <c r="I271" s="34"/>
      <c r="J271" s="31"/>
      <c r="K271" s="31"/>
      <c r="L271" s="31"/>
      <c r="M271" s="31"/>
      <c r="N271" s="420"/>
      <c r="O271" s="34"/>
      <c r="P271" s="33"/>
      <c r="Q271" s="33"/>
      <c r="R271" s="33"/>
      <c r="S271" s="33"/>
      <c r="T271" s="33"/>
      <c r="U271" s="34"/>
      <c r="V271" s="33"/>
      <c r="W271" s="34"/>
      <c r="X271" s="33"/>
      <c r="Y271" s="433"/>
      <c r="Z271" s="433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6"/>
      <c r="AM271" s="277"/>
      <c r="AN271" s="277"/>
      <c r="AO271" s="277"/>
      <c r="AP271" s="277"/>
      <c r="AQ271" s="277"/>
      <c r="AR271" s="277"/>
      <c r="AS271" s="277"/>
      <c r="AT271" s="277"/>
      <c r="AU271" s="277"/>
      <c r="AV271" s="277"/>
    </row>
    <row r="272" spans="1:48" s="74" customFormat="1" ht="15.75" customHeight="1">
      <c r="A272" s="483" t="s">
        <v>3881</v>
      </c>
      <c r="B272" s="51">
        <v>45921</v>
      </c>
      <c r="C272" s="308" t="s">
        <v>3880</v>
      </c>
      <c r="D272" s="37">
        <v>1462</v>
      </c>
      <c r="E272" s="34">
        <v>1.55</v>
      </c>
      <c r="F272" s="102">
        <v>1.45</v>
      </c>
      <c r="G272" s="34">
        <v>4.25</v>
      </c>
      <c r="H272" s="34">
        <v>0.12</v>
      </c>
      <c r="I272" s="34">
        <v>0.31</v>
      </c>
      <c r="J272" s="31">
        <v>0.04</v>
      </c>
      <c r="K272" s="31">
        <v>0.10100000000000001</v>
      </c>
      <c r="L272" s="31">
        <v>2.8000000000000001E-2</v>
      </c>
      <c r="M272" s="31">
        <v>1.4E-2</v>
      </c>
      <c r="N272" s="420">
        <f t="shared" si="46"/>
        <v>95.137</v>
      </c>
      <c r="O272" s="34">
        <v>36.954552382058274</v>
      </c>
      <c r="P272" s="34">
        <v>39.736228549863753</v>
      </c>
      <c r="Q272" s="34">
        <v>7.3367559810001417</v>
      </c>
      <c r="R272" s="34">
        <v>13.639773333430099</v>
      </c>
      <c r="S272" s="34">
        <v>0.33995086744006303</v>
      </c>
      <c r="T272" s="34">
        <v>0.23538778072508629</v>
      </c>
      <c r="U272" s="34">
        <v>0.25387563003254937</v>
      </c>
      <c r="V272" s="34">
        <v>0.14019952391492882</v>
      </c>
      <c r="W272" s="34">
        <v>0.38487150783254287</v>
      </c>
      <c r="X272" s="34">
        <v>0.87840444370257753</v>
      </c>
      <c r="Y272" s="433">
        <f t="shared" ref="Y272" si="49">P272/O272</f>
        <v>1.0752728957192295</v>
      </c>
      <c r="Z272" s="433">
        <f t="shared" ref="Z272" si="50">(Q272+P272)/O272</f>
        <v>1.2738074606937519</v>
      </c>
      <c r="AA272" s="34"/>
      <c r="AB272" s="34" t="s">
        <v>48</v>
      </c>
      <c r="AC272" s="34">
        <v>22.3</v>
      </c>
      <c r="AD272" s="34">
        <v>25</v>
      </c>
      <c r="AE272" s="34">
        <v>17.8</v>
      </c>
      <c r="AF272" s="34">
        <v>0.6</v>
      </c>
      <c r="AG272" s="34">
        <v>3.48</v>
      </c>
      <c r="AH272" s="34">
        <v>53.12</v>
      </c>
      <c r="AI272" s="34">
        <v>1.4044943820224718</v>
      </c>
      <c r="AJ272" s="34">
        <v>41.588785046728979</v>
      </c>
      <c r="AK272" s="34">
        <v>868.64</v>
      </c>
      <c r="AL272" s="36"/>
      <c r="AM272" s="277"/>
      <c r="AN272" s="277"/>
      <c r="AO272" s="277"/>
      <c r="AP272" s="277"/>
      <c r="AQ272" s="277"/>
      <c r="AR272" s="277"/>
      <c r="AS272" s="277"/>
      <c r="AT272" s="277"/>
      <c r="AU272" s="277"/>
      <c r="AV272" s="277"/>
    </row>
    <row r="273" spans="1:48" s="74" customFormat="1" ht="15.75" customHeight="1">
      <c r="A273" s="484" t="s">
        <v>3883</v>
      </c>
      <c r="B273" s="51">
        <v>45921</v>
      </c>
      <c r="C273" s="308" t="s">
        <v>3882</v>
      </c>
      <c r="D273" s="37">
        <v>1485</v>
      </c>
      <c r="E273" s="34">
        <v>3.55</v>
      </c>
      <c r="F273" s="102">
        <v>4.05</v>
      </c>
      <c r="G273" s="34">
        <v>4.38</v>
      </c>
      <c r="H273" s="34">
        <v>0.12</v>
      </c>
      <c r="I273" s="34">
        <v>0.41</v>
      </c>
      <c r="J273" s="31">
        <v>3.5000000000000003E-2</v>
      </c>
      <c r="K273" s="31">
        <v>0.109</v>
      </c>
      <c r="L273" s="31">
        <v>3.5999999999999997E-2</v>
      </c>
      <c r="M273" s="31">
        <v>1.4E-2</v>
      </c>
      <c r="N273" s="420">
        <f t="shared" si="46"/>
        <v>94.896000000000001</v>
      </c>
      <c r="O273" s="34">
        <v>36.127639111954295</v>
      </c>
      <c r="P273" s="34">
        <v>40.428690177030553</v>
      </c>
      <c r="Q273" s="34">
        <v>7.6244848284786935</v>
      </c>
      <c r="R273" s="34">
        <v>13.811172214156096</v>
      </c>
      <c r="S273" s="34">
        <v>0.29735800872592594</v>
      </c>
      <c r="T273" s="34">
        <v>0.17648207884167003</v>
      </c>
      <c r="U273" s="34">
        <v>0.24225517393358609</v>
      </c>
      <c r="V273" s="34">
        <v>0.11859088357481833</v>
      </c>
      <c r="W273" s="34">
        <v>0.33275106081395417</v>
      </c>
      <c r="X273" s="34">
        <v>0.74057646249039832</v>
      </c>
      <c r="Y273" s="433">
        <f t="shared" ref="Y273:Y276" si="51">P273/O273</f>
        <v>1.1190515397850362</v>
      </c>
      <c r="Z273" s="433">
        <f t="shared" ref="Z273:Z276" si="52">(Q273+P273)/O273</f>
        <v>1.3300945255957481</v>
      </c>
      <c r="AA273" s="34"/>
      <c r="AB273" s="34" t="s">
        <v>50</v>
      </c>
      <c r="AC273" s="34">
        <v>6.3</v>
      </c>
      <c r="AD273" s="34" t="s">
        <v>97</v>
      </c>
      <c r="AE273" s="34"/>
      <c r="AF273" s="34"/>
      <c r="AG273" s="34"/>
      <c r="AH273" s="34"/>
      <c r="AI273" s="34"/>
      <c r="AJ273" s="34"/>
      <c r="AK273" s="34"/>
      <c r="AL273" s="36"/>
      <c r="AM273" s="277"/>
      <c r="AN273" s="277"/>
      <c r="AO273" s="277"/>
      <c r="AP273" s="277"/>
      <c r="AQ273" s="277"/>
      <c r="AR273" s="277"/>
      <c r="AS273" s="277"/>
      <c r="AT273" s="277"/>
      <c r="AU273" s="277"/>
      <c r="AV273" s="277"/>
    </row>
    <row r="274" spans="1:48" s="74" customFormat="1" ht="15.75" customHeight="1">
      <c r="A274" s="485" t="s">
        <v>3885</v>
      </c>
      <c r="B274" s="51">
        <v>45921</v>
      </c>
      <c r="C274" s="308" t="s">
        <v>3884</v>
      </c>
      <c r="D274" s="37">
        <v>1462</v>
      </c>
      <c r="E274" s="34">
        <v>5.45</v>
      </c>
      <c r="F274" s="102">
        <v>5.55</v>
      </c>
      <c r="G274" s="34">
        <v>4.3099999999999996</v>
      </c>
      <c r="H274" s="34">
        <v>0.11</v>
      </c>
      <c r="I274" s="34">
        <v>0.39</v>
      </c>
      <c r="J274" s="31">
        <v>3.2000000000000001E-2</v>
      </c>
      <c r="K274" s="31">
        <v>0.111</v>
      </c>
      <c r="L274" s="31">
        <v>3.5999999999999997E-2</v>
      </c>
      <c r="M274" s="31">
        <v>1.4E-2</v>
      </c>
      <c r="N274" s="420">
        <f t="shared" si="46"/>
        <v>94.997</v>
      </c>
      <c r="O274" s="34">
        <v>35.493483866755888</v>
      </c>
      <c r="P274" s="34">
        <v>40.881987672253857</v>
      </c>
      <c r="Q274" s="34">
        <v>7.7132297498000666</v>
      </c>
      <c r="R274" s="34">
        <v>13.974966406075739</v>
      </c>
      <c r="S274" s="34">
        <v>0.29730758977874244</v>
      </c>
      <c r="T274" s="34">
        <v>0.14704346264954052</v>
      </c>
      <c r="U274" s="34">
        <v>0.24221409802353472</v>
      </c>
      <c r="V274" s="34">
        <v>0.11857077573403402</v>
      </c>
      <c r="W274" s="34">
        <v>0.31190122570220813</v>
      </c>
      <c r="X274" s="34">
        <v>0.7192951532263766</v>
      </c>
      <c r="Y274" s="433">
        <f t="shared" si="51"/>
        <v>1.1518167060107891</v>
      </c>
      <c r="Z274" s="433">
        <f t="shared" si="52"/>
        <v>1.3691306721110421</v>
      </c>
      <c r="AA274" s="34"/>
      <c r="AB274" s="34" t="s">
        <v>53</v>
      </c>
      <c r="AC274" s="34">
        <v>14.5</v>
      </c>
      <c r="AD274" s="34">
        <v>26.2</v>
      </c>
      <c r="AE274" s="34">
        <v>17.600000000000001</v>
      </c>
      <c r="AF274" s="34">
        <v>0.6</v>
      </c>
      <c r="AG274" s="34">
        <v>3.62</v>
      </c>
      <c r="AH274" s="34">
        <v>51.980000000000004</v>
      </c>
      <c r="AI274" s="34">
        <v>1.4886363636363635</v>
      </c>
      <c r="AJ274" s="34">
        <v>40.182648401826491</v>
      </c>
      <c r="AK274" s="34">
        <v>909.51</v>
      </c>
      <c r="AL274" s="36"/>
      <c r="AM274" s="277"/>
      <c r="AN274" s="277"/>
      <c r="AO274" s="277"/>
      <c r="AP274" s="277"/>
      <c r="AQ274" s="277"/>
      <c r="AR274" s="277"/>
      <c r="AS274" s="277"/>
      <c r="AT274" s="277"/>
      <c r="AU274" s="277"/>
      <c r="AV274" s="277"/>
    </row>
    <row r="275" spans="1:48" s="74" customFormat="1" ht="15.75" customHeight="1">
      <c r="A275" s="486" t="s">
        <v>3887</v>
      </c>
      <c r="B275" s="51">
        <v>45921</v>
      </c>
      <c r="C275" s="308" t="s">
        <v>3886</v>
      </c>
      <c r="D275" s="37">
        <v>1479</v>
      </c>
      <c r="E275" s="34">
        <v>7.4</v>
      </c>
      <c r="F275" s="102">
        <v>7.5</v>
      </c>
      <c r="G275" s="34">
        <v>4.24</v>
      </c>
      <c r="H275" s="34">
        <v>0.12</v>
      </c>
      <c r="I275" s="34">
        <v>0.37</v>
      </c>
      <c r="J275" s="31">
        <v>2.9000000000000001E-2</v>
      </c>
      <c r="K275" s="31">
        <v>9.8000000000000004E-2</v>
      </c>
      <c r="L275" s="31">
        <v>3.3000000000000002E-2</v>
      </c>
      <c r="M275" s="31">
        <v>1.2999999999999999E-2</v>
      </c>
      <c r="N275" s="420">
        <f t="shared" si="46"/>
        <v>95.096999999999994</v>
      </c>
      <c r="O275" s="34">
        <v>35.891021212726386</v>
      </c>
      <c r="P275" s="34">
        <v>40.3763532602201</v>
      </c>
      <c r="Q275" s="34">
        <v>7.6842917245116489</v>
      </c>
      <c r="R275" s="34">
        <v>13.996469026090345</v>
      </c>
      <c r="S275" s="34">
        <v>0.2973491699442411</v>
      </c>
      <c r="T275" s="34">
        <v>0.16667256452053977</v>
      </c>
      <c r="U275" s="34">
        <v>0.25378359081361562</v>
      </c>
      <c r="V275" s="34">
        <v>0.14014869645002265</v>
      </c>
      <c r="W275" s="34">
        <v>0.36393565468293959</v>
      </c>
      <c r="X275" s="34">
        <v>0.72997510004016308</v>
      </c>
      <c r="Y275" s="433">
        <f t="shared" si="51"/>
        <v>1.1249708672514251</v>
      </c>
      <c r="Z275" s="433">
        <f t="shared" si="52"/>
        <v>1.339071538251194</v>
      </c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6"/>
      <c r="AM275" s="277"/>
      <c r="AN275" s="277"/>
      <c r="AO275" s="277"/>
      <c r="AP275" s="277"/>
      <c r="AQ275" s="277"/>
      <c r="AR275" s="277"/>
      <c r="AS275" s="277"/>
      <c r="AT275" s="277"/>
      <c r="AU275" s="277"/>
      <c r="AV275" s="277"/>
    </row>
    <row r="276" spans="1:48" s="74" customFormat="1" ht="15.75" customHeight="1">
      <c r="A276" s="487" t="s">
        <v>3889</v>
      </c>
      <c r="B276" s="51">
        <v>45921</v>
      </c>
      <c r="C276" s="308" t="s">
        <v>3888</v>
      </c>
      <c r="D276" s="37">
        <v>1463</v>
      </c>
      <c r="E276" s="34">
        <v>9.3000000000000007</v>
      </c>
      <c r="F276" s="102">
        <v>9.4</v>
      </c>
      <c r="G276" s="34">
        <v>4.22</v>
      </c>
      <c r="H276" s="34">
        <v>0.11</v>
      </c>
      <c r="I276" s="34">
        <v>0.24</v>
      </c>
      <c r="J276" s="31">
        <v>4.1000000000000002E-2</v>
      </c>
      <c r="K276" s="31">
        <v>0.10100000000000001</v>
      </c>
      <c r="L276" s="31">
        <v>2.4E-2</v>
      </c>
      <c r="M276" s="31">
        <v>1.2999999999999999E-2</v>
      </c>
      <c r="N276" s="420">
        <f t="shared" si="46"/>
        <v>95.251000000000005</v>
      </c>
      <c r="O276" s="34">
        <v>36.564898749328442</v>
      </c>
      <c r="P276" s="34">
        <v>39.81071906585565</v>
      </c>
      <c r="Q276" s="34">
        <v>7.7557101363745069</v>
      </c>
      <c r="R276" s="34">
        <v>13.578598843929239</v>
      </c>
      <c r="S276" s="34">
        <v>0.32926656715795188</v>
      </c>
      <c r="T276" s="34">
        <v>0.19612024853193405</v>
      </c>
      <c r="U276" s="34">
        <v>0.23075339303654663</v>
      </c>
      <c r="V276" s="34">
        <v>0.17252138495088407</v>
      </c>
      <c r="W276" s="34">
        <v>0.47840051179365722</v>
      </c>
      <c r="X276" s="34">
        <v>0.78301109904120325</v>
      </c>
      <c r="Y276" s="433">
        <f t="shared" si="51"/>
        <v>1.0887687489244537</v>
      </c>
      <c r="Z276" s="433">
        <f t="shared" si="52"/>
        <v>1.3008768198244709</v>
      </c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6"/>
      <c r="AM276" s="277"/>
      <c r="AN276" s="277"/>
      <c r="AO276" s="277"/>
      <c r="AP276" s="277"/>
      <c r="AQ276" s="277"/>
      <c r="AR276" s="277"/>
      <c r="AS276" s="277"/>
      <c r="AT276" s="277"/>
      <c r="AU276" s="277"/>
      <c r="AV276" s="277"/>
    </row>
    <row r="277" spans="1:48" s="74" customFormat="1" ht="15.75" customHeight="1">
      <c r="A277" s="488" t="s">
        <v>3890</v>
      </c>
      <c r="B277" s="51">
        <v>45921</v>
      </c>
      <c r="C277" s="308" t="s">
        <v>3896</v>
      </c>
      <c r="D277" s="37">
        <v>1491</v>
      </c>
      <c r="E277" s="34">
        <v>11.1</v>
      </c>
      <c r="F277" s="102">
        <v>11.2</v>
      </c>
      <c r="G277" s="34">
        <v>4.22</v>
      </c>
      <c r="H277" s="34">
        <v>0.11</v>
      </c>
      <c r="I277" s="34">
        <v>0.35</v>
      </c>
      <c r="J277" s="31">
        <v>3.6999999999999998E-2</v>
      </c>
      <c r="K277" s="31">
        <v>9.9000000000000005E-2</v>
      </c>
      <c r="L277" s="31">
        <v>3.2000000000000001E-2</v>
      </c>
      <c r="M277" s="31">
        <v>1.4E-2</v>
      </c>
      <c r="N277" s="420">
        <f t="shared" si="46"/>
        <v>95.138000000000005</v>
      </c>
      <c r="O277" s="34">
        <v>36.465554615098497</v>
      </c>
      <c r="P277" s="34">
        <v>39.707141952325046</v>
      </c>
      <c r="Q277" s="34">
        <v>7.8455218550789381</v>
      </c>
      <c r="R277" s="34">
        <v>13.763892569145181</v>
      </c>
      <c r="S277" s="34">
        <v>0.33987704008164416</v>
      </c>
      <c r="T277" s="34">
        <v>0.17650249605187751</v>
      </c>
      <c r="U277" s="34">
        <v>0.23074590517391244</v>
      </c>
      <c r="V277" s="34">
        <v>0.1725157866954696</v>
      </c>
      <c r="W277" s="34">
        <v>0.45758564057437467</v>
      </c>
      <c r="X277" s="34">
        <v>0.74066213977507578</v>
      </c>
      <c r="Y277" s="433">
        <f t="shared" ref="Y277:Y279" si="53">P277/O277</f>
        <v>1.0888945025364944</v>
      </c>
      <c r="Z277" s="433">
        <f t="shared" ref="Z277:Z279" si="54">(Q277+P277)/O277</f>
        <v>1.3040433447216757</v>
      </c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6"/>
      <c r="AM277" s="277"/>
      <c r="AN277" s="277"/>
      <c r="AO277" s="277"/>
      <c r="AP277" s="277"/>
      <c r="AQ277" s="277"/>
      <c r="AR277" s="277"/>
      <c r="AS277" s="277"/>
      <c r="AT277" s="277"/>
      <c r="AU277" s="277"/>
      <c r="AV277" s="277"/>
    </row>
    <row r="278" spans="1:48" s="74" customFormat="1" ht="15.75" customHeight="1">
      <c r="A278" s="489" t="s">
        <v>3891</v>
      </c>
      <c r="B278" s="51">
        <v>45921</v>
      </c>
      <c r="C278" s="308" t="s">
        <v>3895</v>
      </c>
      <c r="D278" s="37">
        <v>1483</v>
      </c>
      <c r="E278" s="34">
        <v>13.25</v>
      </c>
      <c r="F278" s="102">
        <v>13.35</v>
      </c>
      <c r="G278" s="34">
        <v>4.24</v>
      </c>
      <c r="H278" s="34">
        <v>0.12</v>
      </c>
      <c r="I278" s="34">
        <v>0.54</v>
      </c>
      <c r="J278" s="31">
        <v>3.5999999999999997E-2</v>
      </c>
      <c r="K278" s="31">
        <v>0.106</v>
      </c>
      <c r="L278" s="31">
        <v>4.2000000000000003E-2</v>
      </c>
      <c r="M278" s="31">
        <v>1.2999999999999999E-2</v>
      </c>
      <c r="N278" s="420">
        <f t="shared" si="46"/>
        <v>94.903000000000006</v>
      </c>
      <c r="O278" s="34">
        <v>37.047103246297254</v>
      </c>
      <c r="P278" s="34">
        <v>39.19843198356741</v>
      </c>
      <c r="Q278" s="34">
        <v>7.8080722240804601</v>
      </c>
      <c r="R278" s="34">
        <v>13.758660744366265</v>
      </c>
      <c r="S278" s="34">
        <v>0.37186331691968605</v>
      </c>
      <c r="T278" s="34">
        <v>0.16675187004891434</v>
      </c>
      <c r="U278" s="34">
        <v>0.23082213199185389</v>
      </c>
      <c r="V278" s="34">
        <v>0.17257277721694625</v>
      </c>
      <c r="W278" s="34">
        <v>0.45773680380862752</v>
      </c>
      <c r="X278" s="34">
        <v>0.68798490170259596</v>
      </c>
      <c r="Y278" s="433">
        <f t="shared" si="53"/>
        <v>1.0580700931721341</v>
      </c>
      <c r="Z278" s="433">
        <f t="shared" si="54"/>
        <v>1.2688307610756593</v>
      </c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6"/>
      <c r="AM278" s="277"/>
      <c r="AN278" s="277"/>
      <c r="AO278" s="277"/>
      <c r="AP278" s="277"/>
      <c r="AQ278" s="277"/>
      <c r="AR278" s="277"/>
      <c r="AS278" s="277"/>
      <c r="AT278" s="277"/>
      <c r="AU278" s="277"/>
      <c r="AV278" s="277"/>
    </row>
    <row r="279" spans="1:48" s="74" customFormat="1" ht="15.75" customHeight="1">
      <c r="A279" s="490" t="s">
        <v>3893</v>
      </c>
      <c r="B279" s="51">
        <v>45921</v>
      </c>
      <c r="C279" s="308" t="s">
        <v>3892</v>
      </c>
      <c r="D279" s="37">
        <v>1479</v>
      </c>
      <c r="E279" s="34">
        <v>15</v>
      </c>
      <c r="F279" s="102">
        <v>15.1</v>
      </c>
      <c r="G279" s="34">
        <v>4.24</v>
      </c>
      <c r="H279" s="34">
        <v>0.11</v>
      </c>
      <c r="I279" s="34">
        <v>0.46</v>
      </c>
      <c r="J279" s="31">
        <v>0.04</v>
      </c>
      <c r="K279" s="31">
        <v>9.7000000000000003E-2</v>
      </c>
      <c r="L279" s="31">
        <v>3.5999999999999997E-2</v>
      </c>
      <c r="M279" s="31">
        <v>1.2999999999999999E-2</v>
      </c>
      <c r="N279" s="420">
        <f t="shared" si="46"/>
        <v>95.004000000000005</v>
      </c>
      <c r="O279" s="34">
        <v>37.355823033874387</v>
      </c>
      <c r="P279" s="34">
        <v>38.783419991684347</v>
      </c>
      <c r="Q279" s="34">
        <v>7.8189890271291116</v>
      </c>
      <c r="R279" s="34">
        <v>13.926513503257098</v>
      </c>
      <c r="S279" s="34">
        <v>0.39315822808037065</v>
      </c>
      <c r="T279" s="34">
        <v>0.15696113299358258</v>
      </c>
      <c r="U279" s="34">
        <v>0.2308488942641756</v>
      </c>
      <c r="V279" s="34">
        <v>0.16180573675191889</v>
      </c>
      <c r="W279" s="34">
        <v>0.41617261391778959</v>
      </c>
      <c r="X279" s="34">
        <v>0.65630783804721693</v>
      </c>
      <c r="Y279" s="433">
        <f t="shared" si="53"/>
        <v>1.0382161826956779</v>
      </c>
      <c r="Z279" s="433">
        <f t="shared" si="54"/>
        <v>1.2475272991992237</v>
      </c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6"/>
      <c r="AM279" s="277"/>
      <c r="AN279" s="277"/>
      <c r="AO279" s="277"/>
      <c r="AP279" s="277"/>
      <c r="AQ279" s="277"/>
      <c r="AR279" s="277"/>
      <c r="AS279" s="277"/>
      <c r="AT279" s="277"/>
      <c r="AU279" s="277"/>
      <c r="AV279" s="277"/>
    </row>
    <row r="280" spans="1:48" s="74" customFormat="1" ht="15.75" customHeight="1">
      <c r="A280" s="491" t="s">
        <v>3897</v>
      </c>
      <c r="B280" s="51">
        <v>45921</v>
      </c>
      <c r="C280" s="308" t="s">
        <v>3894</v>
      </c>
      <c r="D280" s="37">
        <v>1480</v>
      </c>
      <c r="E280" s="34">
        <v>16.5</v>
      </c>
      <c r="F280" s="102">
        <v>17</v>
      </c>
      <c r="G280" s="34">
        <v>4.24</v>
      </c>
      <c r="H280" s="34">
        <v>0.14000000000000001</v>
      </c>
      <c r="I280" s="34">
        <v>0.65</v>
      </c>
      <c r="J280" s="31">
        <v>3.3000000000000002E-2</v>
      </c>
      <c r="K280" s="31">
        <v>0.106</v>
      </c>
      <c r="L280" s="31">
        <v>4.5999999999999999E-2</v>
      </c>
      <c r="M280" s="31">
        <v>1.4E-2</v>
      </c>
      <c r="N280" s="420">
        <f t="shared" si="46"/>
        <v>94.771000000000001</v>
      </c>
      <c r="O280" s="34">
        <v>36.593442539213527</v>
      </c>
      <c r="P280" s="34">
        <v>39.758155954629103</v>
      </c>
      <c r="Q280" s="34">
        <v>7.6834076055023468</v>
      </c>
      <c r="R280" s="34">
        <v>13.535530195686816</v>
      </c>
      <c r="S280" s="34">
        <v>0.54153795980839969</v>
      </c>
      <c r="T280" s="34">
        <v>0.18625966888233889</v>
      </c>
      <c r="U280" s="34">
        <v>0.24222010111976477</v>
      </c>
      <c r="V280" s="34">
        <v>0.16169142875795817</v>
      </c>
      <c r="W280" s="34">
        <v>0.46786343391308344</v>
      </c>
      <c r="X280" s="34">
        <v>0.72989111248667082</v>
      </c>
      <c r="Y280" s="433">
        <f t="shared" ref="Y280:Y282" si="55">P280/O280</f>
        <v>1.0864830744476766</v>
      </c>
      <c r="Z280" s="433">
        <f t="shared" ref="Z280:Z282" si="56">(Q280+P280)/O280</f>
        <v>1.2964498628215446</v>
      </c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6"/>
      <c r="AM280" s="277"/>
      <c r="AN280" s="277"/>
      <c r="AO280" s="277"/>
      <c r="AP280" s="277"/>
      <c r="AQ280" s="277"/>
      <c r="AR280" s="277"/>
      <c r="AS280" s="277"/>
      <c r="AT280" s="277"/>
      <c r="AU280" s="277"/>
      <c r="AV280" s="277"/>
    </row>
    <row r="281" spans="1:48" s="74" customFormat="1" ht="15.75" customHeight="1">
      <c r="A281" s="492" t="s">
        <v>3899</v>
      </c>
      <c r="B281" s="51">
        <v>45921</v>
      </c>
      <c r="C281" s="308" t="s">
        <v>3898</v>
      </c>
      <c r="D281" s="37">
        <v>1470</v>
      </c>
      <c r="E281" s="34">
        <v>19</v>
      </c>
      <c r="F281" s="102">
        <v>19.100000000000001</v>
      </c>
      <c r="G281" s="34">
        <v>4.2300000000000004</v>
      </c>
      <c r="H281" s="34">
        <v>0.1</v>
      </c>
      <c r="I281" s="34">
        <v>0.23</v>
      </c>
      <c r="J281" s="31">
        <v>6.8000000000000005E-2</v>
      </c>
      <c r="K281" s="31">
        <v>0.104</v>
      </c>
      <c r="L281" s="31">
        <v>1.9E-2</v>
      </c>
      <c r="M281" s="31">
        <v>1.2999999999999999E-2</v>
      </c>
      <c r="N281" s="420">
        <f t="shared" si="46"/>
        <v>95.236000000000004</v>
      </c>
      <c r="O281" s="34">
        <v>37.979999999999997</v>
      </c>
      <c r="P281" s="34">
        <v>38.64</v>
      </c>
      <c r="Q281" s="34">
        <v>7.6392770881954934</v>
      </c>
      <c r="R281" s="34">
        <v>13.125416280962261</v>
      </c>
      <c r="S281" s="34">
        <v>0.48882299971536602</v>
      </c>
      <c r="T281" s="34">
        <v>0.23545696355545837</v>
      </c>
      <c r="U281" s="34">
        <v>0.21932066754177579</v>
      </c>
      <c r="V281" s="34">
        <v>0.20496722071312554</v>
      </c>
      <c r="W281" s="34">
        <v>0.58267943308334003</v>
      </c>
      <c r="X281" s="34">
        <v>0.78338594642206627</v>
      </c>
      <c r="Y281" s="433">
        <f t="shared" si="55"/>
        <v>1.0173775671406005</v>
      </c>
      <c r="Z281" s="433">
        <f t="shared" si="56"/>
        <v>1.2185170376038834</v>
      </c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6"/>
      <c r="AM281" s="277"/>
      <c r="AN281" s="277"/>
      <c r="AO281" s="277"/>
      <c r="AP281" s="277"/>
      <c r="AQ281" s="277"/>
      <c r="AR281" s="277"/>
      <c r="AS281" s="277"/>
      <c r="AT281" s="277"/>
      <c r="AU281" s="277"/>
      <c r="AV281" s="277"/>
    </row>
    <row r="282" spans="1:48" s="74" customFormat="1" ht="15.75" customHeight="1">
      <c r="A282" s="493" t="s">
        <v>3901</v>
      </c>
      <c r="B282" s="51">
        <v>45921</v>
      </c>
      <c r="C282" s="308" t="s">
        <v>3900</v>
      </c>
      <c r="D282" s="37">
        <v>1483</v>
      </c>
      <c r="E282" s="34">
        <v>20.399999999999999</v>
      </c>
      <c r="F282" s="102">
        <v>20.5</v>
      </c>
      <c r="G282" s="34">
        <v>4.1900000000000004</v>
      </c>
      <c r="H282" s="34">
        <v>0.13</v>
      </c>
      <c r="I282" s="34">
        <v>0.61</v>
      </c>
      <c r="J282" s="31">
        <v>3.5000000000000003E-2</v>
      </c>
      <c r="K282" s="31">
        <v>0.10100000000000001</v>
      </c>
      <c r="L282" s="31">
        <v>4.4999999999999998E-2</v>
      </c>
      <c r="M282" s="31">
        <v>1.4E-2</v>
      </c>
      <c r="N282" s="420">
        <f t="shared" si="46"/>
        <v>94.875</v>
      </c>
      <c r="O282" s="34">
        <v>37.369999999999997</v>
      </c>
      <c r="P282" s="34">
        <v>38.82</v>
      </c>
      <c r="Q282" s="34">
        <v>7.8106532576562167</v>
      </c>
      <c r="R282" s="34">
        <v>13.626261451098348</v>
      </c>
      <c r="S282" s="34">
        <v>0.35072988335822786</v>
      </c>
      <c r="T282" s="34">
        <v>0.21586787133707039</v>
      </c>
      <c r="U282" s="34">
        <v>0.2308984324736631</v>
      </c>
      <c r="V282" s="34">
        <v>0.18341918673856827</v>
      </c>
      <c r="W282" s="34">
        <v>0.55154704535342858</v>
      </c>
      <c r="X282" s="34">
        <v>0.73056384923898665</v>
      </c>
      <c r="Y282" s="433">
        <f t="shared" si="55"/>
        <v>1.038801177415039</v>
      </c>
      <c r="Z282" s="433">
        <f t="shared" si="56"/>
        <v>1.2478098276065352</v>
      </c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6"/>
      <c r="AM282" s="277"/>
      <c r="AN282" s="277"/>
      <c r="AO282" s="277"/>
      <c r="AP282" s="277"/>
      <c r="AQ282" s="277"/>
      <c r="AR282" s="277"/>
      <c r="AS282" s="277"/>
      <c r="AT282" s="277"/>
      <c r="AU282" s="277"/>
      <c r="AV282" s="277"/>
    </row>
    <row r="283" spans="1:48" s="74" customFormat="1" ht="15.75" customHeight="1">
      <c r="A283" s="494" t="s">
        <v>3903</v>
      </c>
      <c r="B283" s="51">
        <v>45921</v>
      </c>
      <c r="C283" s="308" t="s">
        <v>3902</v>
      </c>
      <c r="D283" s="37">
        <v>1487</v>
      </c>
      <c r="E283" s="34">
        <v>23.1</v>
      </c>
      <c r="F283" s="102">
        <v>23.2</v>
      </c>
      <c r="G283" s="34">
        <v>4.21</v>
      </c>
      <c r="H283" s="34">
        <v>0.13</v>
      </c>
      <c r="I283" s="34">
        <v>0.63</v>
      </c>
      <c r="J283" s="31">
        <v>3.5000000000000003E-2</v>
      </c>
      <c r="K283" s="31">
        <v>0.11</v>
      </c>
      <c r="L283" s="31">
        <v>4.5999999999999999E-2</v>
      </c>
      <c r="M283" s="31">
        <v>1.4E-2</v>
      </c>
      <c r="N283" s="420">
        <f t="shared" si="46"/>
        <v>94.825000000000003</v>
      </c>
      <c r="O283" s="34">
        <v>36.325826376723363</v>
      </c>
      <c r="P283" s="34">
        <v>39.316355697297261</v>
      </c>
      <c r="Q283" s="34">
        <v>7.817116445688046</v>
      </c>
      <c r="R283" s="34">
        <v>14.275168682252431</v>
      </c>
      <c r="S283" s="34">
        <v>0.58428442841562678</v>
      </c>
      <c r="T283" s="34">
        <v>0.15692354213578849</v>
      </c>
      <c r="U283" s="34">
        <v>0.25387296870684667</v>
      </c>
      <c r="V283" s="34">
        <v>0.14019805423232692</v>
      </c>
      <c r="W283" s="34">
        <v>0.39526929690697132</v>
      </c>
      <c r="X283" s="34">
        <v>0.6349845076413515</v>
      </c>
      <c r="Y283" s="433">
        <v>1.0823251559251561</v>
      </c>
      <c r="Z283" s="433">
        <v>1.297519611919612</v>
      </c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6"/>
      <c r="AM283" s="277"/>
      <c r="AN283" s="277"/>
      <c r="AO283" s="277"/>
      <c r="AP283" s="277"/>
      <c r="AQ283" s="277"/>
      <c r="AR283" s="277"/>
      <c r="AS283" s="277"/>
      <c r="AT283" s="277"/>
      <c r="AU283" s="277"/>
      <c r="AV283" s="277"/>
    </row>
    <row r="284" spans="1:48" s="74" customFormat="1" ht="15.75" customHeight="1">
      <c r="A284" s="494"/>
      <c r="B284" s="51"/>
      <c r="C284" s="308"/>
      <c r="D284" s="37"/>
      <c r="E284" s="34"/>
      <c r="F284" s="102"/>
      <c r="G284" s="34"/>
      <c r="H284" s="34"/>
      <c r="I284" s="34"/>
      <c r="J284" s="31"/>
      <c r="K284" s="31"/>
      <c r="L284" s="31"/>
      <c r="M284" s="31"/>
      <c r="N284" s="420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433"/>
      <c r="Z284" s="433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6"/>
      <c r="AM284" s="277"/>
      <c r="AN284" s="277"/>
      <c r="AO284" s="277"/>
      <c r="AP284" s="277"/>
      <c r="AQ284" s="277"/>
      <c r="AR284" s="277"/>
      <c r="AS284" s="277"/>
      <c r="AT284" s="277"/>
      <c r="AU284" s="277"/>
      <c r="AV284" s="277"/>
    </row>
    <row r="285" spans="1:48" s="74" customFormat="1" ht="15.75" customHeight="1">
      <c r="A285" s="495" t="s">
        <v>3905</v>
      </c>
      <c r="B285" s="51">
        <v>45922</v>
      </c>
      <c r="C285" s="308" t="s">
        <v>3904</v>
      </c>
      <c r="D285" s="37">
        <v>1503</v>
      </c>
      <c r="E285" s="34">
        <v>1</v>
      </c>
      <c r="F285" s="102">
        <v>1.1000000000000001</v>
      </c>
      <c r="G285" s="34">
        <v>4.3600000000000003</v>
      </c>
      <c r="H285" s="34">
        <v>0.14000000000000001</v>
      </c>
      <c r="I285" s="34">
        <v>0.69</v>
      </c>
      <c r="J285" s="31">
        <v>2.5000000000000001E-2</v>
      </c>
      <c r="K285" s="31">
        <v>0.111</v>
      </c>
      <c r="L285" s="31">
        <v>0.05</v>
      </c>
      <c r="M285" s="31">
        <v>1.2999999999999999E-2</v>
      </c>
      <c r="N285" s="420">
        <f t="shared" si="46"/>
        <v>94.611000000000004</v>
      </c>
      <c r="O285" s="34">
        <v>36.11136372800032</v>
      </c>
      <c r="P285" s="34">
        <v>39.69656996552628</v>
      </c>
      <c r="Q285" s="34">
        <v>7.8574855351490829</v>
      </c>
      <c r="R285" s="34">
        <v>14.461553645948833</v>
      </c>
      <c r="S285" s="34">
        <v>0.26559507489466361</v>
      </c>
      <c r="T285" s="34">
        <v>0.13731391246497188</v>
      </c>
      <c r="U285" s="34">
        <v>0.23080337882789345</v>
      </c>
      <c r="V285" s="34">
        <v>0.15098891196097011</v>
      </c>
      <c r="W285" s="34">
        <v>0.37448150313489098</v>
      </c>
      <c r="X285" s="34">
        <v>0.6138443440920911</v>
      </c>
      <c r="Y285" s="433">
        <v>1.0992819397387099</v>
      </c>
      <c r="Z285" s="433">
        <v>1.3168723247026672</v>
      </c>
      <c r="AA285" s="34"/>
      <c r="AB285" s="34" t="s">
        <v>48</v>
      </c>
      <c r="AC285" s="34">
        <v>22.3</v>
      </c>
      <c r="AD285" s="34" t="s">
        <v>51</v>
      </c>
      <c r="AE285" s="34"/>
      <c r="AF285" s="34"/>
      <c r="AG285" s="34"/>
      <c r="AH285" s="34"/>
      <c r="AI285" s="34"/>
      <c r="AJ285" s="34"/>
      <c r="AK285" s="34"/>
      <c r="AL285" s="36"/>
      <c r="AM285" s="277"/>
      <c r="AN285" s="277"/>
      <c r="AO285" s="277"/>
      <c r="AP285" s="277"/>
      <c r="AQ285" s="277"/>
      <c r="AR285" s="277"/>
      <c r="AS285" s="277"/>
      <c r="AT285" s="277"/>
      <c r="AU285" s="277"/>
      <c r="AV285" s="277"/>
    </row>
    <row r="286" spans="1:48" s="74" customFormat="1" ht="15.75" customHeight="1">
      <c r="A286" s="497" t="s">
        <v>3907</v>
      </c>
      <c r="B286" s="51">
        <v>45922</v>
      </c>
      <c r="C286" s="308" t="s">
        <v>3906</v>
      </c>
      <c r="D286" s="496">
        <v>1489</v>
      </c>
      <c r="E286" s="77">
        <v>3.35</v>
      </c>
      <c r="F286" s="102">
        <v>3.45</v>
      </c>
      <c r="G286" s="34">
        <v>4.3600000000000003</v>
      </c>
      <c r="H286" s="34">
        <v>0.13</v>
      </c>
      <c r="I286" s="34">
        <v>0.63</v>
      </c>
      <c r="J286" s="31">
        <v>2.8000000000000001E-2</v>
      </c>
      <c r="K286" s="31">
        <v>0.114</v>
      </c>
      <c r="L286" s="31">
        <v>4.4999999999999998E-2</v>
      </c>
      <c r="M286" s="31">
        <v>1.2999999999999999E-2</v>
      </c>
      <c r="N286" s="420">
        <f t="shared" si="46"/>
        <v>94.68</v>
      </c>
      <c r="O286" s="34">
        <v>36.596538606201712</v>
      </c>
      <c r="P286" s="34">
        <v>39.342096117027147</v>
      </c>
      <c r="Q286" s="34">
        <v>7.8567625426012127</v>
      </c>
      <c r="R286" s="34">
        <v>14.128915098274375</v>
      </c>
      <c r="S286" s="34">
        <v>0.3369259794095596</v>
      </c>
      <c r="T286" s="34">
        <v>0.16524941845567201</v>
      </c>
      <c r="U286" s="34">
        <v>0.24017952074853258</v>
      </c>
      <c r="V286" s="34">
        <v>0.16032926123265917</v>
      </c>
      <c r="W286" s="34">
        <v>0.42268441960702235</v>
      </c>
      <c r="X286" s="34">
        <v>0.65031903644211253</v>
      </c>
      <c r="Y286" s="433">
        <v>1.0750223276679005</v>
      </c>
      <c r="Z286" s="433">
        <v>1.2897082745314596</v>
      </c>
      <c r="AA286" s="34"/>
      <c r="AB286" s="34" t="s">
        <v>50</v>
      </c>
      <c r="AC286" s="34">
        <v>6.3</v>
      </c>
      <c r="AD286" s="34">
        <v>25.8</v>
      </c>
      <c r="AE286" s="34">
        <v>17.8</v>
      </c>
      <c r="AF286" s="34">
        <v>0.6</v>
      </c>
      <c r="AG286" s="34">
        <v>3.48</v>
      </c>
      <c r="AH286" s="34">
        <v>52.319999999999993</v>
      </c>
      <c r="AI286" s="34">
        <v>1.449438202247191</v>
      </c>
      <c r="AJ286" s="34">
        <v>40.825688073394495</v>
      </c>
      <c r="AK286" s="34">
        <v>893.04</v>
      </c>
      <c r="AL286" s="36"/>
      <c r="AM286" s="277"/>
      <c r="AN286" s="277"/>
      <c r="AO286" s="277"/>
      <c r="AP286" s="277"/>
      <c r="AQ286" s="277"/>
      <c r="AR286" s="277"/>
      <c r="AS286" s="277"/>
      <c r="AT286" s="277"/>
      <c r="AU286" s="277"/>
      <c r="AV286" s="277"/>
    </row>
    <row r="287" spans="1:48" s="74" customFormat="1" ht="15.75" customHeight="1">
      <c r="A287" s="498" t="s">
        <v>3909</v>
      </c>
      <c r="B287" s="51">
        <v>45922</v>
      </c>
      <c r="C287" s="308" t="s">
        <v>3908</v>
      </c>
      <c r="D287" s="496">
        <v>1475</v>
      </c>
      <c r="E287" s="77">
        <v>5.25</v>
      </c>
      <c r="F287" s="102">
        <v>5.35</v>
      </c>
      <c r="G287" s="34">
        <v>4.3099999999999996</v>
      </c>
      <c r="H287" s="34">
        <v>0.12</v>
      </c>
      <c r="I287" s="34">
        <v>0.46</v>
      </c>
      <c r="J287" s="31">
        <v>3.7999999999999999E-2</v>
      </c>
      <c r="K287" s="31">
        <v>0.109</v>
      </c>
      <c r="L287" s="31">
        <v>3.6999999999999998E-2</v>
      </c>
      <c r="M287" s="31">
        <v>1.2999999999999999E-2</v>
      </c>
      <c r="N287" s="420">
        <f t="shared" si="46"/>
        <v>94.912999999999997</v>
      </c>
      <c r="O287" s="34">
        <v>36.382686806473721</v>
      </c>
      <c r="P287" s="34">
        <v>39.344834702705555</v>
      </c>
      <c r="Q287" s="34">
        <v>7.8366939009097134</v>
      </c>
      <c r="R287" s="34">
        <v>14.215704054334902</v>
      </c>
      <c r="S287" s="34">
        <v>0.31868267326024136</v>
      </c>
      <c r="T287" s="34">
        <v>0.18633622595115412</v>
      </c>
      <c r="U287" s="34">
        <v>0.26539772201559064</v>
      </c>
      <c r="V287" s="34">
        <v>0.19410946524837072</v>
      </c>
      <c r="W287" s="34">
        <v>0.48885821388492828</v>
      </c>
      <c r="X287" s="34">
        <v>0.66669623521580934</v>
      </c>
      <c r="Y287" s="433">
        <v>1.0814164141309313</v>
      </c>
      <c r="Z287" s="433">
        <v>1.2968126530781687</v>
      </c>
      <c r="AA287" s="34"/>
      <c r="AB287" s="34" t="s">
        <v>53</v>
      </c>
      <c r="AC287" s="34">
        <v>14.5</v>
      </c>
      <c r="AD287" s="34">
        <v>26</v>
      </c>
      <c r="AE287" s="34">
        <v>18</v>
      </c>
      <c r="AF287" s="34">
        <v>0.4</v>
      </c>
      <c r="AG287" s="34">
        <v>3.89</v>
      </c>
      <c r="AH287" s="34">
        <v>51.71</v>
      </c>
      <c r="AI287" s="34">
        <v>1.4444444444444444</v>
      </c>
      <c r="AJ287" s="34">
        <v>40.909090909090914</v>
      </c>
      <c r="AK287" s="34">
        <v>911.64499999999998</v>
      </c>
      <c r="AL287" s="36"/>
      <c r="AM287" s="277"/>
      <c r="AN287" s="277"/>
      <c r="AO287" s="277"/>
      <c r="AP287" s="277"/>
      <c r="AQ287" s="277"/>
      <c r="AR287" s="277"/>
      <c r="AS287" s="277"/>
      <c r="AT287" s="277"/>
      <c r="AU287" s="277"/>
      <c r="AV287" s="277"/>
    </row>
    <row r="288" spans="1:48" s="74" customFormat="1" ht="15.75" customHeight="1">
      <c r="A288" s="499" t="s">
        <v>3911</v>
      </c>
      <c r="B288" s="51">
        <v>45922</v>
      </c>
      <c r="C288" s="308" t="s">
        <v>3910</v>
      </c>
      <c r="D288" s="496">
        <v>1470</v>
      </c>
      <c r="E288" s="77">
        <v>8</v>
      </c>
      <c r="F288" s="102">
        <v>8.1</v>
      </c>
      <c r="G288" s="34">
        <v>4.2</v>
      </c>
      <c r="H288" s="34">
        <v>0.1</v>
      </c>
      <c r="I288" s="34">
        <v>0.28000000000000003</v>
      </c>
      <c r="J288" s="31">
        <v>5.5E-2</v>
      </c>
      <c r="K288" s="31">
        <v>0.1</v>
      </c>
      <c r="L288" s="31">
        <v>2.3E-2</v>
      </c>
      <c r="M288" s="31">
        <v>1.2E-2</v>
      </c>
      <c r="N288" s="420">
        <f t="shared" si="46"/>
        <v>95.23</v>
      </c>
      <c r="O288" s="34">
        <v>36.680551373490822</v>
      </c>
      <c r="P288" s="34">
        <v>38.928765672161603</v>
      </c>
      <c r="Q288" s="34">
        <v>7.7052236910842815</v>
      </c>
      <c r="R288" s="34">
        <v>14.086118981454607</v>
      </c>
      <c r="S288" s="34">
        <v>0.53104412148827485</v>
      </c>
      <c r="T288" s="34">
        <v>0.2157196859763176</v>
      </c>
      <c r="U288" s="34">
        <v>0.27688791502205706</v>
      </c>
      <c r="V288" s="34">
        <v>0.20485719105525887</v>
      </c>
      <c r="W288" s="34">
        <v>0.54076902426282791</v>
      </c>
      <c r="X288" s="34">
        <v>0.73006234400394687</v>
      </c>
      <c r="Y288" s="433">
        <f t="shared" ref="Y288" si="57">P288/O288</f>
        <v>1.0612917258461816</v>
      </c>
      <c r="Z288" s="433">
        <f t="shared" ref="Z288" si="58">(Q288+P288)/O288</f>
        <v>1.2713546448199919</v>
      </c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6"/>
      <c r="AM288" s="277"/>
      <c r="AN288" s="277"/>
      <c r="AO288" s="277"/>
      <c r="AP288" s="277"/>
      <c r="AQ288" s="277"/>
      <c r="AR288" s="277"/>
      <c r="AS288" s="277"/>
      <c r="AT288" s="277"/>
      <c r="AU288" s="277"/>
      <c r="AV288" s="277"/>
    </row>
    <row r="289" spans="1:48" s="74" customFormat="1" ht="15.75" customHeight="1">
      <c r="A289" s="500" t="s">
        <v>3913</v>
      </c>
      <c r="B289" s="51">
        <v>45922</v>
      </c>
      <c r="C289" s="308" t="s">
        <v>3912</v>
      </c>
      <c r="D289" s="496">
        <v>1457</v>
      </c>
      <c r="E289" s="77">
        <v>10.199999999999999</v>
      </c>
      <c r="F289" s="102">
        <v>10.3</v>
      </c>
      <c r="G289" s="34">
        <v>4.2</v>
      </c>
      <c r="H289" s="34">
        <v>0.12</v>
      </c>
      <c r="I289" s="34">
        <v>0.26</v>
      </c>
      <c r="J289" s="31">
        <v>5.1999999999999998E-2</v>
      </c>
      <c r="K289" s="31">
        <v>0.104</v>
      </c>
      <c r="L289" s="31">
        <v>2.3E-2</v>
      </c>
      <c r="M289" s="31">
        <v>1.2999999999999999E-2</v>
      </c>
      <c r="N289" s="420">
        <f t="shared" si="46"/>
        <v>95.227999999999994</v>
      </c>
      <c r="O289" s="34">
        <v>37.758121503458611</v>
      </c>
      <c r="P289" s="34">
        <v>38.302132551243965</v>
      </c>
      <c r="Q289" s="34">
        <v>7.6987841588590484</v>
      </c>
      <c r="R289" s="34">
        <v>13.584100797178673</v>
      </c>
      <c r="S289" s="34">
        <v>0.47816126661377012</v>
      </c>
      <c r="T289" s="34">
        <v>0.26486961536406378</v>
      </c>
      <c r="U289" s="34">
        <v>0.24238923733179552</v>
      </c>
      <c r="V289" s="34">
        <v>0.19416520058515555</v>
      </c>
      <c r="W289" s="34">
        <v>0.54101970716009007</v>
      </c>
      <c r="X289" s="34">
        <v>0.83625596220483878</v>
      </c>
      <c r="Y289" s="433">
        <v>1.0144077890033678</v>
      </c>
      <c r="Z289" s="433">
        <v>1.2183052249008037</v>
      </c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6"/>
      <c r="AM289" s="277"/>
      <c r="AN289" s="277"/>
      <c r="AO289" s="277"/>
      <c r="AP289" s="277"/>
      <c r="AQ289" s="277"/>
      <c r="AR289" s="277"/>
      <c r="AS289" s="277"/>
      <c r="AT289" s="277"/>
      <c r="AU289" s="277"/>
      <c r="AV289" s="277"/>
    </row>
    <row r="290" spans="1:48" s="74" customFormat="1" ht="15.75" customHeight="1">
      <c r="A290" s="501" t="s">
        <v>3915</v>
      </c>
      <c r="B290" s="51">
        <v>45922</v>
      </c>
      <c r="C290" s="308" t="s">
        <v>3914</v>
      </c>
      <c r="D290" s="496">
        <v>1477</v>
      </c>
      <c r="E290" s="77">
        <v>12.1</v>
      </c>
      <c r="F290" s="102">
        <v>12.2</v>
      </c>
      <c r="G290" s="34">
        <v>4.16</v>
      </c>
      <c r="H290" s="34">
        <v>0.13</v>
      </c>
      <c r="I290" s="34">
        <v>0.45</v>
      </c>
      <c r="J290" s="31">
        <v>3.3000000000000002E-2</v>
      </c>
      <c r="K290" s="31">
        <v>9.5000000000000001E-2</v>
      </c>
      <c r="L290" s="31">
        <v>3.5999999999999997E-2</v>
      </c>
      <c r="M290" s="31">
        <v>1.2999999999999999E-2</v>
      </c>
      <c r="N290" s="420">
        <f t="shared" si="46"/>
        <v>95.082999999999998</v>
      </c>
      <c r="O290" s="34">
        <v>37.167865072435141</v>
      </c>
      <c r="P290" s="34">
        <v>38.843381300817178</v>
      </c>
      <c r="Q290" s="34">
        <v>7.7185883350668716</v>
      </c>
      <c r="R290" s="34">
        <v>13.92599822704098</v>
      </c>
      <c r="S290" s="34">
        <v>0.37189267155767836</v>
      </c>
      <c r="T290" s="34">
        <v>0.21581357254266575</v>
      </c>
      <c r="U290" s="34">
        <v>0.25392438822781815</v>
      </c>
      <c r="V290" s="34">
        <v>0.17258639999491879</v>
      </c>
      <c r="W290" s="34">
        <v>0.4889847284169761</v>
      </c>
      <c r="X290" s="34">
        <v>0.74096530389975346</v>
      </c>
      <c r="Y290" s="433">
        <f t="shared" ref="Y290" si="59">P290/O290</f>
        <v>1.0450797005724348</v>
      </c>
      <c r="Z290" s="433">
        <f t="shared" ref="Z290" si="60">(Q290+P290)/O290</f>
        <v>1.2527480269620292</v>
      </c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6"/>
      <c r="AM290" s="277"/>
      <c r="AN290" s="277"/>
      <c r="AO290" s="277"/>
      <c r="AP290" s="277"/>
      <c r="AQ290" s="277"/>
      <c r="AR290" s="277"/>
      <c r="AS290" s="277"/>
      <c r="AT290" s="277"/>
      <c r="AU290" s="277"/>
      <c r="AV290" s="277"/>
    </row>
    <row r="291" spans="1:48" s="74" customFormat="1" ht="15.75" customHeight="1">
      <c r="A291" s="502" t="s">
        <v>3917</v>
      </c>
      <c r="B291" s="51">
        <v>45922</v>
      </c>
      <c r="C291" s="308" t="s">
        <v>3916</v>
      </c>
      <c r="D291" s="496">
        <v>1474</v>
      </c>
      <c r="E291" s="77">
        <v>14.3</v>
      </c>
      <c r="F291" s="102">
        <v>14.4</v>
      </c>
      <c r="G291" s="34">
        <v>4.1900000000000004</v>
      </c>
      <c r="H291" s="34">
        <v>0.13</v>
      </c>
      <c r="I291" s="34">
        <v>0.49</v>
      </c>
      <c r="J291" s="31">
        <v>3.1E-2</v>
      </c>
      <c r="K291" s="31">
        <v>9.7000000000000003E-2</v>
      </c>
      <c r="L291" s="31">
        <v>0.04</v>
      </c>
      <c r="M291" s="31">
        <v>1.2999999999999999E-2</v>
      </c>
      <c r="N291" s="420">
        <f t="shared" si="46"/>
        <v>95.009</v>
      </c>
      <c r="O291" s="34">
        <v>37</v>
      </c>
      <c r="P291" s="34">
        <v>38.68</v>
      </c>
      <c r="Q291" s="34">
        <v>7.81</v>
      </c>
      <c r="R291" s="34">
        <v>14.49</v>
      </c>
      <c r="S291" s="34">
        <v>0.31</v>
      </c>
      <c r="T291" s="34">
        <v>0.19</v>
      </c>
      <c r="U291" s="34">
        <v>0.23</v>
      </c>
      <c r="V291" s="34">
        <v>0.15</v>
      </c>
      <c r="W291" s="34">
        <v>0.39</v>
      </c>
      <c r="X291" s="34">
        <v>0.65</v>
      </c>
      <c r="Y291" s="433">
        <f t="shared" ref="Y291:Y297" si="61">P291/O291</f>
        <v>1.0454054054054054</v>
      </c>
      <c r="Z291" s="433">
        <f t="shared" ref="Z291:Z297" si="62">(Q291+P291)/O291</f>
        <v>1.2564864864864866</v>
      </c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6"/>
      <c r="AM291" s="277"/>
      <c r="AN291" s="277"/>
      <c r="AO291" s="277"/>
      <c r="AP291" s="277"/>
      <c r="AQ291" s="277"/>
      <c r="AR291" s="277"/>
      <c r="AS291" s="277"/>
      <c r="AT291" s="277"/>
      <c r="AU291" s="277"/>
      <c r="AV291" s="277"/>
    </row>
    <row r="292" spans="1:48" s="74" customFormat="1" ht="15.75" customHeight="1">
      <c r="A292" s="503" t="s">
        <v>3919</v>
      </c>
      <c r="B292" s="51">
        <v>45922</v>
      </c>
      <c r="C292" s="308" t="s">
        <v>3918</v>
      </c>
      <c r="D292" s="496">
        <v>1491</v>
      </c>
      <c r="E292" s="77">
        <v>16</v>
      </c>
      <c r="F292" s="102">
        <v>16.100000000000001</v>
      </c>
      <c r="G292" s="34">
        <v>4.2300000000000004</v>
      </c>
      <c r="H292" s="34">
        <v>0.15</v>
      </c>
      <c r="I292" s="34">
        <v>0.73</v>
      </c>
      <c r="J292" s="31">
        <v>1.7000000000000001E-2</v>
      </c>
      <c r="K292" s="31">
        <v>0.10299999999999999</v>
      </c>
      <c r="L292" s="31">
        <v>5.7000000000000002E-2</v>
      </c>
      <c r="M292" s="31">
        <v>1.2999999999999999E-2</v>
      </c>
      <c r="N292" s="420">
        <f t="shared" si="46"/>
        <v>94.7</v>
      </c>
      <c r="O292" s="34">
        <v>35.81</v>
      </c>
      <c r="P292" s="34">
        <v>39.729999999999997</v>
      </c>
      <c r="Q292" s="34">
        <v>7.92</v>
      </c>
      <c r="R292" s="34">
        <v>14.71</v>
      </c>
      <c r="S292" s="34">
        <v>0.28999999999999998</v>
      </c>
      <c r="T292" s="34">
        <v>0.16</v>
      </c>
      <c r="U292" s="34">
        <v>0.23</v>
      </c>
      <c r="V292" s="34">
        <v>0.12</v>
      </c>
      <c r="W292" s="34">
        <v>0.32</v>
      </c>
      <c r="X292" s="34">
        <v>0.59</v>
      </c>
      <c r="Y292" s="433">
        <f t="shared" si="61"/>
        <v>1.109466629433119</v>
      </c>
      <c r="Z292" s="433">
        <f t="shared" si="62"/>
        <v>1.3306339011449315</v>
      </c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6"/>
      <c r="AM292" s="277"/>
      <c r="AN292" s="277"/>
      <c r="AO292" s="277"/>
      <c r="AP292" s="277"/>
      <c r="AQ292" s="277"/>
      <c r="AR292" s="277"/>
      <c r="AS292" s="277"/>
      <c r="AT292" s="277"/>
      <c r="AU292" s="277"/>
      <c r="AV292" s="277"/>
    </row>
    <row r="293" spans="1:48" s="74" customFormat="1" ht="15.75" customHeight="1">
      <c r="A293" s="504" t="s">
        <v>3921</v>
      </c>
      <c r="B293" s="51">
        <v>45922</v>
      </c>
      <c r="C293" s="308" t="s">
        <v>3920</v>
      </c>
      <c r="D293" s="496">
        <v>1498</v>
      </c>
      <c r="E293" s="77">
        <v>17.5</v>
      </c>
      <c r="F293" s="102">
        <v>18</v>
      </c>
      <c r="G293" s="34">
        <v>4.47</v>
      </c>
      <c r="H293" s="34">
        <v>0.14000000000000001</v>
      </c>
      <c r="I293" s="34">
        <v>0.61</v>
      </c>
      <c r="J293" s="31">
        <v>2.1999999999999999E-2</v>
      </c>
      <c r="K293" s="31">
        <v>0.108</v>
      </c>
      <c r="L293" s="31">
        <v>4.9000000000000002E-2</v>
      </c>
      <c r="M293" s="31">
        <v>1.2999999999999999E-2</v>
      </c>
      <c r="N293" s="420">
        <f t="shared" si="46"/>
        <v>94.587999999999994</v>
      </c>
      <c r="O293" s="34">
        <v>35.11</v>
      </c>
      <c r="P293" s="34">
        <v>40.200000000000003</v>
      </c>
      <c r="Q293" s="34">
        <v>7.92</v>
      </c>
      <c r="R293" s="34">
        <v>14.82</v>
      </c>
      <c r="S293" s="34">
        <v>0.33</v>
      </c>
      <c r="T293" s="34">
        <v>0.15</v>
      </c>
      <c r="U293" s="34">
        <v>0.3</v>
      </c>
      <c r="V293" s="34">
        <v>0.16</v>
      </c>
      <c r="W293" s="34">
        <v>0.32</v>
      </c>
      <c r="X293" s="34">
        <v>0.57999999999999996</v>
      </c>
      <c r="Y293" s="433">
        <f t="shared" si="61"/>
        <v>1.1449729421817147</v>
      </c>
      <c r="Z293" s="433">
        <f t="shared" si="62"/>
        <v>1.3705497009399032</v>
      </c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6"/>
      <c r="AM293" s="277"/>
      <c r="AN293" s="277"/>
      <c r="AO293" s="277"/>
      <c r="AP293" s="277"/>
      <c r="AQ293" s="277"/>
      <c r="AR293" s="277"/>
      <c r="AS293" s="277"/>
      <c r="AT293" s="277"/>
      <c r="AU293" s="277"/>
      <c r="AV293" s="277"/>
    </row>
    <row r="294" spans="1:48" s="74" customFormat="1" ht="15.75" customHeight="1">
      <c r="A294" s="505" t="s">
        <v>3923</v>
      </c>
      <c r="B294" s="51">
        <v>45922</v>
      </c>
      <c r="C294" s="308" t="s">
        <v>3922</v>
      </c>
      <c r="D294" s="496">
        <v>1483</v>
      </c>
      <c r="E294" s="77">
        <v>18.5</v>
      </c>
      <c r="F294" s="102">
        <v>19</v>
      </c>
      <c r="G294" s="34">
        <v>4.3499999999999996</v>
      </c>
      <c r="H294" s="34">
        <v>0.14000000000000001</v>
      </c>
      <c r="I294" s="34">
        <v>0.47</v>
      </c>
      <c r="J294" s="31">
        <v>2.7E-2</v>
      </c>
      <c r="K294" s="31">
        <v>0.10299999999999999</v>
      </c>
      <c r="L294" s="31">
        <v>4.2999999999999997E-2</v>
      </c>
      <c r="M294" s="31">
        <v>1.2999999999999999E-2</v>
      </c>
      <c r="N294" s="420">
        <f t="shared" si="46"/>
        <v>94.853999999999999</v>
      </c>
      <c r="O294" s="34">
        <v>34.92</v>
      </c>
      <c r="P294" s="34">
        <v>40.119999999999997</v>
      </c>
      <c r="Q294" s="34">
        <v>8.19</v>
      </c>
      <c r="R294" s="34">
        <v>14.71</v>
      </c>
      <c r="S294" s="34">
        <v>0.28000000000000003</v>
      </c>
      <c r="T294" s="34">
        <v>0.16</v>
      </c>
      <c r="U294" s="34">
        <v>0.28000000000000003</v>
      </c>
      <c r="V294" s="34">
        <v>0.18</v>
      </c>
      <c r="W294" s="34">
        <v>0.41</v>
      </c>
      <c r="X294" s="34">
        <v>0.65</v>
      </c>
      <c r="Y294" s="433">
        <f t="shared" si="61"/>
        <v>1.1489117983963344</v>
      </c>
      <c r="Z294" s="433">
        <f t="shared" si="62"/>
        <v>1.383447880870561</v>
      </c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6"/>
      <c r="AM294" s="277"/>
      <c r="AN294" s="277"/>
      <c r="AO294" s="277"/>
      <c r="AP294" s="277"/>
      <c r="AQ294" s="277"/>
      <c r="AR294" s="277"/>
      <c r="AS294" s="277"/>
      <c r="AT294" s="277"/>
      <c r="AU294" s="277"/>
      <c r="AV294" s="277"/>
    </row>
    <row r="295" spans="1:48" s="74" customFormat="1" ht="15.75" customHeight="1">
      <c r="A295" s="506" t="s">
        <v>3925</v>
      </c>
      <c r="B295" s="51">
        <v>45922</v>
      </c>
      <c r="C295" s="308" t="s">
        <v>3924</v>
      </c>
      <c r="D295" s="496">
        <v>1501</v>
      </c>
      <c r="E295" s="77">
        <v>20.2</v>
      </c>
      <c r="F295" s="102">
        <v>20.3</v>
      </c>
      <c r="G295" s="34">
        <v>4.3499999999999996</v>
      </c>
      <c r="H295" s="34">
        <v>0.15</v>
      </c>
      <c r="I295" s="34">
        <v>0.51</v>
      </c>
      <c r="J295" s="31">
        <v>2.5999999999999999E-2</v>
      </c>
      <c r="K295" s="31">
        <v>0.105</v>
      </c>
      <c r="L295" s="31">
        <v>4.5999999999999999E-2</v>
      </c>
      <c r="M295" s="31">
        <v>1.2999999999999999E-2</v>
      </c>
      <c r="N295" s="420">
        <f t="shared" si="46"/>
        <v>94.8</v>
      </c>
      <c r="O295" s="34">
        <v>35.4</v>
      </c>
      <c r="P295" s="34">
        <v>39.68</v>
      </c>
      <c r="Q295" s="34">
        <v>7.86</v>
      </c>
      <c r="R295" s="34">
        <v>14.88</v>
      </c>
      <c r="S295" s="34">
        <v>0.28999999999999998</v>
      </c>
      <c r="T295" s="34">
        <v>0.16</v>
      </c>
      <c r="U295" s="34">
        <v>0.28999999999999998</v>
      </c>
      <c r="V295" s="34">
        <v>0.21</v>
      </c>
      <c r="W295" s="34">
        <v>0.46</v>
      </c>
      <c r="X295" s="34">
        <v>0.65</v>
      </c>
      <c r="Y295" s="433">
        <f t="shared" si="61"/>
        <v>1.1209039548022599</v>
      </c>
      <c r="Z295" s="433">
        <f t="shared" si="62"/>
        <v>1.3429378531073446</v>
      </c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6"/>
      <c r="AM295" s="277"/>
      <c r="AN295" s="277"/>
      <c r="AO295" s="277"/>
      <c r="AP295" s="277"/>
      <c r="AQ295" s="277"/>
      <c r="AR295" s="277"/>
      <c r="AS295" s="277"/>
      <c r="AT295" s="277"/>
      <c r="AU295" s="277"/>
      <c r="AV295" s="277"/>
    </row>
    <row r="296" spans="1:48" s="74" customFormat="1" ht="15.75" customHeight="1">
      <c r="A296" s="507" t="s">
        <v>3926</v>
      </c>
      <c r="B296" s="51">
        <v>45922</v>
      </c>
      <c r="C296" s="308" t="s">
        <v>3927</v>
      </c>
      <c r="D296" s="496">
        <v>1475</v>
      </c>
      <c r="E296" s="77">
        <v>21.55</v>
      </c>
      <c r="F296" s="102">
        <v>22.05</v>
      </c>
      <c r="G296" s="34">
        <v>4.18</v>
      </c>
      <c r="H296" s="34">
        <v>0.13</v>
      </c>
      <c r="I296" s="34">
        <v>0.34</v>
      </c>
      <c r="J296" s="31">
        <v>3.2000000000000001E-2</v>
      </c>
      <c r="K296" s="31">
        <v>9.8000000000000004E-2</v>
      </c>
      <c r="L296" s="31">
        <v>3.2000000000000001E-2</v>
      </c>
      <c r="M296" s="31">
        <v>1.2999999999999999E-2</v>
      </c>
      <c r="N296" s="420">
        <f t="shared" si="46"/>
        <v>95.174999999999997</v>
      </c>
      <c r="O296" s="34">
        <v>36.18</v>
      </c>
      <c r="P296" s="34">
        <v>38.93</v>
      </c>
      <c r="Q296" s="34">
        <v>7.84</v>
      </c>
      <c r="R296" s="34">
        <v>14.7</v>
      </c>
      <c r="S296" s="34">
        <v>0.37</v>
      </c>
      <c r="T296" s="34">
        <v>0.2</v>
      </c>
      <c r="U296" s="34">
        <v>0.25</v>
      </c>
      <c r="V296" s="34">
        <v>0.2</v>
      </c>
      <c r="W296" s="34">
        <v>0.5</v>
      </c>
      <c r="X296" s="34">
        <v>0.64</v>
      </c>
      <c r="Y296" s="433">
        <v>1.0760088446655611</v>
      </c>
      <c r="Z296" s="433">
        <v>1.2927031509121061</v>
      </c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6"/>
      <c r="AM296" s="277"/>
      <c r="AN296" s="277"/>
      <c r="AO296" s="277"/>
      <c r="AP296" s="277"/>
      <c r="AQ296" s="277"/>
      <c r="AR296" s="277"/>
      <c r="AS296" s="277"/>
      <c r="AT296" s="277"/>
      <c r="AU296" s="277"/>
      <c r="AV296" s="277"/>
    </row>
    <row r="297" spans="1:48" s="74" customFormat="1" ht="15.75" customHeight="1">
      <c r="A297" s="508" t="s">
        <v>3928</v>
      </c>
      <c r="B297" s="51">
        <v>45922</v>
      </c>
      <c r="C297" s="308" t="s">
        <v>3929</v>
      </c>
      <c r="D297" s="496">
        <v>1485</v>
      </c>
      <c r="E297" s="77">
        <v>23.5</v>
      </c>
      <c r="F297" s="102">
        <v>0</v>
      </c>
      <c r="G297" s="34">
        <v>4.3499999999999996</v>
      </c>
      <c r="H297" s="34">
        <v>0.14000000000000001</v>
      </c>
      <c r="I297" s="34">
        <v>0.76</v>
      </c>
      <c r="J297" s="31">
        <v>2.3E-2</v>
      </c>
      <c r="K297" s="31">
        <v>0.11</v>
      </c>
      <c r="L297" s="31">
        <v>5.5E-2</v>
      </c>
      <c r="M297" s="31">
        <v>1.2E-2</v>
      </c>
      <c r="N297" s="420">
        <f t="shared" si="46"/>
        <v>94.55</v>
      </c>
      <c r="O297" s="34">
        <v>35.69</v>
      </c>
      <c r="P297" s="34">
        <v>39.479999999999997</v>
      </c>
      <c r="Q297" s="34">
        <v>7.57</v>
      </c>
      <c r="R297" s="34">
        <v>15.18</v>
      </c>
      <c r="S297" s="34">
        <v>0.24</v>
      </c>
      <c r="T297" s="34">
        <v>0.15</v>
      </c>
      <c r="U297" s="34">
        <v>0.28000000000000003</v>
      </c>
      <c r="V297" s="34">
        <v>0.2</v>
      </c>
      <c r="W297" s="34">
        <v>0.48</v>
      </c>
      <c r="X297" s="34">
        <v>0.61</v>
      </c>
      <c r="Y297" s="433">
        <f t="shared" si="61"/>
        <v>1.1061922107032782</v>
      </c>
      <c r="Z297" s="433">
        <f t="shared" si="62"/>
        <v>1.3182964415802745</v>
      </c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6"/>
      <c r="AM297" s="277"/>
      <c r="AN297" s="277"/>
      <c r="AO297" s="277"/>
      <c r="AP297" s="277"/>
      <c r="AQ297" s="277"/>
      <c r="AR297" s="277"/>
      <c r="AS297" s="277"/>
      <c r="AT297" s="277"/>
      <c r="AU297" s="277"/>
      <c r="AV297" s="277"/>
    </row>
    <row r="298" spans="1:48" s="74" customFormat="1" ht="15.75" customHeight="1">
      <c r="A298" s="502"/>
      <c r="B298" s="51"/>
      <c r="C298" s="308"/>
      <c r="D298" s="496"/>
      <c r="E298" s="77"/>
      <c r="F298" s="102"/>
      <c r="G298" s="34"/>
      <c r="H298" s="34"/>
      <c r="I298" s="34"/>
      <c r="J298" s="31"/>
      <c r="K298" s="31"/>
      <c r="L298" s="31"/>
      <c r="M298" s="31"/>
      <c r="N298" s="420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433"/>
      <c r="Z298" s="433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6"/>
      <c r="AM298" s="277"/>
      <c r="AN298" s="277"/>
      <c r="AO298" s="277"/>
      <c r="AP298" s="277"/>
      <c r="AQ298" s="277"/>
      <c r="AR298" s="277"/>
      <c r="AS298" s="277"/>
      <c r="AT298" s="277"/>
      <c r="AU298" s="277"/>
      <c r="AV298" s="277"/>
    </row>
    <row r="299" spans="1:48" s="74" customFormat="1" ht="15.75" customHeight="1">
      <c r="A299" s="508" t="s">
        <v>3931</v>
      </c>
      <c r="B299" s="51">
        <v>45923</v>
      </c>
      <c r="C299" s="308" t="s">
        <v>3930</v>
      </c>
      <c r="D299" s="474">
        <v>1489</v>
      </c>
      <c r="E299" s="77">
        <v>1.2</v>
      </c>
      <c r="F299" s="102">
        <v>1.3</v>
      </c>
      <c r="G299" s="34">
        <v>4.37</v>
      </c>
      <c r="H299" s="34">
        <v>0.14000000000000001</v>
      </c>
      <c r="I299" s="34">
        <v>0.82</v>
      </c>
      <c r="J299" s="31">
        <v>2.3E-2</v>
      </c>
      <c r="K299" s="31">
        <v>0.11</v>
      </c>
      <c r="L299" s="31">
        <v>5.7000000000000002E-2</v>
      </c>
      <c r="M299" s="31">
        <v>1.2E-2</v>
      </c>
      <c r="N299" s="420">
        <f t="shared" si="46"/>
        <v>94.468000000000004</v>
      </c>
      <c r="O299" s="34">
        <v>36.25</v>
      </c>
      <c r="P299" s="34">
        <v>39.61</v>
      </c>
      <c r="Q299" s="34">
        <v>7.66</v>
      </c>
      <c r="R299" s="34">
        <v>14.52</v>
      </c>
      <c r="S299" s="34">
        <v>0.27</v>
      </c>
      <c r="T299" s="34">
        <v>0.14000000000000001</v>
      </c>
      <c r="U299" s="34">
        <v>0.28999999999999998</v>
      </c>
      <c r="V299" s="34">
        <v>0.18</v>
      </c>
      <c r="W299" s="34">
        <v>0.4</v>
      </c>
      <c r="X299" s="34">
        <v>0.56000000000000005</v>
      </c>
      <c r="Y299" s="433">
        <v>1.0926896551724137</v>
      </c>
      <c r="Z299" s="433">
        <v>1.3039999999999998</v>
      </c>
      <c r="AA299" s="34"/>
      <c r="AB299" s="34" t="s">
        <v>48</v>
      </c>
      <c r="AC299" s="34">
        <v>22.3</v>
      </c>
      <c r="AD299" s="34" t="s">
        <v>51</v>
      </c>
      <c r="AE299" s="34"/>
      <c r="AF299" s="34"/>
      <c r="AG299" s="34"/>
      <c r="AH299" s="34"/>
      <c r="AI299" s="34"/>
      <c r="AJ299" s="34"/>
      <c r="AK299" s="34"/>
      <c r="AL299" s="36"/>
      <c r="AM299" s="277"/>
      <c r="AN299" s="277"/>
      <c r="AO299" s="277"/>
      <c r="AP299" s="277"/>
      <c r="AQ299" s="277"/>
      <c r="AR299" s="277"/>
      <c r="AS299" s="277"/>
      <c r="AT299" s="277"/>
      <c r="AU299" s="277"/>
      <c r="AV299" s="277"/>
    </row>
    <row r="300" spans="1:48" s="74" customFormat="1" ht="15.75" customHeight="1">
      <c r="A300" s="508" t="s">
        <v>3933</v>
      </c>
      <c r="B300" s="51">
        <v>45923</v>
      </c>
      <c r="C300" s="308" t="s">
        <v>3932</v>
      </c>
      <c r="D300" s="474">
        <v>1485</v>
      </c>
      <c r="E300" s="77">
        <v>3.2</v>
      </c>
      <c r="F300" s="102">
        <v>3.3</v>
      </c>
      <c r="G300" s="34">
        <v>4.34</v>
      </c>
      <c r="H300" s="34">
        <v>0.14000000000000001</v>
      </c>
      <c r="I300" s="34">
        <v>0.73</v>
      </c>
      <c r="J300" s="31">
        <v>2.3E-2</v>
      </c>
      <c r="K300" s="31">
        <v>0.11799999999999999</v>
      </c>
      <c r="L300" s="31">
        <v>5.2999999999999999E-2</v>
      </c>
      <c r="M300" s="31">
        <v>1.2E-2</v>
      </c>
      <c r="N300" s="420">
        <f t="shared" si="46"/>
        <v>94.584000000000003</v>
      </c>
      <c r="O300" s="34">
        <v>35.770000000000003</v>
      </c>
      <c r="P300" s="34">
        <v>39.92</v>
      </c>
      <c r="Q300" s="34">
        <v>8.01</v>
      </c>
      <c r="R300" s="34">
        <v>14.47</v>
      </c>
      <c r="S300" s="34">
        <v>0.23</v>
      </c>
      <c r="T300" s="34">
        <v>0.12</v>
      </c>
      <c r="U300" s="34">
        <v>0.28999999999999998</v>
      </c>
      <c r="V300" s="34">
        <v>0.17</v>
      </c>
      <c r="W300" s="34">
        <v>0.35</v>
      </c>
      <c r="X300" s="34">
        <v>0.56999999999999995</v>
      </c>
      <c r="Y300" s="433">
        <v>1.1160190103438634</v>
      </c>
      <c r="Z300" s="433">
        <v>1.3399496785015375</v>
      </c>
      <c r="AA300" s="34"/>
      <c r="AB300" s="34" t="s">
        <v>50</v>
      </c>
      <c r="AC300" s="34">
        <v>6.3</v>
      </c>
      <c r="AD300" s="34">
        <v>24.6</v>
      </c>
      <c r="AE300" s="34">
        <v>17.8</v>
      </c>
      <c r="AF300" s="34">
        <v>0.6</v>
      </c>
      <c r="AG300" s="34">
        <v>3.22</v>
      </c>
      <c r="AH300" s="34">
        <v>53.78</v>
      </c>
      <c r="AI300" s="34">
        <v>1.3820224719101124</v>
      </c>
      <c r="AJ300" s="34">
        <v>41.981132075471692</v>
      </c>
      <c r="AK300" s="34">
        <v>848.51</v>
      </c>
      <c r="AL300" s="36"/>
      <c r="AM300" s="277"/>
      <c r="AN300" s="277"/>
      <c r="AO300" s="277"/>
      <c r="AP300" s="277"/>
      <c r="AQ300" s="277"/>
      <c r="AR300" s="277"/>
      <c r="AS300" s="277"/>
      <c r="AT300" s="277"/>
      <c r="AU300" s="277"/>
      <c r="AV300" s="277"/>
    </row>
    <row r="301" spans="1:48" s="74" customFormat="1" ht="15.75" customHeight="1">
      <c r="A301" s="508" t="s">
        <v>3935</v>
      </c>
      <c r="B301" s="51">
        <v>45923</v>
      </c>
      <c r="C301" s="308" t="s">
        <v>3934</v>
      </c>
      <c r="D301" s="474">
        <v>1469</v>
      </c>
      <c r="E301" s="77">
        <v>5.05</v>
      </c>
      <c r="F301" s="102">
        <v>5.15</v>
      </c>
      <c r="G301" s="34">
        <v>4.18</v>
      </c>
      <c r="H301" s="34">
        <v>0.13</v>
      </c>
      <c r="I301" s="34">
        <v>0.47</v>
      </c>
      <c r="J301" s="31">
        <v>3.2000000000000001E-2</v>
      </c>
      <c r="K301" s="31">
        <v>9.9000000000000005E-2</v>
      </c>
      <c r="L301" s="31">
        <v>4.2000000000000003E-2</v>
      </c>
      <c r="M301" s="31">
        <v>1.2999999999999999E-2</v>
      </c>
      <c r="N301" s="420">
        <f t="shared" si="46"/>
        <v>95.034000000000006</v>
      </c>
      <c r="O301" s="34">
        <v>36.22</v>
      </c>
      <c r="P301" s="34">
        <v>39.36</v>
      </c>
      <c r="Q301" s="34">
        <v>7.84</v>
      </c>
      <c r="R301" s="34">
        <v>14.46</v>
      </c>
      <c r="S301" s="34">
        <v>0.3</v>
      </c>
      <c r="T301" s="34">
        <v>0.17</v>
      </c>
      <c r="U301" s="34">
        <v>0.28999999999999998</v>
      </c>
      <c r="V301" s="34">
        <v>0.19</v>
      </c>
      <c r="W301" s="34">
        <v>0.43</v>
      </c>
      <c r="X301" s="34">
        <v>0.64</v>
      </c>
      <c r="Y301" s="433">
        <v>1.086692435118719</v>
      </c>
      <c r="Z301" s="433">
        <v>1.3031474323578134</v>
      </c>
      <c r="AA301" s="34"/>
      <c r="AB301" s="34" t="s">
        <v>53</v>
      </c>
      <c r="AC301" s="34">
        <v>14.5</v>
      </c>
      <c r="AD301" s="34" t="s">
        <v>51</v>
      </c>
      <c r="AE301" s="34"/>
      <c r="AF301" s="34"/>
      <c r="AG301" s="34"/>
      <c r="AH301" s="34"/>
      <c r="AI301" s="34"/>
      <c r="AJ301" s="34"/>
      <c r="AK301" s="34"/>
      <c r="AL301" s="36"/>
      <c r="AM301" s="277"/>
      <c r="AN301" s="277"/>
      <c r="AO301" s="277"/>
      <c r="AP301" s="277"/>
      <c r="AQ301" s="277"/>
      <c r="AR301" s="277"/>
      <c r="AS301" s="277"/>
      <c r="AT301" s="277"/>
      <c r="AU301" s="277"/>
      <c r="AV301" s="277"/>
    </row>
    <row r="302" spans="1:48" s="74" customFormat="1" ht="15.75" customHeight="1">
      <c r="A302" s="508" t="s">
        <v>3937</v>
      </c>
      <c r="B302" s="51">
        <v>45923</v>
      </c>
      <c r="C302" s="308" t="s">
        <v>3936</v>
      </c>
      <c r="D302" s="474">
        <v>1478</v>
      </c>
      <c r="E302" s="77">
        <v>7</v>
      </c>
      <c r="F302" s="102">
        <v>7.1</v>
      </c>
      <c r="G302" s="34">
        <v>4.21</v>
      </c>
      <c r="H302" s="34">
        <v>0.11</v>
      </c>
      <c r="I302" s="34">
        <v>0.3</v>
      </c>
      <c r="J302" s="31">
        <v>4.8000000000000001E-2</v>
      </c>
      <c r="K302" s="31">
        <v>9.9000000000000005E-2</v>
      </c>
      <c r="L302" s="31">
        <v>2.5999999999999999E-2</v>
      </c>
      <c r="M302" s="31">
        <v>1.2999999999999999E-2</v>
      </c>
      <c r="N302" s="420">
        <f t="shared" si="46"/>
        <v>95.194000000000003</v>
      </c>
      <c r="O302" s="34">
        <v>36.880000000000003</v>
      </c>
      <c r="P302" s="34">
        <v>38.44</v>
      </c>
      <c r="Q302" s="34">
        <v>7.55</v>
      </c>
      <c r="R302" s="34">
        <v>14.71</v>
      </c>
      <c r="S302" s="34">
        <v>0.34</v>
      </c>
      <c r="T302" s="34">
        <v>0.23</v>
      </c>
      <c r="U302" s="34">
        <v>0.28000000000000003</v>
      </c>
      <c r="V302" s="34">
        <v>0.2</v>
      </c>
      <c r="W302" s="34">
        <v>0.5</v>
      </c>
      <c r="X302" s="34">
        <v>0.67</v>
      </c>
      <c r="Y302" s="433">
        <f t="shared" ref="Y302:Y303" si="63">P302/O302</f>
        <v>1.0422993492407808</v>
      </c>
      <c r="Z302" s="433">
        <f t="shared" ref="Z302:Z303" si="64">(Q302+P302)/O302</f>
        <v>1.2470173535791755</v>
      </c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6"/>
      <c r="AM302" s="277"/>
      <c r="AN302" s="277"/>
      <c r="AO302" s="277"/>
      <c r="AP302" s="277"/>
      <c r="AQ302" s="277"/>
      <c r="AR302" s="277"/>
      <c r="AS302" s="277"/>
      <c r="AT302" s="277"/>
      <c r="AU302" s="277"/>
      <c r="AV302" s="277"/>
    </row>
    <row r="303" spans="1:48" s="74" customFormat="1" ht="15.75" customHeight="1">
      <c r="A303" s="508" t="s">
        <v>3939</v>
      </c>
      <c r="B303" s="51">
        <v>45923</v>
      </c>
      <c r="C303" s="308" t="s">
        <v>3938</v>
      </c>
      <c r="D303" s="474">
        <v>1480</v>
      </c>
      <c r="E303" s="77">
        <v>9.1999999999999993</v>
      </c>
      <c r="F303" s="102">
        <v>9.3000000000000007</v>
      </c>
      <c r="G303" s="34">
        <v>4.16</v>
      </c>
      <c r="H303" s="34">
        <v>0.12</v>
      </c>
      <c r="I303" s="34">
        <v>0.44</v>
      </c>
      <c r="J303" s="31">
        <v>0.04</v>
      </c>
      <c r="K303" s="31">
        <v>9.6000000000000002E-2</v>
      </c>
      <c r="L303" s="31">
        <v>3.6999999999999998E-2</v>
      </c>
      <c r="M303" s="31">
        <v>1.2999999999999999E-2</v>
      </c>
      <c r="N303" s="420">
        <f t="shared" si="46"/>
        <v>95.093999999999994</v>
      </c>
      <c r="O303" s="34">
        <v>37.64</v>
      </c>
      <c r="P303" s="34">
        <v>38.06</v>
      </c>
      <c r="Q303" s="34">
        <v>7.48</v>
      </c>
      <c r="R303" s="34">
        <v>14.37</v>
      </c>
      <c r="S303" s="34">
        <v>0.38</v>
      </c>
      <c r="T303" s="34">
        <v>0.22</v>
      </c>
      <c r="U303" s="34">
        <v>0.28000000000000003</v>
      </c>
      <c r="V303" s="34">
        <v>0.22</v>
      </c>
      <c r="W303" s="34">
        <v>0.55000000000000004</v>
      </c>
      <c r="X303" s="34">
        <v>0.69</v>
      </c>
      <c r="Y303" s="433">
        <f t="shared" si="63"/>
        <v>1.0111583421891606</v>
      </c>
      <c r="Z303" s="433">
        <f t="shared" si="64"/>
        <v>1.209883103081828</v>
      </c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6"/>
      <c r="AM303" s="277"/>
      <c r="AN303" s="277"/>
      <c r="AO303" s="277"/>
      <c r="AP303" s="277"/>
      <c r="AQ303" s="277"/>
      <c r="AR303" s="277"/>
      <c r="AS303" s="277"/>
      <c r="AT303" s="277"/>
      <c r="AU303" s="277"/>
      <c r="AV303" s="277"/>
    </row>
    <row r="304" spans="1:48" s="74" customFormat="1" ht="15.75" customHeight="1">
      <c r="A304" s="509" t="s">
        <v>3941</v>
      </c>
      <c r="B304" s="51">
        <v>45923</v>
      </c>
      <c r="C304" s="308" t="s">
        <v>3940</v>
      </c>
      <c r="D304" s="496">
        <v>1474</v>
      </c>
      <c r="E304" s="77">
        <v>11.4</v>
      </c>
      <c r="F304" s="102">
        <v>11.5</v>
      </c>
      <c r="G304" s="34">
        <v>4.33</v>
      </c>
      <c r="H304" s="34">
        <v>0.09</v>
      </c>
      <c r="I304" s="34">
        <v>0.32</v>
      </c>
      <c r="J304" s="31">
        <v>6.2E-2</v>
      </c>
      <c r="K304" s="31">
        <v>0.11600000000000001</v>
      </c>
      <c r="L304" s="31">
        <v>1.4E-2</v>
      </c>
      <c r="M304" s="31">
        <v>1.0999999999999999E-2</v>
      </c>
      <c r="N304" s="420">
        <f t="shared" si="46"/>
        <v>95.057000000000002</v>
      </c>
      <c r="O304" s="34">
        <v>38.67</v>
      </c>
      <c r="P304" s="34">
        <v>36.51</v>
      </c>
      <c r="Q304" s="34">
        <v>7.47</v>
      </c>
      <c r="R304" s="34">
        <v>14.09</v>
      </c>
      <c r="S304" s="34">
        <v>0.62</v>
      </c>
      <c r="T304" s="34">
        <v>0.25</v>
      </c>
      <c r="U304" s="34">
        <v>0.32</v>
      </c>
      <c r="V304" s="34">
        <v>0.24</v>
      </c>
      <c r="W304" s="34">
        <v>0.68</v>
      </c>
      <c r="X304" s="34">
        <v>0.73</v>
      </c>
      <c r="Y304" s="433">
        <v>0.94414274631497275</v>
      </c>
      <c r="Z304" s="433">
        <v>1.1373157486423582</v>
      </c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6"/>
      <c r="AM304" s="277"/>
      <c r="AN304" s="277"/>
      <c r="AO304" s="277"/>
      <c r="AP304" s="277"/>
      <c r="AQ304" s="277"/>
      <c r="AR304" s="277"/>
      <c r="AS304" s="277"/>
      <c r="AT304" s="277"/>
      <c r="AU304" s="277"/>
      <c r="AV304" s="277"/>
    </row>
    <row r="305" spans="1:48" s="74" customFormat="1" ht="15.75" customHeight="1">
      <c r="A305" s="509" t="s">
        <v>3943</v>
      </c>
      <c r="B305" s="51">
        <v>45923</v>
      </c>
      <c r="C305" s="308" t="s">
        <v>3942</v>
      </c>
      <c r="D305" s="496">
        <v>1446</v>
      </c>
      <c r="E305" s="77">
        <v>13.2</v>
      </c>
      <c r="F305" s="102">
        <v>13.3</v>
      </c>
      <c r="G305" s="34">
        <v>4.3099999999999996</v>
      </c>
      <c r="H305" s="34">
        <v>0.09</v>
      </c>
      <c r="I305" s="34">
        <v>0.28999999999999998</v>
      </c>
      <c r="J305" s="31">
        <v>0.1</v>
      </c>
      <c r="K305" s="31">
        <v>0.126</v>
      </c>
      <c r="L305" s="31">
        <v>0.01</v>
      </c>
      <c r="M305" s="31">
        <v>0.01</v>
      </c>
      <c r="N305" s="420">
        <f t="shared" si="46"/>
        <v>95.064000000000007</v>
      </c>
      <c r="O305" s="34">
        <v>41.54</v>
      </c>
      <c r="P305" s="34">
        <v>34.5</v>
      </c>
      <c r="Q305" s="34">
        <v>7.35</v>
      </c>
      <c r="R305" s="34">
        <v>13.4</v>
      </c>
      <c r="S305" s="34">
        <v>0.85</v>
      </c>
      <c r="T305" s="34">
        <v>0.31</v>
      </c>
      <c r="U305" s="34">
        <v>0.18</v>
      </c>
      <c r="V305" s="34">
        <v>0.23</v>
      </c>
      <c r="W305" s="34">
        <v>0.71</v>
      </c>
      <c r="X305" s="34">
        <v>0.79</v>
      </c>
      <c r="Y305" s="433">
        <v>0.83052479537794899</v>
      </c>
      <c r="Z305" s="433">
        <v>1.0074626865671643</v>
      </c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6"/>
      <c r="AM305" s="277"/>
      <c r="AN305" s="277"/>
      <c r="AO305" s="277"/>
      <c r="AP305" s="277"/>
      <c r="AQ305" s="277"/>
      <c r="AR305" s="277"/>
      <c r="AS305" s="277"/>
      <c r="AT305" s="277"/>
      <c r="AU305" s="277"/>
      <c r="AV305" s="277"/>
    </row>
    <row r="306" spans="1:48" s="74" customFormat="1" ht="15.75" customHeight="1">
      <c r="A306" s="510" t="s">
        <v>3945</v>
      </c>
      <c r="B306" s="51">
        <v>45923</v>
      </c>
      <c r="C306" s="308" t="s">
        <v>3944</v>
      </c>
      <c r="D306" s="496">
        <v>1453</v>
      </c>
      <c r="E306" s="77">
        <v>15.1</v>
      </c>
      <c r="F306" s="102">
        <v>15.2</v>
      </c>
      <c r="G306" s="34">
        <v>4.33</v>
      </c>
      <c r="H306" s="34">
        <v>0.09</v>
      </c>
      <c r="I306" s="34">
        <v>0.31</v>
      </c>
      <c r="J306" s="31">
        <v>7.8E-2</v>
      </c>
      <c r="K306" s="31">
        <v>0.11799999999999999</v>
      </c>
      <c r="L306" s="31">
        <v>1.2E-2</v>
      </c>
      <c r="M306" s="31">
        <v>1.0999999999999999E-2</v>
      </c>
      <c r="N306" s="420">
        <f t="shared" si="46"/>
        <v>95.051000000000002</v>
      </c>
      <c r="O306" s="34">
        <v>40.01</v>
      </c>
      <c r="P306" s="34">
        <v>36.22</v>
      </c>
      <c r="Q306" s="34">
        <v>7.43</v>
      </c>
      <c r="R306" s="34">
        <v>13.56</v>
      </c>
      <c r="S306" s="34">
        <v>0.66</v>
      </c>
      <c r="T306" s="34">
        <v>0.28999999999999998</v>
      </c>
      <c r="U306" s="34">
        <v>0.2</v>
      </c>
      <c r="V306" s="34">
        <v>0.16</v>
      </c>
      <c r="W306" s="34">
        <v>0.53</v>
      </c>
      <c r="X306" s="34">
        <v>0.82</v>
      </c>
      <c r="Y306" s="433">
        <f t="shared" ref="Y306:Y308" si="65">P306/O306</f>
        <v>0.90527368157960508</v>
      </c>
      <c r="Z306" s="433">
        <f t="shared" ref="Z306:Z308" si="66">(Q306+P306)/O306</f>
        <v>1.0909772556860784</v>
      </c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6"/>
      <c r="AM306" s="277"/>
      <c r="AN306" s="277"/>
      <c r="AO306" s="277"/>
      <c r="AP306" s="277"/>
      <c r="AQ306" s="277"/>
      <c r="AR306" s="277"/>
      <c r="AS306" s="277"/>
      <c r="AT306" s="277"/>
      <c r="AU306" s="277"/>
      <c r="AV306" s="277"/>
    </row>
    <row r="307" spans="1:48" s="74" customFormat="1" ht="15.75" customHeight="1">
      <c r="A307" s="511" t="s">
        <v>3947</v>
      </c>
      <c r="B307" s="51">
        <v>45923</v>
      </c>
      <c r="C307" s="308" t="s">
        <v>3946</v>
      </c>
      <c r="D307" s="474">
        <v>1484</v>
      </c>
      <c r="E307" s="77">
        <v>17.399999999999999</v>
      </c>
      <c r="F307" s="102">
        <v>17.5</v>
      </c>
      <c r="G307" s="34">
        <v>4.25</v>
      </c>
      <c r="H307" s="34">
        <v>0.12</v>
      </c>
      <c r="I307" s="34">
        <v>0.61</v>
      </c>
      <c r="J307" s="31">
        <v>4.5999999999999999E-2</v>
      </c>
      <c r="K307" s="31">
        <v>8.5000000000000006E-2</v>
      </c>
      <c r="L307" s="31">
        <v>4.1000000000000002E-2</v>
      </c>
      <c r="M307" s="31">
        <v>1.4E-2</v>
      </c>
      <c r="N307" s="420">
        <f t="shared" si="46"/>
        <v>94.834000000000003</v>
      </c>
      <c r="O307" s="34">
        <v>39.03</v>
      </c>
      <c r="P307" s="34">
        <v>37.86</v>
      </c>
      <c r="Q307" s="34">
        <v>7.24</v>
      </c>
      <c r="R307" s="34">
        <v>13.33</v>
      </c>
      <c r="S307" s="34">
        <v>0.56000000000000005</v>
      </c>
      <c r="T307" s="34">
        <v>0.24</v>
      </c>
      <c r="U307" s="34">
        <v>0.27</v>
      </c>
      <c r="V307" s="34">
        <v>0.19</v>
      </c>
      <c r="W307" s="34">
        <v>0.46</v>
      </c>
      <c r="X307" s="34">
        <v>0.7</v>
      </c>
      <c r="Y307" s="433">
        <f t="shared" si="65"/>
        <v>0.97002305918524212</v>
      </c>
      <c r="Z307" s="433">
        <f t="shared" si="66"/>
        <v>1.1555213937996414</v>
      </c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6"/>
      <c r="AM307" s="277"/>
      <c r="AN307" s="277"/>
      <c r="AO307" s="277"/>
      <c r="AP307" s="277"/>
      <c r="AQ307" s="277"/>
      <c r="AR307" s="277"/>
      <c r="AS307" s="277"/>
      <c r="AT307" s="277"/>
      <c r="AU307" s="277"/>
      <c r="AV307" s="277"/>
    </row>
    <row r="308" spans="1:48" s="74" customFormat="1" ht="15.75" customHeight="1">
      <c r="A308" s="512" t="s">
        <v>3949</v>
      </c>
      <c r="B308" s="51">
        <v>45923</v>
      </c>
      <c r="C308" s="308" t="s">
        <v>3948</v>
      </c>
      <c r="D308" s="474">
        <v>1468</v>
      </c>
      <c r="E308" s="77">
        <v>19.399999999999999</v>
      </c>
      <c r="F308" s="102">
        <v>19.5</v>
      </c>
      <c r="G308" s="34">
        <v>4.21</v>
      </c>
      <c r="H308" s="34">
        <v>0.1</v>
      </c>
      <c r="I308" s="34">
        <v>0.3</v>
      </c>
      <c r="J308" s="31">
        <v>5.8999999999999997E-2</v>
      </c>
      <c r="K308" s="31">
        <v>0.08</v>
      </c>
      <c r="L308" s="31">
        <v>2.4E-2</v>
      </c>
      <c r="M308" s="31">
        <v>1.2999999999999999E-2</v>
      </c>
      <c r="N308" s="420">
        <f t="shared" si="46"/>
        <v>95.213999999999999</v>
      </c>
      <c r="O308" s="34">
        <v>38.49</v>
      </c>
      <c r="P308" s="34">
        <v>38.22</v>
      </c>
      <c r="Q308" s="34">
        <v>7.64</v>
      </c>
      <c r="R308" s="34">
        <v>13.13</v>
      </c>
      <c r="S308" s="34">
        <v>0.57999999999999996</v>
      </c>
      <c r="T308" s="34">
        <v>0.25</v>
      </c>
      <c r="U308" s="34">
        <v>0.28999999999999998</v>
      </c>
      <c r="V308" s="34">
        <v>0.18</v>
      </c>
      <c r="W308" s="34">
        <v>0.44</v>
      </c>
      <c r="X308" s="34">
        <v>0.67</v>
      </c>
      <c r="Y308" s="433">
        <f t="shared" si="65"/>
        <v>0.99298519095869053</v>
      </c>
      <c r="Z308" s="433">
        <f t="shared" si="66"/>
        <v>1.1914783060535203</v>
      </c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6"/>
      <c r="AM308" s="277"/>
      <c r="AN308" s="277"/>
      <c r="AO308" s="277"/>
      <c r="AP308" s="277"/>
      <c r="AQ308" s="277"/>
      <c r="AR308" s="277"/>
      <c r="AS308" s="277"/>
      <c r="AT308" s="277"/>
      <c r="AU308" s="277"/>
      <c r="AV308" s="277"/>
    </row>
    <row r="309" spans="1:48" s="74" customFormat="1" ht="15.75" customHeight="1">
      <c r="A309" s="513" t="s">
        <v>3951</v>
      </c>
      <c r="B309" s="51">
        <v>45923</v>
      </c>
      <c r="C309" s="308" t="s">
        <v>3950</v>
      </c>
      <c r="D309" s="474">
        <v>1482</v>
      </c>
      <c r="E309" s="77">
        <v>21.41</v>
      </c>
      <c r="F309" s="102">
        <v>21.51</v>
      </c>
      <c r="G309" s="34">
        <v>4.2</v>
      </c>
      <c r="H309" s="34">
        <v>0.1</v>
      </c>
      <c r="I309" s="34">
        <v>0.37</v>
      </c>
      <c r="J309" s="31">
        <v>4.9000000000000002E-2</v>
      </c>
      <c r="K309" s="31">
        <v>0.08</v>
      </c>
      <c r="L309" s="31">
        <v>2.5999999999999999E-2</v>
      </c>
      <c r="M309" s="31">
        <v>1.2999999999999999E-2</v>
      </c>
      <c r="N309" s="420">
        <f t="shared" si="46"/>
        <v>95.162000000000006</v>
      </c>
      <c r="O309" s="34">
        <v>37.85</v>
      </c>
      <c r="P309" s="34">
        <v>38.65</v>
      </c>
      <c r="Q309" s="34">
        <v>7.06</v>
      </c>
      <c r="R309" s="34">
        <v>14.14</v>
      </c>
      <c r="S309" s="34">
        <v>0.44</v>
      </c>
      <c r="T309" s="34">
        <v>0.22</v>
      </c>
      <c r="U309" s="34">
        <v>0.27</v>
      </c>
      <c r="V309" s="34">
        <v>0.18</v>
      </c>
      <c r="W309" s="34">
        <v>0.42</v>
      </c>
      <c r="X309" s="34">
        <v>0.65</v>
      </c>
      <c r="Y309" s="433">
        <f>P309/O309</f>
        <v>1.0211360634081901</v>
      </c>
      <c r="Z309" s="433">
        <f>(Q309+P309)/O309</f>
        <v>1.207661822985469</v>
      </c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6"/>
      <c r="AM309" s="277"/>
      <c r="AN309" s="277"/>
      <c r="AO309" s="277"/>
      <c r="AP309" s="277"/>
      <c r="AQ309" s="277"/>
      <c r="AR309" s="277"/>
      <c r="AS309" s="277"/>
      <c r="AT309" s="277"/>
      <c r="AU309" s="277"/>
      <c r="AV309" s="277"/>
    </row>
    <row r="310" spans="1:48" s="74" customFormat="1" ht="15.75" customHeight="1">
      <c r="A310" s="514" t="s">
        <v>3953</v>
      </c>
      <c r="B310" s="51">
        <v>45923</v>
      </c>
      <c r="C310" s="308" t="s">
        <v>3952</v>
      </c>
      <c r="D310" s="474">
        <v>1466</v>
      </c>
      <c r="E310" s="77">
        <v>23.55</v>
      </c>
      <c r="F310" s="102">
        <v>0.05</v>
      </c>
      <c r="G310" s="34">
        <v>4.2</v>
      </c>
      <c r="H310" s="34">
        <v>0.1</v>
      </c>
      <c r="I310" s="34">
        <v>0.28000000000000003</v>
      </c>
      <c r="J310" s="31">
        <v>6.7000000000000004E-2</v>
      </c>
      <c r="K310" s="31">
        <v>8.1000000000000003E-2</v>
      </c>
      <c r="L310" s="31">
        <v>2.4E-2</v>
      </c>
      <c r="M310" s="31">
        <v>1.2E-2</v>
      </c>
      <c r="N310" s="420">
        <f t="shared" si="46"/>
        <v>95.236000000000004</v>
      </c>
      <c r="O310" s="34">
        <v>37.869999999999997</v>
      </c>
      <c r="P310" s="34">
        <v>38.35</v>
      </c>
      <c r="Q310" s="34">
        <v>7.03</v>
      </c>
      <c r="R310" s="34">
        <v>14.35</v>
      </c>
      <c r="S310" s="34">
        <v>0.45</v>
      </c>
      <c r="T310" s="34">
        <v>0.24</v>
      </c>
      <c r="U310" s="34">
        <v>0.28000000000000003</v>
      </c>
      <c r="V310" s="34">
        <v>0.19</v>
      </c>
      <c r="W310" s="34">
        <v>0.47</v>
      </c>
      <c r="X310" s="34">
        <v>0.65</v>
      </c>
      <c r="Y310" s="433">
        <v>1.0126749405862161</v>
      </c>
      <c r="Z310" s="433">
        <v>1.1983100079218381</v>
      </c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6"/>
      <c r="AM310" s="277"/>
      <c r="AN310" s="277"/>
      <c r="AO310" s="277"/>
      <c r="AP310" s="277"/>
      <c r="AQ310" s="277"/>
      <c r="AR310" s="277"/>
      <c r="AS310" s="277"/>
      <c r="AT310" s="277"/>
      <c r="AU310" s="277"/>
      <c r="AV310" s="277"/>
    </row>
    <row r="311" spans="1:48" s="74" customFormat="1" ht="15.75" customHeight="1">
      <c r="A311" s="502"/>
      <c r="B311" s="51"/>
      <c r="C311" s="308"/>
      <c r="D311" s="496"/>
      <c r="E311" s="77"/>
      <c r="F311" s="102"/>
      <c r="G311" s="34"/>
      <c r="H311" s="34"/>
      <c r="I311" s="34"/>
      <c r="J311" s="31"/>
      <c r="K311" s="31"/>
      <c r="L311" s="31"/>
      <c r="M311" s="31"/>
      <c r="N311" s="420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433"/>
      <c r="Z311" s="433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6"/>
      <c r="AM311" s="277"/>
      <c r="AN311" s="277"/>
      <c r="AO311" s="277"/>
      <c r="AP311" s="277"/>
      <c r="AQ311" s="277"/>
      <c r="AR311" s="277"/>
      <c r="AS311" s="277"/>
      <c r="AT311" s="277"/>
      <c r="AU311" s="277"/>
      <c r="AV311" s="277"/>
    </row>
    <row r="312" spans="1:48" s="74" customFormat="1" ht="15.75" customHeight="1">
      <c r="A312" s="514" t="s">
        <v>3955</v>
      </c>
      <c r="B312" s="51">
        <v>45924</v>
      </c>
      <c r="C312" s="308" t="s">
        <v>3954</v>
      </c>
      <c r="D312" s="474">
        <v>1473</v>
      </c>
      <c r="E312" s="77">
        <v>1.2</v>
      </c>
      <c r="F312" s="102">
        <v>1.3</v>
      </c>
      <c r="G312" s="34">
        <v>4.09</v>
      </c>
      <c r="H312" s="34">
        <v>0.13</v>
      </c>
      <c r="I312" s="34">
        <v>0.61</v>
      </c>
      <c r="J312" s="31">
        <v>3.5999999999999997E-2</v>
      </c>
      <c r="K312" s="31">
        <v>8.3000000000000004E-2</v>
      </c>
      <c r="L312" s="31">
        <v>4.4999999999999998E-2</v>
      </c>
      <c r="M312" s="31">
        <v>1.4E-2</v>
      </c>
      <c r="N312" s="420">
        <f t="shared" si="46"/>
        <v>94.992000000000004</v>
      </c>
      <c r="O312" s="34">
        <v>37.58</v>
      </c>
      <c r="P312" s="34">
        <v>38.14</v>
      </c>
      <c r="Q312" s="34">
        <v>7.19</v>
      </c>
      <c r="R312" s="34">
        <v>14.9</v>
      </c>
      <c r="S312" s="34">
        <v>0.28999999999999998</v>
      </c>
      <c r="T312" s="34">
        <v>0.21</v>
      </c>
      <c r="U312" s="34">
        <v>0.26</v>
      </c>
      <c r="V312" s="34">
        <v>0.19</v>
      </c>
      <c r="W312" s="34">
        <v>0.49</v>
      </c>
      <c r="X312" s="34">
        <v>0.65</v>
      </c>
      <c r="Y312" s="433">
        <v>1.0149015433741353</v>
      </c>
      <c r="Z312" s="433">
        <v>1.2062267163384779</v>
      </c>
      <c r="AA312" s="34"/>
      <c r="AB312" s="34" t="s">
        <v>48</v>
      </c>
      <c r="AC312" s="34">
        <v>22.3</v>
      </c>
      <c r="AD312" s="34">
        <v>25</v>
      </c>
      <c r="AE312" s="34">
        <v>18.2</v>
      </c>
      <c r="AF312" s="34">
        <v>0.6</v>
      </c>
      <c r="AG312" s="34">
        <v>3.62</v>
      </c>
      <c r="AH312" s="34">
        <v>52.58</v>
      </c>
      <c r="AI312" s="34">
        <v>1.3736263736263736</v>
      </c>
      <c r="AJ312" s="34">
        <v>42.129629629629626</v>
      </c>
      <c r="AK312" s="34">
        <v>872.91</v>
      </c>
      <c r="AL312" s="36"/>
      <c r="AM312" s="277"/>
      <c r="AN312" s="277"/>
      <c r="AO312" s="277"/>
      <c r="AP312" s="277"/>
      <c r="AQ312" s="277"/>
      <c r="AR312" s="277"/>
      <c r="AS312" s="277"/>
      <c r="AT312" s="277"/>
      <c r="AU312" s="277"/>
      <c r="AV312" s="277"/>
    </row>
    <row r="313" spans="1:48" s="74" customFormat="1" ht="15.75" customHeight="1">
      <c r="A313" s="514" t="s">
        <v>3957</v>
      </c>
      <c r="B313" s="51">
        <v>45924</v>
      </c>
      <c r="C313" s="308" t="s">
        <v>3956</v>
      </c>
      <c r="D313" s="474">
        <v>1497</v>
      </c>
      <c r="E313" s="77">
        <v>3.05</v>
      </c>
      <c r="F313" s="102">
        <v>3.15</v>
      </c>
      <c r="G313" s="34">
        <v>4.1500000000000004</v>
      </c>
      <c r="H313" s="34">
        <v>0.12</v>
      </c>
      <c r="I313" s="34">
        <v>0.66</v>
      </c>
      <c r="J313" s="31">
        <v>2.7E-2</v>
      </c>
      <c r="K313" s="31">
        <v>8.6999999999999994E-2</v>
      </c>
      <c r="L313" s="31">
        <v>5.3999999999999999E-2</v>
      </c>
      <c r="M313" s="31">
        <v>1.4E-2</v>
      </c>
      <c r="N313" s="420">
        <f t="shared" si="46"/>
        <v>94.888000000000005</v>
      </c>
      <c r="O313" s="34">
        <v>36.97</v>
      </c>
      <c r="P313" s="34">
        <v>38.93</v>
      </c>
      <c r="Q313" s="34">
        <v>7.63</v>
      </c>
      <c r="R313" s="34">
        <v>14.66</v>
      </c>
      <c r="S313" s="34">
        <v>0.23</v>
      </c>
      <c r="T313" s="34">
        <v>0.14000000000000001</v>
      </c>
      <c r="U313" s="34">
        <v>0.28000000000000003</v>
      </c>
      <c r="V313" s="34">
        <v>0.16</v>
      </c>
      <c r="W313" s="34">
        <v>0.34</v>
      </c>
      <c r="X313" s="34">
        <v>0.56000000000000005</v>
      </c>
      <c r="Y313" s="433">
        <v>1.053015958885583</v>
      </c>
      <c r="Z313" s="433">
        <v>1.259399513118745</v>
      </c>
      <c r="AA313" s="34"/>
      <c r="AB313" s="34" t="s">
        <v>50</v>
      </c>
      <c r="AC313" s="34">
        <v>6.3</v>
      </c>
      <c r="AD313" s="34" t="s">
        <v>51</v>
      </c>
      <c r="AE313" s="34"/>
      <c r="AF313" s="34"/>
      <c r="AG313" s="34"/>
      <c r="AH313" s="34"/>
      <c r="AI313" s="34"/>
      <c r="AJ313" s="34"/>
      <c r="AK313" s="34"/>
      <c r="AL313" s="36"/>
      <c r="AM313" s="277"/>
      <c r="AN313" s="277"/>
      <c r="AO313" s="277"/>
      <c r="AP313" s="277"/>
      <c r="AQ313" s="277"/>
      <c r="AR313" s="277"/>
      <c r="AS313" s="277"/>
      <c r="AT313" s="277"/>
      <c r="AU313" s="277"/>
      <c r="AV313" s="277"/>
    </row>
    <row r="314" spans="1:48" s="74" customFormat="1" ht="15.75" customHeight="1">
      <c r="A314" s="514" t="s">
        <v>3959</v>
      </c>
      <c r="B314" s="51">
        <v>45924</v>
      </c>
      <c r="C314" s="308" t="s">
        <v>3958</v>
      </c>
      <c r="D314" s="474">
        <v>1500</v>
      </c>
      <c r="E314" s="77">
        <v>4.5</v>
      </c>
      <c r="F314" s="102">
        <v>5</v>
      </c>
      <c r="G314" s="34">
        <v>4.3</v>
      </c>
      <c r="H314" s="34">
        <v>0.12</v>
      </c>
      <c r="I314" s="34">
        <v>0.44</v>
      </c>
      <c r="J314" s="31">
        <v>2.5999999999999999E-2</v>
      </c>
      <c r="K314" s="31">
        <v>8.4000000000000005E-2</v>
      </c>
      <c r="L314" s="31">
        <v>4.2000000000000003E-2</v>
      </c>
      <c r="M314" s="31">
        <v>1.2999999999999999E-2</v>
      </c>
      <c r="N314" s="420">
        <f t="shared" si="46"/>
        <v>94.974999999999994</v>
      </c>
      <c r="O314" s="34">
        <v>34.39</v>
      </c>
      <c r="P314" s="34">
        <v>40.39</v>
      </c>
      <c r="Q314" s="34">
        <v>8.1199999999999992</v>
      </c>
      <c r="R314" s="34">
        <v>15.06</v>
      </c>
      <c r="S314" s="34">
        <v>0.21</v>
      </c>
      <c r="T314" s="34">
        <v>0.12</v>
      </c>
      <c r="U314" s="34">
        <v>0.28000000000000003</v>
      </c>
      <c r="V314" s="34">
        <v>0.14000000000000001</v>
      </c>
      <c r="W314" s="34">
        <v>0.28999999999999998</v>
      </c>
      <c r="X314" s="34">
        <v>0.59</v>
      </c>
      <c r="Y314" s="433">
        <v>1.1744693224774643</v>
      </c>
      <c r="Z314" s="433">
        <v>1.4105844722302994</v>
      </c>
      <c r="AA314" s="34"/>
      <c r="AB314" s="34" t="s">
        <v>53</v>
      </c>
      <c r="AC314" s="34">
        <v>14.5</v>
      </c>
      <c r="AD314" s="34">
        <v>25.2</v>
      </c>
      <c r="AE314" s="34">
        <v>17.8</v>
      </c>
      <c r="AF314" s="34">
        <v>0.6</v>
      </c>
      <c r="AG314" s="34">
        <v>3.48</v>
      </c>
      <c r="AH314" s="34">
        <v>52.92</v>
      </c>
      <c r="AI314" s="34">
        <v>1.4157303370786516</v>
      </c>
      <c r="AJ314" s="34">
        <v>41.395348837209305</v>
      </c>
      <c r="AK314" s="34">
        <v>874.74</v>
      </c>
      <c r="AL314" s="36"/>
      <c r="AM314" s="277"/>
      <c r="AN314" s="277"/>
      <c r="AO314" s="277"/>
      <c r="AP314" s="277"/>
      <c r="AQ314" s="277"/>
      <c r="AR314" s="277"/>
      <c r="AS314" s="277"/>
      <c r="AT314" s="277"/>
      <c r="AU314" s="277"/>
      <c r="AV314" s="277"/>
    </row>
    <row r="315" spans="1:48" s="74" customFormat="1" ht="15.75" customHeight="1">
      <c r="A315" s="514" t="s">
        <v>3961</v>
      </c>
      <c r="B315" s="51">
        <v>45924</v>
      </c>
      <c r="C315" s="308" t="s">
        <v>3960</v>
      </c>
      <c r="D315" s="474">
        <v>1481</v>
      </c>
      <c r="E315" s="77">
        <v>7</v>
      </c>
      <c r="F315" s="102">
        <v>7.1</v>
      </c>
      <c r="G315" s="34">
        <v>4.21</v>
      </c>
      <c r="H315" s="34">
        <v>0.14000000000000001</v>
      </c>
      <c r="I315" s="34">
        <v>0.32</v>
      </c>
      <c r="J315" s="31">
        <v>2.1000000000000001E-2</v>
      </c>
      <c r="K315" s="31">
        <v>8.3000000000000004E-2</v>
      </c>
      <c r="L315" s="31">
        <v>3.5999999999999997E-2</v>
      </c>
      <c r="M315" s="31">
        <v>1.4999999999999999E-2</v>
      </c>
      <c r="N315" s="420">
        <f t="shared" si="46"/>
        <v>95.174999999999997</v>
      </c>
      <c r="O315" s="34">
        <v>35.78</v>
      </c>
      <c r="P315" s="34">
        <v>40.549999999999997</v>
      </c>
      <c r="Q315" s="34">
        <v>7.55</v>
      </c>
      <c r="R315" s="34">
        <v>14.13</v>
      </c>
      <c r="S315" s="34">
        <v>0.22</v>
      </c>
      <c r="T315" s="34">
        <v>0.18</v>
      </c>
      <c r="U315" s="34">
        <v>0.27</v>
      </c>
      <c r="V315" s="34">
        <v>0.17</v>
      </c>
      <c r="W315" s="34">
        <v>0.35</v>
      </c>
      <c r="X315" s="34">
        <v>0.67</v>
      </c>
      <c r="Y315" s="433">
        <f>P315/O315</f>
        <v>1.1333147009502513</v>
      </c>
      <c r="Z315" s="433">
        <f>(Q315+P315)/O315</f>
        <v>1.3443264393515928</v>
      </c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6"/>
      <c r="AM315" s="277"/>
      <c r="AN315" s="277"/>
      <c r="AO315" s="277"/>
      <c r="AP315" s="277"/>
      <c r="AQ315" s="277"/>
      <c r="AR315" s="277"/>
      <c r="AS315" s="277"/>
      <c r="AT315" s="277"/>
      <c r="AU315" s="277"/>
      <c r="AV315" s="277"/>
    </row>
    <row r="316" spans="1:48" s="74" customFormat="1" ht="15.75" customHeight="1">
      <c r="A316" s="514" t="s">
        <v>3963</v>
      </c>
      <c r="B316" s="51">
        <v>45924</v>
      </c>
      <c r="C316" s="308" t="s">
        <v>3962</v>
      </c>
      <c r="D316" s="474">
        <v>1493</v>
      </c>
      <c r="E316" s="77">
        <v>9.4499999999999993</v>
      </c>
      <c r="F316" s="102">
        <v>9.5500000000000007</v>
      </c>
      <c r="G316" s="34">
        <v>4.2699999999999996</v>
      </c>
      <c r="H316" s="34">
        <v>0.16</v>
      </c>
      <c r="I316" s="34">
        <v>0.49</v>
      </c>
      <c r="J316" s="31">
        <v>1.6E-2</v>
      </c>
      <c r="K316" s="31">
        <v>9.2999999999999999E-2</v>
      </c>
      <c r="L316" s="31">
        <v>4.9000000000000002E-2</v>
      </c>
      <c r="M316" s="31">
        <v>1.4999999999999999E-2</v>
      </c>
      <c r="N316" s="420">
        <f t="shared" si="46"/>
        <v>94.906999999999996</v>
      </c>
      <c r="O316" s="34">
        <v>35.590000000000003</v>
      </c>
      <c r="P316" s="34">
        <v>41.28</v>
      </c>
      <c r="Q316" s="34">
        <v>7.31</v>
      </c>
      <c r="R316" s="34">
        <v>13.78</v>
      </c>
      <c r="S316" s="34">
        <v>0.32</v>
      </c>
      <c r="T316" s="34">
        <v>0.18</v>
      </c>
      <c r="U316" s="34">
        <v>0.28000000000000003</v>
      </c>
      <c r="V316" s="34">
        <v>0.17</v>
      </c>
      <c r="W316" s="34">
        <v>0.32</v>
      </c>
      <c r="X316" s="34">
        <v>0.66</v>
      </c>
      <c r="Y316" s="433">
        <f>P316/O316</f>
        <v>1.1598763697667884</v>
      </c>
      <c r="Z316" s="433">
        <f>(Q316+P316)/O316</f>
        <v>1.3652711435796572</v>
      </c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6"/>
      <c r="AM316" s="277"/>
      <c r="AN316" s="277"/>
      <c r="AO316" s="277"/>
      <c r="AP316" s="277"/>
      <c r="AQ316" s="277"/>
      <c r="AR316" s="277"/>
      <c r="AS316" s="277"/>
      <c r="AT316" s="277"/>
      <c r="AU316" s="277"/>
      <c r="AV316" s="277"/>
    </row>
    <row r="317" spans="1:48" s="74" customFormat="1" ht="15.75" customHeight="1">
      <c r="A317" s="514" t="s">
        <v>3965</v>
      </c>
      <c r="B317" s="51">
        <v>45924</v>
      </c>
      <c r="C317" s="308" t="s">
        <v>3964</v>
      </c>
      <c r="D317" s="474">
        <v>1486</v>
      </c>
      <c r="E317" s="77">
        <v>11.2</v>
      </c>
      <c r="F317" s="102">
        <v>11.3</v>
      </c>
      <c r="G317" s="34">
        <v>4.22</v>
      </c>
      <c r="H317" s="34">
        <v>0.12</v>
      </c>
      <c r="I317" s="34">
        <v>0.27</v>
      </c>
      <c r="J317" s="31">
        <v>2.8000000000000001E-2</v>
      </c>
      <c r="K317" s="31">
        <v>0.08</v>
      </c>
      <c r="L317" s="31">
        <v>2.9000000000000001E-2</v>
      </c>
      <c r="M317" s="31">
        <v>1.4E-2</v>
      </c>
      <c r="N317" s="420">
        <f t="shared" si="46"/>
        <v>95.239000000000004</v>
      </c>
      <c r="O317" s="34">
        <v>35.6</v>
      </c>
      <c r="P317" s="34">
        <v>40.44</v>
      </c>
      <c r="Q317" s="34">
        <v>7.95</v>
      </c>
      <c r="R317" s="34">
        <v>13.74</v>
      </c>
      <c r="S317" s="34">
        <v>0.41</v>
      </c>
      <c r="T317" s="34">
        <v>0.2</v>
      </c>
      <c r="U317" s="34">
        <v>0.3</v>
      </c>
      <c r="V317" s="34">
        <v>0.18</v>
      </c>
      <c r="W317" s="34">
        <v>0.37</v>
      </c>
      <c r="X317" s="34">
        <v>0.7</v>
      </c>
      <c r="Y317" s="433">
        <f>P317/O317</f>
        <v>1.1359550561797751</v>
      </c>
      <c r="Z317" s="433">
        <f>(Q317+P317)/O317</f>
        <v>1.3592696629213483</v>
      </c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6"/>
      <c r="AM317" s="277"/>
      <c r="AN317" s="277"/>
      <c r="AO317" s="277"/>
      <c r="AP317" s="277"/>
      <c r="AQ317" s="277"/>
      <c r="AR317" s="277"/>
      <c r="AS317" s="277"/>
      <c r="AT317" s="277"/>
      <c r="AU317" s="277"/>
      <c r="AV317" s="277"/>
    </row>
    <row r="318" spans="1:48" s="74" customFormat="1" ht="15.75" customHeight="1">
      <c r="A318" s="514" t="s">
        <v>3967</v>
      </c>
      <c r="B318" s="51">
        <v>45924</v>
      </c>
      <c r="C318" s="308" t="s">
        <v>3966</v>
      </c>
      <c r="D318" s="474">
        <v>1473</v>
      </c>
      <c r="E318" s="77">
        <v>13.1</v>
      </c>
      <c r="F318" s="102">
        <v>13.2</v>
      </c>
      <c r="G318" s="34">
        <v>4.21</v>
      </c>
      <c r="H318" s="34">
        <v>0.12</v>
      </c>
      <c r="I318" s="34">
        <v>0.28999999999999998</v>
      </c>
      <c r="J318" s="31">
        <v>3.4000000000000002E-2</v>
      </c>
      <c r="K318" s="31">
        <v>0.08</v>
      </c>
      <c r="L318" s="31">
        <v>2.9000000000000001E-2</v>
      </c>
      <c r="M318" s="31">
        <v>1.2999999999999999E-2</v>
      </c>
      <c r="N318" s="420">
        <f t="shared" si="46"/>
        <v>95.224000000000004</v>
      </c>
      <c r="O318" s="34">
        <v>36.53</v>
      </c>
      <c r="P318" s="34">
        <v>39.42</v>
      </c>
      <c r="Q318" s="34">
        <v>7.75</v>
      </c>
      <c r="R318" s="34">
        <v>14.11</v>
      </c>
      <c r="S318" s="34">
        <v>0.32</v>
      </c>
      <c r="T318" s="34">
        <v>0.21</v>
      </c>
      <c r="U318" s="34">
        <v>0.27</v>
      </c>
      <c r="V318" s="34">
        <v>0.19</v>
      </c>
      <c r="W318" s="34">
        <v>0.41</v>
      </c>
      <c r="X318" s="34">
        <v>0.68</v>
      </c>
      <c r="Y318" s="433">
        <f t="shared" ref="Y318:Y321" si="67">P318/O318</f>
        <v>1.0791130577607446</v>
      </c>
      <c r="Z318" s="433">
        <f t="shared" ref="Z318:Z321" si="68">(Q318+P318)/O318</f>
        <v>1.2912674514098001</v>
      </c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6"/>
      <c r="AM318" s="277"/>
      <c r="AN318" s="277"/>
      <c r="AO318" s="277"/>
      <c r="AP318" s="277"/>
      <c r="AQ318" s="277"/>
      <c r="AR318" s="277"/>
      <c r="AS318" s="277"/>
      <c r="AT318" s="277"/>
      <c r="AU318" s="277"/>
      <c r="AV318" s="277"/>
    </row>
    <row r="319" spans="1:48" s="74" customFormat="1" ht="15.75" customHeight="1">
      <c r="A319" s="514" t="s">
        <v>3969</v>
      </c>
      <c r="B319" s="51">
        <v>45924</v>
      </c>
      <c r="C319" s="308" t="s">
        <v>3968</v>
      </c>
      <c r="D319" s="474">
        <v>1480</v>
      </c>
      <c r="E319" s="77">
        <v>14.5</v>
      </c>
      <c r="F319" s="102">
        <v>15</v>
      </c>
      <c r="G319" s="34">
        <v>4.25</v>
      </c>
      <c r="H319" s="34">
        <v>0.13</v>
      </c>
      <c r="I319" s="34">
        <v>0.43</v>
      </c>
      <c r="J319" s="31">
        <v>3.4000000000000002E-2</v>
      </c>
      <c r="K319" s="31">
        <v>8.5000000000000006E-2</v>
      </c>
      <c r="L319" s="31">
        <v>3.4000000000000002E-2</v>
      </c>
      <c r="M319" s="31">
        <v>1.4E-2</v>
      </c>
      <c r="N319" s="420">
        <f t="shared" si="46"/>
        <v>95.022999999999996</v>
      </c>
      <c r="O319" s="34">
        <v>37.5</v>
      </c>
      <c r="P319" s="34">
        <v>39.79</v>
      </c>
      <c r="Q319" s="34">
        <v>7.25</v>
      </c>
      <c r="R319" s="34">
        <v>13.22</v>
      </c>
      <c r="S319" s="34">
        <v>0.35</v>
      </c>
      <c r="T319" s="34">
        <v>0.24</v>
      </c>
      <c r="U319" s="34">
        <v>0.27</v>
      </c>
      <c r="V319" s="34">
        <v>0.19</v>
      </c>
      <c r="W319" s="34">
        <v>0.42</v>
      </c>
      <c r="X319" s="34">
        <v>0.66</v>
      </c>
      <c r="Y319" s="433">
        <f t="shared" si="67"/>
        <v>1.0610666666666666</v>
      </c>
      <c r="Z319" s="433">
        <f t="shared" si="68"/>
        <v>1.2544</v>
      </c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6"/>
      <c r="AM319" s="277"/>
      <c r="AN319" s="277"/>
      <c r="AO319" s="277"/>
      <c r="AP319" s="277"/>
      <c r="AQ319" s="277"/>
      <c r="AR319" s="277"/>
      <c r="AS319" s="277"/>
      <c r="AT319" s="277"/>
      <c r="AU319" s="277"/>
      <c r="AV319" s="277"/>
    </row>
    <row r="320" spans="1:48" s="74" customFormat="1" ht="15.75" customHeight="1">
      <c r="A320" s="515" t="s">
        <v>3971</v>
      </c>
      <c r="B320" s="51">
        <v>45924</v>
      </c>
      <c r="C320" s="308" t="s">
        <v>3970</v>
      </c>
      <c r="D320" s="474">
        <v>1470</v>
      </c>
      <c r="E320" s="77">
        <v>16.45</v>
      </c>
      <c r="F320" s="102">
        <v>16.55</v>
      </c>
      <c r="G320" s="34">
        <v>4.16</v>
      </c>
      <c r="H320" s="34">
        <v>0.12</v>
      </c>
      <c r="I320" s="34">
        <v>0.41</v>
      </c>
      <c r="J320" s="31">
        <v>3.7999999999999999E-2</v>
      </c>
      <c r="K320" s="31">
        <v>0.08</v>
      </c>
      <c r="L320" s="31">
        <v>3.2000000000000001E-2</v>
      </c>
      <c r="M320" s="31">
        <v>1.4E-2</v>
      </c>
      <c r="N320" s="420">
        <f t="shared" si="46"/>
        <v>95.146000000000001</v>
      </c>
      <c r="O320" s="34">
        <v>37.049999999999997</v>
      </c>
      <c r="P320" s="34">
        <v>39.14</v>
      </c>
      <c r="Q320" s="34">
        <v>7.42</v>
      </c>
      <c r="R320" s="34">
        <v>14.19</v>
      </c>
      <c r="S320" s="34">
        <v>0.33</v>
      </c>
      <c r="T320" s="34">
        <v>0.21</v>
      </c>
      <c r="U320" s="34">
        <v>0.27</v>
      </c>
      <c r="V320" s="34">
        <v>0.19</v>
      </c>
      <c r="W320" s="34">
        <v>0.44</v>
      </c>
      <c r="X320" s="34">
        <v>0.64</v>
      </c>
      <c r="Y320" s="433">
        <f t="shared" si="67"/>
        <v>1.0564102564102564</v>
      </c>
      <c r="Z320" s="433">
        <f t="shared" si="68"/>
        <v>1.2566801619433201</v>
      </c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6"/>
      <c r="AM320" s="277"/>
      <c r="AN320" s="277"/>
      <c r="AO320" s="277"/>
      <c r="AP320" s="277"/>
      <c r="AQ320" s="277"/>
      <c r="AR320" s="277"/>
      <c r="AS320" s="277"/>
      <c r="AT320" s="277"/>
      <c r="AU320" s="277"/>
      <c r="AV320" s="277"/>
    </row>
    <row r="321" spans="1:48" s="74" customFormat="1" ht="15.75" customHeight="1">
      <c r="A321" s="516" t="s">
        <v>3973</v>
      </c>
      <c r="B321" s="51">
        <v>45924</v>
      </c>
      <c r="C321" s="308" t="s">
        <v>3972</v>
      </c>
      <c r="D321" s="474">
        <v>1468</v>
      </c>
      <c r="E321" s="77">
        <v>18.399999999999999</v>
      </c>
      <c r="F321" s="102">
        <v>18.5</v>
      </c>
      <c r="G321" s="34">
        <v>4.2</v>
      </c>
      <c r="H321" s="34">
        <v>0.13</v>
      </c>
      <c r="I321" s="34">
        <v>0.28000000000000003</v>
      </c>
      <c r="J321" s="31">
        <v>4.1000000000000002E-2</v>
      </c>
      <c r="K321" s="31">
        <v>8.3000000000000004E-2</v>
      </c>
      <c r="L321" s="31">
        <v>2.5999999999999999E-2</v>
      </c>
      <c r="M321" s="31">
        <v>1.4E-2</v>
      </c>
      <c r="N321" s="420">
        <f t="shared" si="46"/>
        <v>95.225999999999999</v>
      </c>
      <c r="O321" s="34">
        <v>37.19</v>
      </c>
      <c r="P321" s="34">
        <v>39.090000000000003</v>
      </c>
      <c r="Q321" s="34">
        <v>6.96</v>
      </c>
      <c r="R321" s="34">
        <v>14.55</v>
      </c>
      <c r="S321" s="34">
        <v>0.3</v>
      </c>
      <c r="T321" s="34">
        <v>0.23</v>
      </c>
      <c r="U321" s="34">
        <v>0.26</v>
      </c>
      <c r="V321" s="34">
        <v>0.19</v>
      </c>
      <c r="W321" s="34">
        <v>0.44</v>
      </c>
      <c r="X321" s="34">
        <v>0.67</v>
      </c>
      <c r="Y321" s="433">
        <f t="shared" si="67"/>
        <v>1.0510890024200055</v>
      </c>
      <c r="Z321" s="433">
        <f t="shared" si="68"/>
        <v>1.2382360849690779</v>
      </c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6"/>
      <c r="AM321" s="277"/>
      <c r="AN321" s="277"/>
      <c r="AO321" s="277"/>
      <c r="AP321" s="277"/>
      <c r="AQ321" s="277"/>
      <c r="AR321" s="277"/>
      <c r="AS321" s="277"/>
      <c r="AT321" s="277"/>
      <c r="AU321" s="277"/>
      <c r="AV321" s="277"/>
    </row>
    <row r="322" spans="1:48" s="74" customFormat="1" ht="15.75" customHeight="1">
      <c r="A322" s="517" t="s">
        <v>3975</v>
      </c>
      <c r="B322" s="51">
        <v>45924</v>
      </c>
      <c r="C322" s="308" t="s">
        <v>3974</v>
      </c>
      <c r="D322" s="474">
        <v>1473</v>
      </c>
      <c r="E322" s="77">
        <v>20.149999999999999</v>
      </c>
      <c r="F322" s="102">
        <v>20.25</v>
      </c>
      <c r="G322" s="34">
        <v>4.18</v>
      </c>
      <c r="H322" s="34">
        <v>0.13</v>
      </c>
      <c r="I322" s="34">
        <v>0.42</v>
      </c>
      <c r="J322" s="31">
        <v>0.03</v>
      </c>
      <c r="K322" s="31">
        <v>8.4000000000000005E-2</v>
      </c>
      <c r="L322" s="31">
        <v>3.5999999999999997E-2</v>
      </c>
      <c r="M322" s="31">
        <v>1.2999999999999999E-2</v>
      </c>
      <c r="N322" s="420">
        <f t="shared" ref="N322:N385" si="69">100-SUM(G322:M322)</f>
        <v>95.106999999999999</v>
      </c>
      <c r="O322" s="34">
        <v>37.64</v>
      </c>
      <c r="P322" s="34">
        <v>38.71</v>
      </c>
      <c r="Q322" s="34">
        <v>7.16</v>
      </c>
      <c r="R322" s="34">
        <v>14.29</v>
      </c>
      <c r="S322" s="34">
        <v>0.28000000000000003</v>
      </c>
      <c r="T322" s="34">
        <v>0.23</v>
      </c>
      <c r="U322" s="34">
        <v>0.26</v>
      </c>
      <c r="V322" s="34">
        <v>0.2</v>
      </c>
      <c r="W322" s="34">
        <v>0.45</v>
      </c>
      <c r="X322" s="34">
        <v>0.67</v>
      </c>
      <c r="Y322" s="433">
        <v>1.0284272051009564</v>
      </c>
      <c r="Z322" s="433">
        <v>1.2186503719447397</v>
      </c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6"/>
      <c r="AM322" s="277"/>
      <c r="AN322" s="277"/>
      <c r="AO322" s="277"/>
      <c r="AP322" s="277"/>
      <c r="AQ322" s="277"/>
      <c r="AR322" s="277"/>
      <c r="AS322" s="277"/>
      <c r="AT322" s="277"/>
      <c r="AU322" s="277"/>
      <c r="AV322" s="277"/>
    </row>
    <row r="323" spans="1:48" s="74" customFormat="1" ht="15.75" customHeight="1">
      <c r="A323" s="518" t="s">
        <v>3977</v>
      </c>
      <c r="B323" s="51">
        <v>45924</v>
      </c>
      <c r="C323" s="308" t="s">
        <v>3976</v>
      </c>
      <c r="D323" s="474">
        <v>1472</v>
      </c>
      <c r="E323" s="77">
        <v>22.2</v>
      </c>
      <c r="F323" s="102">
        <v>22.3</v>
      </c>
      <c r="G323" s="34">
        <v>4.3600000000000003</v>
      </c>
      <c r="H323" s="34">
        <v>0.13</v>
      </c>
      <c r="I323" s="34">
        <v>0.53</v>
      </c>
      <c r="J323" s="31">
        <v>2.7E-2</v>
      </c>
      <c r="K323" s="31">
        <v>9.0999999999999998E-2</v>
      </c>
      <c r="L323" s="31">
        <v>4.3999999999999997E-2</v>
      </c>
      <c r="M323" s="31">
        <v>1.4E-2</v>
      </c>
      <c r="N323" s="420">
        <f t="shared" si="69"/>
        <v>94.804000000000002</v>
      </c>
      <c r="O323" s="34">
        <v>36.15</v>
      </c>
      <c r="P323" s="34">
        <v>39.22</v>
      </c>
      <c r="Q323" s="34">
        <v>7.85</v>
      </c>
      <c r="R323" s="34">
        <v>14.68</v>
      </c>
      <c r="S323" s="34">
        <v>0.28000000000000003</v>
      </c>
      <c r="T323" s="34">
        <v>0.18</v>
      </c>
      <c r="U323" s="34">
        <v>0.26</v>
      </c>
      <c r="V323" s="34">
        <v>0.18</v>
      </c>
      <c r="W323" s="34">
        <v>0.39</v>
      </c>
      <c r="X323" s="34">
        <v>0.7</v>
      </c>
      <c r="Y323" s="433">
        <v>1.084923928077455</v>
      </c>
      <c r="Z323" s="433">
        <v>1.3020746887966805</v>
      </c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6"/>
      <c r="AM323" s="277"/>
      <c r="AN323" s="277"/>
      <c r="AO323" s="277"/>
      <c r="AP323" s="277"/>
      <c r="AQ323" s="277"/>
      <c r="AR323" s="277"/>
      <c r="AS323" s="277"/>
      <c r="AT323" s="277"/>
      <c r="AU323" s="277"/>
      <c r="AV323" s="277"/>
    </row>
    <row r="324" spans="1:48" s="74" customFormat="1" ht="15.75" customHeight="1">
      <c r="A324" s="518" t="s">
        <v>3979</v>
      </c>
      <c r="B324" s="51">
        <v>45924</v>
      </c>
      <c r="C324" s="308" t="s">
        <v>3978</v>
      </c>
      <c r="D324" s="474">
        <v>1469</v>
      </c>
      <c r="E324" s="77">
        <v>23.45</v>
      </c>
      <c r="F324" s="102">
        <v>23.55</v>
      </c>
      <c r="G324" s="34">
        <v>4.1500000000000004</v>
      </c>
      <c r="H324" s="34">
        <v>0.12</v>
      </c>
      <c r="I324" s="34">
        <v>0.46</v>
      </c>
      <c r="J324" s="31">
        <v>3.4000000000000002E-2</v>
      </c>
      <c r="K324" s="31">
        <v>8.1000000000000003E-2</v>
      </c>
      <c r="L324" s="31">
        <v>0.04</v>
      </c>
      <c r="M324" s="31">
        <v>1.4999999999999999E-2</v>
      </c>
      <c r="N324" s="420">
        <f t="shared" si="69"/>
        <v>95.1</v>
      </c>
      <c r="O324" s="34">
        <v>37.299999999999997</v>
      </c>
      <c r="P324" s="34">
        <v>38.99</v>
      </c>
      <c r="Q324" s="34">
        <v>7.85</v>
      </c>
      <c r="R324" s="34">
        <v>13.93</v>
      </c>
      <c r="S324" s="34">
        <v>0.33</v>
      </c>
      <c r="T324" s="34">
        <v>0.2</v>
      </c>
      <c r="U324" s="34">
        <v>0.28000000000000003</v>
      </c>
      <c r="V324" s="34">
        <v>0.19</v>
      </c>
      <c r="W324" s="34">
        <v>0.44</v>
      </c>
      <c r="X324" s="34">
        <v>0.68</v>
      </c>
      <c r="Y324" s="433">
        <v>1.0453083109919572</v>
      </c>
      <c r="Z324" s="433">
        <v>1.2557640750670243</v>
      </c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6"/>
      <c r="AM324" s="277"/>
      <c r="AN324" s="277"/>
      <c r="AO324" s="277"/>
      <c r="AP324" s="277"/>
      <c r="AQ324" s="277"/>
      <c r="AR324" s="277"/>
      <c r="AS324" s="277"/>
      <c r="AT324" s="277"/>
      <c r="AU324" s="277"/>
      <c r="AV324" s="277"/>
    </row>
    <row r="325" spans="1:48" s="74" customFormat="1" ht="15.75" customHeight="1">
      <c r="A325" s="518"/>
      <c r="B325" s="51"/>
      <c r="C325" s="308"/>
      <c r="D325" s="496"/>
      <c r="E325" s="77"/>
      <c r="F325" s="102"/>
      <c r="G325" s="34"/>
      <c r="H325" s="34"/>
      <c r="I325" s="34"/>
      <c r="J325" s="31"/>
      <c r="K325" s="31"/>
      <c r="L325" s="31"/>
      <c r="M325" s="31"/>
      <c r="N325" s="420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433"/>
      <c r="Z325" s="433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6"/>
      <c r="AM325" s="277"/>
      <c r="AN325" s="277"/>
      <c r="AO325" s="277"/>
      <c r="AP325" s="277"/>
      <c r="AQ325" s="277"/>
      <c r="AR325" s="277"/>
      <c r="AS325" s="277"/>
      <c r="AT325" s="277"/>
      <c r="AU325" s="277"/>
      <c r="AV325" s="277"/>
    </row>
    <row r="326" spans="1:48" s="74" customFormat="1" ht="15.75" customHeight="1">
      <c r="A326" s="518" t="s">
        <v>3981</v>
      </c>
      <c r="B326" s="51">
        <v>45925</v>
      </c>
      <c r="C326" s="308" t="s">
        <v>3980</v>
      </c>
      <c r="D326" s="474">
        <v>1481</v>
      </c>
      <c r="E326" s="77">
        <v>1.1000000000000001</v>
      </c>
      <c r="F326" s="102">
        <v>1.2</v>
      </c>
      <c r="G326" s="34">
        <v>4.16</v>
      </c>
      <c r="H326" s="34">
        <v>0.11</v>
      </c>
      <c r="I326" s="34">
        <v>0.39</v>
      </c>
      <c r="J326" s="31">
        <v>4.2000000000000003E-2</v>
      </c>
      <c r="K326" s="31">
        <v>0.08</v>
      </c>
      <c r="L326" s="31">
        <v>3.3000000000000002E-2</v>
      </c>
      <c r="M326" s="31">
        <v>1.2999999999999999E-2</v>
      </c>
      <c r="N326" s="420">
        <f t="shared" si="69"/>
        <v>95.171999999999997</v>
      </c>
      <c r="O326" s="34">
        <v>37.9</v>
      </c>
      <c r="P326" s="34">
        <v>38.049999999999997</v>
      </c>
      <c r="Q326" s="34">
        <v>7.8</v>
      </c>
      <c r="R326" s="34">
        <v>13.75</v>
      </c>
      <c r="S326" s="34">
        <v>0.45</v>
      </c>
      <c r="T326" s="34">
        <v>0.22</v>
      </c>
      <c r="U326" s="34">
        <v>0.28000000000000003</v>
      </c>
      <c r="V326" s="34">
        <v>0.22</v>
      </c>
      <c r="W326" s="34">
        <v>0.52</v>
      </c>
      <c r="X326" s="34">
        <v>0.7</v>
      </c>
      <c r="Y326" s="433">
        <v>1.0039577836411608</v>
      </c>
      <c r="Z326" s="433">
        <v>1.2097625329815302</v>
      </c>
      <c r="AA326" s="34"/>
      <c r="AB326" s="34" t="s">
        <v>48</v>
      </c>
      <c r="AC326" s="34">
        <v>22.3</v>
      </c>
      <c r="AD326" s="34" t="s">
        <v>51</v>
      </c>
      <c r="AE326" s="34"/>
      <c r="AF326" s="34"/>
      <c r="AG326" s="34"/>
      <c r="AH326" s="34"/>
      <c r="AI326" s="34"/>
      <c r="AJ326" s="34"/>
      <c r="AK326" s="34"/>
      <c r="AL326" s="36"/>
      <c r="AM326" s="277"/>
      <c r="AN326" s="277"/>
      <c r="AO326" s="277"/>
      <c r="AP326" s="277"/>
      <c r="AQ326" s="277"/>
      <c r="AR326" s="277"/>
      <c r="AS326" s="277"/>
      <c r="AT326" s="277"/>
      <c r="AU326" s="277"/>
      <c r="AV326" s="277"/>
    </row>
    <row r="327" spans="1:48" s="74" customFormat="1" ht="15.75" customHeight="1">
      <c r="A327" s="518" t="s">
        <v>3983</v>
      </c>
      <c r="B327" s="51">
        <v>45925</v>
      </c>
      <c r="C327" s="308" t="s">
        <v>3982</v>
      </c>
      <c r="D327" s="474">
        <v>1473</v>
      </c>
      <c r="E327" s="77">
        <v>3.1</v>
      </c>
      <c r="F327" s="102">
        <v>3.2</v>
      </c>
      <c r="G327" s="34">
        <v>4.25</v>
      </c>
      <c r="H327" s="34">
        <v>0.13</v>
      </c>
      <c r="I327" s="34">
        <v>0.68</v>
      </c>
      <c r="J327" s="31">
        <v>3.1E-2</v>
      </c>
      <c r="K327" s="31">
        <v>8.3000000000000004E-2</v>
      </c>
      <c r="L327" s="31">
        <v>0.05</v>
      </c>
      <c r="M327" s="31">
        <v>1.4E-2</v>
      </c>
      <c r="N327" s="420">
        <f t="shared" si="69"/>
        <v>94.762</v>
      </c>
      <c r="O327" s="34">
        <v>37.520000000000003</v>
      </c>
      <c r="P327" s="34">
        <v>38.15</v>
      </c>
      <c r="Q327" s="34">
        <v>7.36</v>
      </c>
      <c r="R327" s="34">
        <v>14.73</v>
      </c>
      <c r="S327" s="34">
        <v>0.3</v>
      </c>
      <c r="T327" s="34">
        <v>0.19</v>
      </c>
      <c r="U327" s="34">
        <v>0.26</v>
      </c>
      <c r="V327" s="34">
        <v>0.5</v>
      </c>
      <c r="W327" s="34">
        <v>0.48</v>
      </c>
      <c r="X327" s="34">
        <v>0.68</v>
      </c>
      <c r="Y327" s="433">
        <v>1.0167910447761193</v>
      </c>
      <c r="Z327" s="433">
        <v>1.2129530916844349</v>
      </c>
      <c r="AA327" s="34"/>
      <c r="AB327" s="34" t="s">
        <v>50</v>
      </c>
      <c r="AC327" s="34">
        <v>6.3</v>
      </c>
      <c r="AD327" s="34">
        <v>24.6</v>
      </c>
      <c r="AE327" s="34">
        <v>17.8</v>
      </c>
      <c r="AF327" s="34">
        <v>0.6</v>
      </c>
      <c r="AG327" s="34">
        <v>3.48</v>
      </c>
      <c r="AH327" s="34">
        <v>53.519999999999996</v>
      </c>
      <c r="AI327" s="34">
        <v>1.3820224719101124</v>
      </c>
      <c r="AJ327" s="34">
        <v>41.981132075471692</v>
      </c>
      <c r="AK327" s="34">
        <v>856.43999999999994</v>
      </c>
      <c r="AL327" s="36"/>
      <c r="AM327" s="277"/>
      <c r="AN327" s="277"/>
      <c r="AO327" s="277"/>
      <c r="AP327" s="277"/>
      <c r="AQ327" s="277"/>
      <c r="AR327" s="277"/>
      <c r="AS327" s="277"/>
      <c r="AT327" s="277"/>
      <c r="AU327" s="277"/>
      <c r="AV327" s="277"/>
    </row>
    <row r="328" spans="1:48" s="74" customFormat="1" ht="15.75" customHeight="1">
      <c r="A328" s="518" t="s">
        <v>3985</v>
      </c>
      <c r="B328" s="51">
        <v>45925</v>
      </c>
      <c r="C328" s="308" t="s">
        <v>3984</v>
      </c>
      <c r="D328" s="474">
        <v>1468</v>
      </c>
      <c r="E328" s="77">
        <v>5.2</v>
      </c>
      <c r="F328" s="102">
        <v>5.3</v>
      </c>
      <c r="G328" s="34">
        <v>4.17</v>
      </c>
      <c r="H328" s="34">
        <v>0.11</v>
      </c>
      <c r="I328" s="34">
        <v>0.33</v>
      </c>
      <c r="J328" s="31">
        <v>4.7E-2</v>
      </c>
      <c r="K328" s="31">
        <v>0.08</v>
      </c>
      <c r="L328" s="31">
        <v>2.9000000000000001E-2</v>
      </c>
      <c r="M328" s="31">
        <v>1.2999999999999999E-2</v>
      </c>
      <c r="N328" s="420">
        <f t="shared" si="69"/>
        <v>95.221000000000004</v>
      </c>
      <c r="O328" s="34">
        <v>37.21</v>
      </c>
      <c r="P328" s="34">
        <v>38</v>
      </c>
      <c r="Q328" s="34">
        <v>7.69</v>
      </c>
      <c r="R328" s="34">
        <v>14.81</v>
      </c>
      <c r="S328" s="34">
        <v>0.35</v>
      </c>
      <c r="T328" s="34">
        <v>0.19</v>
      </c>
      <c r="U328" s="34">
        <v>0.28000000000000003</v>
      </c>
      <c r="V328" s="34">
        <v>0.2</v>
      </c>
      <c r="W328" s="34">
        <v>0.47</v>
      </c>
      <c r="X328" s="34">
        <v>0.69</v>
      </c>
      <c r="Y328" s="433">
        <v>1.0212308519215265</v>
      </c>
      <c r="Z328" s="433">
        <v>1.2278957269551194</v>
      </c>
      <c r="AA328" s="34"/>
      <c r="AB328" s="34" t="s">
        <v>53</v>
      </c>
      <c r="AC328" s="34">
        <v>14.5</v>
      </c>
      <c r="AD328" s="34" t="s">
        <v>51</v>
      </c>
      <c r="AE328" s="34"/>
      <c r="AF328" s="34"/>
      <c r="AG328" s="34"/>
      <c r="AH328" s="34"/>
      <c r="AI328" s="34"/>
      <c r="AJ328" s="34"/>
      <c r="AK328" s="34"/>
      <c r="AL328" s="36"/>
      <c r="AM328" s="277"/>
      <c r="AN328" s="277"/>
      <c r="AO328" s="277"/>
      <c r="AP328" s="277"/>
      <c r="AQ328" s="277"/>
      <c r="AR328" s="277"/>
      <c r="AS328" s="277"/>
      <c r="AT328" s="277"/>
      <c r="AU328" s="277"/>
      <c r="AV328" s="277"/>
    </row>
    <row r="329" spans="1:48" s="74" customFormat="1" ht="15.75" customHeight="1">
      <c r="A329" s="518" t="s">
        <v>3987</v>
      </c>
      <c r="B329" s="51">
        <v>45925</v>
      </c>
      <c r="C329" s="308" t="s">
        <v>3986</v>
      </c>
      <c r="D329" s="474">
        <v>1468</v>
      </c>
      <c r="E329" s="77">
        <v>7.5</v>
      </c>
      <c r="F329" s="102">
        <v>8</v>
      </c>
      <c r="G329" s="34">
        <v>4.21</v>
      </c>
      <c r="H329" s="34">
        <v>0.09</v>
      </c>
      <c r="I329" s="34">
        <v>0.2</v>
      </c>
      <c r="J329" s="31">
        <v>6.0999999999999999E-2</v>
      </c>
      <c r="K329" s="31">
        <v>8.5000000000000006E-2</v>
      </c>
      <c r="L329" s="31">
        <v>0.02</v>
      </c>
      <c r="M329" s="31">
        <v>1.0999999999999999E-2</v>
      </c>
      <c r="N329" s="420">
        <f t="shared" si="69"/>
        <v>95.323000000000008</v>
      </c>
      <c r="O329" s="34">
        <v>37.909999999999997</v>
      </c>
      <c r="P329" s="34">
        <v>37.270000000000003</v>
      </c>
      <c r="Q329" s="34">
        <v>7.8</v>
      </c>
      <c r="R329" s="34">
        <v>14.48</v>
      </c>
      <c r="S329" s="34">
        <v>0.36</v>
      </c>
      <c r="T329" s="34">
        <v>0.26</v>
      </c>
      <c r="U329" s="34">
        <v>0.25</v>
      </c>
      <c r="V329" s="34">
        <v>0.21</v>
      </c>
      <c r="W329" s="34">
        <v>0.52</v>
      </c>
      <c r="X329" s="34">
        <v>0.78</v>
      </c>
      <c r="Y329" s="433">
        <v>0.98311791084146682</v>
      </c>
      <c r="Z329" s="433">
        <v>1.1888683724610922</v>
      </c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6"/>
      <c r="AM329" s="277"/>
      <c r="AN329" s="277"/>
      <c r="AO329" s="277"/>
      <c r="AP329" s="277"/>
      <c r="AQ329" s="277"/>
      <c r="AR329" s="277"/>
      <c r="AS329" s="277"/>
      <c r="AT329" s="277"/>
      <c r="AU329" s="277"/>
      <c r="AV329" s="277"/>
    </row>
    <row r="330" spans="1:48" s="74" customFormat="1" ht="15.75" customHeight="1">
      <c r="A330" s="518" t="s">
        <v>3989</v>
      </c>
      <c r="B330" s="51">
        <v>45925</v>
      </c>
      <c r="C330" s="308" t="s">
        <v>3988</v>
      </c>
      <c r="D330" s="474">
        <v>1464</v>
      </c>
      <c r="E330" s="77">
        <v>10.55</v>
      </c>
      <c r="F330" s="102">
        <v>11.05</v>
      </c>
      <c r="G330" s="34">
        <v>4.22</v>
      </c>
      <c r="H330" s="34">
        <v>0.12</v>
      </c>
      <c r="I330" s="34">
        <v>0.39</v>
      </c>
      <c r="J330" s="31">
        <v>3.6999999999999998E-2</v>
      </c>
      <c r="K330" s="31">
        <v>8.2000000000000003E-2</v>
      </c>
      <c r="L330" s="31">
        <v>3.5999999999999997E-2</v>
      </c>
      <c r="M330" s="31">
        <v>1.4E-2</v>
      </c>
      <c r="N330" s="420">
        <f t="shared" si="69"/>
        <v>95.100999999999999</v>
      </c>
      <c r="O330" s="34">
        <v>37.26</v>
      </c>
      <c r="P330" s="34">
        <v>38.04</v>
      </c>
      <c r="Q330" s="34">
        <v>7.85</v>
      </c>
      <c r="R330" s="34">
        <v>14.64</v>
      </c>
      <c r="S330" s="34">
        <v>0.3</v>
      </c>
      <c r="T330" s="34">
        <v>0.22</v>
      </c>
      <c r="U330" s="34">
        <v>0.27</v>
      </c>
      <c r="V330" s="34">
        <v>0.18</v>
      </c>
      <c r="W330" s="34">
        <v>0.42</v>
      </c>
      <c r="X330" s="34">
        <v>0.71</v>
      </c>
      <c r="Y330" s="433">
        <v>1.0209339774557167</v>
      </c>
      <c r="Z330" s="433">
        <v>1.2316156736446593</v>
      </c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6"/>
      <c r="AM330" s="277"/>
      <c r="AN330" s="277"/>
      <c r="AO330" s="277"/>
      <c r="AP330" s="277"/>
      <c r="AQ330" s="277"/>
      <c r="AR330" s="277"/>
      <c r="AS330" s="277"/>
      <c r="AT330" s="277"/>
      <c r="AU330" s="277"/>
      <c r="AV330" s="277"/>
    </row>
    <row r="331" spans="1:48" s="74" customFormat="1" ht="15.75" customHeight="1">
      <c r="A331" s="518" t="s">
        <v>3991</v>
      </c>
      <c r="B331" s="51">
        <v>45925</v>
      </c>
      <c r="C331" s="308" t="s">
        <v>3990</v>
      </c>
      <c r="D331" s="474">
        <v>1469</v>
      </c>
      <c r="E331" s="77">
        <v>12.5</v>
      </c>
      <c r="F331" s="102">
        <v>13</v>
      </c>
      <c r="G331" s="34">
        <v>4.21</v>
      </c>
      <c r="H331" s="34">
        <v>0.13</v>
      </c>
      <c r="I331" s="34">
        <v>0.27</v>
      </c>
      <c r="J331" s="31">
        <v>3.5999999999999997E-2</v>
      </c>
      <c r="K331" s="31">
        <v>8.2000000000000003E-2</v>
      </c>
      <c r="L331" s="31">
        <v>0.03</v>
      </c>
      <c r="M331" s="31">
        <v>1.2999999999999999E-2</v>
      </c>
      <c r="N331" s="420">
        <f t="shared" si="69"/>
        <v>95.228999999999999</v>
      </c>
      <c r="O331" s="34">
        <v>36.72</v>
      </c>
      <c r="P331" s="34">
        <v>38.409999999999997</v>
      </c>
      <c r="Q331" s="34">
        <v>8.25</v>
      </c>
      <c r="R331" s="34">
        <v>14.22</v>
      </c>
      <c r="S331" s="34">
        <v>0.44</v>
      </c>
      <c r="T331" s="34">
        <v>0.23</v>
      </c>
      <c r="U331" s="34">
        <v>0.28000000000000003</v>
      </c>
      <c r="V331" s="34">
        <v>0.17</v>
      </c>
      <c r="W331" s="34">
        <v>0.47</v>
      </c>
      <c r="X331" s="34">
        <v>0.79</v>
      </c>
      <c r="Y331" s="433">
        <v>1.0460239651416121</v>
      </c>
      <c r="Z331" s="433">
        <v>1.2706971677559913</v>
      </c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6"/>
      <c r="AM331" s="277"/>
      <c r="AN331" s="277"/>
      <c r="AO331" s="277"/>
      <c r="AP331" s="277"/>
      <c r="AQ331" s="277"/>
      <c r="AR331" s="277"/>
      <c r="AS331" s="277"/>
      <c r="AT331" s="277"/>
      <c r="AU331" s="277"/>
      <c r="AV331" s="277"/>
    </row>
    <row r="332" spans="1:48" s="74" customFormat="1" ht="15.75" customHeight="1">
      <c r="A332" s="518" t="s">
        <v>3993</v>
      </c>
      <c r="B332" s="51">
        <v>45925</v>
      </c>
      <c r="C332" s="308" t="s">
        <v>3992</v>
      </c>
      <c r="D332" s="474">
        <v>1474</v>
      </c>
      <c r="E332" s="77">
        <v>14.55</v>
      </c>
      <c r="F332" s="102">
        <v>15.05</v>
      </c>
      <c r="G332" s="34">
        <v>4.2699999999999996</v>
      </c>
      <c r="H332" s="34">
        <v>0.14000000000000001</v>
      </c>
      <c r="I332" s="34">
        <v>0.4</v>
      </c>
      <c r="J332" s="31">
        <v>2.5000000000000001E-2</v>
      </c>
      <c r="K332" s="31">
        <v>8.6999999999999994E-2</v>
      </c>
      <c r="L332" s="31">
        <v>4.2000000000000003E-2</v>
      </c>
      <c r="M332" s="31">
        <v>1.4E-2</v>
      </c>
      <c r="N332" s="420">
        <f t="shared" si="69"/>
        <v>95.022000000000006</v>
      </c>
      <c r="O332" s="34">
        <v>35.39</v>
      </c>
      <c r="P332" s="34">
        <v>39.81</v>
      </c>
      <c r="Q332" s="34">
        <v>7.97</v>
      </c>
      <c r="R332" s="34">
        <v>14.8</v>
      </c>
      <c r="S332" s="34">
        <v>0.27</v>
      </c>
      <c r="T332" s="34">
        <v>0.19</v>
      </c>
      <c r="U332" s="34">
        <v>0.28000000000000003</v>
      </c>
      <c r="V332" s="34">
        <v>0.16</v>
      </c>
      <c r="W332" s="34">
        <v>0.3</v>
      </c>
      <c r="X332" s="34">
        <v>0.72</v>
      </c>
      <c r="Y332" s="433">
        <f t="shared" ref="Y332:Y336" si="70">P332/O332</f>
        <v>1.1248940378638035</v>
      </c>
      <c r="Z332" s="433">
        <f t="shared" ref="Z332:Z336" si="71">(Q332+P332)/O332</f>
        <v>1.3500988979937836</v>
      </c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6"/>
      <c r="AM332" s="277"/>
      <c r="AN332" s="277"/>
      <c r="AO332" s="277"/>
      <c r="AP332" s="277"/>
      <c r="AQ332" s="277"/>
      <c r="AR332" s="277"/>
      <c r="AS332" s="277"/>
      <c r="AT332" s="277"/>
      <c r="AU332" s="277"/>
      <c r="AV332" s="277"/>
    </row>
    <row r="333" spans="1:48" s="74" customFormat="1" ht="15.75" customHeight="1">
      <c r="A333" s="519" t="s">
        <v>3995</v>
      </c>
      <c r="B333" s="51">
        <v>45925</v>
      </c>
      <c r="C333" s="308" t="s">
        <v>3994</v>
      </c>
      <c r="D333" s="474">
        <v>1492</v>
      </c>
      <c r="E333" s="77">
        <v>17.100000000000001</v>
      </c>
      <c r="F333" s="102">
        <v>17.2</v>
      </c>
      <c r="G333" s="34">
        <v>4.26</v>
      </c>
      <c r="H333" s="34">
        <v>0.16</v>
      </c>
      <c r="I333" s="34">
        <v>0.66</v>
      </c>
      <c r="J333" s="31">
        <v>1.7000000000000001E-2</v>
      </c>
      <c r="K333" s="31">
        <v>9.1999999999999998E-2</v>
      </c>
      <c r="L333" s="31">
        <v>6.0999999999999999E-2</v>
      </c>
      <c r="M333" s="31">
        <v>1.4E-2</v>
      </c>
      <c r="N333" s="420">
        <f t="shared" si="69"/>
        <v>94.736000000000004</v>
      </c>
      <c r="O333" s="34">
        <v>35.19</v>
      </c>
      <c r="P333" s="34">
        <v>40.75</v>
      </c>
      <c r="Q333" s="34">
        <v>7.73</v>
      </c>
      <c r="R333" s="34">
        <v>14.4</v>
      </c>
      <c r="S333" s="34">
        <v>0.26</v>
      </c>
      <c r="T333" s="34">
        <v>0.18</v>
      </c>
      <c r="U333" s="34">
        <v>0.28000000000000003</v>
      </c>
      <c r="V333" s="34">
        <v>0.15</v>
      </c>
      <c r="W333" s="34">
        <v>0.27</v>
      </c>
      <c r="X333" s="34">
        <v>0.67</v>
      </c>
      <c r="Y333" s="433">
        <f t="shared" si="70"/>
        <v>1.1579994316567208</v>
      </c>
      <c r="Z333" s="433">
        <f t="shared" si="71"/>
        <v>1.3776641091219097</v>
      </c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6"/>
      <c r="AM333" s="277"/>
      <c r="AN333" s="277"/>
      <c r="AO333" s="277"/>
      <c r="AP333" s="277"/>
      <c r="AQ333" s="277"/>
      <c r="AR333" s="277"/>
      <c r="AS333" s="277"/>
      <c r="AT333" s="277"/>
      <c r="AU333" s="277"/>
      <c r="AV333" s="277"/>
    </row>
    <row r="334" spans="1:48" s="74" customFormat="1" ht="15.75" customHeight="1">
      <c r="A334" s="520" t="s">
        <v>3997</v>
      </c>
      <c r="B334" s="51">
        <v>45925</v>
      </c>
      <c r="C334" s="308" t="s">
        <v>3996</v>
      </c>
      <c r="D334" s="474">
        <v>1442</v>
      </c>
      <c r="E334" s="77">
        <v>23.3</v>
      </c>
      <c r="F334" s="102">
        <v>23.4</v>
      </c>
      <c r="G334" s="34">
        <v>4.18</v>
      </c>
      <c r="H334" s="34">
        <v>0.13</v>
      </c>
      <c r="I334" s="34">
        <v>0.39</v>
      </c>
      <c r="J334" s="31">
        <v>3.2000000000000001E-2</v>
      </c>
      <c r="K334" s="31">
        <v>8.5000000000000006E-2</v>
      </c>
      <c r="L334" s="31">
        <v>3.6999999999999998E-2</v>
      </c>
      <c r="M334" s="31">
        <v>1.4999999999999999E-2</v>
      </c>
      <c r="N334" s="420">
        <f t="shared" si="69"/>
        <v>95.131</v>
      </c>
      <c r="O334" s="34">
        <v>36.86</v>
      </c>
      <c r="P334" s="34">
        <v>39.86</v>
      </c>
      <c r="Q334" s="34">
        <v>7.2</v>
      </c>
      <c r="R334" s="34">
        <v>13.62</v>
      </c>
      <c r="S334" s="34">
        <v>0.44</v>
      </c>
      <c r="T334" s="34">
        <v>0.27</v>
      </c>
      <c r="U334" s="34">
        <v>0.28000000000000003</v>
      </c>
      <c r="V334" s="34">
        <v>0.21</v>
      </c>
      <c r="W334" s="34">
        <v>0.45</v>
      </c>
      <c r="X334" s="34">
        <v>0.69</v>
      </c>
      <c r="Y334" s="433">
        <v>1.0813890396093326</v>
      </c>
      <c r="Z334" s="433">
        <v>1.2767227346717309</v>
      </c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6"/>
      <c r="AM334" s="277"/>
      <c r="AN334" s="277"/>
      <c r="AO334" s="277"/>
      <c r="AP334" s="277"/>
      <c r="AQ334" s="277"/>
      <c r="AR334" s="277"/>
      <c r="AS334" s="277"/>
      <c r="AT334" s="277"/>
      <c r="AU334" s="277"/>
      <c r="AV334" s="277"/>
    </row>
    <row r="335" spans="1:48" s="74" customFormat="1" ht="15.75" customHeight="1">
      <c r="A335" s="518"/>
      <c r="B335" s="51"/>
      <c r="C335" s="308"/>
      <c r="D335" s="496"/>
      <c r="E335" s="77"/>
      <c r="F335" s="102"/>
      <c r="G335" s="34"/>
      <c r="H335" s="34"/>
      <c r="I335" s="34"/>
      <c r="J335" s="31"/>
      <c r="K335" s="31"/>
      <c r="L335" s="31"/>
      <c r="M335" s="31"/>
      <c r="N335" s="420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433"/>
      <c r="Z335" s="433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6"/>
      <c r="AM335" s="277"/>
      <c r="AN335" s="277"/>
      <c r="AO335" s="277"/>
      <c r="AP335" s="277"/>
      <c r="AQ335" s="277"/>
      <c r="AR335" s="277"/>
      <c r="AS335" s="277"/>
      <c r="AT335" s="277"/>
      <c r="AU335" s="277"/>
      <c r="AV335" s="277"/>
    </row>
    <row r="336" spans="1:48" s="74" customFormat="1" ht="15.75" customHeight="1">
      <c r="A336" s="520" t="s">
        <v>3999</v>
      </c>
      <c r="B336" s="51">
        <v>45926</v>
      </c>
      <c r="C336" s="308" t="s">
        <v>3998</v>
      </c>
      <c r="D336" s="474">
        <v>1473</v>
      </c>
      <c r="E336" s="77">
        <v>0.5</v>
      </c>
      <c r="F336" s="102">
        <v>1</v>
      </c>
      <c r="G336" s="34">
        <v>4.4400000000000004</v>
      </c>
      <c r="H336" s="34">
        <v>0.14000000000000001</v>
      </c>
      <c r="I336" s="34">
        <v>0.75</v>
      </c>
      <c r="J336" s="31">
        <v>0.02</v>
      </c>
      <c r="K336" s="31">
        <v>9.2999999999999999E-2</v>
      </c>
      <c r="L336" s="31">
        <v>5.6000000000000001E-2</v>
      </c>
      <c r="M336" s="31">
        <v>1.2E-2</v>
      </c>
      <c r="N336" s="420">
        <f t="shared" si="69"/>
        <v>94.489000000000004</v>
      </c>
      <c r="O336" s="34">
        <v>35.9</v>
      </c>
      <c r="P336" s="34">
        <v>40.56</v>
      </c>
      <c r="Q336" s="34">
        <v>7.58</v>
      </c>
      <c r="R336" s="34">
        <v>13.56</v>
      </c>
      <c r="S336" s="34">
        <v>0.55000000000000004</v>
      </c>
      <c r="T336" s="34">
        <v>0.19</v>
      </c>
      <c r="U336" s="34">
        <v>0.31</v>
      </c>
      <c r="V336" s="34">
        <v>0.19</v>
      </c>
      <c r="W336" s="34">
        <v>0.39</v>
      </c>
      <c r="X336" s="34">
        <v>1.02</v>
      </c>
      <c r="Y336" s="433">
        <f t="shared" si="70"/>
        <v>1.1298050139275768</v>
      </c>
      <c r="Z336" s="433">
        <f t="shared" si="71"/>
        <v>1.3409470752089137</v>
      </c>
      <c r="AA336" s="34"/>
      <c r="AB336" s="34" t="s">
        <v>48</v>
      </c>
      <c r="AC336" s="34">
        <v>22.3</v>
      </c>
      <c r="AD336" s="34">
        <v>24.8</v>
      </c>
      <c r="AE336" s="34">
        <v>18</v>
      </c>
      <c r="AF336" s="34">
        <v>0.6</v>
      </c>
      <c r="AG336" s="34">
        <v>3.62</v>
      </c>
      <c r="AH336" s="34">
        <v>52.980000000000004</v>
      </c>
      <c r="AI336" s="34">
        <v>1.3777777777777778</v>
      </c>
      <c r="AJ336" s="34">
        <v>42.056074766355145</v>
      </c>
      <c r="AK336" s="34">
        <v>866.81</v>
      </c>
      <c r="AL336" s="36"/>
      <c r="AM336" s="277"/>
      <c r="AN336" s="277"/>
      <c r="AO336" s="277"/>
      <c r="AP336" s="277"/>
      <c r="AQ336" s="277"/>
      <c r="AR336" s="277"/>
      <c r="AS336" s="277"/>
      <c r="AT336" s="277"/>
      <c r="AU336" s="277"/>
      <c r="AV336" s="277"/>
    </row>
    <row r="337" spans="1:48" s="74" customFormat="1" ht="15.75" customHeight="1">
      <c r="A337" s="520" t="s">
        <v>4001</v>
      </c>
      <c r="B337" s="51">
        <v>45926</v>
      </c>
      <c r="C337" s="308" t="s">
        <v>4000</v>
      </c>
      <c r="D337" s="474">
        <v>1477</v>
      </c>
      <c r="E337" s="77">
        <v>2.5499999999999998</v>
      </c>
      <c r="F337" s="102">
        <v>3.05</v>
      </c>
      <c r="G337" s="34">
        <v>4.18</v>
      </c>
      <c r="H337" s="34">
        <v>0.12</v>
      </c>
      <c r="I337" s="34">
        <v>0.34</v>
      </c>
      <c r="J337" s="31">
        <v>3.1E-2</v>
      </c>
      <c r="K337" s="31">
        <v>0.08</v>
      </c>
      <c r="L337" s="31">
        <v>3.4000000000000002E-2</v>
      </c>
      <c r="M337" s="31">
        <v>1.2E-2</v>
      </c>
      <c r="N337" s="420">
        <f t="shared" si="69"/>
        <v>95.203000000000003</v>
      </c>
      <c r="O337" s="34">
        <v>35.54</v>
      </c>
      <c r="P337" s="34">
        <v>39.880000000000003</v>
      </c>
      <c r="Q337" s="34">
        <v>8.0299999999999994</v>
      </c>
      <c r="R337" s="34">
        <v>14.21</v>
      </c>
      <c r="S337" s="34">
        <v>0.37</v>
      </c>
      <c r="T337" s="34">
        <v>0.23</v>
      </c>
      <c r="U337" s="34">
        <v>0.3</v>
      </c>
      <c r="V337" s="34">
        <v>0.19</v>
      </c>
      <c r="W337" s="34">
        <v>0.41</v>
      </c>
      <c r="X337" s="34">
        <v>0.73</v>
      </c>
      <c r="Y337" s="433">
        <v>1.1221159257175015</v>
      </c>
      <c r="Z337" s="433">
        <v>1.3480585256049522</v>
      </c>
      <c r="AA337" s="34"/>
      <c r="AB337" s="34" t="s">
        <v>50</v>
      </c>
      <c r="AC337" s="34">
        <v>6.3</v>
      </c>
      <c r="AD337" s="34" t="s">
        <v>51</v>
      </c>
      <c r="AE337" s="34"/>
      <c r="AF337" s="34"/>
      <c r="AG337" s="34"/>
      <c r="AH337" s="34"/>
      <c r="AI337" s="34"/>
      <c r="AJ337" s="34"/>
      <c r="AK337" s="34"/>
      <c r="AL337" s="36"/>
      <c r="AM337" s="277"/>
      <c r="AN337" s="277"/>
      <c r="AO337" s="277"/>
      <c r="AP337" s="277"/>
      <c r="AQ337" s="277"/>
      <c r="AR337" s="277"/>
      <c r="AS337" s="277"/>
      <c r="AT337" s="277"/>
      <c r="AU337" s="277"/>
      <c r="AV337" s="277"/>
    </row>
    <row r="338" spans="1:48" s="74" customFormat="1" ht="15.75" customHeight="1">
      <c r="A338" s="520" t="s">
        <v>4003</v>
      </c>
      <c r="B338" s="51">
        <v>45926</v>
      </c>
      <c r="C338" s="308" t="s">
        <v>4002</v>
      </c>
      <c r="D338" s="474">
        <v>1474</v>
      </c>
      <c r="E338" s="77">
        <v>4.25</v>
      </c>
      <c r="F338" s="102">
        <v>4.3499999999999996</v>
      </c>
      <c r="G338" s="34">
        <v>4.2300000000000004</v>
      </c>
      <c r="H338" s="34">
        <v>0.13</v>
      </c>
      <c r="I338" s="34">
        <v>0.26</v>
      </c>
      <c r="J338" s="31">
        <v>3.2000000000000001E-2</v>
      </c>
      <c r="K338" s="31">
        <v>8.5999999999999993E-2</v>
      </c>
      <c r="L338" s="31">
        <v>3.1E-2</v>
      </c>
      <c r="M338" s="31">
        <v>1.4E-2</v>
      </c>
      <c r="N338" s="420">
        <f t="shared" si="69"/>
        <v>95.216999999999999</v>
      </c>
      <c r="O338" s="34">
        <v>36.229999999999997</v>
      </c>
      <c r="P338" s="34">
        <v>39.340000000000003</v>
      </c>
      <c r="Q338" s="34">
        <v>8.3000000000000007</v>
      </c>
      <c r="R338" s="34">
        <v>13.8</v>
      </c>
      <c r="S338" s="34">
        <v>0.28000000000000003</v>
      </c>
      <c r="T338" s="34">
        <v>0.24</v>
      </c>
      <c r="U338" s="34">
        <v>0.27</v>
      </c>
      <c r="V338" s="34">
        <v>0.21</v>
      </c>
      <c r="W338" s="34">
        <v>0.46</v>
      </c>
      <c r="X338" s="34">
        <v>0.77</v>
      </c>
      <c r="Y338" s="433">
        <v>1.0858404637041128</v>
      </c>
      <c r="Z338" s="433">
        <v>1.3149323764835772</v>
      </c>
      <c r="AA338" s="34"/>
      <c r="AB338" s="34" t="s">
        <v>53</v>
      </c>
      <c r="AC338" s="34">
        <v>14.5</v>
      </c>
      <c r="AD338" s="34">
        <v>25</v>
      </c>
      <c r="AE338" s="34">
        <v>17.600000000000001</v>
      </c>
      <c r="AF338" s="34">
        <v>0.4</v>
      </c>
      <c r="AG338" s="34">
        <v>3.48</v>
      </c>
      <c r="AH338" s="34">
        <v>53.52</v>
      </c>
      <c r="AI338" s="34">
        <v>1.42</v>
      </c>
      <c r="AJ338" s="34">
        <v>41.31</v>
      </c>
      <c r="AK338" s="34">
        <v>868.64</v>
      </c>
      <c r="AL338" s="36"/>
      <c r="AM338" s="277"/>
      <c r="AN338" s="277"/>
      <c r="AO338" s="277"/>
      <c r="AP338" s="277"/>
      <c r="AQ338" s="277"/>
      <c r="AR338" s="277"/>
      <c r="AS338" s="277"/>
      <c r="AT338" s="277"/>
      <c r="AU338" s="277"/>
      <c r="AV338" s="277"/>
    </row>
    <row r="339" spans="1:48" s="74" customFormat="1" ht="15.75" customHeight="1">
      <c r="A339" s="520" t="s">
        <v>4005</v>
      </c>
      <c r="B339" s="51">
        <v>45926</v>
      </c>
      <c r="C339" s="308" t="s">
        <v>4004</v>
      </c>
      <c r="D339" s="474">
        <v>1481</v>
      </c>
      <c r="E339" s="77">
        <v>6.5</v>
      </c>
      <c r="F339" s="102">
        <v>7</v>
      </c>
      <c r="G339" s="34">
        <v>4.21</v>
      </c>
      <c r="H339" s="34">
        <v>0.14000000000000001</v>
      </c>
      <c r="I339" s="34">
        <v>0.52</v>
      </c>
      <c r="J339" s="31">
        <v>2.7E-2</v>
      </c>
      <c r="K339" s="31">
        <v>8.1000000000000003E-2</v>
      </c>
      <c r="L339" s="31">
        <v>4.4999999999999998E-2</v>
      </c>
      <c r="M339" s="31">
        <v>1.2999999999999999E-2</v>
      </c>
      <c r="N339" s="420">
        <f t="shared" si="69"/>
        <v>94.963999999999999</v>
      </c>
      <c r="O339" s="34">
        <v>35.659999999999997</v>
      </c>
      <c r="P339" s="34">
        <v>39.630000000000003</v>
      </c>
      <c r="Q339" s="34">
        <v>8.2100000000000009</v>
      </c>
      <c r="R339" s="34">
        <v>14.38</v>
      </c>
      <c r="S339" s="34">
        <v>0.28000000000000003</v>
      </c>
      <c r="T339" s="34">
        <v>0.17</v>
      </c>
      <c r="U339" s="34">
        <v>0.28999999999999998</v>
      </c>
      <c r="V339" s="34">
        <v>0.2</v>
      </c>
      <c r="W339" s="34">
        <v>0.41</v>
      </c>
      <c r="X339" s="34">
        <v>0.68</v>
      </c>
      <c r="Y339" s="433">
        <v>1.1113292204150311</v>
      </c>
      <c r="Z339" s="433">
        <v>1.3415591699383065</v>
      </c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6"/>
      <c r="AM339" s="277"/>
      <c r="AN339" s="277"/>
      <c r="AO339" s="277"/>
      <c r="AP339" s="277"/>
      <c r="AQ339" s="277"/>
      <c r="AR339" s="277"/>
      <c r="AS339" s="277"/>
      <c r="AT339" s="277"/>
      <c r="AU339" s="277"/>
      <c r="AV339" s="277"/>
    </row>
    <row r="340" spans="1:48" s="74" customFormat="1" ht="15.75" customHeight="1">
      <c r="A340" s="520" t="s">
        <v>4007</v>
      </c>
      <c r="B340" s="51">
        <v>45926</v>
      </c>
      <c r="C340" s="308" t="s">
        <v>4006</v>
      </c>
      <c r="D340" s="474">
        <v>1467</v>
      </c>
      <c r="E340" s="77">
        <v>9.23</v>
      </c>
      <c r="F340" s="102">
        <v>9.33</v>
      </c>
      <c r="G340" s="34">
        <v>4.21</v>
      </c>
      <c r="H340" s="34">
        <v>0.15</v>
      </c>
      <c r="I340" s="34">
        <v>0.52</v>
      </c>
      <c r="J340" s="31">
        <v>3.1E-2</v>
      </c>
      <c r="K340" s="31">
        <v>8.7999999999999995E-2</v>
      </c>
      <c r="L340" s="31">
        <v>4.4999999999999998E-2</v>
      </c>
      <c r="M340" s="31">
        <v>1.4E-2</v>
      </c>
      <c r="N340" s="420">
        <f t="shared" si="69"/>
        <v>94.941999999999993</v>
      </c>
      <c r="O340" s="34">
        <v>35.81</v>
      </c>
      <c r="P340" s="34">
        <v>39.299999999999997</v>
      </c>
      <c r="Q340" s="34">
        <v>8.36</v>
      </c>
      <c r="R340" s="34">
        <v>14.39</v>
      </c>
      <c r="S340" s="34">
        <v>0.24</v>
      </c>
      <c r="T340" s="34">
        <v>0.22</v>
      </c>
      <c r="U340" s="34">
        <v>0.27</v>
      </c>
      <c r="V340" s="34">
        <v>0.19</v>
      </c>
      <c r="W340" s="34">
        <v>0.37</v>
      </c>
      <c r="X340" s="34">
        <v>0.75</v>
      </c>
      <c r="Y340" s="433">
        <f t="shared" ref="Y340" si="72">P340/O340</f>
        <v>1.0974588103881595</v>
      </c>
      <c r="Z340" s="433">
        <f t="shared" ref="Z340" si="73">(Q340+P340)/O340</f>
        <v>1.3309131527506282</v>
      </c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6"/>
      <c r="AM340" s="277"/>
      <c r="AN340" s="277"/>
      <c r="AO340" s="277"/>
      <c r="AP340" s="277"/>
      <c r="AQ340" s="277"/>
      <c r="AR340" s="277"/>
      <c r="AS340" s="277"/>
      <c r="AT340" s="277"/>
      <c r="AU340" s="277"/>
      <c r="AV340" s="277"/>
    </row>
    <row r="341" spans="1:48" s="74" customFormat="1" ht="15.75" customHeight="1">
      <c r="A341" s="520" t="s">
        <v>4009</v>
      </c>
      <c r="B341" s="51">
        <v>45926</v>
      </c>
      <c r="C341" s="308" t="s">
        <v>4008</v>
      </c>
      <c r="D341" s="474">
        <v>1501</v>
      </c>
      <c r="E341" s="77">
        <v>11.06</v>
      </c>
      <c r="F341" s="102">
        <v>11.16</v>
      </c>
      <c r="G341" s="34">
        <v>4.2699999999999996</v>
      </c>
      <c r="H341" s="34">
        <v>0.16</v>
      </c>
      <c r="I341" s="34">
        <v>0.62</v>
      </c>
      <c r="J341" s="31">
        <v>2.3E-2</v>
      </c>
      <c r="K341" s="31">
        <v>8.8999999999999996E-2</v>
      </c>
      <c r="L341" s="31">
        <v>5.8999999999999997E-2</v>
      </c>
      <c r="M341" s="31">
        <v>1.4E-2</v>
      </c>
      <c r="N341" s="420">
        <f t="shared" si="69"/>
        <v>94.765000000000001</v>
      </c>
      <c r="O341" s="34">
        <v>35.29</v>
      </c>
      <c r="P341" s="34">
        <v>39.6</v>
      </c>
      <c r="Q341" s="34">
        <v>8.31</v>
      </c>
      <c r="R341" s="34">
        <v>14.77</v>
      </c>
      <c r="S341" s="34">
        <v>0.25</v>
      </c>
      <c r="T341" s="34">
        <v>0.19</v>
      </c>
      <c r="U341" s="34">
        <v>0.28000000000000003</v>
      </c>
      <c r="V341" s="34">
        <v>0.2</v>
      </c>
      <c r="W341" s="34">
        <v>0.4</v>
      </c>
      <c r="X341" s="34">
        <v>0.71</v>
      </c>
      <c r="Y341" s="433">
        <v>1.1221309152734487</v>
      </c>
      <c r="Z341" s="433">
        <v>1.3576083876452254</v>
      </c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6"/>
      <c r="AM341" s="277"/>
      <c r="AN341" s="277"/>
      <c r="AO341" s="277"/>
      <c r="AP341" s="277"/>
      <c r="AQ341" s="277"/>
      <c r="AR341" s="277"/>
      <c r="AS341" s="277"/>
      <c r="AT341" s="277"/>
      <c r="AU341" s="277"/>
      <c r="AV341" s="277"/>
    </row>
    <row r="342" spans="1:48" s="74" customFormat="1" ht="15.75" customHeight="1">
      <c r="A342" s="521" t="s">
        <v>4011</v>
      </c>
      <c r="B342" s="51">
        <v>45926</v>
      </c>
      <c r="C342" s="308" t="s">
        <v>4010</v>
      </c>
      <c r="D342" s="474">
        <v>1497</v>
      </c>
      <c r="E342" s="77">
        <v>13.2</v>
      </c>
      <c r="F342" s="102">
        <v>13.3</v>
      </c>
      <c r="G342" s="34">
        <v>4.26</v>
      </c>
      <c r="H342" s="34">
        <v>0.15</v>
      </c>
      <c r="I342" s="34">
        <v>0.56000000000000005</v>
      </c>
      <c r="J342" s="31">
        <v>2.5000000000000001E-2</v>
      </c>
      <c r="K342" s="31">
        <v>9.2999999999999999E-2</v>
      </c>
      <c r="L342" s="31">
        <v>0.05</v>
      </c>
      <c r="M342" s="31">
        <v>1.4E-2</v>
      </c>
      <c r="N342" s="420">
        <f t="shared" si="69"/>
        <v>94.847999999999999</v>
      </c>
      <c r="O342" s="34">
        <v>35.22</v>
      </c>
      <c r="P342" s="34">
        <v>39.479999999999997</v>
      </c>
      <c r="Q342" s="34">
        <v>8.33</v>
      </c>
      <c r="R342" s="34">
        <v>14.88</v>
      </c>
      <c r="S342" s="34">
        <v>0.3</v>
      </c>
      <c r="T342" s="34">
        <v>0.2</v>
      </c>
      <c r="U342" s="34">
        <v>0.28000000000000003</v>
      </c>
      <c r="V342" s="34">
        <v>0.17</v>
      </c>
      <c r="W342" s="34">
        <v>0.33</v>
      </c>
      <c r="X342" s="34">
        <v>0.7</v>
      </c>
      <c r="Y342" s="433">
        <v>1.120954003407155</v>
      </c>
      <c r="Z342" s="433">
        <v>1.3574673480976718</v>
      </c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6"/>
      <c r="AM342" s="277"/>
      <c r="AN342" s="277"/>
      <c r="AO342" s="277"/>
      <c r="AP342" s="277"/>
      <c r="AQ342" s="277"/>
      <c r="AR342" s="277"/>
      <c r="AS342" s="277"/>
      <c r="AT342" s="277"/>
      <c r="AU342" s="277"/>
      <c r="AV342" s="277"/>
    </row>
    <row r="343" spans="1:48" s="74" customFormat="1" ht="15.75" customHeight="1">
      <c r="A343" s="521" t="s">
        <v>4017</v>
      </c>
      <c r="B343" s="51">
        <v>45926</v>
      </c>
      <c r="C343" s="308" t="s">
        <v>4012</v>
      </c>
      <c r="D343" s="496">
        <v>1475</v>
      </c>
      <c r="E343" s="77">
        <v>14.3</v>
      </c>
      <c r="F343" s="102">
        <v>14.4</v>
      </c>
      <c r="G343" s="34">
        <v>4.32</v>
      </c>
      <c r="H343" s="34">
        <v>0.14000000000000001</v>
      </c>
      <c r="I343" s="34">
        <v>0.46</v>
      </c>
      <c r="J343" s="31">
        <v>2.3E-2</v>
      </c>
      <c r="K343" s="31">
        <v>9.4E-2</v>
      </c>
      <c r="L343" s="31">
        <v>3.5999999999999997E-2</v>
      </c>
      <c r="M343" s="31">
        <v>1.2999999999999999E-2</v>
      </c>
      <c r="N343" s="420">
        <f t="shared" si="69"/>
        <v>94.914000000000001</v>
      </c>
      <c r="O343" s="34">
        <v>35.46</v>
      </c>
      <c r="P343" s="34">
        <v>38.76</v>
      </c>
      <c r="Q343" s="34">
        <v>8.2799999999999994</v>
      </c>
      <c r="R343" s="34">
        <v>15.56</v>
      </c>
      <c r="S343" s="34">
        <v>0.25</v>
      </c>
      <c r="T343" s="34">
        <v>0.17</v>
      </c>
      <c r="U343" s="34">
        <v>0.25</v>
      </c>
      <c r="V343" s="34">
        <v>0.15</v>
      </c>
      <c r="W343" s="34">
        <v>0.35</v>
      </c>
      <c r="X343" s="34">
        <v>0.66</v>
      </c>
      <c r="Y343" s="433">
        <f t="shared" ref="Y343:Y346" si="74">P343/O343</f>
        <v>1.0930626057529611</v>
      </c>
      <c r="Z343" s="433">
        <f t="shared" ref="Z343:Z346" si="75">(Q343+P343)/O343</f>
        <v>1.3265651438240271</v>
      </c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6"/>
      <c r="AM343" s="277"/>
      <c r="AN343" s="277"/>
      <c r="AO343" s="277"/>
      <c r="AP343" s="277"/>
      <c r="AQ343" s="277"/>
      <c r="AR343" s="277"/>
      <c r="AS343" s="277"/>
      <c r="AT343" s="277"/>
      <c r="AU343" s="277"/>
      <c r="AV343" s="277"/>
    </row>
    <row r="344" spans="1:48" s="74" customFormat="1" ht="15.75" customHeight="1">
      <c r="A344" s="521" t="s">
        <v>4016</v>
      </c>
      <c r="B344" s="51">
        <v>45926</v>
      </c>
      <c r="C344" s="308" t="s">
        <v>4013</v>
      </c>
      <c r="D344" s="496">
        <v>1477</v>
      </c>
      <c r="E344" s="77">
        <v>16.100000000000001</v>
      </c>
      <c r="F344" s="102">
        <v>16.2</v>
      </c>
      <c r="G344" s="34">
        <v>4.33</v>
      </c>
      <c r="H344" s="34">
        <v>0.14000000000000001</v>
      </c>
      <c r="I344" s="34">
        <v>0.44</v>
      </c>
      <c r="J344" s="31">
        <v>4.3999999999999997E-2</v>
      </c>
      <c r="K344" s="31">
        <v>9.5000000000000001E-2</v>
      </c>
      <c r="L344" s="31">
        <v>1.9E-2</v>
      </c>
      <c r="M344" s="31">
        <v>1.2E-2</v>
      </c>
      <c r="N344" s="420">
        <f t="shared" si="69"/>
        <v>94.92</v>
      </c>
      <c r="O344" s="34">
        <v>35.92</v>
      </c>
      <c r="P344" s="34">
        <v>38.33</v>
      </c>
      <c r="Q344" s="34">
        <v>8.39</v>
      </c>
      <c r="R344" s="34">
        <v>15</v>
      </c>
      <c r="S344" s="34">
        <v>0.36</v>
      </c>
      <c r="T344" s="34">
        <v>0.25</v>
      </c>
      <c r="U344" s="34">
        <v>0.28000000000000003</v>
      </c>
      <c r="V344" s="34">
        <v>0.16</v>
      </c>
      <c r="W344" s="34">
        <v>0.39</v>
      </c>
      <c r="X344" s="34">
        <v>0.81</v>
      </c>
      <c r="Y344" s="433">
        <f t="shared" si="74"/>
        <v>1.0670935412026725</v>
      </c>
      <c r="Z344" s="433">
        <f t="shared" si="75"/>
        <v>1.3006681514476615</v>
      </c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6"/>
      <c r="AM344" s="277"/>
      <c r="AN344" s="277"/>
      <c r="AO344" s="277"/>
      <c r="AP344" s="277"/>
      <c r="AQ344" s="277"/>
      <c r="AR344" s="277"/>
      <c r="AS344" s="277"/>
      <c r="AT344" s="277"/>
      <c r="AU344" s="277"/>
      <c r="AV344" s="277"/>
    </row>
    <row r="345" spans="1:48" s="74" customFormat="1" ht="15.75" customHeight="1">
      <c r="A345" s="521" t="s">
        <v>4015</v>
      </c>
      <c r="B345" s="51">
        <v>45926</v>
      </c>
      <c r="C345" s="308" t="s">
        <v>4014</v>
      </c>
      <c r="D345" s="496">
        <v>1466</v>
      </c>
      <c r="E345" s="77">
        <v>17.55</v>
      </c>
      <c r="F345" s="102">
        <v>18.05</v>
      </c>
      <c r="G345" s="34">
        <v>4.3099999999999996</v>
      </c>
      <c r="H345" s="34">
        <v>0.13</v>
      </c>
      <c r="I345" s="34">
        <v>0.25</v>
      </c>
      <c r="J345" s="31">
        <v>4.7E-2</v>
      </c>
      <c r="K345" s="31">
        <v>9.9000000000000005E-2</v>
      </c>
      <c r="L345" s="31">
        <v>1.4999999999999999E-2</v>
      </c>
      <c r="M345" s="31">
        <v>1.2E-2</v>
      </c>
      <c r="N345" s="420">
        <f t="shared" si="69"/>
        <v>95.137</v>
      </c>
      <c r="O345" s="34">
        <v>37.25</v>
      </c>
      <c r="P345" s="34">
        <v>37.6</v>
      </c>
      <c r="Q345" s="34">
        <v>8.24</v>
      </c>
      <c r="R345" s="34">
        <v>14.41</v>
      </c>
      <c r="S345" s="34">
        <v>0.41</v>
      </c>
      <c r="T345" s="34">
        <v>0.28000000000000003</v>
      </c>
      <c r="U345" s="34">
        <v>0.25</v>
      </c>
      <c r="V345" s="34">
        <v>0.16</v>
      </c>
      <c r="W345" s="34">
        <v>0.42</v>
      </c>
      <c r="X345" s="34">
        <v>0.86</v>
      </c>
      <c r="Y345" s="433">
        <f t="shared" si="74"/>
        <v>1.0093959731543625</v>
      </c>
      <c r="Z345" s="433">
        <f t="shared" si="75"/>
        <v>1.2306040268456377</v>
      </c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6"/>
      <c r="AM345" s="277"/>
      <c r="AN345" s="277"/>
      <c r="AO345" s="277"/>
      <c r="AP345" s="277"/>
      <c r="AQ345" s="277"/>
      <c r="AR345" s="277"/>
      <c r="AS345" s="277"/>
      <c r="AT345" s="277"/>
      <c r="AU345" s="277"/>
      <c r="AV345" s="277"/>
    </row>
    <row r="346" spans="1:48" s="74" customFormat="1" ht="15.75" customHeight="1">
      <c r="A346" s="522" t="s">
        <v>4019</v>
      </c>
      <c r="B346" s="51">
        <v>45926</v>
      </c>
      <c r="C346" s="308" t="s">
        <v>4018</v>
      </c>
      <c r="D346" s="474">
        <v>1463</v>
      </c>
      <c r="E346" s="77">
        <v>19.399999999999999</v>
      </c>
      <c r="F346" s="102">
        <v>19.5</v>
      </c>
      <c r="G346" s="34">
        <v>4.16</v>
      </c>
      <c r="H346" s="34">
        <v>0.13</v>
      </c>
      <c r="I346" s="34">
        <v>0.37</v>
      </c>
      <c r="J346" s="31">
        <v>4.3999999999999997E-2</v>
      </c>
      <c r="K346" s="31">
        <v>8.6999999999999994E-2</v>
      </c>
      <c r="L346" s="31">
        <v>3.3000000000000002E-2</v>
      </c>
      <c r="M346" s="31">
        <v>1.2999999999999999E-2</v>
      </c>
      <c r="N346" s="420">
        <f t="shared" si="69"/>
        <v>95.162999999999997</v>
      </c>
      <c r="O346" s="34">
        <v>37.14</v>
      </c>
      <c r="P346" s="34">
        <v>38.450000000000003</v>
      </c>
      <c r="Q346" s="34">
        <v>7.83</v>
      </c>
      <c r="R346" s="34">
        <v>14.31</v>
      </c>
      <c r="S346" s="34">
        <v>0.28000000000000003</v>
      </c>
      <c r="T346" s="34">
        <v>0.25</v>
      </c>
      <c r="U346" s="34">
        <v>0.28999999999999998</v>
      </c>
      <c r="V346" s="34">
        <v>0.19</v>
      </c>
      <c r="W346" s="34">
        <v>0.42</v>
      </c>
      <c r="X346" s="34">
        <v>0.73</v>
      </c>
      <c r="Y346" s="433">
        <f t="shared" si="74"/>
        <v>1.0352719439956921</v>
      </c>
      <c r="Z346" s="433">
        <f t="shared" si="75"/>
        <v>1.2460958535271944</v>
      </c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6"/>
      <c r="AM346" s="277"/>
      <c r="AN346" s="277"/>
      <c r="AO346" s="277"/>
      <c r="AP346" s="277"/>
      <c r="AQ346" s="277"/>
      <c r="AR346" s="277"/>
      <c r="AS346" s="277"/>
      <c r="AT346" s="277"/>
      <c r="AU346" s="277"/>
      <c r="AV346" s="277"/>
    </row>
    <row r="347" spans="1:48" s="74" customFormat="1" ht="15.75" customHeight="1">
      <c r="A347" s="523" t="s">
        <v>4021</v>
      </c>
      <c r="B347" s="51">
        <v>45926</v>
      </c>
      <c r="C347" s="308" t="s">
        <v>4020</v>
      </c>
      <c r="D347" s="474" t="s">
        <v>51</v>
      </c>
      <c r="E347" s="77">
        <v>22.3</v>
      </c>
      <c r="F347" s="102">
        <v>22.4</v>
      </c>
      <c r="G347" s="34">
        <v>4.13</v>
      </c>
      <c r="H347" s="34">
        <v>0.13</v>
      </c>
      <c r="I347" s="34">
        <v>0.46</v>
      </c>
      <c r="J347" s="31">
        <v>2.9000000000000001E-2</v>
      </c>
      <c r="K347" s="31">
        <v>8.5999999999999993E-2</v>
      </c>
      <c r="L347" s="31">
        <v>3.6999999999999998E-2</v>
      </c>
      <c r="M347" s="31">
        <v>1.2E-2</v>
      </c>
      <c r="N347" s="420">
        <f t="shared" si="69"/>
        <v>95.116</v>
      </c>
      <c r="O347" s="34">
        <v>37.32</v>
      </c>
      <c r="P347" s="34">
        <v>38.520000000000003</v>
      </c>
      <c r="Q347" s="34">
        <v>7.89</v>
      </c>
      <c r="R347" s="34">
        <v>14.16</v>
      </c>
      <c r="S347" s="34">
        <v>0.27</v>
      </c>
      <c r="T347" s="34">
        <v>0.21</v>
      </c>
      <c r="U347" s="34">
        <v>0.28000000000000003</v>
      </c>
      <c r="V347" s="34">
        <v>0.18</v>
      </c>
      <c r="W347" s="34">
        <v>0.39</v>
      </c>
      <c r="X347" s="34">
        <v>0.68</v>
      </c>
      <c r="Y347" s="433">
        <f>P347/O347</f>
        <v>1.032154340836013</v>
      </c>
      <c r="Z347" s="433">
        <f>(Q347+P347)/O347</f>
        <v>1.2435691318327975</v>
      </c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6"/>
      <c r="AM347" s="277"/>
      <c r="AN347" s="277"/>
      <c r="AO347" s="277"/>
      <c r="AP347" s="277"/>
      <c r="AQ347" s="277"/>
      <c r="AR347" s="277"/>
      <c r="AS347" s="277"/>
      <c r="AT347" s="277"/>
      <c r="AU347" s="277"/>
      <c r="AV347" s="277"/>
    </row>
    <row r="348" spans="1:48" s="74" customFormat="1" ht="15.75" customHeight="1">
      <c r="A348" s="523" t="s">
        <v>4023</v>
      </c>
      <c r="B348" s="51">
        <v>45926</v>
      </c>
      <c r="C348" s="308" t="s">
        <v>4022</v>
      </c>
      <c r="D348" s="474">
        <v>1471</v>
      </c>
      <c r="E348" s="77">
        <v>0.2</v>
      </c>
      <c r="F348" s="102">
        <v>0.3</v>
      </c>
      <c r="G348" s="34">
        <v>4.16</v>
      </c>
      <c r="H348" s="34">
        <v>0.15</v>
      </c>
      <c r="I348" s="34">
        <v>0.49</v>
      </c>
      <c r="J348" s="31">
        <v>3.6999999999999998E-2</v>
      </c>
      <c r="K348" s="31">
        <v>8.8999999999999996E-2</v>
      </c>
      <c r="L348" s="31">
        <v>0.04</v>
      </c>
      <c r="M348" s="31">
        <v>1.4999999999999999E-2</v>
      </c>
      <c r="N348" s="420">
        <f t="shared" si="69"/>
        <v>95.019000000000005</v>
      </c>
      <c r="O348" s="34">
        <v>37.21</v>
      </c>
      <c r="P348" s="34">
        <v>38.08</v>
      </c>
      <c r="Q348" s="34">
        <v>8.09</v>
      </c>
      <c r="R348" s="34">
        <v>14.36</v>
      </c>
      <c r="S348" s="34">
        <v>0.34</v>
      </c>
      <c r="T348" s="34">
        <v>0.24</v>
      </c>
      <c r="U348" s="34">
        <v>0.28000000000000003</v>
      </c>
      <c r="V348" s="34">
        <v>0.18</v>
      </c>
      <c r="W348" s="34">
        <v>0.41</v>
      </c>
      <c r="X348" s="34">
        <v>0.69</v>
      </c>
      <c r="Y348" s="433">
        <f>P348/O348</f>
        <v>1.0233808116097822</v>
      </c>
      <c r="Z348" s="433">
        <f>(Q348+P348)/O348</f>
        <v>1.2407954850846548</v>
      </c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6"/>
      <c r="AM348" s="277"/>
      <c r="AN348" s="277"/>
      <c r="AO348" s="277"/>
      <c r="AP348" s="277"/>
      <c r="AQ348" s="277"/>
      <c r="AR348" s="277"/>
      <c r="AS348" s="277"/>
      <c r="AT348" s="277"/>
      <c r="AU348" s="277"/>
      <c r="AV348" s="277"/>
    </row>
    <row r="349" spans="1:48" s="74" customFormat="1" ht="15.75" customHeight="1">
      <c r="A349" s="502"/>
      <c r="B349" s="51"/>
      <c r="C349" s="308"/>
      <c r="D349" s="496"/>
      <c r="E349" s="77"/>
      <c r="F349" s="102"/>
      <c r="G349" s="34"/>
      <c r="H349" s="34"/>
      <c r="I349" s="34"/>
      <c r="J349" s="31"/>
      <c r="K349" s="31"/>
      <c r="L349" s="31"/>
      <c r="M349" s="31"/>
      <c r="N349" s="420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433"/>
      <c r="Z349" s="433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6"/>
      <c r="AM349" s="277"/>
      <c r="AN349" s="277"/>
      <c r="AO349" s="277"/>
      <c r="AP349" s="277"/>
      <c r="AQ349" s="277"/>
      <c r="AR349" s="277"/>
      <c r="AS349" s="277"/>
      <c r="AT349" s="277"/>
      <c r="AU349" s="277"/>
      <c r="AV349" s="277"/>
    </row>
    <row r="350" spans="1:48" s="74" customFormat="1" ht="15.75" customHeight="1">
      <c r="A350" s="523" t="s">
        <v>4025</v>
      </c>
      <c r="B350" s="51">
        <v>45927</v>
      </c>
      <c r="C350" s="308" t="s">
        <v>4024</v>
      </c>
      <c r="D350" s="474" t="s">
        <v>51</v>
      </c>
      <c r="E350" s="77">
        <v>2.1</v>
      </c>
      <c r="F350" s="102">
        <v>2.2000000000000002</v>
      </c>
      <c r="G350" s="34">
        <v>4.1900000000000004</v>
      </c>
      <c r="H350" s="34">
        <v>0.12</v>
      </c>
      <c r="I350" s="34">
        <v>0.34</v>
      </c>
      <c r="J350" s="31">
        <v>5.8000000000000003E-2</v>
      </c>
      <c r="K350" s="31">
        <v>8.6999999999999994E-2</v>
      </c>
      <c r="L350" s="31">
        <v>2.9000000000000001E-2</v>
      </c>
      <c r="M350" s="31">
        <v>1.4E-2</v>
      </c>
      <c r="N350" s="420">
        <f t="shared" si="69"/>
        <v>95.162000000000006</v>
      </c>
      <c r="O350" s="34">
        <v>38.01</v>
      </c>
      <c r="P350" s="34">
        <v>37.770000000000003</v>
      </c>
      <c r="Q350" s="34">
        <v>7.59</v>
      </c>
      <c r="R350" s="34">
        <v>14.46</v>
      </c>
      <c r="S350" s="34">
        <v>0.3</v>
      </c>
      <c r="T350" s="34">
        <v>0.22</v>
      </c>
      <c r="U350" s="34">
        <v>0.28000000000000003</v>
      </c>
      <c r="V350" s="34">
        <v>0.19</v>
      </c>
      <c r="W350" s="34">
        <v>0.43</v>
      </c>
      <c r="X350" s="34">
        <v>0.64</v>
      </c>
      <c r="Y350" s="433">
        <f>P350/O350</f>
        <v>0.99368587213891091</v>
      </c>
      <c r="Z350" s="433">
        <f>(Q350+P350)/O350</f>
        <v>1.1933701657458564</v>
      </c>
      <c r="AA350" s="34"/>
      <c r="AB350" s="34" t="s">
        <v>48</v>
      </c>
      <c r="AC350" s="34">
        <v>22.3</v>
      </c>
      <c r="AD350" s="34"/>
      <c r="AE350" s="34"/>
      <c r="AF350" s="34"/>
      <c r="AG350" s="34"/>
      <c r="AH350" s="34"/>
      <c r="AI350" s="34"/>
      <c r="AJ350" s="34"/>
      <c r="AK350" s="34"/>
      <c r="AL350" s="36"/>
      <c r="AM350" s="277"/>
      <c r="AN350" s="277"/>
      <c r="AO350" s="277"/>
      <c r="AP350" s="277"/>
      <c r="AQ350" s="277"/>
      <c r="AR350" s="277"/>
      <c r="AS350" s="277"/>
      <c r="AT350" s="277"/>
      <c r="AU350" s="277"/>
      <c r="AV350" s="277"/>
    </row>
    <row r="351" spans="1:48" s="74" customFormat="1" ht="15.75" customHeight="1">
      <c r="A351" s="523" t="s">
        <v>4027</v>
      </c>
      <c r="B351" s="51">
        <v>45927</v>
      </c>
      <c r="C351" s="308" t="s">
        <v>4026</v>
      </c>
      <c r="D351" s="474">
        <v>1475</v>
      </c>
      <c r="E351" s="77">
        <v>3.5</v>
      </c>
      <c r="F351" s="102">
        <v>4</v>
      </c>
      <c r="G351" s="34">
        <v>4.21</v>
      </c>
      <c r="H351" s="34">
        <v>0.11</v>
      </c>
      <c r="I351" s="34">
        <v>0.25</v>
      </c>
      <c r="J351" s="31">
        <v>7.0999999999999994E-2</v>
      </c>
      <c r="K351" s="31">
        <v>8.6999999999999994E-2</v>
      </c>
      <c r="L351" s="31">
        <v>2.1999999999999999E-2</v>
      </c>
      <c r="M351" s="31">
        <v>1.2999999999999999E-2</v>
      </c>
      <c r="N351" s="420">
        <f t="shared" si="69"/>
        <v>95.236999999999995</v>
      </c>
      <c r="O351" s="34">
        <v>38.409999999999997</v>
      </c>
      <c r="P351" s="34">
        <v>36.909999999999997</v>
      </c>
      <c r="Q351" s="34">
        <v>7.63</v>
      </c>
      <c r="R351" s="34">
        <v>14.69</v>
      </c>
      <c r="S351" s="34">
        <v>0.32</v>
      </c>
      <c r="T351" s="34">
        <v>0.27</v>
      </c>
      <c r="U351" s="34">
        <v>0.25</v>
      </c>
      <c r="V351" s="34">
        <v>0.21</v>
      </c>
      <c r="W351" s="34">
        <v>0.5</v>
      </c>
      <c r="X351" s="34">
        <v>0.69</v>
      </c>
      <c r="Y351" s="433">
        <f>P351/O351</f>
        <v>0.96094766987763602</v>
      </c>
      <c r="Z351" s="433">
        <f>(Q351+P351)/O351</f>
        <v>1.1595938557667276</v>
      </c>
      <c r="AA351" s="34"/>
      <c r="AB351" s="34" t="s">
        <v>50</v>
      </c>
      <c r="AC351" s="34">
        <v>6.3</v>
      </c>
      <c r="AD351" s="34">
        <v>24.6</v>
      </c>
      <c r="AE351" s="34">
        <v>17.8</v>
      </c>
      <c r="AF351" s="34">
        <v>0.6</v>
      </c>
      <c r="AG351" s="34">
        <v>3.62</v>
      </c>
      <c r="AH351" s="34">
        <v>53.379999999999995</v>
      </c>
      <c r="AI351" s="34">
        <v>1.3820224719101124</v>
      </c>
      <c r="AJ351" s="34">
        <v>41.981132075471692</v>
      </c>
      <c r="AK351" s="34">
        <v>860.70999999999992</v>
      </c>
      <c r="AL351" s="36"/>
      <c r="AM351" s="277"/>
      <c r="AN351" s="277"/>
      <c r="AO351" s="277"/>
      <c r="AP351" s="277"/>
      <c r="AQ351" s="277"/>
      <c r="AR351" s="277"/>
      <c r="AS351" s="277"/>
      <c r="AT351" s="277"/>
      <c r="AU351" s="277"/>
      <c r="AV351" s="277"/>
    </row>
    <row r="352" spans="1:48" s="74" customFormat="1" ht="15.75" customHeight="1">
      <c r="A352" s="523" t="s">
        <v>4029</v>
      </c>
      <c r="B352" s="51">
        <v>45927</v>
      </c>
      <c r="C352" s="308" t="s">
        <v>4028</v>
      </c>
      <c r="D352" s="474">
        <v>1481</v>
      </c>
      <c r="E352" s="77">
        <v>6.1</v>
      </c>
      <c r="F352" s="102">
        <v>6.2</v>
      </c>
      <c r="G352" s="34">
        <v>4.16</v>
      </c>
      <c r="H352" s="34">
        <v>0.14000000000000001</v>
      </c>
      <c r="I352" s="34">
        <v>0.55000000000000004</v>
      </c>
      <c r="J352" s="31">
        <v>4.1000000000000002E-2</v>
      </c>
      <c r="K352" s="31">
        <v>8.8999999999999996E-2</v>
      </c>
      <c r="L352" s="31">
        <v>3.9E-2</v>
      </c>
      <c r="M352" s="31">
        <v>1.2999999999999999E-2</v>
      </c>
      <c r="N352" s="420">
        <f t="shared" si="69"/>
        <v>94.968000000000004</v>
      </c>
      <c r="O352" s="34">
        <v>38.119999999999997</v>
      </c>
      <c r="P352" s="34">
        <v>37.119999999999997</v>
      </c>
      <c r="Q352" s="34">
        <v>7.7</v>
      </c>
      <c r="R352" s="34">
        <v>14.89</v>
      </c>
      <c r="S352" s="34">
        <v>0.25</v>
      </c>
      <c r="T352" s="34">
        <v>0.24</v>
      </c>
      <c r="U352" s="34">
        <v>0.25</v>
      </c>
      <c r="V352" s="34">
        <v>0.19</v>
      </c>
      <c r="W352" s="34">
        <v>0.46</v>
      </c>
      <c r="X352" s="34">
        <v>0.67</v>
      </c>
      <c r="Y352" s="433">
        <v>0.97376705141657927</v>
      </c>
      <c r="Z352" s="433">
        <v>1.1757607555089193</v>
      </c>
      <c r="AA352" s="34"/>
      <c r="AB352" s="34" t="s">
        <v>53</v>
      </c>
      <c r="AC352" s="34">
        <v>14.3</v>
      </c>
      <c r="AD352" s="34"/>
      <c r="AE352" s="34"/>
      <c r="AF352" s="34"/>
      <c r="AG352" s="34"/>
      <c r="AH352" s="34"/>
      <c r="AI352" s="34"/>
      <c r="AJ352" s="34"/>
      <c r="AK352" s="34"/>
      <c r="AL352" s="36"/>
      <c r="AM352" s="277"/>
      <c r="AN352" s="277"/>
      <c r="AO352" s="277"/>
      <c r="AP352" s="277"/>
      <c r="AQ352" s="277"/>
      <c r="AR352" s="277"/>
      <c r="AS352" s="277"/>
      <c r="AT352" s="277"/>
      <c r="AU352" s="277"/>
      <c r="AV352" s="277"/>
    </row>
    <row r="353" spans="1:48" s="74" customFormat="1" ht="15.75" customHeight="1">
      <c r="A353" s="523" t="s">
        <v>4031</v>
      </c>
      <c r="B353" s="51">
        <v>45927</v>
      </c>
      <c r="C353" s="308" t="s">
        <v>4030</v>
      </c>
      <c r="D353" s="474">
        <v>1498</v>
      </c>
      <c r="E353" s="77">
        <v>8.1</v>
      </c>
      <c r="F353" s="102">
        <v>8.1999999999999993</v>
      </c>
      <c r="G353" s="34">
        <v>4.2699999999999996</v>
      </c>
      <c r="H353" s="34">
        <v>0.14000000000000001</v>
      </c>
      <c r="I353" s="34">
        <v>0.54</v>
      </c>
      <c r="J353" s="31">
        <v>3.1E-2</v>
      </c>
      <c r="K353" s="31">
        <v>8.7999999999999995E-2</v>
      </c>
      <c r="L353" s="31">
        <v>4.7E-2</v>
      </c>
      <c r="M353" s="31">
        <v>1.2E-2</v>
      </c>
      <c r="N353" s="420">
        <f t="shared" si="69"/>
        <v>94.872</v>
      </c>
      <c r="O353" s="34">
        <v>36.86</v>
      </c>
      <c r="P353" s="34">
        <v>37.94</v>
      </c>
      <c r="Q353" s="34">
        <v>8.17</v>
      </c>
      <c r="R353" s="34">
        <v>14.91</v>
      </c>
      <c r="S353" s="34">
        <v>0.33</v>
      </c>
      <c r="T353" s="34">
        <v>0.2</v>
      </c>
      <c r="U353" s="34">
        <v>0.28999999999999998</v>
      </c>
      <c r="V353" s="34">
        <v>0.16</v>
      </c>
      <c r="W353" s="34">
        <v>0.33</v>
      </c>
      <c r="X353" s="34">
        <v>0.7</v>
      </c>
      <c r="Y353" s="433">
        <v>1.0293000542593598</v>
      </c>
      <c r="Z353" s="433">
        <v>1.2509495387954421</v>
      </c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6"/>
      <c r="AM353" s="277"/>
      <c r="AN353" s="277"/>
      <c r="AO353" s="277"/>
      <c r="AP353" s="277"/>
      <c r="AQ353" s="277"/>
      <c r="AR353" s="277"/>
      <c r="AS353" s="277"/>
      <c r="AT353" s="277"/>
      <c r="AU353" s="277"/>
      <c r="AV353" s="277"/>
    </row>
    <row r="354" spans="1:48" s="74" customFormat="1" ht="15.75" customHeight="1">
      <c r="A354" s="524" t="s">
        <v>4033</v>
      </c>
      <c r="B354" s="51">
        <v>45926</v>
      </c>
      <c r="C354" s="308" t="s">
        <v>4032</v>
      </c>
      <c r="D354" s="496">
        <v>1455</v>
      </c>
      <c r="E354" s="77">
        <v>10.199999999999999</v>
      </c>
      <c r="F354" s="102">
        <v>10.3</v>
      </c>
      <c r="G354" s="34">
        <v>4.3499999999999996</v>
      </c>
      <c r="H354" s="34">
        <v>0.11</v>
      </c>
      <c r="I354" s="34">
        <v>0.18</v>
      </c>
      <c r="J354" s="31">
        <v>6.9000000000000006E-2</v>
      </c>
      <c r="K354" s="31">
        <v>0.115</v>
      </c>
      <c r="L354" s="31">
        <v>0.01</v>
      </c>
      <c r="M354" s="31">
        <v>1.0999999999999999E-2</v>
      </c>
      <c r="N354" s="420">
        <f t="shared" si="69"/>
        <v>95.155000000000001</v>
      </c>
      <c r="O354" s="34">
        <v>36.71</v>
      </c>
      <c r="P354" s="34">
        <v>37.32</v>
      </c>
      <c r="Q354" s="34">
        <v>8.42</v>
      </c>
      <c r="R354" s="34">
        <v>14.65</v>
      </c>
      <c r="S354" s="34">
        <v>0.56000000000000005</v>
      </c>
      <c r="T354" s="34">
        <v>0.31</v>
      </c>
      <c r="U354" s="34">
        <v>0.27</v>
      </c>
      <c r="V354" s="34">
        <v>0.17</v>
      </c>
      <c r="W354" s="34">
        <v>0.44</v>
      </c>
      <c r="X354" s="34">
        <v>0.91</v>
      </c>
      <c r="Y354" s="433">
        <v>1.0166167256878236</v>
      </c>
      <c r="Z354" s="433">
        <v>1.2459820212476165</v>
      </c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6"/>
      <c r="AM354" s="277"/>
      <c r="AN354" s="277"/>
      <c r="AO354" s="277"/>
      <c r="AP354" s="277"/>
      <c r="AQ354" s="277"/>
      <c r="AR354" s="277"/>
      <c r="AS354" s="277"/>
      <c r="AT354" s="277"/>
      <c r="AU354" s="277"/>
      <c r="AV354" s="277"/>
    </row>
    <row r="355" spans="1:48" s="74" customFormat="1" ht="15.75" customHeight="1">
      <c r="A355" s="524" t="s">
        <v>4035</v>
      </c>
      <c r="B355" s="51">
        <v>45927</v>
      </c>
      <c r="C355" s="308" t="s">
        <v>4034</v>
      </c>
      <c r="D355" s="496">
        <v>1459</v>
      </c>
      <c r="E355" s="77">
        <v>11.5</v>
      </c>
      <c r="F355" s="102">
        <v>12</v>
      </c>
      <c r="G355" s="34">
        <v>4.3099999999999996</v>
      </c>
      <c r="H355" s="34">
        <v>0.16</v>
      </c>
      <c r="I355" s="34">
        <v>0.59</v>
      </c>
      <c r="J355" s="31">
        <v>2.1999999999999999E-2</v>
      </c>
      <c r="K355" s="31">
        <v>9.2999999999999999E-2</v>
      </c>
      <c r="L355" s="31">
        <v>3.9E-2</v>
      </c>
      <c r="M355" s="31">
        <v>1.2E-2</v>
      </c>
      <c r="N355" s="420">
        <f t="shared" si="69"/>
        <v>94.774000000000001</v>
      </c>
      <c r="O355" s="34">
        <v>37.21</v>
      </c>
      <c r="P355" s="34">
        <v>37.08</v>
      </c>
      <c r="Q355" s="34">
        <v>8.44</v>
      </c>
      <c r="R355" s="34">
        <v>14.63</v>
      </c>
      <c r="S355" s="34">
        <v>0.48</v>
      </c>
      <c r="T355" s="34">
        <v>0.28999999999999998</v>
      </c>
      <c r="U355" s="34">
        <v>0.25</v>
      </c>
      <c r="V355" s="34">
        <v>0.17</v>
      </c>
      <c r="W355" s="34">
        <v>0.44</v>
      </c>
      <c r="X355" s="34">
        <v>0.9</v>
      </c>
      <c r="Y355" s="433">
        <v>0.99650631550658419</v>
      </c>
      <c r="Z355" s="433">
        <v>1.2233270626175758</v>
      </c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6"/>
      <c r="AM355" s="277"/>
      <c r="AN355" s="277"/>
      <c r="AO355" s="277"/>
      <c r="AP355" s="277"/>
      <c r="AQ355" s="277"/>
      <c r="AR355" s="277"/>
      <c r="AS355" s="277"/>
      <c r="AT355" s="277"/>
      <c r="AU355" s="277"/>
      <c r="AV355" s="277"/>
    </row>
    <row r="356" spans="1:48" s="74" customFormat="1" ht="15.75" customHeight="1">
      <c r="A356" s="524" t="s">
        <v>4037</v>
      </c>
      <c r="B356" s="51">
        <v>45927</v>
      </c>
      <c r="C356" s="308" t="s">
        <v>4036</v>
      </c>
      <c r="D356" s="496">
        <v>1490</v>
      </c>
      <c r="E356" s="77">
        <v>2.1</v>
      </c>
      <c r="F356" s="102">
        <v>2.2000000000000002</v>
      </c>
      <c r="G356" s="34">
        <v>4.45</v>
      </c>
      <c r="H356" s="34">
        <v>0.18</v>
      </c>
      <c r="I356" s="34">
        <v>0.99</v>
      </c>
      <c r="J356" s="31">
        <v>1.6E-2</v>
      </c>
      <c r="K356" s="31">
        <v>0.08</v>
      </c>
      <c r="L356" s="31">
        <v>7.3999999999999996E-2</v>
      </c>
      <c r="M356" s="31">
        <v>1.2E-2</v>
      </c>
      <c r="N356" s="420">
        <f t="shared" si="69"/>
        <v>94.198000000000008</v>
      </c>
      <c r="O356" s="34">
        <v>34.72</v>
      </c>
      <c r="P356" s="34">
        <v>39.57</v>
      </c>
      <c r="Q356" s="34">
        <v>8.6199999999999992</v>
      </c>
      <c r="R356" s="34">
        <v>15.18</v>
      </c>
      <c r="S356" s="34">
        <v>0.26</v>
      </c>
      <c r="T356" s="34">
        <v>0.14000000000000001</v>
      </c>
      <c r="U356" s="34">
        <v>0.32</v>
      </c>
      <c r="V356" s="34">
        <v>0.16</v>
      </c>
      <c r="W356" s="34">
        <v>0.28000000000000003</v>
      </c>
      <c r="X356" s="34">
        <v>0.59</v>
      </c>
      <c r="Y356" s="433">
        <v>1.1396889400921659</v>
      </c>
      <c r="Z356" s="433">
        <v>1.3879608294930876</v>
      </c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6"/>
      <c r="AM356" s="277"/>
      <c r="AN356" s="277"/>
      <c r="AO356" s="277"/>
      <c r="AP356" s="277"/>
      <c r="AQ356" s="277"/>
      <c r="AR356" s="277"/>
      <c r="AS356" s="277"/>
      <c r="AT356" s="277"/>
      <c r="AU356" s="277"/>
      <c r="AV356" s="277"/>
    </row>
    <row r="357" spans="1:48" s="74" customFormat="1" ht="15.75" customHeight="1">
      <c r="A357" s="524" t="s">
        <v>4038</v>
      </c>
      <c r="B357" s="51">
        <v>45927</v>
      </c>
      <c r="C357" s="308" t="s">
        <v>4039</v>
      </c>
      <c r="D357" s="496">
        <v>1485</v>
      </c>
      <c r="E357" s="77">
        <v>15.05</v>
      </c>
      <c r="F357" s="102">
        <v>15.15</v>
      </c>
      <c r="G357" s="34">
        <v>4.37</v>
      </c>
      <c r="H357" s="34">
        <v>0.16</v>
      </c>
      <c r="I357" s="34">
        <v>0.52</v>
      </c>
      <c r="J357" s="31">
        <v>1.9E-2</v>
      </c>
      <c r="K357" s="31">
        <v>9.2999999999999999E-2</v>
      </c>
      <c r="L357" s="31">
        <v>3.9E-2</v>
      </c>
      <c r="M357" s="31">
        <v>1.0999999999999999E-2</v>
      </c>
      <c r="N357" s="420">
        <f t="shared" si="69"/>
        <v>94.787999999999997</v>
      </c>
      <c r="O357" s="34">
        <v>35.21</v>
      </c>
      <c r="P357" s="34">
        <v>39.020000000000003</v>
      </c>
      <c r="Q357" s="34">
        <v>8.57</v>
      </c>
      <c r="R357" s="34">
        <v>15</v>
      </c>
      <c r="S357" s="34">
        <v>0.25</v>
      </c>
      <c r="T357" s="34">
        <v>0.18</v>
      </c>
      <c r="U357" s="34">
        <v>0.33</v>
      </c>
      <c r="V357" s="34">
        <v>0.17</v>
      </c>
      <c r="W357" s="34">
        <v>0.33</v>
      </c>
      <c r="X357" s="34">
        <v>0.66</v>
      </c>
      <c r="Y357" s="433">
        <f t="shared" ref="Y357:Y361" si="76">P357/O357</f>
        <v>1.1082078954842376</v>
      </c>
      <c r="Z357" s="433">
        <f t="shared" ref="Z357:Z361" si="77">(Q357+P357)/O357</f>
        <v>1.3516046577676797</v>
      </c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6"/>
      <c r="AM357" s="277"/>
      <c r="AN357" s="277"/>
      <c r="AO357" s="277"/>
      <c r="AP357" s="277"/>
      <c r="AQ357" s="277"/>
      <c r="AR357" s="277"/>
      <c r="AS357" s="277"/>
      <c r="AT357" s="277"/>
      <c r="AU357" s="277"/>
      <c r="AV357" s="277"/>
    </row>
    <row r="358" spans="1:48" s="74" customFormat="1" ht="15.75" customHeight="1">
      <c r="A358" s="524" t="s">
        <v>4040</v>
      </c>
      <c r="B358" s="51">
        <v>45927</v>
      </c>
      <c r="C358" s="308" t="s">
        <v>4041</v>
      </c>
      <c r="D358" s="496">
        <v>1462</v>
      </c>
      <c r="E358" s="77">
        <v>17.05</v>
      </c>
      <c r="F358" s="102">
        <v>17.149999999999999</v>
      </c>
      <c r="G358" s="34">
        <v>4.28</v>
      </c>
      <c r="H358" s="34">
        <v>0.13</v>
      </c>
      <c r="I358" s="34">
        <v>0.26</v>
      </c>
      <c r="J358" s="31">
        <v>4.1000000000000002E-2</v>
      </c>
      <c r="K358" s="31">
        <v>0.09</v>
      </c>
      <c r="L358" s="31">
        <v>1.7000000000000001E-2</v>
      </c>
      <c r="M358" s="31">
        <v>1.0999999999999999E-2</v>
      </c>
      <c r="N358" s="420">
        <f t="shared" si="69"/>
        <v>95.170999999999992</v>
      </c>
      <c r="O358" s="34">
        <v>35.85</v>
      </c>
      <c r="P358" s="34">
        <v>38.51</v>
      </c>
      <c r="Q358" s="34">
        <v>8.3000000000000007</v>
      </c>
      <c r="R358" s="34">
        <v>14.73</v>
      </c>
      <c r="S358" s="34">
        <v>0.31</v>
      </c>
      <c r="T358" s="34">
        <v>0.25</v>
      </c>
      <c r="U358" s="34">
        <v>0.36</v>
      </c>
      <c r="V358" s="34">
        <v>0.2</v>
      </c>
      <c r="W358" s="34">
        <v>0.44</v>
      </c>
      <c r="X358" s="34">
        <v>0.79</v>
      </c>
      <c r="Y358" s="433">
        <f t="shared" si="76"/>
        <v>1.0741980474198047</v>
      </c>
      <c r="Z358" s="433">
        <f t="shared" si="77"/>
        <v>1.3057182705718271</v>
      </c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6"/>
      <c r="AM358" s="277"/>
      <c r="AN358" s="277"/>
      <c r="AO358" s="277"/>
      <c r="AP358" s="277"/>
      <c r="AQ358" s="277"/>
      <c r="AR358" s="277"/>
      <c r="AS358" s="277"/>
      <c r="AT358" s="277"/>
      <c r="AU358" s="277"/>
      <c r="AV358" s="277"/>
    </row>
    <row r="359" spans="1:48" s="74" customFormat="1" ht="15.75" customHeight="1">
      <c r="A359" s="524" t="s">
        <v>4042</v>
      </c>
      <c r="B359" s="51">
        <v>45927</v>
      </c>
      <c r="C359" s="308" t="s">
        <v>4043</v>
      </c>
      <c r="D359" s="496">
        <v>1476</v>
      </c>
      <c r="E359" s="77">
        <v>18.3</v>
      </c>
      <c r="F359" s="102">
        <v>18.399999999999999</v>
      </c>
      <c r="G359" s="34">
        <v>4.33</v>
      </c>
      <c r="H359" s="34">
        <v>0.16</v>
      </c>
      <c r="I359" s="34">
        <v>0.55000000000000004</v>
      </c>
      <c r="J359" s="31">
        <v>1.9E-2</v>
      </c>
      <c r="K359" s="31">
        <v>9.6000000000000002E-2</v>
      </c>
      <c r="L359" s="31">
        <v>3.7999999999999999E-2</v>
      </c>
      <c r="M359" s="31">
        <v>1.2999999999999999E-2</v>
      </c>
      <c r="N359" s="420">
        <f t="shared" si="69"/>
        <v>94.793999999999997</v>
      </c>
      <c r="O359" s="34">
        <v>35.65</v>
      </c>
      <c r="P359" s="34">
        <v>39.86</v>
      </c>
      <c r="Q359" s="34">
        <v>8.0399999999999991</v>
      </c>
      <c r="R359" s="34">
        <v>14.09</v>
      </c>
      <c r="S359" s="34">
        <v>0.26</v>
      </c>
      <c r="T359" s="34">
        <v>0.22</v>
      </c>
      <c r="U359" s="34">
        <v>0.35</v>
      </c>
      <c r="V359" s="34">
        <v>0.19</v>
      </c>
      <c r="W359" s="34">
        <v>0.49</v>
      </c>
      <c r="X359" s="34">
        <v>0.69</v>
      </c>
      <c r="Y359" s="433">
        <f t="shared" si="76"/>
        <v>1.118092566619916</v>
      </c>
      <c r="Z359" s="433">
        <f t="shared" si="77"/>
        <v>1.3436185133239831</v>
      </c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6"/>
      <c r="AM359" s="277"/>
      <c r="AN359" s="277"/>
      <c r="AO359" s="277"/>
      <c r="AP359" s="277"/>
      <c r="AQ359" s="277"/>
      <c r="AR359" s="277"/>
      <c r="AS359" s="277"/>
      <c r="AT359" s="277"/>
      <c r="AU359" s="277"/>
      <c r="AV359" s="277"/>
    </row>
    <row r="360" spans="1:48" s="74" customFormat="1" ht="15.75" customHeight="1">
      <c r="A360" s="524" t="s">
        <v>4044</v>
      </c>
      <c r="B360" s="51">
        <v>45927</v>
      </c>
      <c r="C360" s="308" t="s">
        <v>4045</v>
      </c>
      <c r="D360" s="496">
        <v>1495</v>
      </c>
      <c r="E360" s="77">
        <v>20.2</v>
      </c>
      <c r="F360" s="102">
        <v>20.3</v>
      </c>
      <c r="G360" s="34">
        <v>4.45</v>
      </c>
      <c r="H360" s="34">
        <v>0.16</v>
      </c>
      <c r="I360" s="34">
        <v>0.79</v>
      </c>
      <c r="J360" s="31">
        <v>1.2999999999999999E-2</v>
      </c>
      <c r="K360" s="31">
        <v>0.106</v>
      </c>
      <c r="L360" s="31">
        <v>5.2999999999999999E-2</v>
      </c>
      <c r="M360" s="31">
        <v>1.2E-2</v>
      </c>
      <c r="N360" s="420">
        <f t="shared" si="69"/>
        <v>94.415999999999997</v>
      </c>
      <c r="O360" s="34">
        <v>35.049999999999997</v>
      </c>
      <c r="P360" s="34">
        <v>40.340000000000003</v>
      </c>
      <c r="Q360" s="34">
        <v>7.78</v>
      </c>
      <c r="R360" s="34">
        <v>14.78</v>
      </c>
      <c r="S360" s="34">
        <v>0.17</v>
      </c>
      <c r="T360" s="34">
        <v>0.15</v>
      </c>
      <c r="U360" s="34">
        <v>0.33</v>
      </c>
      <c r="V360" s="34">
        <v>0.16</v>
      </c>
      <c r="W360" s="34">
        <v>0.31</v>
      </c>
      <c r="X360" s="34">
        <v>0.59</v>
      </c>
      <c r="Y360" s="433">
        <f t="shared" si="76"/>
        <v>1.1509272467902998</v>
      </c>
      <c r="Z360" s="433">
        <f t="shared" si="77"/>
        <v>1.3728958630527819</v>
      </c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6"/>
      <c r="AM360" s="277"/>
      <c r="AN360" s="277"/>
      <c r="AO360" s="277"/>
      <c r="AP360" s="277"/>
      <c r="AQ360" s="277"/>
      <c r="AR360" s="277"/>
      <c r="AS360" s="277"/>
      <c r="AT360" s="277"/>
      <c r="AU360" s="277"/>
      <c r="AV360" s="277"/>
    </row>
    <row r="361" spans="1:48" s="74" customFormat="1" ht="15.75" customHeight="1">
      <c r="A361" s="524" t="s">
        <v>4046</v>
      </c>
      <c r="B361" s="51">
        <v>45927</v>
      </c>
      <c r="C361" s="308" t="s">
        <v>4047</v>
      </c>
      <c r="D361" s="496">
        <v>1485</v>
      </c>
      <c r="E361" s="77">
        <v>21.3</v>
      </c>
      <c r="F361" s="102">
        <v>21.4</v>
      </c>
      <c r="G361" s="34">
        <v>4.49</v>
      </c>
      <c r="H361" s="34">
        <v>0.45</v>
      </c>
      <c r="I361" s="34">
        <v>0.55000000000000004</v>
      </c>
      <c r="J361" s="31">
        <v>1.7000000000000001E-2</v>
      </c>
      <c r="K361" s="31">
        <v>0.09</v>
      </c>
      <c r="L361" s="31">
        <v>4.1000000000000002E-2</v>
      </c>
      <c r="M361" s="31">
        <v>1.0999999999999999E-2</v>
      </c>
      <c r="N361" s="420">
        <f t="shared" si="69"/>
        <v>94.350999999999999</v>
      </c>
      <c r="O361" s="34">
        <v>35.21</v>
      </c>
      <c r="P361" s="34">
        <v>39.53</v>
      </c>
      <c r="Q361" s="34">
        <v>8.1999999999999993</v>
      </c>
      <c r="R361" s="34">
        <v>14.97</v>
      </c>
      <c r="S361" s="34">
        <v>0.22</v>
      </c>
      <c r="T361" s="34">
        <v>0.16</v>
      </c>
      <c r="U361" s="34">
        <v>0.33600000000000002</v>
      </c>
      <c r="V361" s="34">
        <v>0.17</v>
      </c>
      <c r="W361" s="34">
        <v>0.33</v>
      </c>
      <c r="X361" s="34">
        <v>0.62</v>
      </c>
      <c r="Y361" s="433">
        <f t="shared" si="76"/>
        <v>1.1226924169270094</v>
      </c>
      <c r="Z361" s="433">
        <f t="shared" si="77"/>
        <v>1.3555808009088328</v>
      </c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6"/>
      <c r="AM361" s="277"/>
      <c r="AN361" s="277"/>
      <c r="AO361" s="277"/>
      <c r="AP361" s="277"/>
      <c r="AQ361" s="277"/>
      <c r="AR361" s="277"/>
      <c r="AS361" s="277"/>
      <c r="AT361" s="277"/>
      <c r="AU361" s="277"/>
      <c r="AV361" s="277"/>
    </row>
    <row r="362" spans="1:48" s="74" customFormat="1" ht="15.75" customHeight="1">
      <c r="A362" s="525" t="s">
        <v>4049</v>
      </c>
      <c r="B362" s="51">
        <v>45927</v>
      </c>
      <c r="C362" s="308" t="s">
        <v>4048</v>
      </c>
      <c r="D362" s="496">
        <v>1471</v>
      </c>
      <c r="E362" s="77">
        <v>0.06</v>
      </c>
      <c r="F362" s="102">
        <v>0.16</v>
      </c>
      <c r="G362" s="34">
        <v>4.43</v>
      </c>
      <c r="H362" s="34">
        <v>0.16</v>
      </c>
      <c r="I362" s="34">
        <v>0.66</v>
      </c>
      <c r="J362" s="31">
        <v>1.6E-2</v>
      </c>
      <c r="K362" s="31">
        <v>0.10199999999999999</v>
      </c>
      <c r="L362" s="31">
        <v>4.9000000000000002E-2</v>
      </c>
      <c r="M362" s="31">
        <v>1.2E-2</v>
      </c>
      <c r="N362" s="420">
        <f t="shared" si="69"/>
        <v>94.570999999999998</v>
      </c>
      <c r="O362" s="34">
        <v>35.54</v>
      </c>
      <c r="P362" s="34">
        <v>39.07</v>
      </c>
      <c r="Q362" s="34">
        <v>8.2200000000000006</v>
      </c>
      <c r="R362" s="34">
        <v>14.91</v>
      </c>
      <c r="S362" s="34">
        <v>0.18</v>
      </c>
      <c r="T362" s="34">
        <v>0.19</v>
      </c>
      <c r="U362" s="34">
        <v>0.34200000000000003</v>
      </c>
      <c r="V362" s="34">
        <v>0.2</v>
      </c>
      <c r="W362" s="34">
        <v>0.39</v>
      </c>
      <c r="X362" s="34">
        <v>0.71</v>
      </c>
      <c r="Y362" s="433">
        <f>P362/O362</f>
        <v>1.0993247045582442</v>
      </c>
      <c r="Z362" s="433">
        <f>(Q362+P362)/O362</f>
        <v>1.3306133933595947</v>
      </c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6"/>
      <c r="AM362" s="277"/>
      <c r="AN362" s="277"/>
      <c r="AO362" s="277"/>
      <c r="AP362" s="277"/>
      <c r="AQ362" s="277"/>
      <c r="AR362" s="277"/>
      <c r="AS362" s="277"/>
      <c r="AT362" s="277"/>
      <c r="AU362" s="277"/>
      <c r="AV362" s="277"/>
    </row>
    <row r="363" spans="1:48" s="74" customFormat="1" ht="15.75" customHeight="1">
      <c r="A363" s="525"/>
      <c r="B363" s="51"/>
      <c r="C363" s="308"/>
      <c r="D363" s="496"/>
      <c r="E363" s="77"/>
      <c r="F363" s="102"/>
      <c r="G363" s="34"/>
      <c r="H363" s="34"/>
      <c r="I363" s="34"/>
      <c r="J363" s="31"/>
      <c r="K363" s="31"/>
      <c r="L363" s="31"/>
      <c r="M363" s="31"/>
      <c r="N363" s="420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433"/>
      <c r="Z363" s="433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6"/>
      <c r="AM363" s="277"/>
      <c r="AN363" s="277"/>
      <c r="AO363" s="277"/>
      <c r="AP363" s="277"/>
      <c r="AQ363" s="277"/>
      <c r="AR363" s="277"/>
      <c r="AS363" s="277"/>
      <c r="AT363" s="277"/>
      <c r="AU363" s="277"/>
      <c r="AV363" s="277"/>
    </row>
    <row r="364" spans="1:48" s="74" customFormat="1" ht="15.75" customHeight="1">
      <c r="A364" s="525" t="s">
        <v>4050</v>
      </c>
      <c r="B364" s="51">
        <v>45928</v>
      </c>
      <c r="C364" s="308" t="s">
        <v>4051</v>
      </c>
      <c r="D364" s="496">
        <v>1493</v>
      </c>
      <c r="E364" s="77">
        <v>1.26</v>
      </c>
      <c r="F364" s="102">
        <v>1.36</v>
      </c>
      <c r="G364" s="34">
        <v>4.49</v>
      </c>
      <c r="H364" s="34">
        <v>0.17</v>
      </c>
      <c r="I364" s="34">
        <v>0.76</v>
      </c>
      <c r="J364" s="31">
        <v>1.2999999999999999E-2</v>
      </c>
      <c r="K364" s="31">
        <v>0.10100000000000001</v>
      </c>
      <c r="L364" s="31">
        <v>5.7000000000000002E-2</v>
      </c>
      <c r="M364" s="31">
        <v>1.0999999999999999E-2</v>
      </c>
      <c r="N364" s="420">
        <f t="shared" si="69"/>
        <v>94.397999999999996</v>
      </c>
      <c r="O364" s="34">
        <v>35.21</v>
      </c>
      <c r="P364" s="34">
        <v>39.44</v>
      </c>
      <c r="Q364" s="34">
        <v>8.27</v>
      </c>
      <c r="R364" s="34">
        <v>14.95</v>
      </c>
      <c r="S364" s="34">
        <v>0.22</v>
      </c>
      <c r="T364" s="34">
        <v>0.17</v>
      </c>
      <c r="U364" s="34">
        <v>0.33600000000000002</v>
      </c>
      <c r="V364" s="34">
        <v>0.18</v>
      </c>
      <c r="W364" s="34">
        <v>0.34</v>
      </c>
      <c r="X364" s="34">
        <v>0.63</v>
      </c>
      <c r="Y364" s="433">
        <f>P364/O364</f>
        <v>1.1201363249076965</v>
      </c>
      <c r="Z364" s="433">
        <f>(Q364+P364)/O364</f>
        <v>1.3550127804600964</v>
      </c>
      <c r="AA364" s="34"/>
      <c r="AB364" s="34" t="s">
        <v>48</v>
      </c>
      <c r="AC364" s="34">
        <v>22.3</v>
      </c>
      <c r="AD364" s="34">
        <v>25</v>
      </c>
      <c r="AE364" s="34">
        <v>17.600000000000001</v>
      </c>
      <c r="AF364" s="34">
        <v>0.6</v>
      </c>
      <c r="AG364" s="34">
        <v>3.48</v>
      </c>
      <c r="AH364" s="34">
        <f>100-(AG364+AF364+AE364+AD364)</f>
        <v>53.32</v>
      </c>
      <c r="AI364" s="34">
        <f>AD364/AE364</f>
        <v>1.4204545454545454</v>
      </c>
      <c r="AJ364" s="34">
        <f>AE364/(AD364+AE364)*100</f>
        <v>41.314553990610328</v>
      </c>
      <c r="AK364" s="34">
        <f>AD364*3050/100+AG364*3050/100</f>
        <v>868.64</v>
      </c>
      <c r="AL364" s="36"/>
      <c r="AM364" s="277"/>
      <c r="AN364" s="277"/>
      <c r="AO364" s="277"/>
      <c r="AP364" s="277"/>
      <c r="AQ364" s="277"/>
      <c r="AR364" s="277"/>
      <c r="AS364" s="277"/>
      <c r="AT364" s="277"/>
      <c r="AU364" s="277"/>
      <c r="AV364" s="277"/>
    </row>
    <row r="365" spans="1:48" s="74" customFormat="1" ht="15.75" customHeight="1">
      <c r="A365" s="525" t="s">
        <v>4053</v>
      </c>
      <c r="B365" s="51">
        <v>45928</v>
      </c>
      <c r="C365" s="308" t="s">
        <v>4052</v>
      </c>
      <c r="D365" s="496">
        <v>1473</v>
      </c>
      <c r="E365" s="77">
        <v>3.32</v>
      </c>
      <c r="F365" s="102">
        <v>3.42</v>
      </c>
      <c r="G365" s="34">
        <v>4.3600000000000003</v>
      </c>
      <c r="H365" s="34">
        <v>0.12</v>
      </c>
      <c r="I365" s="34">
        <v>0.22</v>
      </c>
      <c r="J365" s="31">
        <v>4.7E-2</v>
      </c>
      <c r="K365" s="31">
        <v>8.3000000000000004E-2</v>
      </c>
      <c r="L365" s="31">
        <v>1.2999999999999999E-2</v>
      </c>
      <c r="M365" s="31">
        <v>0.01</v>
      </c>
      <c r="N365" s="420">
        <f t="shared" si="69"/>
        <v>95.147000000000006</v>
      </c>
      <c r="O365" s="34">
        <v>36.19</v>
      </c>
      <c r="P365" s="34">
        <v>38.200000000000003</v>
      </c>
      <c r="Q365" s="34">
        <v>8.1999999999999993</v>
      </c>
      <c r="R365" s="34">
        <v>14.61</v>
      </c>
      <c r="S365" s="34">
        <v>0.37</v>
      </c>
      <c r="T365" s="34">
        <v>0.27</v>
      </c>
      <c r="U365" s="34">
        <v>0.31</v>
      </c>
      <c r="V365" s="34">
        <v>0.23</v>
      </c>
      <c r="W365" s="34">
        <v>0.53</v>
      </c>
      <c r="X365" s="34">
        <v>0.8</v>
      </c>
      <c r="Y365" s="433">
        <f>P365/O365</f>
        <v>1.0555402044763749</v>
      </c>
      <c r="Z365" s="433">
        <f>(Q365+P365)/O365</f>
        <v>1.2821221331859631</v>
      </c>
      <c r="AA365" s="34"/>
      <c r="AB365" s="34" t="s">
        <v>50</v>
      </c>
      <c r="AC365" s="34">
        <v>6.3</v>
      </c>
      <c r="AD365" s="34" t="s">
        <v>51</v>
      </c>
      <c r="AE365" s="34"/>
      <c r="AF365" s="34"/>
      <c r="AG365" s="34"/>
      <c r="AH365" s="34"/>
      <c r="AI365" s="34"/>
      <c r="AJ365" s="34"/>
      <c r="AK365" s="34"/>
      <c r="AL365" s="36"/>
      <c r="AM365" s="277"/>
      <c r="AN365" s="277"/>
      <c r="AO365" s="277"/>
      <c r="AP365" s="277"/>
      <c r="AQ365" s="277"/>
      <c r="AR365" s="277"/>
      <c r="AS365" s="277"/>
      <c r="AT365" s="277"/>
      <c r="AU365" s="277"/>
      <c r="AV365" s="277"/>
    </row>
    <row r="366" spans="1:48" s="74" customFormat="1" ht="15.75" customHeight="1">
      <c r="A366" s="525" t="s">
        <v>4055</v>
      </c>
      <c r="B366" s="51">
        <v>45928</v>
      </c>
      <c r="C366" s="308" t="s">
        <v>4054</v>
      </c>
      <c r="D366" s="496">
        <v>1478</v>
      </c>
      <c r="E366" s="77">
        <v>4.32</v>
      </c>
      <c r="F366" s="102">
        <v>4.41</v>
      </c>
      <c r="G366" s="34">
        <v>4.28</v>
      </c>
      <c r="H366" s="34">
        <v>0.16</v>
      </c>
      <c r="I366" s="34">
        <v>0.56999999999999995</v>
      </c>
      <c r="J366" s="31">
        <v>1.7000000000000001E-2</v>
      </c>
      <c r="K366" s="31">
        <v>8.8999999999999996E-2</v>
      </c>
      <c r="L366" s="31">
        <v>4.2999999999999997E-2</v>
      </c>
      <c r="M366" s="31">
        <v>1.0999999999999999E-2</v>
      </c>
      <c r="N366" s="420">
        <f t="shared" si="69"/>
        <v>94.83</v>
      </c>
      <c r="O366" s="34">
        <v>36.18</v>
      </c>
      <c r="P366" s="34">
        <v>38.78</v>
      </c>
      <c r="Q366" s="34">
        <v>8.24</v>
      </c>
      <c r="R366" s="34">
        <v>14.43</v>
      </c>
      <c r="S366" s="34">
        <v>0.18</v>
      </c>
      <c r="T366" s="34">
        <v>0.21</v>
      </c>
      <c r="U366" s="34">
        <v>0.34100000000000003</v>
      </c>
      <c r="V366" s="34">
        <v>0.21</v>
      </c>
      <c r="W366" s="34">
        <v>0.46</v>
      </c>
      <c r="X366" s="34">
        <v>0.72</v>
      </c>
      <c r="Y366" s="433">
        <f>P366/O366</f>
        <v>1.0718629076838033</v>
      </c>
      <c r="Z366" s="433">
        <f>(Q366+P366)/O366</f>
        <v>1.2996130458817028</v>
      </c>
      <c r="AA366" s="34"/>
      <c r="AB366" s="34" t="s">
        <v>50</v>
      </c>
      <c r="AC366" s="34">
        <v>14.3</v>
      </c>
      <c r="AD366" s="34">
        <v>25.4</v>
      </c>
      <c r="AE366" s="34">
        <v>17.399999999999999</v>
      </c>
      <c r="AF366" s="34">
        <v>0.6</v>
      </c>
      <c r="AG366" s="34">
        <v>3.48</v>
      </c>
      <c r="AH366" s="34">
        <v>53.120000000000005</v>
      </c>
      <c r="AI366" s="34">
        <v>1.4597701149425288</v>
      </c>
      <c r="AJ366" s="34">
        <v>40.654205607476634</v>
      </c>
      <c r="AK366" s="34">
        <v>880.84</v>
      </c>
      <c r="AL366" s="36"/>
      <c r="AM366" s="277"/>
      <c r="AN366" s="277"/>
      <c r="AO366" s="277"/>
      <c r="AP366" s="277"/>
      <c r="AQ366" s="277"/>
      <c r="AR366" s="277"/>
      <c r="AS366" s="277"/>
      <c r="AT366" s="277"/>
      <c r="AU366" s="277"/>
      <c r="AV366" s="277"/>
    </row>
    <row r="367" spans="1:48" s="74" customFormat="1" ht="15.75" customHeight="1">
      <c r="A367" s="525" t="s">
        <v>4057</v>
      </c>
      <c r="B367" s="51">
        <v>45928</v>
      </c>
      <c r="C367" s="308" t="s">
        <v>4056</v>
      </c>
      <c r="D367" s="496">
        <v>1473</v>
      </c>
      <c r="E367" s="77">
        <v>6.5</v>
      </c>
      <c r="F367" s="102">
        <v>7</v>
      </c>
      <c r="G367" s="34">
        <v>4.42</v>
      </c>
      <c r="H367" s="34">
        <v>0.16</v>
      </c>
      <c r="I367" s="34">
        <v>1.02</v>
      </c>
      <c r="J367" s="31">
        <v>1.0999999999999999E-2</v>
      </c>
      <c r="K367" s="31">
        <v>0.107</v>
      </c>
      <c r="L367" s="31">
        <v>6.4000000000000001E-2</v>
      </c>
      <c r="M367" s="31">
        <v>0.01</v>
      </c>
      <c r="N367" s="420">
        <f t="shared" si="69"/>
        <v>94.207999999999998</v>
      </c>
      <c r="O367" s="34">
        <v>35.76</v>
      </c>
      <c r="P367" s="34">
        <v>38.82</v>
      </c>
      <c r="Q367" s="34">
        <v>8.18</v>
      </c>
      <c r="R367" s="34">
        <v>15.15</v>
      </c>
      <c r="S367" s="34">
        <v>0.23</v>
      </c>
      <c r="T367" s="34">
        <v>0.14000000000000001</v>
      </c>
      <c r="U367" s="34">
        <v>0.31</v>
      </c>
      <c r="V367" s="34">
        <v>0.19</v>
      </c>
      <c r="W367" s="34">
        <v>0.42</v>
      </c>
      <c r="X367" s="34">
        <v>0.59</v>
      </c>
      <c r="Y367" s="433">
        <v>1.0855704697986577</v>
      </c>
      <c r="Z367" s="433">
        <v>1.3143176733780761</v>
      </c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6"/>
      <c r="AM367" s="277"/>
      <c r="AN367" s="277"/>
      <c r="AO367" s="277"/>
      <c r="AP367" s="277"/>
      <c r="AQ367" s="277"/>
      <c r="AR367" s="277"/>
      <c r="AS367" s="277"/>
      <c r="AT367" s="277"/>
      <c r="AU367" s="277"/>
      <c r="AV367" s="277"/>
    </row>
    <row r="368" spans="1:48" s="74" customFormat="1" ht="15.75" customHeight="1">
      <c r="A368" s="525" t="s">
        <v>4059</v>
      </c>
      <c r="B368" s="51">
        <v>45928</v>
      </c>
      <c r="C368" s="308" t="s">
        <v>4058</v>
      </c>
      <c r="D368" s="496">
        <v>1481</v>
      </c>
      <c r="E368" s="77">
        <v>8</v>
      </c>
      <c r="F368" s="102">
        <v>8.1</v>
      </c>
      <c r="G368" s="34">
        <v>4.41</v>
      </c>
      <c r="H368" s="34">
        <v>0.14000000000000001</v>
      </c>
      <c r="I368" s="34">
        <v>0.5</v>
      </c>
      <c r="J368" s="31">
        <v>3.1E-2</v>
      </c>
      <c r="K368" s="31">
        <v>9.0999999999999998E-2</v>
      </c>
      <c r="L368" s="31">
        <v>3.2000000000000001E-2</v>
      </c>
      <c r="M368" s="31">
        <v>1.0999999999999999E-2</v>
      </c>
      <c r="N368" s="420">
        <f t="shared" si="69"/>
        <v>94.784999999999997</v>
      </c>
      <c r="O368" s="34">
        <v>36.4</v>
      </c>
      <c r="P368" s="34">
        <v>38.72</v>
      </c>
      <c r="Q368" s="34">
        <v>7.67</v>
      </c>
      <c r="R368" s="34">
        <v>14.83</v>
      </c>
      <c r="S368" s="34">
        <v>0.25</v>
      </c>
      <c r="T368" s="34">
        <v>0.22</v>
      </c>
      <c r="U368" s="34">
        <v>0.34</v>
      </c>
      <c r="V368" s="34">
        <v>0.2</v>
      </c>
      <c r="W368" s="34">
        <v>0.42</v>
      </c>
      <c r="X368" s="34">
        <v>0.69</v>
      </c>
      <c r="Y368" s="433">
        <v>1.0637362637362637</v>
      </c>
      <c r="Z368" s="433">
        <v>1.2744505494505496</v>
      </c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6"/>
      <c r="AM368" s="277"/>
      <c r="AN368" s="277"/>
      <c r="AO368" s="277"/>
      <c r="AP368" s="277"/>
      <c r="AQ368" s="277"/>
      <c r="AR368" s="277"/>
      <c r="AS368" s="277"/>
      <c r="AT368" s="277"/>
      <c r="AU368" s="277"/>
      <c r="AV368" s="277"/>
    </row>
    <row r="369" spans="1:48" s="74" customFormat="1" ht="15.75" customHeight="1">
      <c r="A369" s="525" t="s">
        <v>4061</v>
      </c>
      <c r="B369" s="51">
        <v>45928</v>
      </c>
      <c r="C369" s="308" t="s">
        <v>4060</v>
      </c>
      <c r="D369" s="496">
        <v>1473</v>
      </c>
      <c r="E369" s="77">
        <v>9.1</v>
      </c>
      <c r="F369" s="102">
        <v>9.1999999999999993</v>
      </c>
      <c r="G369" s="34">
        <v>4.3099999999999996</v>
      </c>
      <c r="H369" s="34">
        <v>0.14000000000000001</v>
      </c>
      <c r="I369" s="34">
        <v>0.36</v>
      </c>
      <c r="J369" s="31">
        <v>3.5000000000000003E-2</v>
      </c>
      <c r="K369" s="31">
        <v>8.4000000000000005E-2</v>
      </c>
      <c r="L369" s="31">
        <v>2.3E-2</v>
      </c>
      <c r="M369" s="31">
        <v>1.2E-2</v>
      </c>
      <c r="N369" s="420">
        <f t="shared" si="69"/>
        <v>95.036000000000001</v>
      </c>
      <c r="O369" s="34">
        <v>36.729999999999997</v>
      </c>
      <c r="P369" s="34">
        <v>38.68</v>
      </c>
      <c r="Q369" s="34">
        <v>7.51</v>
      </c>
      <c r="R369" s="34">
        <v>14.51</v>
      </c>
      <c r="S369" s="34">
        <v>0.34</v>
      </c>
      <c r="T369" s="34">
        <v>0.24</v>
      </c>
      <c r="U369" s="34">
        <v>0.35</v>
      </c>
      <c r="V369" s="34">
        <v>0.21</v>
      </c>
      <c r="W369" s="34">
        <v>0.43</v>
      </c>
      <c r="X369" s="34">
        <v>0.74</v>
      </c>
      <c r="Y369" s="433">
        <f t="shared" ref="Y369:Y371" si="78">P369/O369</f>
        <v>1.0530901170705147</v>
      </c>
      <c r="Z369" s="433">
        <f t="shared" ref="Z369:Z371" si="79">(Q369+P369)/O369</f>
        <v>1.2575551320446503</v>
      </c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6"/>
      <c r="AM369" s="277"/>
      <c r="AN369" s="277"/>
      <c r="AO369" s="277"/>
      <c r="AP369" s="277"/>
      <c r="AQ369" s="277"/>
      <c r="AR369" s="277"/>
      <c r="AS369" s="277"/>
      <c r="AT369" s="277"/>
      <c r="AU369" s="277"/>
      <c r="AV369" s="277"/>
    </row>
    <row r="370" spans="1:48" s="74" customFormat="1" ht="15.75" customHeight="1">
      <c r="A370" s="526" t="s">
        <v>4063</v>
      </c>
      <c r="B370" s="51">
        <v>45928</v>
      </c>
      <c r="C370" s="308" t="s">
        <v>4062</v>
      </c>
      <c r="D370" s="496">
        <v>1476</v>
      </c>
      <c r="E370" s="77">
        <v>11.1</v>
      </c>
      <c r="F370" s="102">
        <v>11.2</v>
      </c>
      <c r="G370" s="34">
        <v>4.34</v>
      </c>
      <c r="H370" s="34">
        <v>0.15</v>
      </c>
      <c r="I370" s="34">
        <v>0.41</v>
      </c>
      <c r="J370" s="31">
        <v>2.7E-2</v>
      </c>
      <c r="K370" s="31">
        <v>9.1999999999999998E-2</v>
      </c>
      <c r="L370" s="31">
        <v>2.9000000000000001E-2</v>
      </c>
      <c r="M370" s="31">
        <v>1.2999999999999999E-2</v>
      </c>
      <c r="N370" s="420">
        <f t="shared" si="69"/>
        <v>94.938999999999993</v>
      </c>
      <c r="O370" s="34">
        <v>36.53</v>
      </c>
      <c r="P370" s="34">
        <v>38.549999999999997</v>
      </c>
      <c r="Q370" s="34">
        <v>7.49</v>
      </c>
      <c r="R370" s="34">
        <v>14.87</v>
      </c>
      <c r="S370" s="34">
        <v>0.4</v>
      </c>
      <c r="T370" s="34">
        <v>0.23</v>
      </c>
      <c r="U370" s="34">
        <v>0.35</v>
      </c>
      <c r="V370" s="34">
        <v>0.21</v>
      </c>
      <c r="W370" s="34">
        <v>0.42</v>
      </c>
      <c r="X370" s="34">
        <v>0.72</v>
      </c>
      <c r="Y370" s="433">
        <f t="shared" si="78"/>
        <v>1.0552970161511086</v>
      </c>
      <c r="Z370" s="433">
        <f t="shared" si="79"/>
        <v>1.2603339720777442</v>
      </c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6"/>
      <c r="AM370" s="277"/>
      <c r="AN370" s="277"/>
      <c r="AO370" s="277"/>
      <c r="AP370" s="277"/>
      <c r="AQ370" s="277"/>
      <c r="AR370" s="277"/>
      <c r="AS370" s="277"/>
      <c r="AT370" s="277"/>
      <c r="AU370" s="277"/>
      <c r="AV370" s="277"/>
    </row>
    <row r="371" spans="1:48" s="74" customFormat="1" ht="15.75" customHeight="1">
      <c r="A371" s="527" t="s">
        <v>4065</v>
      </c>
      <c r="B371" s="51">
        <v>45928</v>
      </c>
      <c r="C371" s="308" t="s">
        <v>4064</v>
      </c>
      <c r="D371" s="496">
        <v>1478</v>
      </c>
      <c r="E371" s="77">
        <v>13</v>
      </c>
      <c r="F371" s="102">
        <v>13.1</v>
      </c>
      <c r="G371" s="34">
        <v>4.3899999999999997</v>
      </c>
      <c r="H371" s="34">
        <v>0.16</v>
      </c>
      <c r="I371" s="34">
        <v>0.54</v>
      </c>
      <c r="J371" s="31">
        <v>2.7E-2</v>
      </c>
      <c r="K371" s="31">
        <v>0.10100000000000001</v>
      </c>
      <c r="L371" s="31">
        <v>3.7999999999999999E-2</v>
      </c>
      <c r="M371" s="31">
        <v>1.2E-2</v>
      </c>
      <c r="N371" s="420">
        <f t="shared" si="69"/>
        <v>94.731999999999999</v>
      </c>
      <c r="O371" s="34">
        <v>36.81</v>
      </c>
      <c r="P371" s="34">
        <v>38.700000000000003</v>
      </c>
      <c r="Q371" s="34">
        <v>7.59</v>
      </c>
      <c r="R371" s="34">
        <v>14.59</v>
      </c>
      <c r="S371" s="34">
        <v>0.21</v>
      </c>
      <c r="T371" s="34">
        <v>0.21</v>
      </c>
      <c r="U371" s="34">
        <v>0.35</v>
      </c>
      <c r="V371" s="34">
        <v>0.2</v>
      </c>
      <c r="W371" s="34">
        <v>0.39</v>
      </c>
      <c r="X371" s="34">
        <v>0.7</v>
      </c>
      <c r="Y371" s="433">
        <f t="shared" si="78"/>
        <v>1.0513447432762837</v>
      </c>
      <c r="Z371" s="433">
        <f t="shared" si="79"/>
        <v>1.2575387123064385</v>
      </c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6"/>
      <c r="AM371" s="277"/>
      <c r="AN371" s="277"/>
      <c r="AO371" s="277"/>
      <c r="AP371" s="277"/>
      <c r="AQ371" s="277"/>
      <c r="AR371" s="277"/>
      <c r="AS371" s="277"/>
      <c r="AT371" s="277"/>
      <c r="AU371" s="277"/>
      <c r="AV371" s="277"/>
    </row>
    <row r="372" spans="1:48" s="74" customFormat="1" ht="15.75" customHeight="1">
      <c r="A372" s="528" t="s">
        <v>4067</v>
      </c>
      <c r="B372" s="51">
        <v>45928</v>
      </c>
      <c r="C372" s="308" t="s">
        <v>4066</v>
      </c>
      <c r="D372" s="496">
        <v>1466</v>
      </c>
      <c r="E372" s="77">
        <v>14.5</v>
      </c>
      <c r="F372" s="102">
        <v>15</v>
      </c>
      <c r="G372" s="34">
        <v>4.32</v>
      </c>
      <c r="H372" s="34">
        <v>0.12</v>
      </c>
      <c r="I372" s="34">
        <v>0.28999999999999998</v>
      </c>
      <c r="J372" s="31">
        <v>5.8999999999999997E-2</v>
      </c>
      <c r="K372" s="31">
        <v>8.1000000000000003E-2</v>
      </c>
      <c r="L372" s="31">
        <v>1.4999999999999999E-2</v>
      </c>
      <c r="M372" s="31">
        <v>8.9999999999999993E-3</v>
      </c>
      <c r="N372" s="420">
        <f t="shared" si="69"/>
        <v>95.105999999999995</v>
      </c>
      <c r="O372" s="34">
        <v>37.51</v>
      </c>
      <c r="P372" s="34">
        <v>37.22</v>
      </c>
      <c r="Q372" s="34">
        <v>7.65</v>
      </c>
      <c r="R372" s="34">
        <v>14.68</v>
      </c>
      <c r="S372" s="34">
        <v>0.55000000000000004</v>
      </c>
      <c r="T372" s="34">
        <v>0.3</v>
      </c>
      <c r="U372" s="34">
        <v>0.33</v>
      </c>
      <c r="V372" s="34">
        <v>0.22</v>
      </c>
      <c r="W372" s="34">
        <v>0.51</v>
      </c>
      <c r="X372" s="34">
        <v>0.78</v>
      </c>
      <c r="Y372" s="433">
        <v>0.99226872833910962</v>
      </c>
      <c r="Z372" s="433">
        <v>1.1962143428419088</v>
      </c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6"/>
      <c r="AM372" s="277"/>
      <c r="AN372" s="277"/>
      <c r="AO372" s="277"/>
      <c r="AP372" s="277"/>
      <c r="AQ372" s="277"/>
      <c r="AR372" s="277"/>
      <c r="AS372" s="277"/>
      <c r="AT372" s="277"/>
      <c r="AU372" s="277"/>
      <c r="AV372" s="277"/>
    </row>
    <row r="373" spans="1:48" s="74" customFormat="1" ht="15.75" customHeight="1">
      <c r="A373" s="528" t="s">
        <v>4069</v>
      </c>
      <c r="B373" s="51">
        <v>45928</v>
      </c>
      <c r="C373" s="308" t="s">
        <v>4068</v>
      </c>
      <c r="D373" s="496">
        <v>1464</v>
      </c>
      <c r="E373" s="77">
        <v>16.55</v>
      </c>
      <c r="F373" s="102">
        <v>17.05</v>
      </c>
      <c r="G373" s="34">
        <v>4.25</v>
      </c>
      <c r="H373" s="34">
        <v>0.15</v>
      </c>
      <c r="I373" s="34">
        <v>0.59</v>
      </c>
      <c r="J373" s="31">
        <v>2.5999999999999999E-2</v>
      </c>
      <c r="K373" s="31">
        <v>8.7999999999999995E-2</v>
      </c>
      <c r="L373" s="31">
        <v>3.6999999999999998E-2</v>
      </c>
      <c r="M373" s="31">
        <v>1.4E-2</v>
      </c>
      <c r="N373" s="420">
        <f t="shared" si="69"/>
        <v>94.844999999999999</v>
      </c>
      <c r="O373" s="34">
        <v>37.21</v>
      </c>
      <c r="P373" s="34">
        <v>38.409999999999997</v>
      </c>
      <c r="Q373" s="34">
        <v>7.47</v>
      </c>
      <c r="R373" s="34">
        <v>14.46</v>
      </c>
      <c r="S373" s="34">
        <v>0.26</v>
      </c>
      <c r="T373" s="34">
        <v>0.23</v>
      </c>
      <c r="U373" s="34">
        <v>0.34</v>
      </c>
      <c r="V373" s="34">
        <v>0.21</v>
      </c>
      <c r="W373" s="34">
        <v>0.46</v>
      </c>
      <c r="X373" s="34">
        <v>0.7</v>
      </c>
      <c r="Y373" s="433">
        <v>1.0322493953238376</v>
      </c>
      <c r="Z373" s="433">
        <v>1.233001881214727</v>
      </c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6"/>
      <c r="AM373" s="277"/>
      <c r="AN373" s="277"/>
      <c r="AO373" s="277"/>
      <c r="AP373" s="277"/>
      <c r="AQ373" s="277"/>
      <c r="AR373" s="277"/>
      <c r="AS373" s="277"/>
      <c r="AT373" s="277"/>
      <c r="AU373" s="277"/>
      <c r="AV373" s="277"/>
    </row>
    <row r="374" spans="1:48" s="74" customFormat="1" ht="15.75" customHeight="1">
      <c r="A374" s="528" t="s">
        <v>4071</v>
      </c>
      <c r="B374" s="51">
        <v>45928</v>
      </c>
      <c r="C374" s="308" t="s">
        <v>4070</v>
      </c>
      <c r="D374" s="496">
        <v>1474</v>
      </c>
      <c r="E374" s="77">
        <v>7</v>
      </c>
      <c r="F374" s="102">
        <v>7.1</v>
      </c>
      <c r="G374" s="34">
        <v>4.33</v>
      </c>
      <c r="H374" s="34">
        <v>0.16</v>
      </c>
      <c r="I374" s="34">
        <v>0.49</v>
      </c>
      <c r="J374" s="31">
        <v>2.5999999999999999E-2</v>
      </c>
      <c r="K374" s="31">
        <v>8.7999999999999995E-2</v>
      </c>
      <c r="L374" s="31">
        <v>3.2000000000000001E-2</v>
      </c>
      <c r="M374" s="31">
        <v>1.2E-2</v>
      </c>
      <c r="N374" s="420">
        <f t="shared" si="69"/>
        <v>94.861999999999995</v>
      </c>
      <c r="O374" s="34">
        <v>37.409999999999997</v>
      </c>
      <c r="P374" s="34">
        <v>38.19</v>
      </c>
      <c r="Q374" s="34">
        <v>7.44</v>
      </c>
      <c r="R374" s="34">
        <v>14.5</v>
      </c>
      <c r="S374" s="34">
        <v>0.26</v>
      </c>
      <c r="T374" s="34">
        <v>0.23</v>
      </c>
      <c r="U374" s="34">
        <v>0.32</v>
      </c>
      <c r="V374" s="34">
        <v>0.21</v>
      </c>
      <c r="W374" s="34">
        <v>0.49</v>
      </c>
      <c r="X374" s="34">
        <v>0.71</v>
      </c>
      <c r="Y374" s="433">
        <v>1.020850040096231</v>
      </c>
      <c r="Z374" s="433">
        <v>1.2197273456295108</v>
      </c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6"/>
      <c r="AM374" s="277"/>
      <c r="AN374" s="277"/>
      <c r="AO374" s="277"/>
      <c r="AP374" s="277"/>
      <c r="AQ374" s="277"/>
      <c r="AR374" s="277"/>
      <c r="AS374" s="277"/>
      <c r="AT374" s="277"/>
      <c r="AU374" s="277"/>
      <c r="AV374" s="277"/>
    </row>
    <row r="375" spans="1:48" s="74" customFormat="1" ht="15.75" customHeight="1">
      <c r="A375" s="528" t="s">
        <v>4073</v>
      </c>
      <c r="B375" s="51">
        <v>45928</v>
      </c>
      <c r="C375" s="308" t="s">
        <v>4072</v>
      </c>
      <c r="D375" s="496" t="s">
        <v>51</v>
      </c>
      <c r="E375" s="77">
        <v>21.05</v>
      </c>
      <c r="F375" s="102">
        <v>21.15</v>
      </c>
      <c r="G375" s="34">
        <v>4.32</v>
      </c>
      <c r="H375" s="34">
        <v>0.13</v>
      </c>
      <c r="I375" s="34">
        <v>0.26</v>
      </c>
      <c r="J375" s="31">
        <v>4.3999999999999997E-2</v>
      </c>
      <c r="K375" s="31">
        <v>8.4000000000000005E-2</v>
      </c>
      <c r="L375" s="31">
        <v>1.4999999999999999E-2</v>
      </c>
      <c r="M375" s="31">
        <v>1.0999999999999999E-2</v>
      </c>
      <c r="N375" s="420">
        <f t="shared" si="69"/>
        <v>95.135999999999996</v>
      </c>
      <c r="O375" s="34">
        <v>36.9</v>
      </c>
      <c r="P375" s="34">
        <v>38.130000000000003</v>
      </c>
      <c r="Q375" s="34">
        <v>7.73</v>
      </c>
      <c r="R375" s="34">
        <v>14.37</v>
      </c>
      <c r="S375" s="34">
        <v>0.39</v>
      </c>
      <c r="T375" s="34">
        <v>0.3</v>
      </c>
      <c r="U375" s="34">
        <v>0.35</v>
      </c>
      <c r="V375" s="34">
        <v>0.22</v>
      </c>
      <c r="W375" s="34">
        <v>0.56000000000000005</v>
      </c>
      <c r="X375" s="34">
        <v>0.8</v>
      </c>
      <c r="Y375" s="433">
        <v>1.0333333333333334</v>
      </c>
      <c r="Z375" s="433">
        <v>1.2428184281842818</v>
      </c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6"/>
      <c r="AM375" s="277"/>
      <c r="AN375" s="277"/>
      <c r="AO375" s="277"/>
      <c r="AP375" s="277"/>
      <c r="AQ375" s="277"/>
      <c r="AR375" s="277"/>
      <c r="AS375" s="277"/>
      <c r="AT375" s="277"/>
      <c r="AU375" s="277"/>
      <c r="AV375" s="277"/>
    </row>
    <row r="376" spans="1:48" s="74" customFormat="1" ht="15.75" customHeight="1">
      <c r="A376" s="529" t="s">
        <v>4074</v>
      </c>
      <c r="B376" s="51">
        <v>45928</v>
      </c>
      <c r="C376" s="308" t="s">
        <v>4075</v>
      </c>
      <c r="D376" s="496">
        <v>1494</v>
      </c>
      <c r="E376" s="77">
        <v>23.5</v>
      </c>
      <c r="F376" s="102">
        <v>23.59</v>
      </c>
      <c r="G376" s="34">
        <v>4.47</v>
      </c>
      <c r="H376" s="34">
        <v>0.17</v>
      </c>
      <c r="I376" s="34">
        <v>0.8</v>
      </c>
      <c r="J376" s="31">
        <v>1.4E-2</v>
      </c>
      <c r="K376" s="31">
        <v>0.104</v>
      </c>
      <c r="L376" s="31">
        <v>5.5E-2</v>
      </c>
      <c r="M376" s="31">
        <v>1.0999999999999999E-2</v>
      </c>
      <c r="N376" s="420">
        <f t="shared" si="69"/>
        <v>94.376000000000005</v>
      </c>
      <c r="O376" s="34">
        <v>35.89</v>
      </c>
      <c r="P376" s="34">
        <v>39.07</v>
      </c>
      <c r="Q376" s="34">
        <v>8.0399999999999991</v>
      </c>
      <c r="R376" s="34">
        <v>14.82</v>
      </c>
      <c r="S376" s="34">
        <v>0.18</v>
      </c>
      <c r="T376" s="34">
        <v>0.18</v>
      </c>
      <c r="U376" s="34">
        <v>0.34499999999999997</v>
      </c>
      <c r="V376" s="34">
        <v>0.18</v>
      </c>
      <c r="W376" s="34">
        <v>0.41</v>
      </c>
      <c r="X376" s="34">
        <v>0.63</v>
      </c>
      <c r="Y376" s="433">
        <f>P376/O376</f>
        <v>1.0886040679855113</v>
      </c>
      <c r="Z376" s="433">
        <f>(Q376+P376)/O376</f>
        <v>1.3126219002507662</v>
      </c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6"/>
      <c r="AM376" s="277"/>
      <c r="AN376" s="277"/>
      <c r="AO376" s="277"/>
      <c r="AP376" s="277"/>
      <c r="AQ376" s="277"/>
      <c r="AR376" s="277"/>
      <c r="AS376" s="277"/>
      <c r="AT376" s="277"/>
      <c r="AU376" s="277"/>
      <c r="AV376" s="277"/>
    </row>
    <row r="377" spans="1:48" s="74" customFormat="1" ht="15.75" customHeight="1">
      <c r="A377" s="502"/>
      <c r="B377" s="51"/>
      <c r="C377" s="308"/>
      <c r="D377" s="496"/>
      <c r="E377" s="77"/>
      <c r="F377" s="102"/>
      <c r="G377" s="34"/>
      <c r="H377" s="34"/>
      <c r="I377" s="34"/>
      <c r="J377" s="31"/>
      <c r="K377" s="31"/>
      <c r="L377" s="31"/>
      <c r="M377" s="31"/>
      <c r="N377" s="420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433"/>
      <c r="Z377" s="433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6"/>
      <c r="AM377" s="277"/>
      <c r="AN377" s="277"/>
      <c r="AO377" s="277"/>
      <c r="AP377" s="277"/>
      <c r="AQ377" s="277"/>
      <c r="AR377" s="277"/>
      <c r="AS377" s="277"/>
      <c r="AT377" s="277"/>
      <c r="AU377" s="277"/>
      <c r="AV377" s="277"/>
    </row>
    <row r="378" spans="1:48" s="74" customFormat="1" ht="15.75" customHeight="1">
      <c r="A378" s="529" t="s">
        <v>4077</v>
      </c>
      <c r="B378" s="51">
        <v>45929</v>
      </c>
      <c r="C378" s="308" t="s">
        <v>4076</v>
      </c>
      <c r="D378" s="496">
        <v>1463</v>
      </c>
      <c r="E378" s="77">
        <v>1.32</v>
      </c>
      <c r="F378" s="102">
        <v>1.42</v>
      </c>
      <c r="G378" s="34">
        <v>4.34</v>
      </c>
      <c r="H378" s="34">
        <v>0.13</v>
      </c>
      <c r="I378" s="34">
        <v>0.26</v>
      </c>
      <c r="J378" s="31">
        <v>0.05</v>
      </c>
      <c r="K378" s="31">
        <v>8.5000000000000006E-2</v>
      </c>
      <c r="L378" s="31">
        <v>1.4E-2</v>
      </c>
      <c r="M378" s="31">
        <v>0.01</v>
      </c>
      <c r="N378" s="420">
        <f t="shared" si="69"/>
        <v>95.111000000000004</v>
      </c>
      <c r="O378" s="34">
        <v>36.4</v>
      </c>
      <c r="P378" s="34">
        <v>38.03</v>
      </c>
      <c r="Q378" s="34">
        <v>8</v>
      </c>
      <c r="R378" s="34">
        <v>14.59</v>
      </c>
      <c r="S378" s="34">
        <v>0.49</v>
      </c>
      <c r="T378" s="34">
        <v>0.3</v>
      </c>
      <c r="U378" s="34">
        <v>0.33500000000000002</v>
      </c>
      <c r="V378" s="34">
        <v>0.23</v>
      </c>
      <c r="W378" s="34">
        <v>0.59</v>
      </c>
      <c r="X378" s="34">
        <v>0.76</v>
      </c>
      <c r="Y378" s="433">
        <f>P378/O378</f>
        <v>1.0447802197802198</v>
      </c>
      <c r="Z378" s="433">
        <f>(Q378+P378)/O378</f>
        <v>1.2645604395604397</v>
      </c>
      <c r="AA378" s="34"/>
      <c r="AB378" s="34" t="s">
        <v>48</v>
      </c>
      <c r="AC378" s="34">
        <v>22.3</v>
      </c>
      <c r="AD378" s="34" t="s">
        <v>51</v>
      </c>
      <c r="AE378" s="34"/>
      <c r="AF378" s="34"/>
      <c r="AG378" s="34"/>
      <c r="AH378" s="34"/>
      <c r="AI378" s="34"/>
      <c r="AJ378" s="34"/>
      <c r="AK378" s="34"/>
      <c r="AL378" s="36"/>
      <c r="AM378" s="277"/>
      <c r="AN378" s="277"/>
      <c r="AO378" s="277"/>
      <c r="AP378" s="277"/>
      <c r="AQ378" s="277"/>
      <c r="AR378" s="277"/>
      <c r="AS378" s="277"/>
      <c r="AT378" s="277"/>
      <c r="AU378" s="277"/>
      <c r="AV378" s="277"/>
    </row>
    <row r="379" spans="1:48" s="74" customFormat="1" ht="15.75" customHeight="1">
      <c r="A379" s="529" t="s">
        <v>4079</v>
      </c>
      <c r="B379" s="51">
        <v>45929</v>
      </c>
      <c r="C379" s="308" t="s">
        <v>4078</v>
      </c>
      <c r="D379" s="496">
        <v>1470</v>
      </c>
      <c r="E379" s="77">
        <v>3</v>
      </c>
      <c r="F379" s="102">
        <v>3.11</v>
      </c>
      <c r="G379" s="34">
        <v>4.32</v>
      </c>
      <c r="H379" s="34">
        <v>0.16</v>
      </c>
      <c r="I379" s="34">
        <v>0.36</v>
      </c>
      <c r="J379" s="31">
        <v>0.03</v>
      </c>
      <c r="K379" s="31">
        <v>9.1999999999999998E-2</v>
      </c>
      <c r="L379" s="31">
        <v>2.7E-2</v>
      </c>
      <c r="M379" s="31">
        <v>1.0999999999999999E-2</v>
      </c>
      <c r="N379" s="420">
        <f t="shared" si="69"/>
        <v>95</v>
      </c>
      <c r="O379" s="34">
        <v>37.14</v>
      </c>
      <c r="P379" s="34">
        <v>37.51</v>
      </c>
      <c r="Q379" s="34">
        <v>7.94</v>
      </c>
      <c r="R379" s="34">
        <v>14.67</v>
      </c>
      <c r="S379" s="34">
        <v>0.32</v>
      </c>
      <c r="T379" s="34">
        <v>0.27</v>
      </c>
      <c r="U379" s="34">
        <v>0.33700000000000002</v>
      </c>
      <c r="V379" s="34">
        <v>0.23</v>
      </c>
      <c r="W379" s="34">
        <v>0.48</v>
      </c>
      <c r="X379" s="34">
        <v>0.77</v>
      </c>
      <c r="Y379" s="433">
        <v>1.0099623047926762</v>
      </c>
      <c r="Z379" s="433">
        <v>1.2237479806138933</v>
      </c>
      <c r="AA379" s="34"/>
      <c r="AB379" s="34" t="s">
        <v>50</v>
      </c>
      <c r="AC379" s="34">
        <v>6.3</v>
      </c>
      <c r="AD379" s="34">
        <v>25.6</v>
      </c>
      <c r="AE379" s="34">
        <v>17.8</v>
      </c>
      <c r="AF379" s="34">
        <v>0.4</v>
      </c>
      <c r="AG379" s="34">
        <v>3.62</v>
      </c>
      <c r="AH379" s="34">
        <v>52.58</v>
      </c>
      <c r="AI379" s="34">
        <v>1.4382022471910112</v>
      </c>
      <c r="AJ379" s="34">
        <v>41.013824884792619</v>
      </c>
      <c r="AK379" s="34">
        <v>891.20999999999992</v>
      </c>
      <c r="AL379" s="36"/>
      <c r="AM379" s="277"/>
      <c r="AN379" s="277"/>
      <c r="AO379" s="277"/>
      <c r="AP379" s="277"/>
      <c r="AQ379" s="277"/>
      <c r="AR379" s="277"/>
      <c r="AS379" s="277"/>
      <c r="AT379" s="277"/>
      <c r="AU379" s="277"/>
      <c r="AV379" s="277"/>
    </row>
    <row r="380" spans="1:48" s="74" customFormat="1" ht="15.75" customHeight="1">
      <c r="A380" s="529" t="s">
        <v>4081</v>
      </c>
      <c r="B380" s="51">
        <v>45929</v>
      </c>
      <c r="C380" s="308" t="s">
        <v>4080</v>
      </c>
      <c r="D380" s="496">
        <v>1481</v>
      </c>
      <c r="E380" s="77">
        <v>5.46</v>
      </c>
      <c r="F380" s="102">
        <v>5.56</v>
      </c>
      <c r="G380" s="34">
        <v>4.3499999999999996</v>
      </c>
      <c r="H380" s="34">
        <v>0.16</v>
      </c>
      <c r="I380" s="34">
        <v>0.42</v>
      </c>
      <c r="J380" s="31">
        <v>2.1000000000000001E-2</v>
      </c>
      <c r="K380" s="31">
        <v>8.8999999999999996E-2</v>
      </c>
      <c r="L380" s="31">
        <v>3.4000000000000002E-2</v>
      </c>
      <c r="M380" s="31">
        <v>0.01</v>
      </c>
      <c r="N380" s="420">
        <f t="shared" si="69"/>
        <v>94.915999999999997</v>
      </c>
      <c r="O380" s="34">
        <v>36.29</v>
      </c>
      <c r="P380" s="34">
        <v>38.299999999999997</v>
      </c>
      <c r="Q380" s="34">
        <v>8.24</v>
      </c>
      <c r="R380" s="34">
        <v>14.8</v>
      </c>
      <c r="S380" s="34">
        <v>0.22</v>
      </c>
      <c r="T380" s="34">
        <v>0.22</v>
      </c>
      <c r="U380" s="34">
        <v>0.35</v>
      </c>
      <c r="V380" s="34">
        <v>0.19</v>
      </c>
      <c r="W380" s="34">
        <v>0.44</v>
      </c>
      <c r="X380" s="34">
        <v>0.71</v>
      </c>
      <c r="Y380" s="433">
        <f>P380/O380</f>
        <v>1.0553871589969688</v>
      </c>
      <c r="Z380" s="433">
        <f>(Q380+P380)/O380</f>
        <v>1.2824469550840452</v>
      </c>
      <c r="AA380" s="34"/>
      <c r="AB380" s="34" t="s">
        <v>53</v>
      </c>
      <c r="AC380" s="34">
        <v>14.3</v>
      </c>
      <c r="AD380" s="34" t="s">
        <v>51</v>
      </c>
      <c r="AE380" s="34"/>
      <c r="AF380" s="34"/>
      <c r="AG380" s="34"/>
      <c r="AH380" s="34"/>
      <c r="AI380" s="34"/>
      <c r="AJ380" s="34"/>
      <c r="AK380" s="34"/>
      <c r="AL380" s="36"/>
      <c r="AM380" s="277"/>
      <c r="AN380" s="277"/>
      <c r="AO380" s="277"/>
      <c r="AP380" s="277"/>
      <c r="AQ380" s="277"/>
      <c r="AR380" s="277"/>
      <c r="AS380" s="277"/>
      <c r="AT380" s="277"/>
      <c r="AU380" s="277"/>
      <c r="AV380" s="277"/>
    </row>
    <row r="381" spans="1:48" s="74" customFormat="1" ht="15.75" customHeight="1">
      <c r="A381" s="529" t="s">
        <v>4083</v>
      </c>
      <c r="B381" s="51">
        <v>45929</v>
      </c>
      <c r="C381" s="308" t="s">
        <v>4082</v>
      </c>
      <c r="D381" s="496">
        <v>1460</v>
      </c>
      <c r="E381" s="77">
        <v>7.5</v>
      </c>
      <c r="F381" s="102">
        <v>8</v>
      </c>
      <c r="G381" s="34">
        <v>4.32</v>
      </c>
      <c r="H381" s="34">
        <v>0.14000000000000001</v>
      </c>
      <c r="I381" s="34">
        <v>0.3</v>
      </c>
      <c r="J381" s="31">
        <v>3.7999999999999999E-2</v>
      </c>
      <c r="K381" s="31">
        <v>8.5000000000000006E-2</v>
      </c>
      <c r="L381" s="31">
        <v>1.9E-2</v>
      </c>
      <c r="M381" s="31">
        <v>1.0999999999999999E-2</v>
      </c>
      <c r="N381" s="420">
        <f t="shared" si="69"/>
        <v>95.087000000000003</v>
      </c>
      <c r="O381" s="34">
        <v>36.520000000000003</v>
      </c>
      <c r="P381" s="34">
        <v>38.200000000000003</v>
      </c>
      <c r="Q381" s="34">
        <v>8.0299999999999994</v>
      </c>
      <c r="R381" s="34">
        <v>14.61</v>
      </c>
      <c r="S381" s="34">
        <v>0.35</v>
      </c>
      <c r="T381" s="34">
        <v>0.28000000000000003</v>
      </c>
      <c r="U381" s="34">
        <v>0.35</v>
      </c>
      <c r="V381" s="34">
        <v>0.2</v>
      </c>
      <c r="W381" s="34">
        <v>0.4</v>
      </c>
      <c r="X381" s="34">
        <v>0.75</v>
      </c>
      <c r="Y381" s="433">
        <v>1.0460021905805039</v>
      </c>
      <c r="Z381" s="433">
        <v>1.2658817086527929</v>
      </c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6"/>
      <c r="AM381" s="277"/>
      <c r="AN381" s="277"/>
      <c r="AO381" s="277"/>
      <c r="AP381" s="277"/>
      <c r="AQ381" s="277"/>
      <c r="AR381" s="277"/>
      <c r="AS381" s="277"/>
      <c r="AT381" s="277"/>
      <c r="AU381" s="277"/>
      <c r="AV381" s="277"/>
    </row>
    <row r="382" spans="1:48" s="74" customFormat="1" ht="15.75" customHeight="1">
      <c r="A382" s="530" t="s">
        <v>4085</v>
      </c>
      <c r="B382" s="51">
        <v>45929</v>
      </c>
      <c r="C382" s="308" t="s">
        <v>4084</v>
      </c>
      <c r="D382" s="496">
        <v>1471</v>
      </c>
      <c r="E382" s="77">
        <v>10.25</v>
      </c>
      <c r="F382" s="102">
        <v>10.35</v>
      </c>
      <c r="G382" s="34">
        <v>4.34</v>
      </c>
      <c r="H382" s="34">
        <v>0.14000000000000001</v>
      </c>
      <c r="I382" s="34">
        <v>0.3</v>
      </c>
      <c r="J382" s="31">
        <v>3.9E-2</v>
      </c>
      <c r="K382" s="31">
        <v>8.6999999999999994E-2</v>
      </c>
      <c r="L382" s="31">
        <v>1.7999999999999999E-2</v>
      </c>
      <c r="M382" s="31">
        <v>1.0999999999999999E-2</v>
      </c>
      <c r="N382" s="420">
        <f t="shared" si="69"/>
        <v>95.064999999999998</v>
      </c>
      <c r="O382" s="34">
        <v>36.58</v>
      </c>
      <c r="P382" s="34">
        <v>38.22</v>
      </c>
      <c r="Q382" s="34">
        <v>7.97</v>
      </c>
      <c r="R382" s="34">
        <v>14.57</v>
      </c>
      <c r="S382" s="34">
        <v>0.36</v>
      </c>
      <c r="T382" s="34">
        <v>0.3</v>
      </c>
      <c r="U382" s="34">
        <v>0.36</v>
      </c>
      <c r="V382" s="34">
        <v>0.19</v>
      </c>
      <c r="W382" s="34">
        <v>0.42</v>
      </c>
      <c r="X382" s="34">
        <v>0.76</v>
      </c>
      <c r="Y382" s="433">
        <f>P382/O382</f>
        <v>1.0448332422088573</v>
      </c>
      <c r="Z382" s="433">
        <f>(Q382+P382)/O382</f>
        <v>1.2627118644067796</v>
      </c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6"/>
      <c r="AM382" s="277"/>
      <c r="AN382" s="277"/>
      <c r="AO382" s="277"/>
      <c r="AP382" s="277"/>
      <c r="AQ382" s="277"/>
      <c r="AR382" s="277"/>
      <c r="AS382" s="277"/>
      <c r="AT382" s="277"/>
      <c r="AU382" s="277"/>
      <c r="AV382" s="277"/>
    </row>
    <row r="383" spans="1:48" ht="15.75" customHeight="1">
      <c r="A383" s="531" t="s">
        <v>4087</v>
      </c>
      <c r="B383" s="51">
        <v>45929</v>
      </c>
      <c r="C383" s="33" t="s">
        <v>4086</v>
      </c>
      <c r="D383" s="37">
        <v>1475</v>
      </c>
      <c r="E383" s="34">
        <v>11.5</v>
      </c>
      <c r="F383" s="34">
        <v>12</v>
      </c>
      <c r="G383" s="34">
        <v>4.34</v>
      </c>
      <c r="H383" s="34">
        <v>0.15</v>
      </c>
      <c r="I383" s="34">
        <v>0.32</v>
      </c>
      <c r="J383" s="31">
        <v>3.1E-2</v>
      </c>
      <c r="K383" s="31">
        <v>8.5000000000000006E-2</v>
      </c>
      <c r="L383" s="31">
        <v>2.4E-2</v>
      </c>
      <c r="M383" s="31">
        <v>8.9999999999999993E-3</v>
      </c>
      <c r="N383" s="420">
        <f t="shared" si="69"/>
        <v>95.040999999999997</v>
      </c>
      <c r="O383" s="34">
        <v>36.71</v>
      </c>
      <c r="P383" s="34">
        <v>38.47</v>
      </c>
      <c r="Q383" s="34">
        <v>8.09</v>
      </c>
      <c r="R383" s="34">
        <v>14.3</v>
      </c>
      <c r="S383" s="34">
        <v>0.27</v>
      </c>
      <c r="T383" s="34">
        <v>0.26</v>
      </c>
      <c r="U383" s="34">
        <v>0.37</v>
      </c>
      <c r="V383" s="34">
        <v>0.18</v>
      </c>
      <c r="W383" s="34">
        <v>0.37</v>
      </c>
      <c r="X383" s="34">
        <v>0.74</v>
      </c>
      <c r="Y383" s="433">
        <f t="shared" ref="Y383" si="80">P383/O383</f>
        <v>1.047943339689458</v>
      </c>
      <c r="Z383" s="433">
        <f t="shared" ref="Z383" si="81">(Q383+P383)/O383</f>
        <v>1.2683192590574777</v>
      </c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6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spans="1:48" ht="15.75" customHeight="1">
      <c r="A384" s="532" t="s">
        <v>4089</v>
      </c>
      <c r="B384" s="51">
        <v>45929</v>
      </c>
      <c r="C384" s="33" t="s">
        <v>4088</v>
      </c>
      <c r="D384" s="37">
        <v>1470</v>
      </c>
      <c r="E384" s="34">
        <v>13.1</v>
      </c>
      <c r="F384" s="34">
        <v>13.2</v>
      </c>
      <c r="G384" s="34">
        <v>4.37</v>
      </c>
      <c r="H384" s="34">
        <v>0.16</v>
      </c>
      <c r="I384" s="34">
        <v>0.43</v>
      </c>
      <c r="J384" s="31">
        <v>3.1E-2</v>
      </c>
      <c r="K384" s="31">
        <v>9.0999999999999998E-2</v>
      </c>
      <c r="L384" s="31">
        <v>3.1E-2</v>
      </c>
      <c r="M384" s="31">
        <v>0.01</v>
      </c>
      <c r="N384" s="420">
        <f t="shared" si="69"/>
        <v>94.876999999999995</v>
      </c>
      <c r="O384" s="34">
        <v>36.78</v>
      </c>
      <c r="P384" s="34">
        <v>38.31</v>
      </c>
      <c r="Q384" s="34">
        <v>8.1199999999999992</v>
      </c>
      <c r="R384" s="34">
        <v>14.32</v>
      </c>
      <c r="S384" s="34">
        <v>0.32</v>
      </c>
      <c r="T384" s="34">
        <v>0.25</v>
      </c>
      <c r="U384" s="34">
        <v>0.37</v>
      </c>
      <c r="V384" s="34">
        <v>0.18</v>
      </c>
      <c r="W384" s="34">
        <v>0.37</v>
      </c>
      <c r="X384" s="34">
        <v>0.73</v>
      </c>
      <c r="Y384" s="433">
        <v>1.0415986949429037</v>
      </c>
      <c r="Z384" s="433">
        <v>1.2623708537248504</v>
      </c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6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spans="1:48" ht="15.75" customHeight="1">
      <c r="A385" s="533" t="s">
        <v>4091</v>
      </c>
      <c r="B385" s="51">
        <v>45929</v>
      </c>
      <c r="C385" s="33" t="s">
        <v>4090</v>
      </c>
      <c r="D385" s="33">
        <v>1470</v>
      </c>
      <c r="E385" s="34">
        <v>15.05</v>
      </c>
      <c r="F385" s="34">
        <v>15.15</v>
      </c>
      <c r="G385" s="34">
        <v>4.12</v>
      </c>
      <c r="H385" s="34">
        <v>0.16</v>
      </c>
      <c r="I385" s="34">
        <v>0.3</v>
      </c>
      <c r="J385" s="31">
        <v>2.9000000000000001E-2</v>
      </c>
      <c r="K385" s="31">
        <v>8.6999999999999994E-2</v>
      </c>
      <c r="L385" s="31">
        <v>0.03</v>
      </c>
      <c r="M385" s="31">
        <v>8.0000000000000002E-3</v>
      </c>
      <c r="N385" s="420">
        <f t="shared" si="69"/>
        <v>95.266000000000005</v>
      </c>
      <c r="O385" s="34">
        <v>36.25</v>
      </c>
      <c r="P385" s="34">
        <v>38.880000000000003</v>
      </c>
      <c r="Q385" s="34">
        <v>8.42</v>
      </c>
      <c r="R385" s="34">
        <v>14.06</v>
      </c>
      <c r="S385" s="34">
        <v>0.24</v>
      </c>
      <c r="T385" s="34">
        <v>0.26</v>
      </c>
      <c r="U385" s="34">
        <v>0.36</v>
      </c>
      <c r="V385" s="34">
        <v>0.18</v>
      </c>
      <c r="W385" s="34">
        <v>0.36</v>
      </c>
      <c r="X385" s="34">
        <v>0.73</v>
      </c>
      <c r="Y385" s="433">
        <v>1.0725517241379312</v>
      </c>
      <c r="Z385" s="433">
        <v>1.3048275862068968</v>
      </c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6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spans="1:48" ht="15.75" customHeight="1">
      <c r="A386" s="534" t="s">
        <v>4093</v>
      </c>
      <c r="B386" s="51">
        <v>45929</v>
      </c>
      <c r="C386" s="33" t="s">
        <v>4092</v>
      </c>
      <c r="D386" s="33">
        <v>1480</v>
      </c>
      <c r="E386" s="34">
        <v>16.45</v>
      </c>
      <c r="F386" s="34">
        <v>16.55</v>
      </c>
      <c r="G386" s="34">
        <v>4.0999999999999996</v>
      </c>
      <c r="H386" s="34">
        <v>0.16</v>
      </c>
      <c r="I386" s="34">
        <v>0.35</v>
      </c>
      <c r="J386" s="31">
        <v>2.5999999999999999E-2</v>
      </c>
      <c r="K386" s="31">
        <v>8.7999999999999995E-2</v>
      </c>
      <c r="L386" s="31">
        <v>3.3000000000000002E-2</v>
      </c>
      <c r="M386" s="31">
        <v>8.0000000000000002E-3</v>
      </c>
      <c r="N386" s="420">
        <f t="shared" ref="N386:N404" si="82">100-SUM(G386:M386)</f>
        <v>95.234999999999999</v>
      </c>
      <c r="O386" s="34">
        <v>36.450000000000003</v>
      </c>
      <c r="P386" s="34">
        <v>38.78</v>
      </c>
      <c r="Q386" s="34">
        <v>8.35</v>
      </c>
      <c r="R386" s="34">
        <v>14.03</v>
      </c>
      <c r="S386" s="34">
        <v>0.24</v>
      </c>
      <c r="T386" s="34">
        <v>0.25</v>
      </c>
      <c r="U386" s="34">
        <v>0.36</v>
      </c>
      <c r="V386" s="34">
        <v>0.19</v>
      </c>
      <c r="W386" s="34">
        <v>0.37</v>
      </c>
      <c r="X386" s="34">
        <v>0.73</v>
      </c>
      <c r="Y386" s="433">
        <v>1.0639231824417008</v>
      </c>
      <c r="Z386" s="433">
        <v>1.2930041152263374</v>
      </c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6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spans="1:48" ht="15.75" customHeight="1">
      <c r="A387" s="534" t="s">
        <v>4095</v>
      </c>
      <c r="B387" s="51">
        <v>45929</v>
      </c>
      <c r="C387" s="33" t="s">
        <v>4094</v>
      </c>
      <c r="D387" s="33">
        <v>1471</v>
      </c>
      <c r="E387" s="34">
        <v>18.350000000000001</v>
      </c>
      <c r="F387" s="34">
        <v>18.45</v>
      </c>
      <c r="G387" s="34">
        <v>4.12</v>
      </c>
      <c r="H387" s="34">
        <v>0.14000000000000001</v>
      </c>
      <c r="I387" s="34">
        <v>0.24</v>
      </c>
      <c r="J387" s="31">
        <v>3.7999999999999999E-2</v>
      </c>
      <c r="K387" s="31">
        <v>8.3000000000000004E-2</v>
      </c>
      <c r="L387" s="31">
        <v>2.1000000000000001E-2</v>
      </c>
      <c r="M387" s="31">
        <v>8.0000000000000002E-3</v>
      </c>
      <c r="N387" s="420">
        <f t="shared" si="82"/>
        <v>95.35</v>
      </c>
      <c r="O387" s="34">
        <v>36.25</v>
      </c>
      <c r="P387" s="34">
        <v>39.049999999999997</v>
      </c>
      <c r="Q387" s="34">
        <v>7.98</v>
      </c>
      <c r="R387" s="34">
        <v>14.02</v>
      </c>
      <c r="S387" s="34">
        <v>0.38</v>
      </c>
      <c r="T387" s="34">
        <v>0.28999999999999998</v>
      </c>
      <c r="U387" s="34">
        <v>0.35</v>
      </c>
      <c r="V387" s="34">
        <v>0.2</v>
      </c>
      <c r="W387" s="34">
        <v>0.47</v>
      </c>
      <c r="X387" s="34">
        <v>0.74</v>
      </c>
      <c r="Y387" s="34">
        <v>1.0772413793103448</v>
      </c>
      <c r="Z387" s="34">
        <v>1.2973793103448277</v>
      </c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6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spans="1:48" ht="15.75" customHeight="1">
      <c r="A388" s="534" t="s">
        <v>4097</v>
      </c>
      <c r="B388" s="51">
        <v>45929</v>
      </c>
      <c r="C388" s="33" t="s">
        <v>4096</v>
      </c>
      <c r="D388" s="33">
        <v>1463</v>
      </c>
      <c r="E388" s="34">
        <v>20.3</v>
      </c>
      <c r="F388" s="34">
        <v>20.399999999999999</v>
      </c>
      <c r="G388" s="34">
        <v>4.13</v>
      </c>
      <c r="H388" s="34">
        <v>0.15</v>
      </c>
      <c r="I388" s="34">
        <v>0.28999999999999998</v>
      </c>
      <c r="J388" s="31">
        <v>3.2000000000000001E-2</v>
      </c>
      <c r="K388" s="31">
        <v>8.5999999999999993E-2</v>
      </c>
      <c r="L388" s="31">
        <v>2.7E-2</v>
      </c>
      <c r="M388" s="31">
        <v>8.0000000000000002E-3</v>
      </c>
      <c r="N388" s="420">
        <f t="shared" si="82"/>
        <v>95.277000000000001</v>
      </c>
      <c r="O388" s="34">
        <v>36.869999999999997</v>
      </c>
      <c r="P388" s="34">
        <v>38.28</v>
      </c>
      <c r="Q388" s="34">
        <v>8.09</v>
      </c>
      <c r="R388" s="34">
        <v>13.89</v>
      </c>
      <c r="S388" s="34">
        <v>0.38</v>
      </c>
      <c r="T388" s="34">
        <v>0.33</v>
      </c>
      <c r="U388" s="34">
        <v>0.34</v>
      </c>
      <c r="V388" s="34">
        <v>0.21</v>
      </c>
      <c r="W388" s="34">
        <v>0.54</v>
      </c>
      <c r="X388" s="34">
        <v>0.8</v>
      </c>
      <c r="Y388" s="34">
        <v>1.0382424735557365</v>
      </c>
      <c r="Z388" s="34">
        <v>1.2576620558719829</v>
      </c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6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spans="1:48" ht="15.75" customHeight="1">
      <c r="A389" s="534" t="s">
        <v>4099</v>
      </c>
      <c r="B389" s="51">
        <v>45929</v>
      </c>
      <c r="C389" s="33" t="s">
        <v>4098</v>
      </c>
      <c r="D389" s="33">
        <v>1497</v>
      </c>
      <c r="E389" s="34">
        <v>22.5</v>
      </c>
      <c r="F389" s="34">
        <v>23</v>
      </c>
      <c r="G389" s="34">
        <v>4.2</v>
      </c>
      <c r="H389" s="34">
        <v>0.16</v>
      </c>
      <c r="I389" s="34">
        <v>0.36</v>
      </c>
      <c r="J389" s="31">
        <v>2.8000000000000001E-2</v>
      </c>
      <c r="K389" s="31">
        <v>8.7999999999999995E-2</v>
      </c>
      <c r="L389" s="31">
        <v>3.4000000000000002E-2</v>
      </c>
      <c r="M389" s="31">
        <v>8.9999999999999993E-3</v>
      </c>
      <c r="N389" s="420">
        <f t="shared" si="82"/>
        <v>95.120999999999995</v>
      </c>
      <c r="O389" s="34">
        <v>36.24</v>
      </c>
      <c r="P389" s="34">
        <v>39.03</v>
      </c>
      <c r="Q389" s="34">
        <v>8.17</v>
      </c>
      <c r="R389" s="34">
        <v>14.21</v>
      </c>
      <c r="S389" s="34">
        <v>0.26</v>
      </c>
      <c r="T389" s="34">
        <v>0.25</v>
      </c>
      <c r="U389" s="34">
        <v>0.34</v>
      </c>
      <c r="V389" s="34">
        <v>0.18</v>
      </c>
      <c r="W389" s="34">
        <v>0.38</v>
      </c>
      <c r="X389" s="34">
        <v>0.68</v>
      </c>
      <c r="Y389" s="433">
        <f>P389/O389</f>
        <v>1.0769867549668874</v>
      </c>
      <c r="Z389" s="433">
        <f>(Q389+P389)/O389</f>
        <v>1.3024282560706402</v>
      </c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6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spans="1:48" ht="15.75" customHeight="1">
      <c r="A390" s="535" t="s">
        <v>4101</v>
      </c>
      <c r="B390" s="51">
        <v>45929</v>
      </c>
      <c r="C390" s="33" t="s">
        <v>4100</v>
      </c>
      <c r="D390" s="33">
        <v>1485</v>
      </c>
      <c r="E390" s="34">
        <v>0.5</v>
      </c>
      <c r="F390" s="34">
        <v>1</v>
      </c>
      <c r="G390" s="34">
        <v>4.16</v>
      </c>
      <c r="H390" s="34">
        <v>0.14000000000000001</v>
      </c>
      <c r="I390" s="34">
        <v>0.27</v>
      </c>
      <c r="J390" s="31">
        <v>3.5000000000000003E-2</v>
      </c>
      <c r="K390" s="31">
        <v>8.5000000000000006E-2</v>
      </c>
      <c r="L390" s="31">
        <v>2.3E-2</v>
      </c>
      <c r="M390" s="31">
        <v>0.01</v>
      </c>
      <c r="N390" s="420">
        <f t="shared" si="82"/>
        <v>95.277000000000001</v>
      </c>
      <c r="O390" s="34">
        <v>36.53</v>
      </c>
      <c r="P390" s="34">
        <v>39.24</v>
      </c>
      <c r="Q390" s="34">
        <v>8.01</v>
      </c>
      <c r="R390" s="34">
        <v>13.81</v>
      </c>
      <c r="S390" s="34">
        <v>0.28000000000000003</v>
      </c>
      <c r="T390" s="34">
        <v>0.23</v>
      </c>
      <c r="U390" s="34">
        <v>0.36</v>
      </c>
      <c r="V390" s="34">
        <v>0.19</v>
      </c>
      <c r="W390" s="34">
        <v>0.4</v>
      </c>
      <c r="X390" s="34">
        <v>0.7</v>
      </c>
      <c r="Y390" s="34">
        <v>1.0741856008759925</v>
      </c>
      <c r="Z390" s="34">
        <v>1.2934574322474679</v>
      </c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6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spans="1:48" ht="15.75" customHeight="1">
      <c r="A391" s="535"/>
      <c r="B391" s="51"/>
      <c r="C391" s="33"/>
      <c r="D391" s="33"/>
      <c r="E391" s="34"/>
      <c r="F391" s="34"/>
      <c r="G391" s="34"/>
      <c r="H391" s="34"/>
      <c r="I391" s="34"/>
      <c r="J391" s="31"/>
      <c r="K391" s="31"/>
      <c r="L391" s="31"/>
      <c r="M391" s="31"/>
      <c r="N391" s="420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6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spans="1:48" ht="15.75" customHeight="1">
      <c r="A392" s="535" t="s">
        <v>4103</v>
      </c>
      <c r="B392" s="51">
        <v>45930</v>
      </c>
      <c r="C392" s="33" t="s">
        <v>4102</v>
      </c>
      <c r="D392" s="33">
        <v>1466</v>
      </c>
      <c r="E392" s="34">
        <v>1.3</v>
      </c>
      <c r="F392" s="34">
        <v>1.4</v>
      </c>
      <c r="G392" s="34">
        <v>4.18</v>
      </c>
      <c r="H392" s="34">
        <v>0.12</v>
      </c>
      <c r="I392" s="34">
        <v>0.12</v>
      </c>
      <c r="J392" s="31">
        <v>5.2999999999999999E-2</v>
      </c>
      <c r="K392" s="31">
        <v>8.3000000000000004E-2</v>
      </c>
      <c r="L392" s="31">
        <v>1.2999999999999999E-2</v>
      </c>
      <c r="M392" s="31">
        <v>8.9999999999999993E-3</v>
      </c>
      <c r="N392" s="420">
        <f t="shared" si="82"/>
        <v>95.421999999999997</v>
      </c>
      <c r="O392" s="34">
        <v>36.86</v>
      </c>
      <c r="P392" s="34">
        <v>38.56</v>
      </c>
      <c r="Q392" s="34">
        <v>8</v>
      </c>
      <c r="R392" s="34">
        <v>13.91</v>
      </c>
      <c r="S392" s="34">
        <v>0.37</v>
      </c>
      <c r="T392" s="34">
        <v>0.31</v>
      </c>
      <c r="U392" s="34">
        <v>0.33</v>
      </c>
      <c r="V392" s="34">
        <v>0.21</v>
      </c>
      <c r="W392" s="34">
        <v>0.44</v>
      </c>
      <c r="X392" s="34">
        <v>0.75</v>
      </c>
      <c r="Y392" s="34">
        <v>1.0461204557786219</v>
      </c>
      <c r="Z392" s="34">
        <v>1.2631578947368423</v>
      </c>
      <c r="AA392" s="34"/>
      <c r="AB392" s="34" t="s">
        <v>48</v>
      </c>
      <c r="AC392" s="34">
        <v>10.5</v>
      </c>
      <c r="AD392" s="34">
        <v>25.8</v>
      </c>
      <c r="AE392" s="34">
        <v>17.399999999999999</v>
      </c>
      <c r="AF392" s="34">
        <v>0.6</v>
      </c>
      <c r="AG392" s="34">
        <v>3.35</v>
      </c>
      <c r="AH392" s="34">
        <v>52.85</v>
      </c>
      <c r="AI392" s="34">
        <v>1.4827586206896552</v>
      </c>
      <c r="AJ392" s="34">
        <v>40.277777777777771</v>
      </c>
      <c r="AK392" s="34">
        <v>889.07499999999993</v>
      </c>
      <c r="AL392" s="36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spans="1:48" ht="15.75" customHeight="1">
      <c r="A393" s="535" t="s">
        <v>4105</v>
      </c>
      <c r="B393" s="51">
        <v>45930</v>
      </c>
      <c r="C393" s="33" t="s">
        <v>4104</v>
      </c>
      <c r="D393" s="33">
        <v>1463</v>
      </c>
      <c r="E393" s="34">
        <v>3.1</v>
      </c>
      <c r="F393" s="34">
        <v>3.2</v>
      </c>
      <c r="G393" s="34">
        <v>4.09</v>
      </c>
      <c r="H393" s="34">
        <v>0.16</v>
      </c>
      <c r="I393" s="34">
        <v>0.43</v>
      </c>
      <c r="J393" s="31">
        <v>3.5999999999999997E-2</v>
      </c>
      <c r="K393" s="31">
        <v>8.5999999999999993E-2</v>
      </c>
      <c r="L393" s="31">
        <v>2.7E-2</v>
      </c>
      <c r="M393" s="31">
        <v>8.9999999999999993E-3</v>
      </c>
      <c r="N393" s="420">
        <f t="shared" si="82"/>
        <v>95.162000000000006</v>
      </c>
      <c r="O393" s="34">
        <v>36.840000000000003</v>
      </c>
      <c r="P393" s="34">
        <v>38.99</v>
      </c>
      <c r="Q393" s="34">
        <v>8.1</v>
      </c>
      <c r="R393" s="34">
        <v>13.49</v>
      </c>
      <c r="S393" s="34">
        <v>0.27</v>
      </c>
      <c r="T393" s="34">
        <v>0.28999999999999998</v>
      </c>
      <c r="U393" s="34">
        <v>0.34</v>
      </c>
      <c r="V393" s="34">
        <v>0.2</v>
      </c>
      <c r="W393" s="34">
        <v>0.45</v>
      </c>
      <c r="X393" s="34">
        <v>0.76</v>
      </c>
      <c r="Y393" s="433">
        <f>P393/O393</f>
        <v>1.0583604777415851</v>
      </c>
      <c r="Z393" s="433">
        <f>(Q393+P393)/O393</f>
        <v>1.2782301845819761</v>
      </c>
      <c r="AA393" s="34"/>
      <c r="AB393" s="34" t="s">
        <v>50</v>
      </c>
      <c r="AC393" s="34">
        <v>6.3</v>
      </c>
      <c r="AD393" s="34" t="s">
        <v>51</v>
      </c>
      <c r="AE393" s="34"/>
      <c r="AF393" s="34"/>
      <c r="AG393" s="34"/>
      <c r="AH393" s="34"/>
      <c r="AI393" s="34"/>
      <c r="AJ393" s="34"/>
      <c r="AK393" s="34"/>
      <c r="AL393" s="36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spans="1:48" ht="15.75" customHeight="1">
      <c r="A394" s="535" t="s">
        <v>4108</v>
      </c>
      <c r="B394" s="51">
        <v>45930</v>
      </c>
      <c r="C394" s="33" t="s">
        <v>4106</v>
      </c>
      <c r="D394" s="33">
        <v>1476</v>
      </c>
      <c r="E394" s="34">
        <v>5</v>
      </c>
      <c r="F394" s="34">
        <v>5.0999999999999996</v>
      </c>
      <c r="G394" s="34">
        <v>4.3099999999999996</v>
      </c>
      <c r="H394" s="34">
        <v>0.17</v>
      </c>
      <c r="I394" s="34">
        <v>0.55000000000000004</v>
      </c>
      <c r="J394" s="31">
        <v>2.1999999999999999E-2</v>
      </c>
      <c r="K394" s="31">
        <v>9.6000000000000002E-2</v>
      </c>
      <c r="L394" s="31">
        <v>4.4999999999999998E-2</v>
      </c>
      <c r="M394" s="31">
        <v>8.9999999999999993E-3</v>
      </c>
      <c r="N394" s="420">
        <f t="shared" si="82"/>
        <v>94.798000000000002</v>
      </c>
      <c r="O394" s="34">
        <v>36.65</v>
      </c>
      <c r="P394" s="34">
        <v>39</v>
      </c>
      <c r="Q394" s="34">
        <v>8.1199999999999992</v>
      </c>
      <c r="R394" s="34">
        <v>13.9</v>
      </c>
      <c r="S394" s="34">
        <v>0.24</v>
      </c>
      <c r="T394" s="34">
        <v>0.23</v>
      </c>
      <c r="U394" s="34">
        <v>0.34</v>
      </c>
      <c r="V394" s="34">
        <v>0.19</v>
      </c>
      <c r="W394" s="34">
        <v>0.4</v>
      </c>
      <c r="X394" s="34">
        <v>0.67</v>
      </c>
      <c r="Y394" s="34">
        <v>1.0641200545702592</v>
      </c>
      <c r="Z394" s="34">
        <v>1.285675306957708</v>
      </c>
      <c r="AA394" s="34"/>
      <c r="AB394" s="34" t="s">
        <v>53</v>
      </c>
      <c r="AC394" s="34">
        <v>14.3</v>
      </c>
      <c r="AD394" s="34">
        <v>25.6</v>
      </c>
      <c r="AE394" s="34">
        <v>17</v>
      </c>
      <c r="AF394" s="34">
        <v>0.6</v>
      </c>
      <c r="AG394" s="34">
        <v>3.62</v>
      </c>
      <c r="AH394" s="34">
        <v>53.18</v>
      </c>
      <c r="AI394" s="34">
        <v>1.5058823529411764</v>
      </c>
      <c r="AJ394" s="34">
        <v>39.906103286384976</v>
      </c>
      <c r="AK394" s="34">
        <v>891.20999999999992</v>
      </c>
      <c r="AL394" s="36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spans="1:48" ht="15.75" customHeight="1">
      <c r="A395" s="535" t="s">
        <v>4109</v>
      </c>
      <c r="B395" s="51">
        <v>45930</v>
      </c>
      <c r="C395" s="33" t="s">
        <v>4107</v>
      </c>
      <c r="D395" s="33">
        <v>1474</v>
      </c>
      <c r="E395" s="34">
        <v>6.5</v>
      </c>
      <c r="F395" s="34">
        <v>7</v>
      </c>
      <c r="G395" s="34">
        <v>4.25</v>
      </c>
      <c r="H395" s="34">
        <v>0.16</v>
      </c>
      <c r="I395" s="34">
        <v>0.36</v>
      </c>
      <c r="J395" s="31">
        <v>2.7E-2</v>
      </c>
      <c r="K395" s="31">
        <v>0.09</v>
      </c>
      <c r="L395" s="31">
        <v>3.3000000000000002E-2</v>
      </c>
      <c r="M395" s="31">
        <v>8.0000000000000002E-3</v>
      </c>
      <c r="N395" s="420">
        <f t="shared" si="82"/>
        <v>95.072000000000003</v>
      </c>
      <c r="O395" s="34">
        <v>36.25</v>
      </c>
      <c r="P395" s="34">
        <v>38.92</v>
      </c>
      <c r="Q395" s="34">
        <v>8.2100000000000009</v>
      </c>
      <c r="R395" s="34">
        <v>14.21</v>
      </c>
      <c r="S395" s="34">
        <v>0.28000000000000003</v>
      </c>
      <c r="T395" s="34">
        <v>0.26</v>
      </c>
      <c r="U395" s="34">
        <v>0.37</v>
      </c>
      <c r="V395" s="34">
        <v>0.19</v>
      </c>
      <c r="W395" s="34">
        <v>0.42</v>
      </c>
      <c r="X395" s="34">
        <v>0.69</v>
      </c>
      <c r="Y395" s="34">
        <v>1.073655172413793</v>
      </c>
      <c r="Z395" s="34">
        <v>1.3001379310344827</v>
      </c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6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spans="1:48" ht="15.75" customHeight="1">
      <c r="A396" s="535" t="s">
        <v>4111</v>
      </c>
      <c r="B396" s="51">
        <v>45930</v>
      </c>
      <c r="C396" s="33" t="s">
        <v>4110</v>
      </c>
      <c r="D396" s="33">
        <v>1486</v>
      </c>
      <c r="E396" s="34">
        <v>9</v>
      </c>
      <c r="F396" s="34">
        <v>9.1</v>
      </c>
      <c r="G396" s="34">
        <v>4.18</v>
      </c>
      <c r="H396" s="34">
        <v>0.16</v>
      </c>
      <c r="I396" s="34">
        <v>0.33</v>
      </c>
      <c r="J396" s="31">
        <v>0.03</v>
      </c>
      <c r="K396" s="31">
        <v>8.8999999999999996E-2</v>
      </c>
      <c r="L396" s="31">
        <v>2.9000000000000001E-2</v>
      </c>
      <c r="M396" s="31">
        <v>8.9999999999999993E-3</v>
      </c>
      <c r="N396" s="420">
        <f t="shared" si="82"/>
        <v>95.173000000000002</v>
      </c>
      <c r="O396" s="34">
        <v>36.64</v>
      </c>
      <c r="P396" s="34">
        <v>38.76</v>
      </c>
      <c r="Q396" s="34">
        <v>8.1</v>
      </c>
      <c r="R396" s="34">
        <v>14.04</v>
      </c>
      <c r="S396" s="34">
        <v>0.26</v>
      </c>
      <c r="T396" s="34">
        <v>0.25</v>
      </c>
      <c r="U396" s="34">
        <v>0.36</v>
      </c>
      <c r="V396" s="34">
        <v>0.19</v>
      </c>
      <c r="W396" s="34">
        <v>0.41</v>
      </c>
      <c r="X396" s="34">
        <v>0.72</v>
      </c>
      <c r="Y396" s="34">
        <v>1.0578602620087336</v>
      </c>
      <c r="Z396" s="34">
        <v>1.2789301310043668</v>
      </c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6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spans="1:48" ht="15.75" customHeight="1">
      <c r="A397" s="535" t="s">
        <v>4113</v>
      </c>
      <c r="B397" s="51">
        <v>45930</v>
      </c>
      <c r="C397" s="33" t="s">
        <v>4112</v>
      </c>
      <c r="D397" s="33">
        <v>1474</v>
      </c>
      <c r="E397" s="34">
        <v>11</v>
      </c>
      <c r="F397" s="34">
        <v>11.1</v>
      </c>
      <c r="G397" s="34">
        <v>4.1399999999999997</v>
      </c>
      <c r="H397" s="34">
        <v>0.17</v>
      </c>
      <c r="I397" s="34">
        <v>0.43</v>
      </c>
      <c r="J397" s="31">
        <v>2.5999999999999999E-2</v>
      </c>
      <c r="K397" s="31">
        <v>9.0999999999999998E-2</v>
      </c>
      <c r="L397" s="31">
        <v>3.5999999999999997E-2</v>
      </c>
      <c r="M397" s="31">
        <v>8.0000000000000002E-3</v>
      </c>
      <c r="N397" s="420">
        <f t="shared" si="82"/>
        <v>95.099000000000004</v>
      </c>
      <c r="O397" s="34">
        <v>36.57</v>
      </c>
      <c r="P397" s="34">
        <v>38.58</v>
      </c>
      <c r="Q397" s="34">
        <v>8.1</v>
      </c>
      <c r="R397" s="34">
        <v>14.24</v>
      </c>
      <c r="S397" s="34">
        <v>0.32</v>
      </c>
      <c r="T397" s="34">
        <v>0.3</v>
      </c>
      <c r="U397" s="34">
        <v>0.35</v>
      </c>
      <c r="V397" s="34">
        <v>0.21</v>
      </c>
      <c r="W397" s="34">
        <v>0.46</v>
      </c>
      <c r="X397" s="34">
        <v>0.71</v>
      </c>
      <c r="Y397" s="433">
        <f>P397/O397</f>
        <v>1.054963084495488</v>
      </c>
      <c r="Z397" s="433">
        <f>(Q397+P397)/O397</f>
        <v>1.276456111566858</v>
      </c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6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spans="1:48" ht="15.75" customHeight="1">
      <c r="A398" s="535" t="s">
        <v>4115</v>
      </c>
      <c r="B398" s="51">
        <v>45930</v>
      </c>
      <c r="C398" s="33" t="s">
        <v>4114</v>
      </c>
      <c r="D398" s="33">
        <v>1480</v>
      </c>
      <c r="E398" s="34">
        <v>12.26</v>
      </c>
      <c r="F398" s="34">
        <v>12.36</v>
      </c>
      <c r="G398" s="34">
        <v>4.3600000000000003</v>
      </c>
      <c r="H398" s="34">
        <v>0.19</v>
      </c>
      <c r="I398" s="34">
        <v>0.61</v>
      </c>
      <c r="J398" s="31">
        <v>2.1000000000000001E-2</v>
      </c>
      <c r="K398" s="31">
        <v>9.9000000000000005E-2</v>
      </c>
      <c r="L398" s="31">
        <v>4.5999999999999999E-2</v>
      </c>
      <c r="M398" s="31">
        <v>8.0000000000000002E-3</v>
      </c>
      <c r="N398" s="420">
        <f t="shared" si="82"/>
        <v>94.665999999999997</v>
      </c>
      <c r="O398" s="34">
        <v>36.299999999999997</v>
      </c>
      <c r="P398" s="34">
        <v>39.4</v>
      </c>
      <c r="Q398" s="34">
        <v>8.0399999999999991</v>
      </c>
      <c r="R398" s="34">
        <v>13.92</v>
      </c>
      <c r="S398" s="34">
        <v>0.24</v>
      </c>
      <c r="T398" s="34">
        <v>0.24</v>
      </c>
      <c r="U398" s="34">
        <v>0.35</v>
      </c>
      <c r="V398" s="34">
        <v>0.19</v>
      </c>
      <c r="W398" s="34">
        <v>0.42</v>
      </c>
      <c r="X398" s="34">
        <v>0.64</v>
      </c>
      <c r="Y398" s="34">
        <v>1.0853994490358128</v>
      </c>
      <c r="Z398" s="34">
        <v>1.3068870523415979</v>
      </c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6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</row>
    <row r="399" spans="1:48" ht="15.75" customHeight="1">
      <c r="A399" s="535" t="s">
        <v>4117</v>
      </c>
      <c r="B399" s="51">
        <v>45930</v>
      </c>
      <c r="C399" s="33" t="s">
        <v>4116</v>
      </c>
      <c r="D399" s="37">
        <v>1495</v>
      </c>
      <c r="E399" s="34">
        <v>14.1</v>
      </c>
      <c r="F399" s="34">
        <v>14.2</v>
      </c>
      <c r="G399" s="34">
        <v>4.2699999999999996</v>
      </c>
      <c r="H399" s="34">
        <v>0.18</v>
      </c>
      <c r="I399" s="34">
        <v>0.63</v>
      </c>
      <c r="J399" s="31">
        <v>1.9E-2</v>
      </c>
      <c r="K399" s="31">
        <v>9.6000000000000002E-2</v>
      </c>
      <c r="L399" s="31">
        <v>4.7E-2</v>
      </c>
      <c r="M399" s="31">
        <v>8.0000000000000002E-3</v>
      </c>
      <c r="N399" s="420">
        <f t="shared" si="82"/>
        <v>94.75</v>
      </c>
      <c r="O399" s="34">
        <v>36.4</v>
      </c>
      <c r="P399" s="34">
        <v>39.51</v>
      </c>
      <c r="Q399" s="34">
        <v>8.07</v>
      </c>
      <c r="R399" s="34">
        <v>13.87</v>
      </c>
      <c r="S399" s="34">
        <v>0.21</v>
      </c>
      <c r="T399" s="34">
        <v>0.2</v>
      </c>
      <c r="U399" s="34">
        <v>0.34</v>
      </c>
      <c r="V399" s="34">
        <v>0.19</v>
      </c>
      <c r="W399" s="34">
        <v>0.39</v>
      </c>
      <c r="X399" s="34">
        <v>0.57999999999999996</v>
      </c>
      <c r="Y399" s="433">
        <f>P399/O399</f>
        <v>1.0854395604395604</v>
      </c>
      <c r="Z399" s="433">
        <f>(Q399+P399)/O399</f>
        <v>1.3071428571428572</v>
      </c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6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</row>
    <row r="400" spans="1:48" ht="15.75" customHeight="1">
      <c r="A400" s="535" t="s">
        <v>4119</v>
      </c>
      <c r="B400" s="51">
        <v>45930</v>
      </c>
      <c r="C400" s="33" t="s">
        <v>4118</v>
      </c>
      <c r="D400" s="37">
        <v>1479</v>
      </c>
      <c r="E400" s="34">
        <v>16</v>
      </c>
      <c r="F400" s="34">
        <v>16.100000000000001</v>
      </c>
      <c r="G400" s="34">
        <v>4.1500000000000004</v>
      </c>
      <c r="H400" s="34">
        <v>0.16</v>
      </c>
      <c r="I400" s="34">
        <v>0.62</v>
      </c>
      <c r="J400" s="31">
        <v>1.4999999999999999E-2</v>
      </c>
      <c r="K400" s="31">
        <v>0.09</v>
      </c>
      <c r="L400" s="31">
        <v>4.2000000000000003E-2</v>
      </c>
      <c r="M400" s="31">
        <v>4.0000000000000001E-3</v>
      </c>
      <c r="N400" s="420">
        <f t="shared" si="82"/>
        <v>94.918999999999997</v>
      </c>
      <c r="O400" s="34">
        <v>35.65</v>
      </c>
      <c r="P400" s="34">
        <v>40.020000000000003</v>
      </c>
      <c r="Q400" s="34">
        <v>8.15</v>
      </c>
      <c r="R400" s="34">
        <v>14.03</v>
      </c>
      <c r="S400" s="34">
        <v>0.22</v>
      </c>
      <c r="T400" s="34">
        <v>0.19</v>
      </c>
      <c r="U400" s="34">
        <v>0.34</v>
      </c>
      <c r="V400" s="34">
        <v>0.19</v>
      </c>
      <c r="W400" s="34">
        <v>0.4</v>
      </c>
      <c r="X400" s="34">
        <v>0.55000000000000004</v>
      </c>
      <c r="Y400" s="433">
        <f t="shared" ref="Y400:Y401" si="83">P400/O400</f>
        <v>1.1225806451612905</v>
      </c>
      <c r="Z400" s="433">
        <f t="shared" ref="Z400:Z401" si="84">(Q400+P400)/O400</f>
        <v>1.3511921458625527</v>
      </c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6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</row>
    <row r="401" spans="1:48" ht="15.75" customHeight="1">
      <c r="A401" s="535" t="s">
        <v>4121</v>
      </c>
      <c r="B401" s="51">
        <v>45930</v>
      </c>
      <c r="C401" s="33" t="s">
        <v>4120</v>
      </c>
      <c r="D401" s="37">
        <v>1484</v>
      </c>
      <c r="E401" s="34">
        <v>18.100000000000001</v>
      </c>
      <c r="F401" s="34">
        <v>18.2</v>
      </c>
      <c r="G401" s="34">
        <v>4.37</v>
      </c>
      <c r="H401" s="34">
        <v>0.18</v>
      </c>
      <c r="I401" s="34">
        <v>0.77</v>
      </c>
      <c r="J401" s="31">
        <v>1.7999999999999999E-2</v>
      </c>
      <c r="K401" s="31">
        <v>9.9000000000000005E-2</v>
      </c>
      <c r="L401" s="31">
        <v>0.05</v>
      </c>
      <c r="M401" s="31">
        <v>8.0000000000000002E-3</v>
      </c>
      <c r="N401" s="420">
        <f t="shared" si="82"/>
        <v>94.504999999999995</v>
      </c>
      <c r="O401" s="34">
        <v>35.86</v>
      </c>
      <c r="P401" s="34">
        <v>39.69</v>
      </c>
      <c r="Q401" s="34">
        <v>8.19</v>
      </c>
      <c r="R401" s="34">
        <v>14.16</v>
      </c>
      <c r="S401" s="34">
        <v>0.27</v>
      </c>
      <c r="T401" s="34">
        <v>0.2</v>
      </c>
      <c r="U401" s="34">
        <v>0.28999999999999998</v>
      </c>
      <c r="V401" s="34">
        <v>0.19</v>
      </c>
      <c r="W401" s="34">
        <v>0.44</v>
      </c>
      <c r="X401" s="34">
        <v>0.61</v>
      </c>
      <c r="Y401" s="433">
        <f t="shared" si="83"/>
        <v>1.1068042387060792</v>
      </c>
      <c r="Z401" s="433">
        <f t="shared" si="84"/>
        <v>1.335192414947016</v>
      </c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6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</row>
    <row r="402" spans="1:48" ht="15.75" customHeight="1">
      <c r="A402" s="535" t="s">
        <v>4123</v>
      </c>
      <c r="B402" s="51">
        <v>45930</v>
      </c>
      <c r="C402" s="33" t="s">
        <v>4122</v>
      </c>
      <c r="D402" s="37">
        <v>1471</v>
      </c>
      <c r="E402" s="34">
        <v>20.100000000000001</v>
      </c>
      <c r="F402" s="34">
        <v>20.2</v>
      </c>
      <c r="G402" s="34">
        <v>4.26</v>
      </c>
      <c r="H402" s="34">
        <v>0.2</v>
      </c>
      <c r="I402" s="34">
        <v>0.75</v>
      </c>
      <c r="J402" s="31">
        <v>1.7000000000000001E-2</v>
      </c>
      <c r="K402" s="31">
        <v>0.104</v>
      </c>
      <c r="L402" s="31">
        <v>5.2999999999999999E-2</v>
      </c>
      <c r="M402" s="31">
        <v>8.9999999999999993E-3</v>
      </c>
      <c r="N402" s="420">
        <f t="shared" si="82"/>
        <v>94.606999999999999</v>
      </c>
      <c r="O402" s="34">
        <v>35.659999999999997</v>
      </c>
      <c r="P402" s="34">
        <v>39.590000000000003</v>
      </c>
      <c r="Q402" s="34">
        <v>8.3699999999999992</v>
      </c>
      <c r="R402" s="34">
        <v>13.99</v>
      </c>
      <c r="S402" s="34">
        <v>0.42</v>
      </c>
      <c r="T402" s="34">
        <v>0.21</v>
      </c>
      <c r="U402" s="34">
        <v>0.31</v>
      </c>
      <c r="V402" s="34">
        <v>0.2</v>
      </c>
      <c r="W402" s="34">
        <v>0.49</v>
      </c>
      <c r="X402" s="34">
        <v>0.65</v>
      </c>
      <c r="Y402" s="433">
        <f>P402/O402</f>
        <v>1.1102075154234439</v>
      </c>
      <c r="Z402" s="433">
        <f>(Q402+P402)/O402</f>
        <v>1.344924284913068</v>
      </c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6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</row>
    <row r="403" spans="1:48" ht="15.75" customHeight="1">
      <c r="A403" s="535" t="s">
        <v>4125</v>
      </c>
      <c r="B403" s="51">
        <v>45930</v>
      </c>
      <c r="C403" s="33" t="s">
        <v>4124</v>
      </c>
      <c r="D403" s="37">
        <v>1465</v>
      </c>
      <c r="E403" s="34">
        <v>21.3</v>
      </c>
      <c r="F403" s="34">
        <v>21.4</v>
      </c>
      <c r="G403" s="34">
        <v>4.16</v>
      </c>
      <c r="H403" s="34">
        <v>0.17</v>
      </c>
      <c r="I403" s="34">
        <v>0.48</v>
      </c>
      <c r="J403" s="31">
        <v>2.1000000000000001E-2</v>
      </c>
      <c r="K403" s="31">
        <v>0.09</v>
      </c>
      <c r="L403" s="31">
        <v>0.04</v>
      </c>
      <c r="M403" s="31">
        <v>8.9999999999999993E-3</v>
      </c>
      <c r="N403" s="420">
        <f t="shared" si="82"/>
        <v>95.03</v>
      </c>
      <c r="O403" s="34">
        <v>36.25</v>
      </c>
      <c r="P403" s="34">
        <v>38.799999999999997</v>
      </c>
      <c r="Q403" s="34">
        <v>8.1</v>
      </c>
      <c r="R403" s="34">
        <v>14.27</v>
      </c>
      <c r="S403" s="34">
        <v>0.33</v>
      </c>
      <c r="T403" s="34">
        <v>0.27</v>
      </c>
      <c r="U403" s="34">
        <v>0.3</v>
      </c>
      <c r="V403" s="34">
        <v>0.24</v>
      </c>
      <c r="W403" s="34">
        <v>0.54</v>
      </c>
      <c r="X403" s="34">
        <v>0.69</v>
      </c>
      <c r="Y403" s="34">
        <v>1.0703448275862069</v>
      </c>
      <c r="Z403" s="34">
        <v>1.2937931034482759</v>
      </c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6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spans="1:48" ht="15.75" customHeight="1">
      <c r="A404" s="535" t="s">
        <v>4127</v>
      </c>
      <c r="B404" s="51">
        <v>45930</v>
      </c>
      <c r="C404" s="33" t="s">
        <v>4126</v>
      </c>
      <c r="D404" s="37">
        <v>1464</v>
      </c>
      <c r="E404" s="34">
        <v>23.4</v>
      </c>
      <c r="F404" s="34">
        <v>23.5</v>
      </c>
      <c r="G404" s="34">
        <v>4.13</v>
      </c>
      <c r="H404" s="34">
        <v>0.15</v>
      </c>
      <c r="I404" s="34">
        <v>0.36</v>
      </c>
      <c r="J404" s="31">
        <v>2.8000000000000001E-2</v>
      </c>
      <c r="K404" s="31">
        <v>8.6999999999999994E-2</v>
      </c>
      <c r="L404" s="31">
        <v>0.03</v>
      </c>
      <c r="M404" s="31">
        <v>8.9999999999999993E-3</v>
      </c>
      <c r="N404" s="420">
        <f t="shared" si="82"/>
        <v>95.206000000000003</v>
      </c>
      <c r="O404" s="34">
        <v>36.44</v>
      </c>
      <c r="P404" s="34">
        <v>38.81</v>
      </c>
      <c r="Q404" s="34">
        <v>8.08</v>
      </c>
      <c r="R404" s="34">
        <v>13.88</v>
      </c>
      <c r="S404" s="34">
        <v>0.41</v>
      </c>
      <c r="T404" s="34">
        <v>0.26</v>
      </c>
      <c r="U404" s="34">
        <v>0.32</v>
      </c>
      <c r="V404" s="34">
        <v>0.21</v>
      </c>
      <c r="W404" s="34">
        <v>0.48</v>
      </c>
      <c r="X404" s="34">
        <v>0.74</v>
      </c>
      <c r="Y404" s="433">
        <f t="shared" ref="Y404" si="85">P404/O404</f>
        <v>1.0650384193194293</v>
      </c>
      <c r="Z404" s="433">
        <f t="shared" ref="Z404" si="86">(Q404+P404)/O404</f>
        <v>1.2867727771679474</v>
      </c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6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spans="1:48" ht="15.75" customHeight="1">
      <c r="A405" s="535"/>
      <c r="B405" s="51"/>
      <c r="C405" s="33"/>
      <c r="D405" s="37"/>
      <c r="E405" s="34"/>
      <c r="F405" s="34"/>
      <c r="G405" s="34"/>
      <c r="H405" s="34"/>
      <c r="I405" s="34"/>
      <c r="J405" s="31"/>
      <c r="K405" s="31"/>
      <c r="L405" s="31"/>
      <c r="M405" s="31"/>
      <c r="N405" s="420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6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spans="1:48" ht="15.75" customHeight="1">
      <c r="A406" s="530"/>
      <c r="B406" s="51"/>
      <c r="C406" s="33"/>
      <c r="D406" s="37"/>
      <c r="E406" s="34"/>
      <c r="F406" s="34"/>
      <c r="G406" s="34"/>
      <c r="H406" s="34"/>
      <c r="I406" s="34"/>
      <c r="J406" s="31"/>
      <c r="K406" s="31"/>
      <c r="L406" s="31"/>
      <c r="M406" s="31"/>
      <c r="N406" s="420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6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spans="1:48" ht="15.75" customHeight="1">
      <c r="A407" s="53"/>
      <c r="B407" s="53"/>
      <c r="C407" s="53"/>
      <c r="D407" s="54"/>
      <c r="E407" s="55"/>
      <c r="F407" s="55"/>
      <c r="G407" s="55"/>
      <c r="H407" s="55"/>
      <c r="I407" s="55"/>
      <c r="J407" s="56"/>
      <c r="K407" s="56"/>
      <c r="L407" s="56"/>
      <c r="M407" s="56"/>
      <c r="N407" s="56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7"/>
      <c r="AC407" s="55"/>
      <c r="AD407" s="55"/>
      <c r="AE407" s="55"/>
      <c r="AF407" s="55"/>
      <c r="AG407" s="55"/>
      <c r="AH407" s="55"/>
      <c r="AI407" s="55"/>
      <c r="AJ407" s="55"/>
      <c r="AK407" s="55"/>
      <c r="AL407" s="58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spans="1:48" ht="15.75" customHeight="1">
      <c r="A408" s="15"/>
      <c r="B408" s="41" t="s">
        <v>41</v>
      </c>
      <c r="C408" s="15"/>
      <c r="D408" s="16">
        <f>MIN(D6:D407)</f>
        <v>1406</v>
      </c>
      <c r="E408" s="15"/>
      <c r="F408" s="15"/>
      <c r="G408" s="14">
        <f t="shared" ref="G408:Z408" si="87">MIN(G6:G407)</f>
        <v>3.92</v>
      </c>
      <c r="H408" s="14">
        <f t="shared" si="87"/>
        <v>0.08</v>
      </c>
      <c r="I408" s="14">
        <f t="shared" si="87"/>
        <v>0.12</v>
      </c>
      <c r="J408" s="17">
        <f t="shared" si="87"/>
        <v>1.0999999999999999E-2</v>
      </c>
      <c r="K408" s="17">
        <f t="shared" si="87"/>
        <v>7.3999999999999996E-2</v>
      </c>
      <c r="L408" s="17">
        <f t="shared" si="87"/>
        <v>0.01</v>
      </c>
      <c r="M408" s="17">
        <f t="shared" si="87"/>
        <v>4.0000000000000001E-3</v>
      </c>
      <c r="N408" s="17">
        <f t="shared" si="87"/>
        <v>94.036000000000001</v>
      </c>
      <c r="O408" s="14">
        <f t="shared" si="87"/>
        <v>33.46</v>
      </c>
      <c r="P408" s="14">
        <f t="shared" si="87"/>
        <v>34.5</v>
      </c>
      <c r="Q408" s="14">
        <f t="shared" si="87"/>
        <v>6.06</v>
      </c>
      <c r="R408" s="14">
        <f t="shared" si="87"/>
        <v>13</v>
      </c>
      <c r="S408" s="14">
        <f t="shared" si="87"/>
        <v>0.17</v>
      </c>
      <c r="T408" s="14">
        <f t="shared" si="87"/>
        <v>0.08</v>
      </c>
      <c r="U408" s="14">
        <f t="shared" si="87"/>
        <v>0.18</v>
      </c>
      <c r="V408" s="14">
        <f t="shared" si="87"/>
        <v>0.11857077573403402</v>
      </c>
      <c r="W408" s="14">
        <f t="shared" si="87"/>
        <v>0.27</v>
      </c>
      <c r="X408" s="14">
        <f t="shared" si="87"/>
        <v>0.37</v>
      </c>
      <c r="Y408" s="14">
        <f t="shared" si="87"/>
        <v>0.83052479537794899</v>
      </c>
      <c r="Z408" s="14">
        <f t="shared" si="87"/>
        <v>1.0074626865671643</v>
      </c>
      <c r="AA408" s="14"/>
      <c r="AB408" s="14"/>
      <c r="AC408" s="14"/>
      <c r="AD408" s="14">
        <f t="shared" ref="AD408:AK408" si="88">MIN(AD6:AD407)</f>
        <v>24.4</v>
      </c>
      <c r="AE408" s="14">
        <f t="shared" si="88"/>
        <v>17</v>
      </c>
      <c r="AF408" s="14">
        <f t="shared" si="88"/>
        <v>0.4</v>
      </c>
      <c r="AG408" s="14">
        <f t="shared" si="88"/>
        <v>3.22</v>
      </c>
      <c r="AH408" s="14">
        <f t="shared" si="88"/>
        <v>51.71</v>
      </c>
      <c r="AI408" s="14">
        <f t="shared" si="88"/>
        <v>1.3369565217391306</v>
      </c>
      <c r="AJ408" s="14">
        <f t="shared" si="88"/>
        <v>39.906103286384976</v>
      </c>
      <c r="AK408" s="14">
        <f t="shared" si="88"/>
        <v>848.51</v>
      </c>
      <c r="AL408" s="14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spans="1:48" ht="15.75" customHeight="1">
      <c r="A409" s="18"/>
      <c r="B409" s="42" t="s">
        <v>42</v>
      </c>
      <c r="C409" s="18"/>
      <c r="D409" s="16">
        <f>MAX(D6:D407)</f>
        <v>1525</v>
      </c>
      <c r="E409" s="18"/>
      <c r="F409" s="18"/>
      <c r="G409" s="14">
        <f t="shared" ref="G409:Z409" si="89">MAX(G6:G407)</f>
        <v>4.49</v>
      </c>
      <c r="H409" s="14">
        <f t="shared" si="89"/>
        <v>0.45</v>
      </c>
      <c r="I409" s="14">
        <f t="shared" si="89"/>
        <v>1.67</v>
      </c>
      <c r="J409" s="17">
        <f t="shared" si="89"/>
        <v>0.13300000000000001</v>
      </c>
      <c r="K409" s="17">
        <f t="shared" si="89"/>
        <v>0.126</v>
      </c>
      <c r="L409" s="17">
        <f t="shared" si="89"/>
        <v>9.7000000000000003E-2</v>
      </c>
      <c r="M409" s="17">
        <f t="shared" si="89"/>
        <v>3.2000000000000001E-2</v>
      </c>
      <c r="N409" s="17">
        <f t="shared" si="89"/>
        <v>95.421999999999997</v>
      </c>
      <c r="O409" s="14">
        <f t="shared" si="89"/>
        <v>41.54</v>
      </c>
      <c r="P409" s="14">
        <f t="shared" si="89"/>
        <v>41.28</v>
      </c>
      <c r="Q409" s="14">
        <f t="shared" si="89"/>
        <v>8.6199999999999992</v>
      </c>
      <c r="R409" s="14">
        <f t="shared" si="89"/>
        <v>18.66</v>
      </c>
      <c r="S409" s="14">
        <f t="shared" si="89"/>
        <v>0.85</v>
      </c>
      <c r="T409" s="14">
        <f t="shared" si="89"/>
        <v>0.33</v>
      </c>
      <c r="U409" s="14">
        <f t="shared" si="89"/>
        <v>0.38842107265039449</v>
      </c>
      <c r="V409" s="14">
        <f t="shared" si="89"/>
        <v>0.5</v>
      </c>
      <c r="W409" s="14">
        <f t="shared" si="89"/>
        <v>0.75</v>
      </c>
      <c r="X409" s="14">
        <f t="shared" si="89"/>
        <v>1.090728478624617</v>
      </c>
      <c r="Y409" s="14">
        <f t="shared" si="89"/>
        <v>1.2073529411764705</v>
      </c>
      <c r="Z409" s="14">
        <f t="shared" si="89"/>
        <v>1.4115361625821878</v>
      </c>
      <c r="AA409" s="14"/>
      <c r="AB409" s="14"/>
      <c r="AC409" s="14"/>
      <c r="AD409" s="14">
        <f t="shared" ref="AD409:AK409" si="90">MAX(AD6:AD407)</f>
        <v>26.2</v>
      </c>
      <c r="AE409" s="14">
        <f t="shared" si="90"/>
        <v>18.399999999999999</v>
      </c>
      <c r="AF409" s="14">
        <f t="shared" si="90"/>
        <v>0.6</v>
      </c>
      <c r="AG409" s="14">
        <f t="shared" si="90"/>
        <v>3.89</v>
      </c>
      <c r="AH409" s="14">
        <f t="shared" si="90"/>
        <v>54.45</v>
      </c>
      <c r="AI409" s="14">
        <f t="shared" si="90"/>
        <v>1.5058823529411764</v>
      </c>
      <c r="AJ409" s="14">
        <f t="shared" si="90"/>
        <v>42.790697674418603</v>
      </c>
      <c r="AK409" s="14">
        <f t="shared" si="90"/>
        <v>911.64499999999998</v>
      </c>
      <c r="AL409" s="14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spans="1:48" ht="15.75" customHeight="1">
      <c r="A410" s="18"/>
      <c r="B410" s="42" t="s">
        <v>43</v>
      </c>
      <c r="C410" s="18"/>
      <c r="D410" s="16">
        <f>AVERAGE(D6:D407)</f>
        <v>1475.6170798898072</v>
      </c>
      <c r="E410" s="18"/>
      <c r="F410" s="18"/>
      <c r="G410" s="14">
        <f t="shared" ref="G410:Z410" si="91">AVERAGE(G6:G407)</f>
        <v>4.2369459459459478</v>
      </c>
      <c r="H410" s="14">
        <f t="shared" si="91"/>
        <v>0.1264864864864863</v>
      </c>
      <c r="I410" s="14">
        <f t="shared" si="91"/>
        <v>0.4936486486486491</v>
      </c>
      <c r="J410" s="17">
        <f t="shared" si="91"/>
        <v>3.895135135135136E-2</v>
      </c>
      <c r="K410" s="17">
        <f t="shared" si="91"/>
        <v>9.0908108108108121E-2</v>
      </c>
      <c r="L410" s="17">
        <f t="shared" si="91"/>
        <v>4.2167567567567524E-2</v>
      </c>
      <c r="M410" s="17">
        <f t="shared" si="91"/>
        <v>1.2605405405405359E-2</v>
      </c>
      <c r="N410" s="17">
        <f t="shared" si="91"/>
        <v>94.9582864864865</v>
      </c>
      <c r="O410" s="14">
        <f t="shared" si="91"/>
        <v>36.247500853930148</v>
      </c>
      <c r="P410" s="14">
        <f t="shared" si="91"/>
        <v>39.029141454826117</v>
      </c>
      <c r="Q410" s="14">
        <f t="shared" si="91"/>
        <v>7.1514219925189542</v>
      </c>
      <c r="R410" s="14">
        <f t="shared" si="91"/>
        <v>15.294484056488603</v>
      </c>
      <c r="S410" s="14">
        <f t="shared" si="91"/>
        <v>0.33502005742738311</v>
      </c>
      <c r="T410" s="14">
        <f t="shared" si="91"/>
        <v>0.192275160336768</v>
      </c>
      <c r="U410" s="14">
        <f t="shared" si="91"/>
        <v>0.28317680619697072</v>
      </c>
      <c r="V410" s="14">
        <f t="shared" si="91"/>
        <v>0.1916660723604765</v>
      </c>
      <c r="W410" s="14">
        <f t="shared" si="91"/>
        <v>0.44506990192853735</v>
      </c>
      <c r="X410" s="14">
        <f t="shared" si="91"/>
        <v>0.69298558999254367</v>
      </c>
      <c r="Y410" s="14">
        <f t="shared" si="91"/>
        <v>1.0780037293384597</v>
      </c>
      <c r="Z410" s="14">
        <f t="shared" si="91"/>
        <v>1.2754055675995724</v>
      </c>
      <c r="AA410" s="14"/>
      <c r="AB410" s="14"/>
      <c r="AC410" s="14"/>
      <c r="AD410" s="14">
        <f t="shared" ref="AD410:AK410" si="92">AVERAGE(AD6:AD407)</f>
        <v>24.982222222222219</v>
      </c>
      <c r="AE410" s="14">
        <f t="shared" si="92"/>
        <v>17.928888888888881</v>
      </c>
      <c r="AF410" s="14">
        <f t="shared" si="92"/>
        <v>0.56000000000000028</v>
      </c>
      <c r="AG410" s="14">
        <f t="shared" si="92"/>
        <v>3.4642222222222228</v>
      </c>
      <c r="AH410" s="14">
        <f t="shared" si="92"/>
        <v>53.06466666666666</v>
      </c>
      <c r="AI410" s="14">
        <f t="shared" si="92"/>
        <v>1.394068976913986</v>
      </c>
      <c r="AJ410" s="14">
        <f t="shared" si="92"/>
        <v>41.781489984964864</v>
      </c>
      <c r="AK410" s="14">
        <f t="shared" si="92"/>
        <v>867.61655555555524</v>
      </c>
      <c r="AL410" s="14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spans="1:48" ht="15.75" customHeight="1">
      <c r="A411" s="19"/>
      <c r="B411" s="43" t="s">
        <v>44</v>
      </c>
      <c r="C411" s="19"/>
      <c r="D411" s="14">
        <f>STDEV(D6:D407)</f>
        <v>14.354987785516558</v>
      </c>
      <c r="E411" s="18"/>
      <c r="F411" s="18"/>
      <c r="G411" s="14">
        <f t="shared" ref="G411:Z411" si="93">STDEV(G6:G407)</f>
        <v>8.8477776042567818E-2</v>
      </c>
      <c r="H411" s="14">
        <f t="shared" si="93"/>
        <v>2.739020617165687E-2</v>
      </c>
      <c r="I411" s="14">
        <f t="shared" si="93"/>
        <v>0.22246082645515786</v>
      </c>
      <c r="J411" s="17">
        <f t="shared" si="93"/>
        <v>1.9217703299825369E-2</v>
      </c>
      <c r="K411" s="17">
        <f t="shared" si="93"/>
        <v>9.3526043321183524E-3</v>
      </c>
      <c r="L411" s="17">
        <f t="shared" si="93"/>
        <v>1.643016021829816E-2</v>
      </c>
      <c r="M411" s="17">
        <f t="shared" si="93"/>
        <v>2.4519165609071872E-3</v>
      </c>
      <c r="N411" s="17">
        <f t="shared" si="93"/>
        <v>0.2520951751296821</v>
      </c>
      <c r="O411" s="14">
        <f t="shared" si="93"/>
        <v>1.006481389254116</v>
      </c>
      <c r="P411" s="14">
        <f t="shared" si="93"/>
        <v>0.95072952999740545</v>
      </c>
      <c r="Q411" s="14">
        <f t="shared" si="93"/>
        <v>0.64137056900379597</v>
      </c>
      <c r="R411" s="14">
        <f t="shared" si="93"/>
        <v>1.2550074182366984</v>
      </c>
      <c r="S411" s="14">
        <f t="shared" si="93"/>
        <v>0.10545002343105067</v>
      </c>
      <c r="T411" s="14">
        <f t="shared" si="93"/>
        <v>4.9330479863296778E-2</v>
      </c>
      <c r="U411" s="14">
        <f t="shared" si="93"/>
        <v>3.4162784771651515E-2</v>
      </c>
      <c r="V411" s="14">
        <f t="shared" si="93"/>
        <v>2.832381000763317E-2</v>
      </c>
      <c r="W411" s="14">
        <f t="shared" si="93"/>
        <v>6.9990757529451983E-2</v>
      </c>
      <c r="X411" s="14">
        <f t="shared" si="93"/>
        <v>9.9699067064276198E-2</v>
      </c>
      <c r="Y411" s="14">
        <f t="shared" si="93"/>
        <v>4.9836557006672652E-2</v>
      </c>
      <c r="Z411" s="14">
        <f t="shared" si="93"/>
        <v>5.79193541178201E-2</v>
      </c>
      <c r="AA411" s="14"/>
      <c r="AB411" s="14"/>
      <c r="AC411" s="14"/>
      <c r="AD411" s="14">
        <f t="shared" ref="AD411:AK411" si="94">STDEV(AD6:AD407)</f>
        <v>0.39959575532876662</v>
      </c>
      <c r="AE411" s="14">
        <f t="shared" si="94"/>
        <v>0.34942954955328243</v>
      </c>
      <c r="AF411" s="14">
        <f t="shared" si="94"/>
        <v>8.0903983495586348E-2</v>
      </c>
      <c r="AG411" s="14">
        <f t="shared" si="94"/>
        <v>0.1547356820941159</v>
      </c>
      <c r="AH411" s="14">
        <f t="shared" si="94"/>
        <v>0.48371009349139549</v>
      </c>
      <c r="AI411" s="14">
        <f t="shared" si="94"/>
        <v>4.1142347721461345E-2</v>
      </c>
      <c r="AJ411" s="14">
        <f t="shared" si="94"/>
        <v>0.70689397325797609</v>
      </c>
      <c r="AK411" s="14">
        <f t="shared" si="94"/>
        <v>14.483508993076414</v>
      </c>
      <c r="AL411" s="14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spans="1:48" ht="15.75" customHeight="1">
      <c r="B412" s="10"/>
      <c r="C412" s="20"/>
      <c r="D412" s="20"/>
      <c r="E412" s="21"/>
      <c r="F412" s="21"/>
      <c r="G412" s="10"/>
      <c r="H412" s="10"/>
      <c r="I412" s="10"/>
      <c r="J412" s="10"/>
      <c r="K412" s="10"/>
      <c r="L412" s="10"/>
      <c r="M412" s="10"/>
      <c r="N412" s="23"/>
      <c r="O412" s="21"/>
      <c r="P412" s="21"/>
      <c r="Q412" s="10"/>
      <c r="R412" s="21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22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spans="1:48" ht="15.75" customHeight="1">
      <c r="B413" s="10"/>
      <c r="C413" s="20"/>
      <c r="D413" s="20"/>
      <c r="E413" s="21"/>
      <c r="F413" s="21"/>
      <c r="G413" s="10"/>
      <c r="H413" s="10"/>
      <c r="I413" s="10"/>
      <c r="J413" s="10"/>
      <c r="K413" s="10"/>
      <c r="L413" s="10"/>
      <c r="M413" s="10"/>
      <c r="N413" s="23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22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spans="1:48" ht="15.75" customHeight="1">
      <c r="B414" s="10"/>
      <c r="C414" s="20"/>
      <c r="D414" s="20"/>
      <c r="E414" s="21"/>
      <c r="F414" s="21"/>
      <c r="G414" s="10"/>
      <c r="H414" s="10"/>
      <c r="I414" s="10"/>
      <c r="J414" s="10"/>
      <c r="K414" s="10"/>
      <c r="L414" s="10"/>
      <c r="M414" s="10"/>
      <c r="N414" s="23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22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spans="1:48" ht="15.75" customHeight="1">
      <c r="B415" s="10"/>
      <c r="C415" s="20"/>
      <c r="D415" s="20"/>
      <c r="E415" s="21"/>
      <c r="F415" s="21"/>
      <c r="G415" s="10"/>
      <c r="H415" s="10"/>
      <c r="I415" s="10"/>
      <c r="J415" s="10"/>
      <c r="K415" s="10"/>
      <c r="L415" s="10"/>
      <c r="M415" s="10"/>
      <c r="N415" s="23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22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spans="1:48" ht="15.75" customHeight="1">
      <c r="B416" s="10"/>
      <c r="C416" s="20"/>
      <c r="D416" s="20"/>
      <c r="E416" s="21"/>
      <c r="F416" s="21"/>
      <c r="G416" s="10"/>
      <c r="H416" s="10"/>
      <c r="I416" s="10"/>
      <c r="J416" s="10"/>
      <c r="K416" s="10"/>
      <c r="L416" s="10"/>
      <c r="M416" s="10"/>
      <c r="N416" s="23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22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spans="2:48" ht="15.75" customHeight="1">
      <c r="B417" s="10"/>
      <c r="C417" s="20"/>
      <c r="D417" s="20"/>
      <c r="E417" s="21"/>
      <c r="F417" s="21"/>
      <c r="G417" s="10"/>
      <c r="H417" s="10"/>
      <c r="I417" s="10"/>
      <c r="J417" s="10"/>
      <c r="K417" s="10"/>
      <c r="L417" s="10"/>
      <c r="M417" s="10"/>
      <c r="N417" s="23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22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spans="2:48" ht="15.75" customHeight="1">
      <c r="B418" s="10"/>
      <c r="C418" s="20"/>
      <c r="D418" s="20"/>
      <c r="E418" s="21"/>
      <c r="F418" s="21"/>
      <c r="G418" s="10"/>
      <c r="H418" s="10"/>
      <c r="I418" s="10"/>
      <c r="J418" s="10"/>
      <c r="K418" s="10"/>
      <c r="L418" s="10"/>
      <c r="M418" s="10"/>
      <c r="N418" s="23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22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spans="2:48" ht="15.75" customHeight="1">
      <c r="B419" s="10"/>
      <c r="C419" s="20"/>
      <c r="D419" s="20"/>
      <c r="E419" s="21"/>
      <c r="F419" s="21"/>
      <c r="G419" s="10"/>
      <c r="H419" s="10"/>
      <c r="I419" s="10"/>
      <c r="J419" s="10"/>
      <c r="K419" s="10"/>
      <c r="L419" s="10"/>
      <c r="M419" s="10"/>
      <c r="N419" s="23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22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spans="2:48" ht="15.75" customHeight="1">
      <c r="B420" s="10"/>
      <c r="C420" s="20"/>
      <c r="D420" s="20"/>
      <c r="E420" s="21"/>
      <c r="F420" s="21"/>
      <c r="G420" s="10"/>
      <c r="H420" s="10"/>
      <c r="I420" s="10"/>
      <c r="J420" s="10"/>
      <c r="K420" s="10"/>
      <c r="L420" s="10"/>
      <c r="M420" s="10"/>
      <c r="N420" s="23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22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spans="2:48" ht="15.75" customHeight="1">
      <c r="B421" s="10"/>
      <c r="C421" s="20"/>
      <c r="D421" s="20"/>
      <c r="E421" s="21"/>
      <c r="F421" s="21"/>
      <c r="G421" s="10"/>
      <c r="H421" s="10"/>
      <c r="I421" s="10"/>
      <c r="J421" s="10"/>
      <c r="K421" s="10"/>
      <c r="L421" s="10"/>
      <c r="M421" s="10"/>
      <c r="N421" s="23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22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spans="2:48" ht="15.75" customHeight="1">
      <c r="B422" s="10"/>
      <c r="C422" s="20"/>
      <c r="D422" s="20"/>
      <c r="E422" s="21"/>
      <c r="F422" s="21"/>
      <c r="G422" s="10"/>
      <c r="H422" s="10"/>
      <c r="I422" s="10"/>
      <c r="J422" s="10"/>
      <c r="K422" s="10"/>
      <c r="L422" s="10"/>
      <c r="M422" s="10"/>
      <c r="N422" s="23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22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spans="2:48" ht="15.75" customHeight="1">
      <c r="B423" s="10"/>
      <c r="C423" s="20"/>
      <c r="D423" s="20"/>
      <c r="E423" s="21"/>
      <c r="F423" s="21"/>
      <c r="G423" s="10"/>
      <c r="H423" s="10"/>
      <c r="I423" s="10"/>
      <c r="J423" s="10"/>
      <c r="K423" s="10"/>
      <c r="L423" s="10"/>
      <c r="M423" s="10"/>
      <c r="N423" s="23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22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spans="2:48" ht="15.75" customHeight="1">
      <c r="B424" s="10"/>
      <c r="C424" s="20"/>
      <c r="D424" s="20"/>
      <c r="E424" s="21"/>
      <c r="F424" s="21"/>
      <c r="G424" s="10"/>
      <c r="H424" s="10"/>
      <c r="I424" s="10"/>
      <c r="J424" s="10"/>
      <c r="K424" s="10"/>
      <c r="L424" s="10"/>
      <c r="M424" s="10"/>
      <c r="N424" s="23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22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spans="2:48" ht="15.75" customHeight="1">
      <c r="B425" s="10"/>
      <c r="C425" s="20"/>
      <c r="D425" s="20"/>
      <c r="E425" s="21"/>
      <c r="F425" s="21"/>
      <c r="G425" s="10"/>
      <c r="H425" s="10"/>
      <c r="I425" s="10"/>
      <c r="J425" s="10"/>
      <c r="K425" s="10"/>
      <c r="L425" s="10"/>
      <c r="M425" s="10"/>
      <c r="N425" s="23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22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spans="2:48" ht="15.75" customHeight="1">
      <c r="B426" s="10"/>
      <c r="C426" s="20"/>
      <c r="D426" s="20"/>
      <c r="E426" s="21"/>
      <c r="F426" s="21"/>
      <c r="G426" s="10"/>
      <c r="H426" s="10"/>
      <c r="I426" s="10"/>
      <c r="J426" s="10"/>
      <c r="K426" s="10"/>
      <c r="L426" s="10"/>
      <c r="M426" s="10"/>
      <c r="N426" s="23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22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spans="2:48" ht="15.75" customHeight="1">
      <c r="B427" s="10"/>
      <c r="C427" s="20"/>
      <c r="D427" s="20"/>
      <c r="E427" s="21"/>
      <c r="F427" s="21"/>
      <c r="G427" s="10"/>
      <c r="H427" s="10"/>
      <c r="I427" s="10"/>
      <c r="J427" s="10"/>
      <c r="K427" s="10"/>
      <c r="L427" s="10"/>
      <c r="M427" s="10"/>
      <c r="N427" s="23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22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spans="2:48" ht="15.75" customHeight="1">
      <c r="B428" s="10"/>
      <c r="C428" s="20"/>
      <c r="D428" s="20"/>
      <c r="E428" s="21"/>
      <c r="F428" s="21"/>
      <c r="G428" s="10"/>
      <c r="H428" s="10"/>
      <c r="I428" s="10"/>
      <c r="J428" s="10"/>
      <c r="K428" s="10"/>
      <c r="L428" s="10"/>
      <c r="M428" s="10"/>
      <c r="N428" s="23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22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spans="2:48" ht="15.75" customHeight="1">
      <c r="B429" s="10"/>
      <c r="C429" s="20"/>
      <c r="D429" s="20"/>
      <c r="E429" s="21"/>
      <c r="F429" s="21"/>
      <c r="G429" s="10"/>
      <c r="H429" s="10"/>
      <c r="I429" s="10"/>
      <c r="J429" s="10"/>
      <c r="K429" s="10"/>
      <c r="L429" s="10"/>
      <c r="M429" s="10"/>
      <c r="N429" s="23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22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spans="2:48" ht="15.75" customHeight="1">
      <c r="B430" s="10"/>
      <c r="C430" s="20"/>
      <c r="D430" s="20"/>
      <c r="E430" s="21"/>
      <c r="F430" s="21"/>
      <c r="G430" s="10"/>
      <c r="H430" s="10"/>
      <c r="I430" s="10"/>
      <c r="J430" s="10"/>
      <c r="K430" s="10"/>
      <c r="L430" s="10"/>
      <c r="M430" s="10"/>
      <c r="N430" s="23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22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spans="2:48" ht="15.75" customHeight="1">
      <c r="B431" s="10"/>
      <c r="C431" s="20"/>
      <c r="D431" s="20"/>
      <c r="E431" s="21"/>
      <c r="F431" s="21"/>
      <c r="G431" s="10"/>
      <c r="H431" s="10"/>
      <c r="I431" s="10"/>
      <c r="J431" s="10"/>
      <c r="K431" s="10"/>
      <c r="L431" s="10"/>
      <c r="M431" s="10"/>
      <c r="N431" s="23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22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spans="2:48" ht="15.75" customHeight="1">
      <c r="B432" s="10"/>
      <c r="C432" s="20"/>
      <c r="D432" s="20"/>
      <c r="E432" s="21"/>
      <c r="F432" s="21"/>
      <c r="G432" s="10"/>
      <c r="H432" s="10"/>
      <c r="I432" s="10"/>
      <c r="J432" s="10"/>
      <c r="K432" s="10"/>
      <c r="L432" s="10"/>
      <c r="M432" s="10"/>
      <c r="N432" s="23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22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spans="2:48" ht="15.75" customHeight="1">
      <c r="B433" s="10"/>
      <c r="C433" s="20"/>
      <c r="D433" s="20"/>
      <c r="E433" s="21"/>
      <c r="F433" s="21"/>
      <c r="G433" s="10"/>
      <c r="H433" s="10"/>
      <c r="I433" s="10"/>
      <c r="J433" s="10"/>
      <c r="K433" s="10"/>
      <c r="L433" s="10"/>
      <c r="M433" s="10"/>
      <c r="N433" s="23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22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spans="2:48" ht="15.75" customHeight="1">
      <c r="B434" s="10"/>
      <c r="C434" s="20"/>
      <c r="D434" s="20"/>
      <c r="E434" s="21"/>
      <c r="F434" s="21"/>
      <c r="G434" s="10"/>
      <c r="H434" s="10"/>
      <c r="I434" s="10"/>
      <c r="J434" s="10"/>
      <c r="K434" s="10"/>
      <c r="L434" s="10"/>
      <c r="M434" s="10"/>
      <c r="N434" s="23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22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spans="2:48" ht="15.75" customHeight="1">
      <c r="B435" s="10"/>
      <c r="C435" s="20"/>
      <c r="D435" s="20"/>
      <c r="E435" s="21"/>
      <c r="F435" s="21"/>
      <c r="G435" s="10"/>
      <c r="H435" s="10"/>
      <c r="I435" s="10"/>
      <c r="J435" s="10"/>
      <c r="K435" s="10"/>
      <c r="L435" s="10"/>
      <c r="M435" s="10"/>
      <c r="N435" s="23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22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spans="2:48" ht="15.75" customHeight="1">
      <c r="B436" s="10"/>
      <c r="C436" s="20"/>
      <c r="D436" s="20"/>
      <c r="E436" s="21"/>
      <c r="F436" s="21"/>
      <c r="G436" s="10"/>
      <c r="H436" s="10"/>
      <c r="I436" s="10"/>
      <c r="J436" s="10"/>
      <c r="K436" s="10"/>
      <c r="L436" s="10"/>
      <c r="M436" s="10"/>
      <c r="N436" s="23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22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spans="2:48" ht="15.75" customHeight="1">
      <c r="B437" s="10"/>
      <c r="C437" s="20"/>
      <c r="D437" s="20"/>
      <c r="E437" s="21"/>
      <c r="F437" s="21"/>
      <c r="G437" s="10"/>
      <c r="H437" s="10"/>
      <c r="I437" s="10"/>
      <c r="J437" s="10"/>
      <c r="K437" s="10"/>
      <c r="L437" s="10"/>
      <c r="M437" s="10"/>
      <c r="N437" s="23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22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spans="2:48" ht="15.75" customHeight="1">
      <c r="B438" s="10"/>
      <c r="C438" s="20"/>
      <c r="D438" s="20"/>
      <c r="E438" s="21"/>
      <c r="F438" s="21"/>
      <c r="G438" s="10"/>
      <c r="H438" s="10"/>
      <c r="I438" s="10"/>
      <c r="J438" s="10"/>
      <c r="K438" s="10"/>
      <c r="L438" s="10"/>
      <c r="M438" s="10"/>
      <c r="N438" s="23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22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spans="2:48" ht="15.75" customHeight="1">
      <c r="B439" s="10"/>
      <c r="C439" s="20"/>
      <c r="D439" s="20"/>
      <c r="E439" s="21"/>
      <c r="F439" s="21"/>
      <c r="G439" s="10"/>
      <c r="H439" s="10"/>
      <c r="I439" s="10"/>
      <c r="J439" s="10"/>
      <c r="K439" s="10"/>
      <c r="L439" s="10"/>
      <c r="M439" s="10"/>
      <c r="N439" s="23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22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spans="2:48" ht="15.75" customHeight="1">
      <c r="B440" s="10"/>
      <c r="C440" s="20"/>
      <c r="D440" s="20"/>
      <c r="E440" s="21"/>
      <c r="F440" s="21"/>
      <c r="G440" s="10"/>
      <c r="H440" s="10"/>
      <c r="I440" s="10"/>
      <c r="J440" s="10"/>
      <c r="K440" s="10"/>
      <c r="L440" s="10"/>
      <c r="M440" s="10"/>
      <c r="N440" s="23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22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spans="2:48" ht="15.75" customHeight="1">
      <c r="B441" s="10"/>
      <c r="C441" s="20"/>
      <c r="D441" s="20"/>
      <c r="E441" s="21"/>
      <c r="F441" s="21"/>
      <c r="G441" s="10"/>
      <c r="H441" s="10"/>
      <c r="I441" s="10"/>
      <c r="J441" s="10"/>
      <c r="K441" s="10"/>
      <c r="L441" s="10"/>
      <c r="M441" s="10"/>
      <c r="N441" s="23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22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spans="2:48" ht="15.75" customHeight="1">
      <c r="B442" s="10"/>
      <c r="C442" s="20"/>
      <c r="D442" s="20"/>
      <c r="E442" s="21"/>
      <c r="F442" s="21"/>
      <c r="G442" s="10"/>
      <c r="H442" s="10"/>
      <c r="I442" s="10"/>
      <c r="J442" s="10"/>
      <c r="K442" s="10"/>
      <c r="L442" s="10"/>
      <c r="M442" s="10"/>
      <c r="N442" s="23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22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spans="2:48" ht="15.75" customHeight="1">
      <c r="B443" s="10"/>
      <c r="C443" s="20"/>
      <c r="D443" s="20"/>
      <c r="E443" s="21"/>
      <c r="F443" s="21"/>
      <c r="G443" s="10"/>
      <c r="H443" s="10"/>
      <c r="I443" s="10"/>
      <c r="J443" s="10"/>
      <c r="K443" s="10"/>
      <c r="L443" s="10"/>
      <c r="M443" s="10"/>
      <c r="N443" s="23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22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spans="2:48" ht="15.75" customHeight="1">
      <c r="B444" s="10"/>
      <c r="C444" s="20"/>
      <c r="D444" s="20"/>
      <c r="E444" s="21"/>
      <c r="F444" s="21"/>
      <c r="G444" s="10"/>
      <c r="H444" s="10"/>
      <c r="I444" s="10"/>
      <c r="J444" s="10"/>
      <c r="K444" s="10"/>
      <c r="L444" s="10"/>
      <c r="M444" s="10"/>
      <c r="N444" s="23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22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spans="2:48" ht="15.75" customHeight="1">
      <c r="B445" s="10"/>
      <c r="C445" s="20"/>
      <c r="D445" s="20"/>
      <c r="E445" s="21"/>
      <c r="F445" s="21"/>
      <c r="G445" s="10"/>
      <c r="H445" s="10"/>
      <c r="I445" s="10"/>
      <c r="J445" s="10"/>
      <c r="K445" s="10"/>
      <c r="L445" s="10"/>
      <c r="M445" s="10"/>
      <c r="N445" s="23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22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spans="2:48" ht="15.75" customHeight="1">
      <c r="B446" s="10"/>
      <c r="C446" s="20"/>
      <c r="D446" s="20"/>
      <c r="E446" s="21"/>
      <c r="F446" s="21"/>
      <c r="G446" s="10"/>
      <c r="H446" s="10"/>
      <c r="I446" s="10"/>
      <c r="J446" s="10"/>
      <c r="K446" s="10"/>
      <c r="L446" s="10"/>
      <c r="M446" s="10"/>
      <c r="N446" s="23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22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spans="2:48" ht="15.75" customHeight="1">
      <c r="B447" s="10"/>
      <c r="C447" s="20"/>
      <c r="D447" s="20"/>
      <c r="E447" s="21"/>
      <c r="F447" s="21"/>
      <c r="G447" s="10"/>
      <c r="H447" s="10"/>
      <c r="I447" s="10"/>
      <c r="J447" s="10"/>
      <c r="K447" s="10"/>
      <c r="L447" s="10"/>
      <c r="M447" s="10"/>
      <c r="N447" s="23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22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spans="2:48" ht="15.75" customHeight="1">
      <c r="B448" s="10"/>
      <c r="C448" s="20"/>
      <c r="D448" s="20"/>
      <c r="E448" s="21"/>
      <c r="F448" s="21"/>
      <c r="G448" s="10"/>
      <c r="H448" s="10"/>
      <c r="I448" s="10"/>
      <c r="J448" s="10"/>
      <c r="K448" s="10"/>
      <c r="L448" s="10"/>
      <c r="M448" s="10"/>
      <c r="N448" s="23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22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spans="2:48" ht="15.75" customHeight="1">
      <c r="B449" s="10"/>
      <c r="C449" s="20"/>
      <c r="D449" s="20"/>
      <c r="E449" s="21"/>
      <c r="F449" s="21"/>
      <c r="G449" s="10"/>
      <c r="H449" s="10"/>
      <c r="I449" s="10"/>
      <c r="J449" s="10"/>
      <c r="K449" s="10"/>
      <c r="L449" s="10"/>
      <c r="M449" s="10"/>
      <c r="N449" s="23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22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spans="2:48" ht="15.75" customHeight="1">
      <c r="B450" s="10"/>
      <c r="C450" s="20"/>
      <c r="D450" s="20"/>
      <c r="E450" s="21"/>
      <c r="F450" s="21"/>
      <c r="G450" s="10"/>
      <c r="H450" s="10"/>
      <c r="I450" s="10"/>
      <c r="J450" s="10"/>
      <c r="K450" s="10"/>
      <c r="L450" s="10"/>
      <c r="M450" s="10"/>
      <c r="N450" s="23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22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spans="2:48" ht="15.75" customHeight="1">
      <c r="B451" s="10"/>
      <c r="C451" s="20"/>
      <c r="D451" s="20"/>
      <c r="E451" s="21"/>
      <c r="F451" s="21"/>
      <c r="G451" s="10"/>
      <c r="H451" s="10"/>
      <c r="I451" s="10"/>
      <c r="J451" s="10"/>
      <c r="K451" s="10"/>
      <c r="L451" s="10"/>
      <c r="M451" s="10"/>
      <c r="N451" s="23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22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spans="2:48" ht="15.75" customHeight="1">
      <c r="B452" s="10"/>
      <c r="C452" s="20"/>
      <c r="D452" s="20"/>
      <c r="E452" s="21"/>
      <c r="F452" s="21"/>
      <c r="G452" s="10"/>
      <c r="H452" s="10"/>
      <c r="I452" s="10"/>
      <c r="J452" s="10"/>
      <c r="K452" s="10"/>
      <c r="L452" s="10"/>
      <c r="M452" s="10"/>
      <c r="N452" s="23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22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spans="2:48" ht="15.75" customHeight="1">
      <c r="B453" s="10"/>
      <c r="C453" s="20"/>
      <c r="D453" s="20"/>
      <c r="E453" s="21"/>
      <c r="F453" s="21"/>
      <c r="G453" s="10"/>
      <c r="H453" s="10"/>
      <c r="I453" s="10"/>
      <c r="J453" s="10"/>
      <c r="K453" s="10"/>
      <c r="L453" s="10"/>
      <c r="M453" s="10"/>
      <c r="N453" s="23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22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spans="2:48" ht="15.75" customHeight="1">
      <c r="B454" s="10"/>
      <c r="C454" s="20"/>
      <c r="D454" s="20"/>
      <c r="E454" s="21"/>
      <c r="F454" s="21"/>
      <c r="G454" s="10"/>
      <c r="H454" s="10"/>
      <c r="I454" s="10"/>
      <c r="J454" s="10"/>
      <c r="K454" s="10"/>
      <c r="L454" s="10"/>
      <c r="M454" s="10"/>
      <c r="N454" s="23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22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spans="2:48" ht="15.75" customHeight="1">
      <c r="B455" s="10"/>
      <c r="C455" s="20"/>
      <c r="D455" s="20"/>
      <c r="E455" s="21"/>
      <c r="F455" s="21"/>
      <c r="G455" s="10"/>
      <c r="H455" s="10"/>
      <c r="I455" s="10"/>
      <c r="J455" s="10"/>
      <c r="K455" s="10"/>
      <c r="L455" s="10"/>
      <c r="M455" s="10"/>
      <c r="N455" s="23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22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spans="2:48" ht="15.75" customHeight="1">
      <c r="B456" s="10"/>
      <c r="C456" s="20"/>
      <c r="D456" s="20"/>
      <c r="E456" s="21"/>
      <c r="F456" s="21"/>
      <c r="G456" s="10"/>
      <c r="H456" s="10"/>
      <c r="I456" s="10"/>
      <c r="J456" s="10"/>
      <c r="K456" s="10"/>
      <c r="L456" s="10"/>
      <c r="M456" s="10"/>
      <c r="N456" s="23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22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spans="2:48" ht="15.75" customHeight="1">
      <c r="B457" s="10"/>
      <c r="C457" s="20"/>
      <c r="D457" s="20"/>
      <c r="E457" s="21"/>
      <c r="F457" s="21"/>
      <c r="G457" s="10"/>
      <c r="H457" s="10"/>
      <c r="I457" s="10"/>
      <c r="J457" s="10"/>
      <c r="K457" s="10"/>
      <c r="L457" s="10"/>
      <c r="M457" s="10"/>
      <c r="N457" s="23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22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spans="2:48" ht="15.75" customHeight="1">
      <c r="B458" s="10"/>
      <c r="C458" s="20"/>
      <c r="D458" s="20"/>
      <c r="E458" s="21"/>
      <c r="F458" s="21"/>
      <c r="G458" s="10"/>
      <c r="H458" s="10"/>
      <c r="I458" s="10"/>
      <c r="J458" s="10"/>
      <c r="K458" s="10"/>
      <c r="L458" s="10"/>
      <c r="M458" s="10"/>
      <c r="N458" s="23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22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spans="2:48" ht="15.75" customHeight="1">
      <c r="B459" s="10"/>
      <c r="C459" s="20"/>
      <c r="D459" s="20"/>
      <c r="E459" s="21"/>
      <c r="F459" s="21"/>
      <c r="G459" s="10"/>
      <c r="H459" s="10"/>
      <c r="I459" s="10"/>
      <c r="J459" s="10"/>
      <c r="K459" s="10"/>
      <c r="L459" s="10"/>
      <c r="M459" s="10"/>
      <c r="N459" s="23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22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spans="2:48" ht="15.75" customHeight="1">
      <c r="B460" s="10"/>
      <c r="C460" s="20"/>
      <c r="D460" s="20"/>
      <c r="E460" s="21"/>
      <c r="F460" s="21"/>
      <c r="G460" s="10"/>
      <c r="H460" s="10"/>
      <c r="I460" s="10"/>
      <c r="J460" s="10"/>
      <c r="K460" s="10"/>
      <c r="L460" s="10"/>
      <c r="M460" s="10"/>
      <c r="N460" s="23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22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spans="2:48" ht="15.75" customHeight="1">
      <c r="B461" s="10"/>
      <c r="C461" s="20"/>
      <c r="D461" s="20"/>
      <c r="E461" s="21"/>
      <c r="F461" s="21"/>
      <c r="G461" s="10"/>
      <c r="H461" s="10"/>
      <c r="I461" s="10"/>
      <c r="J461" s="10"/>
      <c r="K461" s="10"/>
      <c r="L461" s="10"/>
      <c r="M461" s="10"/>
      <c r="N461" s="23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22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spans="2:48" ht="15.75" customHeight="1">
      <c r="B462" s="10"/>
      <c r="C462" s="20"/>
      <c r="D462" s="20"/>
      <c r="E462" s="21"/>
      <c r="F462" s="21"/>
      <c r="G462" s="10"/>
      <c r="H462" s="10"/>
      <c r="I462" s="10"/>
      <c r="J462" s="10"/>
      <c r="K462" s="10"/>
      <c r="L462" s="10"/>
      <c r="M462" s="10"/>
      <c r="N462" s="23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22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spans="2:48" ht="15.75" customHeight="1">
      <c r="B463" s="10"/>
      <c r="C463" s="20"/>
      <c r="D463" s="20"/>
      <c r="E463" s="21"/>
      <c r="F463" s="21"/>
      <c r="G463" s="10"/>
      <c r="H463" s="10"/>
      <c r="I463" s="10"/>
      <c r="J463" s="10"/>
      <c r="K463" s="10"/>
      <c r="L463" s="10"/>
      <c r="M463" s="10"/>
      <c r="N463" s="23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22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spans="2:48" ht="15.75" customHeight="1">
      <c r="B464" s="10"/>
      <c r="C464" s="20"/>
      <c r="D464" s="20"/>
      <c r="E464" s="21"/>
      <c r="F464" s="21"/>
      <c r="G464" s="10"/>
      <c r="H464" s="10"/>
      <c r="I464" s="10"/>
      <c r="J464" s="10"/>
      <c r="K464" s="10"/>
      <c r="L464" s="10"/>
      <c r="M464" s="10"/>
      <c r="N464" s="23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22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spans="2:48" ht="15.75" customHeight="1">
      <c r="B465" s="10"/>
      <c r="C465" s="20"/>
      <c r="D465" s="20"/>
      <c r="E465" s="21"/>
      <c r="F465" s="21"/>
      <c r="G465" s="10"/>
      <c r="H465" s="10"/>
      <c r="I465" s="10"/>
      <c r="J465" s="10"/>
      <c r="K465" s="10"/>
      <c r="L465" s="10"/>
      <c r="M465" s="10"/>
      <c r="N465" s="23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22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spans="2:48" ht="15.75" customHeight="1">
      <c r="B466" s="10"/>
      <c r="C466" s="20"/>
      <c r="D466" s="20"/>
      <c r="E466" s="21"/>
      <c r="F466" s="21"/>
      <c r="G466" s="10"/>
      <c r="H466" s="10"/>
      <c r="I466" s="10"/>
      <c r="J466" s="10"/>
      <c r="K466" s="10"/>
      <c r="L466" s="10"/>
      <c r="M466" s="10"/>
      <c r="N466" s="23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22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spans="2:48" ht="15.75" customHeight="1">
      <c r="B467" s="10"/>
      <c r="C467" s="20"/>
      <c r="D467" s="20"/>
      <c r="E467" s="21"/>
      <c r="F467" s="21"/>
      <c r="G467" s="10"/>
      <c r="H467" s="10"/>
      <c r="I467" s="10"/>
      <c r="J467" s="10"/>
      <c r="K467" s="10"/>
      <c r="L467" s="10"/>
      <c r="M467" s="10"/>
      <c r="N467" s="23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22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spans="2:48" ht="15.75" customHeight="1">
      <c r="B468" s="10"/>
      <c r="C468" s="20"/>
      <c r="D468" s="20"/>
      <c r="E468" s="21"/>
      <c r="F468" s="21"/>
      <c r="G468" s="10"/>
      <c r="H468" s="10"/>
      <c r="I468" s="10"/>
      <c r="J468" s="10"/>
      <c r="K468" s="10"/>
      <c r="L468" s="10"/>
      <c r="M468" s="10"/>
      <c r="N468" s="23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22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spans="2:48" ht="15.75" customHeight="1">
      <c r="B469" s="10"/>
      <c r="C469" s="20"/>
      <c r="D469" s="20"/>
      <c r="E469" s="21"/>
      <c r="F469" s="21"/>
      <c r="G469" s="10"/>
      <c r="H469" s="10"/>
      <c r="I469" s="10"/>
      <c r="J469" s="10"/>
      <c r="K469" s="10"/>
      <c r="L469" s="10"/>
      <c r="M469" s="10"/>
      <c r="N469" s="23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22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spans="2:48" ht="15.75" customHeight="1">
      <c r="B470" s="10"/>
      <c r="C470" s="20"/>
      <c r="D470" s="20"/>
      <c r="E470" s="21"/>
      <c r="F470" s="21"/>
      <c r="G470" s="10"/>
      <c r="H470" s="10"/>
      <c r="I470" s="10"/>
      <c r="J470" s="10"/>
      <c r="K470" s="10"/>
      <c r="L470" s="10"/>
      <c r="M470" s="10"/>
      <c r="N470" s="23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22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spans="2:48" ht="15.75" customHeight="1">
      <c r="B471" s="10"/>
      <c r="C471" s="20"/>
      <c r="D471" s="20"/>
      <c r="E471" s="21"/>
      <c r="F471" s="21"/>
      <c r="G471" s="10"/>
      <c r="H471" s="10"/>
      <c r="I471" s="10"/>
      <c r="J471" s="10"/>
      <c r="K471" s="10"/>
      <c r="L471" s="10"/>
      <c r="M471" s="10"/>
      <c r="N471" s="23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22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spans="2:48" ht="15.75" customHeight="1">
      <c r="B472" s="10"/>
      <c r="C472" s="20"/>
      <c r="D472" s="20"/>
      <c r="E472" s="21"/>
      <c r="F472" s="21"/>
      <c r="G472" s="10"/>
      <c r="H472" s="10"/>
      <c r="I472" s="10"/>
      <c r="J472" s="10"/>
      <c r="K472" s="10"/>
      <c r="L472" s="10"/>
      <c r="M472" s="10"/>
      <c r="N472" s="23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22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spans="2:48" ht="15.75" customHeight="1">
      <c r="B473" s="10"/>
      <c r="C473" s="20"/>
      <c r="D473" s="20"/>
      <c r="E473" s="21"/>
      <c r="F473" s="21"/>
      <c r="G473" s="10"/>
      <c r="H473" s="10"/>
      <c r="I473" s="10"/>
      <c r="J473" s="10"/>
      <c r="K473" s="10"/>
      <c r="L473" s="10"/>
      <c r="M473" s="10"/>
      <c r="N473" s="23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22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spans="2:48" ht="15.75" customHeight="1">
      <c r="B474" s="10"/>
      <c r="C474" s="20"/>
      <c r="D474" s="20"/>
      <c r="E474" s="21"/>
      <c r="F474" s="21"/>
      <c r="G474" s="10"/>
      <c r="H474" s="10"/>
      <c r="I474" s="10"/>
      <c r="J474" s="10"/>
      <c r="K474" s="10"/>
      <c r="L474" s="10"/>
      <c r="M474" s="10"/>
      <c r="N474" s="23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22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spans="2:48" ht="15.75" customHeight="1">
      <c r="B475" s="10"/>
      <c r="C475" s="20"/>
      <c r="D475" s="20"/>
      <c r="E475" s="21"/>
      <c r="F475" s="21"/>
      <c r="G475" s="10"/>
      <c r="H475" s="10"/>
      <c r="I475" s="10"/>
      <c r="J475" s="10"/>
      <c r="K475" s="10"/>
      <c r="L475" s="10"/>
      <c r="M475" s="10"/>
      <c r="N475" s="23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22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spans="2:48" ht="15.75" customHeight="1">
      <c r="B476" s="10"/>
      <c r="C476" s="20"/>
      <c r="D476" s="20"/>
      <c r="E476" s="21"/>
      <c r="F476" s="21"/>
      <c r="G476" s="10"/>
      <c r="H476" s="10"/>
      <c r="I476" s="10"/>
      <c r="J476" s="10"/>
      <c r="K476" s="10"/>
      <c r="L476" s="10"/>
      <c r="M476" s="10"/>
      <c r="N476" s="23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22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spans="2:48" ht="15.75" customHeight="1">
      <c r="B477" s="10"/>
      <c r="C477" s="20"/>
      <c r="D477" s="20"/>
      <c r="E477" s="21"/>
      <c r="F477" s="21"/>
      <c r="G477" s="10"/>
      <c r="H477" s="10"/>
      <c r="I477" s="10"/>
      <c r="J477" s="10"/>
      <c r="K477" s="10"/>
      <c r="L477" s="10"/>
      <c r="M477" s="10"/>
      <c r="N477" s="23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22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spans="2:48" ht="15.75" customHeight="1">
      <c r="B478" s="10"/>
      <c r="C478" s="20"/>
      <c r="D478" s="20"/>
      <c r="E478" s="21"/>
      <c r="F478" s="21"/>
      <c r="G478" s="10"/>
      <c r="H478" s="10"/>
      <c r="I478" s="10"/>
      <c r="J478" s="10"/>
      <c r="K478" s="10"/>
      <c r="L478" s="10"/>
      <c r="M478" s="10"/>
      <c r="N478" s="23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22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spans="2:48" ht="15.75" customHeight="1">
      <c r="B479" s="10"/>
      <c r="C479" s="20"/>
      <c r="D479" s="20"/>
      <c r="E479" s="21"/>
      <c r="F479" s="21"/>
      <c r="G479" s="10"/>
      <c r="H479" s="10"/>
      <c r="I479" s="10"/>
      <c r="J479" s="10"/>
      <c r="K479" s="10"/>
      <c r="L479" s="10"/>
      <c r="M479" s="10"/>
      <c r="N479" s="23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22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spans="2:48" ht="15.75" customHeight="1">
      <c r="B480" s="10"/>
      <c r="C480" s="20"/>
      <c r="D480" s="20"/>
      <c r="E480" s="21"/>
      <c r="F480" s="21"/>
      <c r="G480" s="10"/>
      <c r="H480" s="10"/>
      <c r="I480" s="10"/>
      <c r="J480" s="10"/>
      <c r="K480" s="10"/>
      <c r="L480" s="10"/>
      <c r="M480" s="10"/>
      <c r="N480" s="23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22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spans="2:48" ht="15.75" customHeight="1">
      <c r="B481" s="10"/>
      <c r="C481" s="20"/>
      <c r="D481" s="20"/>
      <c r="E481" s="21"/>
      <c r="F481" s="21"/>
      <c r="G481" s="10"/>
      <c r="H481" s="10"/>
      <c r="I481" s="10"/>
      <c r="J481" s="10"/>
      <c r="K481" s="10"/>
      <c r="L481" s="10"/>
      <c r="M481" s="10"/>
      <c r="N481" s="23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22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spans="2:48" ht="15.75" customHeight="1">
      <c r="B482" s="10"/>
      <c r="C482" s="20"/>
      <c r="D482" s="20"/>
      <c r="E482" s="21"/>
      <c r="F482" s="21"/>
      <c r="G482" s="10"/>
      <c r="H482" s="10"/>
      <c r="I482" s="10"/>
      <c r="J482" s="10"/>
      <c r="K482" s="10"/>
      <c r="L482" s="10"/>
      <c r="M482" s="10"/>
      <c r="N482" s="23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22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spans="2:48" ht="15.75" customHeight="1">
      <c r="B483" s="10"/>
      <c r="C483" s="20"/>
      <c r="D483" s="20"/>
      <c r="E483" s="21"/>
      <c r="F483" s="21"/>
      <c r="G483" s="10"/>
      <c r="H483" s="10"/>
      <c r="I483" s="10"/>
      <c r="J483" s="10"/>
      <c r="K483" s="10"/>
      <c r="L483" s="10"/>
      <c r="M483" s="10"/>
      <c r="N483" s="23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22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spans="2:48" ht="15.75" customHeight="1">
      <c r="B484" s="10"/>
      <c r="C484" s="20"/>
      <c r="D484" s="20"/>
      <c r="E484" s="21"/>
      <c r="F484" s="21"/>
      <c r="G484" s="10"/>
      <c r="H484" s="10"/>
      <c r="I484" s="10"/>
      <c r="J484" s="10"/>
      <c r="K484" s="10"/>
      <c r="L484" s="10"/>
      <c r="M484" s="10"/>
      <c r="N484" s="23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22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spans="2:48" ht="15.75" customHeight="1">
      <c r="B485" s="10"/>
      <c r="C485" s="20"/>
      <c r="D485" s="20"/>
      <c r="E485" s="21"/>
      <c r="F485" s="21"/>
      <c r="G485" s="10"/>
      <c r="H485" s="10"/>
      <c r="I485" s="10"/>
      <c r="J485" s="10"/>
      <c r="K485" s="10"/>
      <c r="L485" s="10"/>
      <c r="M485" s="10"/>
      <c r="N485" s="23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22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spans="2:48" ht="15.75" customHeight="1">
      <c r="B486" s="10"/>
      <c r="C486" s="20"/>
      <c r="D486" s="20"/>
      <c r="E486" s="21"/>
      <c r="F486" s="21"/>
      <c r="G486" s="10"/>
      <c r="H486" s="10"/>
      <c r="I486" s="10"/>
      <c r="J486" s="10"/>
      <c r="K486" s="10"/>
      <c r="L486" s="10"/>
      <c r="M486" s="10"/>
      <c r="N486" s="23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22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spans="2:48" ht="15.75" customHeight="1">
      <c r="B487" s="10"/>
      <c r="C487" s="20"/>
      <c r="D487" s="20"/>
      <c r="E487" s="21"/>
      <c r="F487" s="21"/>
      <c r="G487" s="10"/>
      <c r="H487" s="10"/>
      <c r="I487" s="10"/>
      <c r="J487" s="10"/>
      <c r="K487" s="10"/>
      <c r="L487" s="10"/>
      <c r="M487" s="10"/>
      <c r="N487" s="23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22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spans="2:48" ht="15.75" customHeight="1">
      <c r="B488" s="10"/>
      <c r="C488" s="20"/>
      <c r="D488" s="20"/>
      <c r="E488" s="21"/>
      <c r="F488" s="21"/>
      <c r="G488" s="10"/>
      <c r="H488" s="10"/>
      <c r="I488" s="10"/>
      <c r="J488" s="10"/>
      <c r="K488" s="10"/>
      <c r="L488" s="10"/>
      <c r="M488" s="10"/>
      <c r="N488" s="23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22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spans="2:48" ht="15.75" customHeight="1">
      <c r="B489" s="10"/>
      <c r="C489" s="20"/>
      <c r="D489" s="20"/>
      <c r="E489" s="21"/>
      <c r="F489" s="21"/>
      <c r="G489" s="10"/>
      <c r="H489" s="10"/>
      <c r="I489" s="10"/>
      <c r="J489" s="10"/>
      <c r="K489" s="10"/>
      <c r="L489" s="10"/>
      <c r="M489" s="10"/>
      <c r="N489" s="23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22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spans="2:48" ht="15.75" customHeight="1">
      <c r="B490" s="10"/>
      <c r="C490" s="20"/>
      <c r="D490" s="20"/>
      <c r="E490" s="21"/>
      <c r="F490" s="21"/>
      <c r="G490" s="10"/>
      <c r="H490" s="10"/>
      <c r="I490" s="10"/>
      <c r="J490" s="10"/>
      <c r="K490" s="10"/>
      <c r="L490" s="10"/>
      <c r="M490" s="10"/>
      <c r="N490" s="23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22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spans="2:48" ht="15.75" customHeight="1">
      <c r="B491" s="10"/>
      <c r="C491" s="20"/>
      <c r="D491" s="20"/>
      <c r="E491" s="21"/>
      <c r="F491" s="21"/>
      <c r="G491" s="10"/>
      <c r="H491" s="10"/>
      <c r="I491" s="10"/>
      <c r="J491" s="10"/>
      <c r="K491" s="10"/>
      <c r="L491" s="10"/>
      <c r="M491" s="10"/>
      <c r="N491" s="23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22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spans="2:48" ht="15.75" customHeight="1">
      <c r="B492" s="10"/>
      <c r="C492" s="20"/>
      <c r="D492" s="20"/>
      <c r="E492" s="21"/>
      <c r="F492" s="21"/>
      <c r="G492" s="10"/>
      <c r="H492" s="10"/>
      <c r="I492" s="10"/>
      <c r="J492" s="10"/>
      <c r="K492" s="10"/>
      <c r="L492" s="10"/>
      <c r="M492" s="10"/>
      <c r="N492" s="23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22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spans="2:48" ht="15.75" customHeight="1">
      <c r="B493" s="10"/>
      <c r="C493" s="20"/>
      <c r="D493" s="20"/>
      <c r="E493" s="21"/>
      <c r="F493" s="21"/>
      <c r="G493" s="10"/>
      <c r="H493" s="10"/>
      <c r="I493" s="10"/>
      <c r="J493" s="10"/>
      <c r="K493" s="10"/>
      <c r="L493" s="10"/>
      <c r="M493" s="10"/>
      <c r="N493" s="23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22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spans="2:48" ht="15.75" customHeight="1">
      <c r="B494" s="10"/>
      <c r="C494" s="20"/>
      <c r="D494" s="20"/>
      <c r="E494" s="21"/>
      <c r="F494" s="21"/>
      <c r="G494" s="10"/>
      <c r="H494" s="10"/>
      <c r="I494" s="10"/>
      <c r="J494" s="10"/>
      <c r="K494" s="10"/>
      <c r="L494" s="10"/>
      <c r="M494" s="10"/>
      <c r="N494" s="23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22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spans="2:48" ht="15.75" customHeight="1">
      <c r="B495" s="10"/>
      <c r="C495" s="20"/>
      <c r="D495" s="20"/>
      <c r="E495" s="21"/>
      <c r="F495" s="21"/>
      <c r="G495" s="10"/>
      <c r="H495" s="10"/>
      <c r="I495" s="10"/>
      <c r="J495" s="10"/>
      <c r="K495" s="10"/>
      <c r="L495" s="10"/>
      <c r="M495" s="10"/>
      <c r="N495" s="23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22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spans="2:48" ht="15.75" customHeight="1">
      <c r="B496" s="10"/>
      <c r="C496" s="20"/>
      <c r="D496" s="20"/>
      <c r="E496" s="21"/>
      <c r="F496" s="21"/>
      <c r="G496" s="10"/>
      <c r="H496" s="10"/>
      <c r="I496" s="10"/>
      <c r="J496" s="10"/>
      <c r="K496" s="10"/>
      <c r="L496" s="10"/>
      <c r="M496" s="10"/>
      <c r="N496" s="23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22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spans="2:48" ht="15.75" customHeight="1">
      <c r="B497" s="10"/>
      <c r="C497" s="20"/>
      <c r="D497" s="20"/>
      <c r="E497" s="21"/>
      <c r="F497" s="21"/>
      <c r="G497" s="10"/>
      <c r="H497" s="10"/>
      <c r="I497" s="10"/>
      <c r="J497" s="10"/>
      <c r="K497" s="10"/>
      <c r="L497" s="10"/>
      <c r="M497" s="10"/>
      <c r="N497" s="23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22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spans="2:48" ht="15.75" customHeight="1">
      <c r="B498" s="10"/>
      <c r="C498" s="20"/>
      <c r="D498" s="20"/>
      <c r="E498" s="21"/>
      <c r="F498" s="21"/>
      <c r="G498" s="10"/>
      <c r="H498" s="10"/>
      <c r="I498" s="10"/>
      <c r="J498" s="10"/>
      <c r="K498" s="10"/>
      <c r="L498" s="10"/>
      <c r="M498" s="10"/>
      <c r="N498" s="23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22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  <row r="499" spans="2:48" ht="15.75" customHeight="1">
      <c r="B499" s="10"/>
      <c r="C499" s="20"/>
      <c r="D499" s="20"/>
      <c r="E499" s="21"/>
      <c r="F499" s="21"/>
      <c r="G499" s="10"/>
      <c r="H499" s="10"/>
      <c r="I499" s="10"/>
      <c r="J499" s="10"/>
      <c r="K499" s="10"/>
      <c r="L499" s="10"/>
      <c r="M499" s="10"/>
      <c r="N499" s="23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22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</row>
    <row r="500" spans="2:48" ht="15.75" customHeight="1">
      <c r="B500" s="10"/>
      <c r="C500" s="20"/>
      <c r="D500" s="20"/>
      <c r="E500" s="21"/>
      <c r="F500" s="21"/>
      <c r="G500" s="10"/>
      <c r="H500" s="10"/>
      <c r="I500" s="10"/>
      <c r="J500" s="10"/>
      <c r="K500" s="10"/>
      <c r="L500" s="10"/>
      <c r="M500" s="10"/>
      <c r="N500" s="23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22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</row>
    <row r="501" spans="2:48" ht="15.75" customHeight="1">
      <c r="B501" s="10"/>
      <c r="C501" s="20"/>
      <c r="D501" s="20"/>
      <c r="E501" s="21"/>
      <c r="F501" s="21"/>
      <c r="G501" s="10"/>
      <c r="H501" s="10"/>
      <c r="I501" s="10"/>
      <c r="J501" s="10"/>
      <c r="K501" s="10"/>
      <c r="L501" s="10"/>
      <c r="M501" s="10"/>
      <c r="N501" s="23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22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</row>
    <row r="502" spans="2:48" ht="15.75" customHeight="1">
      <c r="B502" s="10"/>
      <c r="C502" s="20"/>
      <c r="D502" s="20"/>
      <c r="E502" s="21"/>
      <c r="F502" s="21"/>
      <c r="G502" s="10"/>
      <c r="H502" s="10"/>
      <c r="I502" s="10"/>
      <c r="J502" s="10"/>
      <c r="K502" s="10"/>
      <c r="L502" s="10"/>
      <c r="M502" s="10"/>
      <c r="N502" s="23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22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</row>
    <row r="503" spans="2:48" ht="15.75" customHeight="1">
      <c r="B503" s="10"/>
      <c r="C503" s="20"/>
      <c r="D503" s="20"/>
      <c r="E503" s="21"/>
      <c r="F503" s="21"/>
      <c r="G503" s="10"/>
      <c r="H503" s="10"/>
      <c r="I503" s="10"/>
      <c r="J503" s="10"/>
      <c r="K503" s="10"/>
      <c r="L503" s="10"/>
      <c r="M503" s="10"/>
      <c r="N503" s="23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22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</row>
    <row r="504" spans="2:48" ht="15.75" customHeight="1">
      <c r="B504" s="10"/>
      <c r="C504" s="20"/>
      <c r="D504" s="20"/>
      <c r="E504" s="21"/>
      <c r="F504" s="21"/>
      <c r="G504" s="10"/>
      <c r="H504" s="10"/>
      <c r="I504" s="10"/>
      <c r="J504" s="10"/>
      <c r="K504" s="10"/>
      <c r="L504" s="10"/>
      <c r="M504" s="10"/>
      <c r="N504" s="23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22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</row>
    <row r="505" spans="2:48" ht="15.75" customHeight="1">
      <c r="B505" s="10"/>
      <c r="C505" s="20"/>
      <c r="D505" s="20"/>
      <c r="E505" s="21"/>
      <c r="F505" s="21"/>
      <c r="G505" s="10"/>
      <c r="H505" s="10"/>
      <c r="I505" s="10"/>
      <c r="J505" s="10"/>
      <c r="K505" s="10"/>
      <c r="L505" s="10"/>
      <c r="M505" s="10"/>
      <c r="N505" s="23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22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</row>
    <row r="506" spans="2:48" ht="15.75" customHeight="1">
      <c r="B506" s="10"/>
      <c r="C506" s="20"/>
      <c r="D506" s="20"/>
      <c r="E506" s="21"/>
      <c r="F506" s="21"/>
      <c r="G506" s="10"/>
      <c r="H506" s="10"/>
      <c r="I506" s="10"/>
      <c r="J506" s="10"/>
      <c r="K506" s="10"/>
      <c r="L506" s="10"/>
      <c r="M506" s="10"/>
      <c r="N506" s="23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22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</row>
    <row r="507" spans="2:48" ht="15.75" customHeight="1">
      <c r="B507" s="10"/>
      <c r="C507" s="20"/>
      <c r="D507" s="20"/>
      <c r="E507" s="21"/>
      <c r="F507" s="21"/>
      <c r="G507" s="10"/>
      <c r="H507" s="10"/>
      <c r="I507" s="10"/>
      <c r="J507" s="10"/>
      <c r="K507" s="10"/>
      <c r="L507" s="10"/>
      <c r="M507" s="10"/>
      <c r="N507" s="23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22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</row>
    <row r="508" spans="2:48" ht="15.75" customHeight="1">
      <c r="B508" s="10"/>
      <c r="C508" s="20"/>
      <c r="D508" s="20"/>
      <c r="E508" s="21"/>
      <c r="F508" s="21"/>
      <c r="G508" s="10"/>
      <c r="H508" s="10"/>
      <c r="I508" s="10"/>
      <c r="J508" s="10"/>
      <c r="K508" s="10"/>
      <c r="L508" s="10"/>
      <c r="M508" s="10"/>
      <c r="N508" s="23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22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</row>
    <row r="509" spans="2:48" ht="15.75" customHeight="1">
      <c r="B509" s="10"/>
      <c r="C509" s="20"/>
      <c r="D509" s="20"/>
      <c r="E509" s="21"/>
      <c r="F509" s="21"/>
      <c r="G509" s="10"/>
      <c r="H509" s="10"/>
      <c r="I509" s="10"/>
      <c r="J509" s="10"/>
      <c r="K509" s="10"/>
      <c r="L509" s="10"/>
      <c r="M509" s="10"/>
      <c r="N509" s="23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22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</row>
    <row r="510" spans="2:48" ht="15.75" customHeight="1">
      <c r="B510" s="10"/>
      <c r="C510" s="20"/>
      <c r="D510" s="20"/>
      <c r="E510" s="21"/>
      <c r="F510" s="21"/>
      <c r="G510" s="10"/>
      <c r="H510" s="10"/>
      <c r="I510" s="10"/>
      <c r="J510" s="10"/>
      <c r="K510" s="10"/>
      <c r="L510" s="10"/>
      <c r="M510" s="10"/>
      <c r="N510" s="23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22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</row>
    <row r="511" spans="2:48" ht="15.75" customHeight="1">
      <c r="B511" s="10"/>
      <c r="C511" s="20"/>
      <c r="D511" s="20"/>
      <c r="E511" s="21"/>
      <c r="F511" s="21"/>
      <c r="G511" s="10"/>
      <c r="H511" s="10"/>
      <c r="I511" s="10"/>
      <c r="J511" s="10"/>
      <c r="K511" s="10"/>
      <c r="L511" s="10"/>
      <c r="M511" s="10"/>
      <c r="N511" s="23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22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</row>
    <row r="512" spans="2:48" ht="15.75" customHeight="1">
      <c r="B512" s="10"/>
      <c r="C512" s="20"/>
      <c r="D512" s="20"/>
      <c r="E512" s="21"/>
      <c r="F512" s="21"/>
      <c r="G512" s="10"/>
      <c r="H512" s="10"/>
      <c r="I512" s="10"/>
      <c r="J512" s="10"/>
      <c r="K512" s="10"/>
      <c r="L512" s="10"/>
      <c r="M512" s="10"/>
      <c r="N512" s="23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22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</row>
    <row r="513" spans="2:48" ht="15.75" customHeight="1">
      <c r="B513" s="10"/>
      <c r="C513" s="20"/>
      <c r="D513" s="20"/>
      <c r="E513" s="21"/>
      <c r="F513" s="21"/>
      <c r="G513" s="10"/>
      <c r="H513" s="10"/>
      <c r="I513" s="10"/>
      <c r="J513" s="10"/>
      <c r="K513" s="10"/>
      <c r="L513" s="10"/>
      <c r="M513" s="10"/>
      <c r="N513" s="23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22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</row>
    <row r="514" spans="2:48" ht="15.75" customHeight="1">
      <c r="B514" s="10"/>
      <c r="C514" s="20"/>
      <c r="D514" s="20"/>
      <c r="E514" s="21"/>
      <c r="F514" s="21"/>
      <c r="G514" s="10"/>
      <c r="H514" s="10"/>
      <c r="I514" s="10"/>
      <c r="J514" s="10"/>
      <c r="K514" s="10"/>
      <c r="L514" s="10"/>
      <c r="M514" s="10"/>
      <c r="N514" s="23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22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</row>
    <row r="515" spans="2:48" ht="15.75" customHeight="1">
      <c r="B515" s="10"/>
      <c r="C515" s="20"/>
      <c r="D515" s="20"/>
      <c r="E515" s="21"/>
      <c r="F515" s="21"/>
      <c r="G515" s="10"/>
      <c r="H515" s="10"/>
      <c r="I515" s="10"/>
      <c r="J515" s="10"/>
      <c r="K515" s="10"/>
      <c r="L515" s="10"/>
      <c r="M515" s="10"/>
      <c r="N515" s="23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22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</row>
    <row r="516" spans="2:48" ht="15.75" customHeight="1">
      <c r="B516" s="10"/>
      <c r="C516" s="20"/>
      <c r="D516" s="20"/>
      <c r="E516" s="21"/>
      <c r="F516" s="21"/>
      <c r="G516" s="10"/>
      <c r="H516" s="10"/>
      <c r="I516" s="10"/>
      <c r="J516" s="10"/>
      <c r="K516" s="10"/>
      <c r="L516" s="10"/>
      <c r="M516" s="10"/>
      <c r="N516" s="23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22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</row>
    <row r="517" spans="2:48" ht="15.75" customHeight="1">
      <c r="B517" s="10"/>
      <c r="C517" s="20"/>
      <c r="D517" s="20"/>
      <c r="E517" s="21"/>
      <c r="F517" s="21"/>
      <c r="G517" s="10"/>
      <c r="H517" s="10"/>
      <c r="I517" s="10"/>
      <c r="J517" s="10"/>
      <c r="K517" s="10"/>
      <c r="L517" s="10"/>
      <c r="M517" s="10"/>
      <c r="N517" s="23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22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</row>
    <row r="518" spans="2:48" ht="15.75" customHeight="1">
      <c r="B518" s="10"/>
      <c r="C518" s="20"/>
      <c r="D518" s="20"/>
      <c r="E518" s="21"/>
      <c r="F518" s="21"/>
      <c r="G518" s="10"/>
      <c r="H518" s="10"/>
      <c r="I518" s="10"/>
      <c r="J518" s="10"/>
      <c r="K518" s="10"/>
      <c r="L518" s="10"/>
      <c r="M518" s="10"/>
      <c r="N518" s="23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22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</row>
    <row r="519" spans="2:48" ht="15.75" customHeight="1">
      <c r="B519" s="10"/>
      <c r="C519" s="20"/>
      <c r="D519" s="20"/>
      <c r="E519" s="21"/>
      <c r="F519" s="21"/>
      <c r="G519" s="10"/>
      <c r="H519" s="10"/>
      <c r="I519" s="10"/>
      <c r="J519" s="10"/>
      <c r="K519" s="10"/>
      <c r="L519" s="10"/>
      <c r="M519" s="10"/>
      <c r="N519" s="23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22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</row>
    <row r="520" spans="2:48" ht="15.75" customHeight="1">
      <c r="B520" s="10"/>
      <c r="C520" s="20"/>
      <c r="D520" s="20"/>
      <c r="E520" s="21"/>
      <c r="F520" s="21"/>
      <c r="G520" s="10"/>
      <c r="H520" s="10"/>
      <c r="I520" s="10"/>
      <c r="J520" s="10"/>
      <c r="K520" s="10"/>
      <c r="L520" s="10"/>
      <c r="M520" s="10"/>
      <c r="N520" s="23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22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</row>
    <row r="521" spans="2:48" ht="15.75" customHeight="1">
      <c r="B521" s="10"/>
      <c r="C521" s="20"/>
      <c r="D521" s="20"/>
      <c r="E521" s="21"/>
      <c r="F521" s="21"/>
      <c r="G521" s="10"/>
      <c r="H521" s="10"/>
      <c r="I521" s="10"/>
      <c r="J521" s="10"/>
      <c r="K521" s="10"/>
      <c r="L521" s="10"/>
      <c r="M521" s="10"/>
      <c r="N521" s="23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22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</row>
    <row r="522" spans="2:48" ht="15.75" customHeight="1">
      <c r="B522" s="10"/>
      <c r="C522" s="20"/>
      <c r="D522" s="20"/>
      <c r="E522" s="21"/>
      <c r="F522" s="21"/>
      <c r="G522" s="10"/>
      <c r="H522" s="10"/>
      <c r="I522" s="10"/>
      <c r="J522" s="10"/>
      <c r="K522" s="10"/>
      <c r="L522" s="10"/>
      <c r="M522" s="10"/>
      <c r="N522" s="23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22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</row>
    <row r="523" spans="2:48" ht="15.75" customHeight="1">
      <c r="B523" s="10"/>
      <c r="C523" s="20"/>
      <c r="D523" s="20"/>
      <c r="E523" s="21"/>
      <c r="F523" s="21"/>
      <c r="G523" s="10"/>
      <c r="H523" s="10"/>
      <c r="I523" s="10"/>
      <c r="J523" s="10"/>
      <c r="K523" s="10"/>
      <c r="L523" s="10"/>
      <c r="M523" s="10"/>
      <c r="N523" s="23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22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</row>
    <row r="524" spans="2:48" ht="15.75" customHeight="1">
      <c r="B524" s="10"/>
      <c r="C524" s="20"/>
      <c r="D524" s="20"/>
      <c r="E524" s="21"/>
      <c r="F524" s="21"/>
      <c r="G524" s="10"/>
      <c r="H524" s="10"/>
      <c r="I524" s="10"/>
      <c r="J524" s="10"/>
      <c r="K524" s="10"/>
      <c r="L524" s="10"/>
      <c r="M524" s="10"/>
      <c r="N524" s="23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22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</row>
    <row r="525" spans="2:48" ht="15.75" customHeight="1">
      <c r="B525" s="10"/>
      <c r="C525" s="20"/>
      <c r="D525" s="20"/>
      <c r="E525" s="21"/>
      <c r="F525" s="21"/>
      <c r="G525" s="10"/>
      <c r="H525" s="10"/>
      <c r="I525" s="10"/>
      <c r="J525" s="10"/>
      <c r="K525" s="10"/>
      <c r="L525" s="10"/>
      <c r="M525" s="10"/>
      <c r="N525" s="23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22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</row>
    <row r="526" spans="2:48" ht="15.75" customHeight="1">
      <c r="B526" s="10"/>
      <c r="C526" s="20"/>
      <c r="D526" s="20"/>
      <c r="E526" s="21"/>
      <c r="F526" s="21"/>
      <c r="G526" s="10"/>
      <c r="H526" s="10"/>
      <c r="I526" s="10"/>
      <c r="J526" s="10"/>
      <c r="K526" s="10"/>
      <c r="L526" s="10"/>
      <c r="M526" s="10"/>
      <c r="N526" s="23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22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</row>
    <row r="527" spans="2:48" ht="15.75" customHeight="1">
      <c r="B527" s="10"/>
      <c r="C527" s="20"/>
      <c r="D527" s="20"/>
      <c r="E527" s="21"/>
      <c r="F527" s="21"/>
      <c r="G527" s="10"/>
      <c r="H527" s="10"/>
      <c r="I527" s="10"/>
      <c r="J527" s="10"/>
      <c r="K527" s="10"/>
      <c r="L527" s="10"/>
      <c r="M527" s="10"/>
      <c r="N527" s="23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22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</row>
    <row r="528" spans="2:48" ht="15.75" customHeight="1">
      <c r="B528" s="10"/>
      <c r="C528" s="20"/>
      <c r="D528" s="20"/>
      <c r="E528" s="21"/>
      <c r="F528" s="21"/>
      <c r="G528" s="10"/>
      <c r="H528" s="10"/>
      <c r="I528" s="10"/>
      <c r="J528" s="10"/>
      <c r="K528" s="10"/>
      <c r="L528" s="10"/>
      <c r="M528" s="10"/>
      <c r="N528" s="23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22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</row>
    <row r="529" spans="2:48" ht="15.75" customHeight="1">
      <c r="B529" s="10"/>
      <c r="C529" s="20"/>
      <c r="D529" s="20"/>
      <c r="E529" s="21"/>
      <c r="F529" s="21"/>
      <c r="G529" s="10"/>
      <c r="H529" s="10"/>
      <c r="I529" s="10"/>
      <c r="J529" s="10"/>
      <c r="K529" s="10"/>
      <c r="L529" s="10"/>
      <c r="M529" s="10"/>
      <c r="N529" s="23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22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</row>
    <row r="530" spans="2:48" ht="15.75" customHeight="1">
      <c r="B530" s="10"/>
      <c r="C530" s="20"/>
      <c r="D530" s="20"/>
      <c r="E530" s="21"/>
      <c r="F530" s="21"/>
      <c r="G530" s="10"/>
      <c r="H530" s="10"/>
      <c r="I530" s="10"/>
      <c r="J530" s="10"/>
      <c r="K530" s="10"/>
      <c r="L530" s="10"/>
      <c r="M530" s="10"/>
      <c r="N530" s="23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22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</row>
    <row r="531" spans="2:48" ht="15.75" customHeight="1">
      <c r="B531" s="10"/>
      <c r="C531" s="20"/>
      <c r="D531" s="20"/>
      <c r="E531" s="21"/>
      <c r="F531" s="21"/>
      <c r="G531" s="10"/>
      <c r="H531" s="10"/>
      <c r="I531" s="10"/>
      <c r="J531" s="10"/>
      <c r="K531" s="10"/>
      <c r="L531" s="10"/>
      <c r="M531" s="10"/>
      <c r="N531" s="23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22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</row>
    <row r="532" spans="2:48" ht="15.75" customHeight="1">
      <c r="B532" s="10"/>
      <c r="C532" s="20"/>
      <c r="D532" s="20"/>
      <c r="E532" s="21"/>
      <c r="F532" s="21"/>
      <c r="G532" s="10"/>
      <c r="H532" s="10"/>
      <c r="I532" s="10"/>
      <c r="J532" s="10"/>
      <c r="K532" s="10"/>
      <c r="L532" s="10"/>
      <c r="M532" s="10"/>
      <c r="N532" s="23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22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</row>
    <row r="533" spans="2:48" ht="15.75" customHeight="1">
      <c r="B533" s="10"/>
      <c r="C533" s="20"/>
      <c r="D533" s="20"/>
      <c r="E533" s="21"/>
      <c r="F533" s="21"/>
      <c r="G533" s="10"/>
      <c r="H533" s="10"/>
      <c r="I533" s="10"/>
      <c r="J533" s="10"/>
      <c r="K533" s="10"/>
      <c r="L533" s="10"/>
      <c r="M533" s="10"/>
      <c r="N533" s="23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22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</row>
    <row r="534" spans="2:48" ht="15.75" customHeight="1">
      <c r="B534" s="10"/>
      <c r="C534" s="20"/>
      <c r="D534" s="20"/>
      <c r="E534" s="21"/>
      <c r="F534" s="21"/>
      <c r="G534" s="10"/>
      <c r="H534" s="10"/>
      <c r="I534" s="10"/>
      <c r="J534" s="10"/>
      <c r="K534" s="10"/>
      <c r="L534" s="10"/>
      <c r="M534" s="10"/>
      <c r="N534" s="23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22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</row>
    <row r="535" spans="2:48" ht="15.75" customHeight="1">
      <c r="B535" s="10"/>
      <c r="C535" s="20"/>
      <c r="D535" s="20"/>
      <c r="E535" s="21"/>
      <c r="F535" s="21"/>
      <c r="G535" s="10"/>
      <c r="H535" s="10"/>
      <c r="I535" s="10"/>
      <c r="J535" s="10"/>
      <c r="K535" s="10"/>
      <c r="L535" s="10"/>
      <c r="M535" s="10"/>
      <c r="N535" s="23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22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</row>
    <row r="536" spans="2:48" ht="15.75" customHeight="1">
      <c r="B536" s="10"/>
      <c r="C536" s="20"/>
      <c r="D536" s="20"/>
      <c r="E536" s="21"/>
      <c r="F536" s="21"/>
      <c r="G536" s="10"/>
      <c r="H536" s="10"/>
      <c r="I536" s="10"/>
      <c r="J536" s="10"/>
      <c r="K536" s="10"/>
      <c r="L536" s="10"/>
      <c r="M536" s="10"/>
      <c r="N536" s="23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22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</row>
    <row r="537" spans="2:48" ht="15.75" customHeight="1">
      <c r="B537" s="10"/>
      <c r="C537" s="20"/>
      <c r="D537" s="20"/>
      <c r="E537" s="21"/>
      <c r="F537" s="21"/>
      <c r="G537" s="10"/>
      <c r="H537" s="10"/>
      <c r="I537" s="10"/>
      <c r="J537" s="10"/>
      <c r="K537" s="10"/>
      <c r="L537" s="10"/>
      <c r="M537" s="10"/>
      <c r="N537" s="23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22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</row>
    <row r="538" spans="2:48" ht="15.75" customHeight="1">
      <c r="B538" s="10"/>
      <c r="C538" s="20"/>
      <c r="D538" s="20"/>
      <c r="E538" s="21"/>
      <c r="F538" s="21"/>
      <c r="G538" s="10"/>
      <c r="H538" s="10"/>
      <c r="I538" s="10"/>
      <c r="J538" s="10"/>
      <c r="K538" s="10"/>
      <c r="L538" s="10"/>
      <c r="M538" s="10"/>
      <c r="N538" s="23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22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</row>
    <row r="539" spans="2:48" ht="15.75" customHeight="1">
      <c r="B539" s="10"/>
      <c r="C539" s="20"/>
      <c r="D539" s="20"/>
      <c r="E539" s="21"/>
      <c r="F539" s="21"/>
      <c r="G539" s="10"/>
      <c r="H539" s="10"/>
      <c r="I539" s="10"/>
      <c r="J539" s="10"/>
      <c r="K539" s="10"/>
      <c r="L539" s="10"/>
      <c r="M539" s="10"/>
      <c r="N539" s="23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22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</row>
    <row r="540" spans="2:48" ht="15.75" customHeight="1">
      <c r="B540" s="10"/>
      <c r="C540" s="20"/>
      <c r="D540" s="20"/>
      <c r="E540" s="21"/>
      <c r="F540" s="21"/>
      <c r="G540" s="10"/>
      <c r="H540" s="10"/>
      <c r="I540" s="10"/>
      <c r="J540" s="10"/>
      <c r="K540" s="10"/>
      <c r="L540" s="10"/>
      <c r="M540" s="10"/>
      <c r="N540" s="23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22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</row>
    <row r="541" spans="2:48" ht="15.75" customHeight="1">
      <c r="B541" s="10"/>
      <c r="C541" s="20"/>
      <c r="D541" s="20"/>
      <c r="E541" s="21"/>
      <c r="F541" s="21"/>
      <c r="G541" s="10"/>
      <c r="H541" s="10"/>
      <c r="I541" s="10"/>
      <c r="J541" s="10"/>
      <c r="K541" s="10"/>
      <c r="L541" s="10"/>
      <c r="M541" s="10"/>
      <c r="N541" s="23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22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</row>
    <row r="542" spans="2:48" ht="15.75" customHeight="1">
      <c r="B542" s="10"/>
      <c r="C542" s="20"/>
      <c r="D542" s="20"/>
      <c r="E542" s="21"/>
      <c r="F542" s="21"/>
      <c r="G542" s="10"/>
      <c r="H542" s="10"/>
      <c r="I542" s="10"/>
      <c r="J542" s="10"/>
      <c r="K542" s="10"/>
      <c r="L542" s="10"/>
      <c r="M542" s="10"/>
      <c r="N542" s="23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22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</row>
    <row r="543" spans="2:48" ht="15.75" customHeight="1">
      <c r="B543" s="10"/>
      <c r="C543" s="20"/>
      <c r="D543" s="20"/>
      <c r="E543" s="21"/>
      <c r="F543" s="21"/>
      <c r="G543" s="10"/>
      <c r="H543" s="10"/>
      <c r="I543" s="10"/>
      <c r="J543" s="10"/>
      <c r="K543" s="10"/>
      <c r="L543" s="10"/>
      <c r="M543" s="10"/>
      <c r="N543" s="23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22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</row>
    <row r="544" spans="2:48" ht="15.75" customHeight="1">
      <c r="B544" s="10"/>
      <c r="C544" s="20"/>
      <c r="D544" s="20"/>
      <c r="E544" s="21"/>
      <c r="F544" s="21"/>
      <c r="G544" s="10"/>
      <c r="H544" s="10"/>
      <c r="I544" s="10"/>
      <c r="J544" s="10"/>
      <c r="K544" s="10"/>
      <c r="L544" s="10"/>
      <c r="M544" s="10"/>
      <c r="N544" s="23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22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</row>
    <row r="545" spans="2:48" ht="15.75" customHeight="1">
      <c r="B545" s="10"/>
      <c r="C545" s="20"/>
      <c r="D545" s="20"/>
      <c r="E545" s="21"/>
      <c r="F545" s="21"/>
      <c r="G545" s="10"/>
      <c r="H545" s="10"/>
      <c r="I545" s="10"/>
      <c r="J545" s="10"/>
      <c r="K545" s="10"/>
      <c r="L545" s="10"/>
      <c r="M545" s="10"/>
      <c r="N545" s="23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22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</row>
    <row r="546" spans="2:48" ht="15.75" customHeight="1">
      <c r="B546" s="10"/>
      <c r="C546" s="20"/>
      <c r="D546" s="20"/>
      <c r="E546" s="21"/>
      <c r="F546" s="21"/>
      <c r="G546" s="10"/>
      <c r="H546" s="10"/>
      <c r="I546" s="10"/>
      <c r="J546" s="10"/>
      <c r="K546" s="10"/>
      <c r="L546" s="10"/>
      <c r="M546" s="10"/>
      <c r="N546" s="23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22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</row>
    <row r="547" spans="2:48" ht="15.75" customHeight="1">
      <c r="B547" s="10"/>
      <c r="C547" s="20"/>
      <c r="D547" s="20"/>
      <c r="E547" s="21"/>
      <c r="F547" s="21"/>
      <c r="G547" s="10"/>
      <c r="H547" s="10"/>
      <c r="I547" s="10"/>
      <c r="J547" s="10"/>
      <c r="K547" s="10"/>
      <c r="L547" s="10"/>
      <c r="M547" s="10"/>
      <c r="N547" s="23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22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</row>
    <row r="548" spans="2:48" ht="15.75" customHeight="1">
      <c r="B548" s="10"/>
      <c r="C548" s="20"/>
      <c r="D548" s="20"/>
      <c r="E548" s="21"/>
      <c r="F548" s="21"/>
      <c r="G548" s="10"/>
      <c r="H548" s="10"/>
      <c r="I548" s="10"/>
      <c r="J548" s="10"/>
      <c r="K548" s="10"/>
      <c r="L548" s="10"/>
      <c r="M548" s="10"/>
      <c r="N548" s="23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22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</row>
    <row r="549" spans="2:48" ht="15.75" customHeight="1">
      <c r="B549" s="10"/>
      <c r="C549" s="20"/>
      <c r="D549" s="20"/>
      <c r="E549" s="21"/>
      <c r="F549" s="21"/>
      <c r="G549" s="10"/>
      <c r="H549" s="10"/>
      <c r="I549" s="10"/>
      <c r="J549" s="10"/>
      <c r="K549" s="10"/>
      <c r="L549" s="10"/>
      <c r="M549" s="10"/>
      <c r="N549" s="23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22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</row>
    <row r="550" spans="2:48" ht="15.75" customHeight="1">
      <c r="B550" s="10"/>
      <c r="C550" s="20"/>
      <c r="D550" s="20"/>
      <c r="E550" s="21"/>
      <c r="F550" s="21"/>
      <c r="G550" s="10"/>
      <c r="H550" s="10"/>
      <c r="I550" s="10"/>
      <c r="J550" s="10"/>
      <c r="K550" s="10"/>
      <c r="L550" s="10"/>
      <c r="M550" s="10"/>
      <c r="N550" s="23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22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</row>
    <row r="551" spans="2:48" ht="15.75" customHeight="1">
      <c r="B551" s="10"/>
      <c r="C551" s="20"/>
      <c r="D551" s="20"/>
      <c r="E551" s="21"/>
      <c r="F551" s="21"/>
      <c r="G551" s="10"/>
      <c r="H551" s="10"/>
      <c r="I551" s="10"/>
      <c r="J551" s="10"/>
      <c r="K551" s="10"/>
      <c r="L551" s="10"/>
      <c r="M551" s="10"/>
      <c r="N551" s="23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22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</row>
    <row r="552" spans="2:48" ht="15.75" customHeight="1">
      <c r="B552" s="10"/>
      <c r="C552" s="20"/>
      <c r="D552" s="20"/>
      <c r="E552" s="21"/>
      <c r="F552" s="21"/>
      <c r="G552" s="10"/>
      <c r="H552" s="10"/>
      <c r="I552" s="10"/>
      <c r="J552" s="10"/>
      <c r="K552" s="10"/>
      <c r="L552" s="10"/>
      <c r="M552" s="10"/>
      <c r="N552" s="23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22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</row>
    <row r="553" spans="2:48" ht="15.75" customHeight="1">
      <c r="B553" s="10"/>
      <c r="C553" s="20"/>
      <c r="D553" s="20"/>
      <c r="E553" s="21"/>
      <c r="F553" s="21"/>
      <c r="G553" s="10"/>
      <c r="H553" s="10"/>
      <c r="I553" s="10"/>
      <c r="J553" s="10"/>
      <c r="K553" s="10"/>
      <c r="L553" s="10"/>
      <c r="M553" s="10"/>
      <c r="N553" s="23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22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</row>
    <row r="554" spans="2:48" ht="15.75" customHeight="1">
      <c r="B554" s="10"/>
      <c r="C554" s="20"/>
      <c r="D554" s="20"/>
      <c r="E554" s="21"/>
      <c r="F554" s="21"/>
      <c r="G554" s="10"/>
      <c r="H554" s="10"/>
      <c r="I554" s="10"/>
      <c r="J554" s="10"/>
      <c r="K554" s="10"/>
      <c r="L554" s="10"/>
      <c r="M554" s="10"/>
      <c r="N554" s="23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22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</row>
    <row r="555" spans="2:48" ht="15.75" customHeight="1">
      <c r="B555" s="10"/>
      <c r="C555" s="20"/>
      <c r="D555" s="20"/>
      <c r="E555" s="21"/>
      <c r="F555" s="21"/>
      <c r="G555" s="10"/>
      <c r="H555" s="10"/>
      <c r="I555" s="10"/>
      <c r="J555" s="10"/>
      <c r="K555" s="10"/>
      <c r="L555" s="10"/>
      <c r="M555" s="10"/>
      <c r="N555" s="23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22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</row>
    <row r="556" spans="2:48" ht="15.75" customHeight="1">
      <c r="B556" s="10"/>
      <c r="C556" s="20"/>
      <c r="D556" s="20"/>
      <c r="E556" s="21"/>
      <c r="F556" s="21"/>
      <c r="G556" s="10"/>
      <c r="H556" s="10"/>
      <c r="I556" s="10"/>
      <c r="J556" s="10"/>
      <c r="K556" s="10"/>
      <c r="L556" s="10"/>
      <c r="M556" s="10"/>
      <c r="N556" s="23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22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</row>
    <row r="557" spans="2:48" ht="15.75" customHeight="1">
      <c r="B557" s="10"/>
      <c r="C557" s="20"/>
      <c r="D557" s="20"/>
      <c r="E557" s="21"/>
      <c r="F557" s="21"/>
      <c r="G557" s="10"/>
      <c r="H557" s="10"/>
      <c r="I557" s="10"/>
      <c r="J557" s="10"/>
      <c r="K557" s="10"/>
      <c r="L557" s="10"/>
      <c r="M557" s="10"/>
      <c r="N557" s="23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22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</row>
    <row r="558" spans="2:48" ht="15.75" customHeight="1">
      <c r="B558" s="10"/>
      <c r="C558" s="20"/>
      <c r="D558" s="20"/>
      <c r="E558" s="21"/>
      <c r="F558" s="21"/>
      <c r="G558" s="10"/>
      <c r="H558" s="10"/>
      <c r="I558" s="10"/>
      <c r="J558" s="10"/>
      <c r="K558" s="10"/>
      <c r="L558" s="10"/>
      <c r="M558" s="10"/>
      <c r="N558" s="23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22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</row>
    <row r="559" spans="2:48" ht="15.75" customHeight="1">
      <c r="B559" s="10"/>
      <c r="C559" s="20"/>
      <c r="D559" s="20"/>
      <c r="E559" s="21"/>
      <c r="F559" s="21"/>
      <c r="G559" s="10"/>
      <c r="H559" s="10"/>
      <c r="I559" s="10"/>
      <c r="J559" s="10"/>
      <c r="K559" s="10"/>
      <c r="L559" s="10"/>
      <c r="M559" s="10"/>
      <c r="N559" s="23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22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</row>
    <row r="560" spans="2:48" ht="15.75" customHeight="1">
      <c r="B560" s="10"/>
      <c r="C560" s="20"/>
      <c r="D560" s="20"/>
      <c r="E560" s="21"/>
      <c r="F560" s="21"/>
      <c r="G560" s="10"/>
      <c r="H560" s="10"/>
      <c r="I560" s="10"/>
      <c r="J560" s="10"/>
      <c r="K560" s="10"/>
      <c r="L560" s="10"/>
      <c r="M560" s="10"/>
      <c r="N560" s="23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22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</row>
    <row r="561" spans="2:48" ht="15.75" customHeight="1">
      <c r="B561" s="10"/>
      <c r="C561" s="20"/>
      <c r="D561" s="20"/>
      <c r="E561" s="21"/>
      <c r="F561" s="21"/>
      <c r="G561" s="10"/>
      <c r="H561" s="10"/>
      <c r="I561" s="10"/>
      <c r="J561" s="10"/>
      <c r="K561" s="10"/>
      <c r="L561" s="10"/>
      <c r="M561" s="10"/>
      <c r="N561" s="23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22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</row>
    <row r="562" spans="2:48" ht="15.75" customHeight="1">
      <c r="B562" s="10"/>
      <c r="C562" s="20"/>
      <c r="D562" s="20"/>
      <c r="E562" s="21"/>
      <c r="F562" s="21"/>
      <c r="G562" s="10"/>
      <c r="H562" s="10"/>
      <c r="I562" s="10"/>
      <c r="J562" s="10"/>
      <c r="K562" s="10"/>
      <c r="L562" s="10"/>
      <c r="M562" s="10"/>
      <c r="N562" s="23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22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</row>
    <row r="563" spans="2:48" ht="15.75" customHeight="1">
      <c r="B563" s="10"/>
      <c r="C563" s="20"/>
      <c r="D563" s="20"/>
      <c r="E563" s="21"/>
      <c r="F563" s="21"/>
      <c r="G563" s="10"/>
      <c r="H563" s="10"/>
      <c r="I563" s="10"/>
      <c r="J563" s="10"/>
      <c r="K563" s="10"/>
      <c r="L563" s="10"/>
      <c r="M563" s="10"/>
      <c r="N563" s="23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22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</row>
    <row r="564" spans="2:48" ht="15.75" customHeight="1">
      <c r="B564" s="10"/>
      <c r="C564" s="20"/>
      <c r="D564" s="20"/>
      <c r="E564" s="21"/>
      <c r="F564" s="21"/>
      <c r="G564" s="10"/>
      <c r="H564" s="10"/>
      <c r="I564" s="10"/>
      <c r="J564" s="10"/>
      <c r="K564" s="10"/>
      <c r="L564" s="10"/>
      <c r="M564" s="10"/>
      <c r="N564" s="23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22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</row>
    <row r="565" spans="2:48" ht="15.75" customHeight="1">
      <c r="B565" s="10"/>
      <c r="C565" s="20"/>
      <c r="D565" s="20"/>
      <c r="E565" s="21"/>
      <c r="F565" s="21"/>
      <c r="G565" s="10"/>
      <c r="H565" s="10"/>
      <c r="I565" s="10"/>
      <c r="J565" s="10"/>
      <c r="K565" s="10"/>
      <c r="L565" s="10"/>
      <c r="M565" s="10"/>
      <c r="N565" s="23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22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</row>
    <row r="566" spans="2:48" ht="15.75" customHeight="1">
      <c r="B566" s="10"/>
      <c r="C566" s="20"/>
      <c r="D566" s="20"/>
      <c r="E566" s="21"/>
      <c r="F566" s="21"/>
      <c r="G566" s="10"/>
      <c r="H566" s="10"/>
      <c r="I566" s="10"/>
      <c r="J566" s="10"/>
      <c r="K566" s="10"/>
      <c r="L566" s="10"/>
      <c r="M566" s="10"/>
      <c r="N566" s="23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22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</row>
    <row r="567" spans="2:48" ht="15.75" customHeight="1">
      <c r="B567" s="10"/>
      <c r="C567" s="20"/>
      <c r="D567" s="20"/>
      <c r="E567" s="21"/>
      <c r="F567" s="21"/>
      <c r="G567" s="10"/>
      <c r="H567" s="10"/>
      <c r="I567" s="10"/>
      <c r="J567" s="10"/>
      <c r="K567" s="10"/>
      <c r="L567" s="10"/>
      <c r="M567" s="10"/>
      <c r="N567" s="23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22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</row>
    <row r="568" spans="2:48" ht="15.75" customHeight="1">
      <c r="B568" s="10"/>
      <c r="C568" s="20"/>
      <c r="D568" s="20"/>
      <c r="E568" s="21"/>
      <c r="F568" s="21"/>
      <c r="G568" s="10"/>
      <c r="H568" s="10"/>
      <c r="I568" s="10"/>
      <c r="J568" s="10"/>
      <c r="K568" s="10"/>
      <c r="L568" s="10"/>
      <c r="M568" s="10"/>
      <c r="N568" s="23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22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</row>
    <row r="569" spans="2:48" ht="15.75" customHeight="1">
      <c r="B569" s="10"/>
      <c r="C569" s="20"/>
      <c r="D569" s="20"/>
      <c r="E569" s="21"/>
      <c r="F569" s="21"/>
      <c r="G569" s="10"/>
      <c r="H569" s="10"/>
      <c r="I569" s="10"/>
      <c r="J569" s="10"/>
      <c r="K569" s="10"/>
      <c r="L569" s="10"/>
      <c r="M569" s="10"/>
      <c r="N569" s="23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22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</row>
    <row r="570" spans="2:48" ht="15.75" customHeight="1">
      <c r="B570" s="10"/>
      <c r="C570" s="20"/>
      <c r="D570" s="20"/>
      <c r="E570" s="21"/>
      <c r="F570" s="21"/>
      <c r="G570" s="10"/>
      <c r="H570" s="10"/>
      <c r="I570" s="10"/>
      <c r="J570" s="10"/>
      <c r="K570" s="10"/>
      <c r="L570" s="10"/>
      <c r="M570" s="10"/>
      <c r="N570" s="23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22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</row>
    <row r="571" spans="2:48" ht="15.75" customHeight="1">
      <c r="B571" s="10"/>
      <c r="C571" s="20"/>
      <c r="D571" s="20"/>
      <c r="E571" s="21"/>
      <c r="F571" s="21"/>
      <c r="G571" s="10"/>
      <c r="H571" s="10"/>
      <c r="I571" s="10"/>
      <c r="J571" s="10"/>
      <c r="K571" s="10"/>
      <c r="L571" s="10"/>
      <c r="M571" s="10"/>
      <c r="N571" s="23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22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</row>
    <row r="572" spans="2:48" ht="15.75" customHeight="1">
      <c r="B572" s="10"/>
      <c r="C572" s="20"/>
      <c r="D572" s="20"/>
      <c r="E572" s="21"/>
      <c r="F572" s="21"/>
      <c r="G572" s="10"/>
      <c r="H572" s="10"/>
      <c r="I572" s="10"/>
      <c r="J572" s="10"/>
      <c r="K572" s="10"/>
      <c r="L572" s="10"/>
      <c r="M572" s="10"/>
      <c r="N572" s="23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22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</row>
    <row r="573" spans="2:48" ht="15.75" customHeight="1">
      <c r="B573" s="10"/>
      <c r="C573" s="20"/>
      <c r="D573" s="20"/>
      <c r="E573" s="21"/>
      <c r="F573" s="21"/>
      <c r="G573" s="10"/>
      <c r="H573" s="10"/>
      <c r="I573" s="10"/>
      <c r="J573" s="10"/>
      <c r="K573" s="10"/>
      <c r="L573" s="10"/>
      <c r="M573" s="10"/>
      <c r="N573" s="23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22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</row>
    <row r="574" spans="2:48" ht="15.75" customHeight="1">
      <c r="B574" s="10"/>
      <c r="C574" s="20"/>
      <c r="D574" s="20"/>
      <c r="E574" s="21"/>
      <c r="F574" s="21"/>
      <c r="G574" s="10"/>
      <c r="H574" s="10"/>
      <c r="I574" s="10"/>
      <c r="J574" s="10"/>
      <c r="K574" s="10"/>
      <c r="L574" s="10"/>
      <c r="M574" s="10"/>
      <c r="N574" s="23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22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</row>
    <row r="575" spans="2:48" ht="15.75" customHeight="1">
      <c r="B575" s="10"/>
      <c r="C575" s="20"/>
      <c r="D575" s="20"/>
      <c r="E575" s="21"/>
      <c r="F575" s="21"/>
      <c r="G575" s="10"/>
      <c r="H575" s="10"/>
      <c r="I575" s="10"/>
      <c r="J575" s="10"/>
      <c r="K575" s="10"/>
      <c r="L575" s="10"/>
      <c r="M575" s="10"/>
      <c r="N575" s="23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22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</row>
    <row r="576" spans="2:48" ht="15.75" customHeight="1">
      <c r="B576" s="10"/>
      <c r="C576" s="20"/>
      <c r="D576" s="20"/>
      <c r="E576" s="21"/>
      <c r="F576" s="21"/>
      <c r="G576" s="10"/>
      <c r="H576" s="10"/>
      <c r="I576" s="10"/>
      <c r="J576" s="10"/>
      <c r="K576" s="10"/>
      <c r="L576" s="10"/>
      <c r="M576" s="10"/>
      <c r="N576" s="23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22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</row>
    <row r="577" spans="2:48" ht="15.75" customHeight="1">
      <c r="B577" s="10"/>
      <c r="C577" s="20"/>
      <c r="D577" s="20"/>
      <c r="E577" s="21"/>
      <c r="F577" s="21"/>
      <c r="G577" s="10"/>
      <c r="H577" s="10"/>
      <c r="I577" s="10"/>
      <c r="J577" s="10"/>
      <c r="K577" s="10"/>
      <c r="L577" s="10"/>
      <c r="M577" s="10"/>
      <c r="N577" s="23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22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</row>
    <row r="578" spans="2:48" ht="15.75" customHeight="1">
      <c r="B578" s="10"/>
      <c r="C578" s="20"/>
      <c r="D578" s="20"/>
      <c r="E578" s="21"/>
      <c r="F578" s="21"/>
      <c r="G578" s="10"/>
      <c r="H578" s="10"/>
      <c r="I578" s="10"/>
      <c r="J578" s="10"/>
      <c r="K578" s="10"/>
      <c r="L578" s="10"/>
      <c r="M578" s="10"/>
      <c r="N578" s="23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22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</row>
    <row r="579" spans="2:48" ht="15.75" customHeight="1">
      <c r="B579" s="10"/>
      <c r="C579" s="20"/>
      <c r="D579" s="20"/>
      <c r="E579" s="21"/>
      <c r="F579" s="21"/>
      <c r="G579" s="10"/>
      <c r="H579" s="10"/>
      <c r="I579" s="10"/>
      <c r="J579" s="10"/>
      <c r="K579" s="10"/>
      <c r="L579" s="10"/>
      <c r="M579" s="10"/>
      <c r="N579" s="23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22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</row>
    <row r="580" spans="2:48" ht="15.75" customHeight="1">
      <c r="B580" s="10"/>
      <c r="C580" s="20"/>
      <c r="D580" s="20"/>
      <c r="E580" s="21"/>
      <c r="F580" s="21"/>
      <c r="G580" s="10"/>
      <c r="H580" s="10"/>
      <c r="I580" s="10"/>
      <c r="J580" s="10"/>
      <c r="K580" s="10"/>
      <c r="L580" s="10"/>
      <c r="M580" s="10"/>
      <c r="N580" s="23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22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</row>
    <row r="581" spans="2:48" ht="15.75" customHeight="1">
      <c r="B581" s="10"/>
      <c r="C581" s="20"/>
      <c r="D581" s="20"/>
      <c r="E581" s="21"/>
      <c r="F581" s="21"/>
      <c r="G581" s="10"/>
      <c r="H581" s="10"/>
      <c r="I581" s="10"/>
      <c r="J581" s="10"/>
      <c r="K581" s="10"/>
      <c r="L581" s="10"/>
      <c r="M581" s="10"/>
      <c r="N581" s="23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22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</row>
    <row r="582" spans="2:48" ht="15.75" customHeight="1">
      <c r="B582" s="10"/>
      <c r="C582" s="20"/>
      <c r="D582" s="20"/>
      <c r="E582" s="21"/>
      <c r="F582" s="21"/>
      <c r="G582" s="10"/>
      <c r="H582" s="10"/>
      <c r="I582" s="10"/>
      <c r="J582" s="10"/>
      <c r="K582" s="10"/>
      <c r="L582" s="10"/>
      <c r="M582" s="10"/>
      <c r="N582" s="23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22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</row>
    <row r="583" spans="2:48" ht="15.75" customHeight="1">
      <c r="B583" s="10"/>
      <c r="C583" s="20"/>
      <c r="D583" s="20"/>
      <c r="E583" s="21"/>
      <c r="F583" s="21"/>
      <c r="G583" s="10"/>
      <c r="H583" s="10"/>
      <c r="I583" s="10"/>
      <c r="J583" s="10"/>
      <c r="K583" s="10"/>
      <c r="L583" s="10"/>
      <c r="M583" s="10"/>
      <c r="N583" s="23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22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</row>
    <row r="584" spans="2:48" ht="15.75" customHeight="1">
      <c r="B584" s="10"/>
      <c r="C584" s="20"/>
      <c r="D584" s="20"/>
      <c r="E584" s="21"/>
      <c r="F584" s="21"/>
      <c r="G584" s="10"/>
      <c r="H584" s="10"/>
      <c r="I584" s="10"/>
      <c r="J584" s="10"/>
      <c r="K584" s="10"/>
      <c r="L584" s="10"/>
      <c r="M584" s="10"/>
      <c r="N584" s="23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22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</row>
    <row r="585" spans="2:48" ht="15.75" customHeight="1">
      <c r="B585" s="10"/>
      <c r="C585" s="20"/>
      <c r="D585" s="20"/>
      <c r="E585" s="21"/>
      <c r="F585" s="21"/>
      <c r="G585" s="10"/>
      <c r="H585" s="10"/>
      <c r="I585" s="10"/>
      <c r="J585" s="10"/>
      <c r="K585" s="10"/>
      <c r="L585" s="10"/>
      <c r="M585" s="10"/>
      <c r="N585" s="23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22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</row>
    <row r="586" spans="2:48" ht="15.75" customHeight="1">
      <c r="B586" s="10"/>
      <c r="C586" s="20"/>
      <c r="D586" s="20"/>
      <c r="E586" s="21"/>
      <c r="F586" s="21"/>
      <c r="G586" s="10"/>
      <c r="H586" s="10"/>
      <c r="I586" s="10"/>
      <c r="J586" s="10"/>
      <c r="K586" s="10"/>
      <c r="L586" s="10"/>
      <c r="M586" s="10"/>
      <c r="N586" s="23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22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</row>
    <row r="587" spans="2:48" ht="15.75" customHeight="1">
      <c r="B587" s="10"/>
      <c r="C587" s="20"/>
      <c r="D587" s="20"/>
      <c r="E587" s="21"/>
      <c r="F587" s="21"/>
      <c r="G587" s="10"/>
      <c r="H587" s="10"/>
      <c r="I587" s="10"/>
      <c r="J587" s="10"/>
      <c r="K587" s="10"/>
      <c r="L587" s="10"/>
      <c r="M587" s="10"/>
      <c r="N587" s="23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22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</row>
    <row r="588" spans="2:48" ht="15.75" customHeight="1">
      <c r="B588" s="10"/>
      <c r="C588" s="20"/>
      <c r="D588" s="20"/>
      <c r="E588" s="21"/>
      <c r="F588" s="21"/>
      <c r="G588" s="10"/>
      <c r="H588" s="10"/>
      <c r="I588" s="10"/>
      <c r="J588" s="10"/>
      <c r="K588" s="10"/>
      <c r="L588" s="10"/>
      <c r="M588" s="10"/>
      <c r="N588" s="23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22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</row>
    <row r="589" spans="2:48" ht="15.75" customHeight="1">
      <c r="B589" s="10"/>
      <c r="C589" s="20"/>
      <c r="D589" s="20"/>
      <c r="E589" s="21"/>
      <c r="F589" s="21"/>
      <c r="G589" s="10"/>
      <c r="H589" s="10"/>
      <c r="I589" s="10"/>
      <c r="J589" s="10"/>
      <c r="K589" s="10"/>
      <c r="L589" s="10"/>
      <c r="M589" s="10"/>
      <c r="N589" s="23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22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</row>
    <row r="590" spans="2:48" ht="15.75" customHeight="1">
      <c r="B590" s="10"/>
      <c r="C590" s="20"/>
      <c r="D590" s="20"/>
      <c r="E590" s="21"/>
      <c r="F590" s="21"/>
      <c r="G590" s="10"/>
      <c r="H590" s="10"/>
      <c r="I590" s="10"/>
      <c r="J590" s="10"/>
      <c r="K590" s="10"/>
      <c r="L590" s="10"/>
      <c r="M590" s="10"/>
      <c r="N590" s="23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22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</row>
    <row r="591" spans="2:48" ht="15.75" customHeight="1">
      <c r="B591" s="10"/>
      <c r="C591" s="20"/>
      <c r="D591" s="20"/>
      <c r="E591" s="21"/>
      <c r="F591" s="21"/>
      <c r="G591" s="10"/>
      <c r="H591" s="10"/>
      <c r="I591" s="10"/>
      <c r="J591" s="10"/>
      <c r="K591" s="10"/>
      <c r="L591" s="10"/>
      <c r="M591" s="10"/>
      <c r="N591" s="23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22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</row>
    <row r="592" spans="2:48" ht="15.75" customHeight="1">
      <c r="B592" s="10"/>
      <c r="C592" s="20"/>
      <c r="D592" s="20"/>
      <c r="E592" s="21"/>
      <c r="F592" s="21"/>
      <c r="G592" s="10"/>
      <c r="H592" s="10"/>
      <c r="I592" s="10"/>
      <c r="J592" s="10"/>
      <c r="K592" s="10"/>
      <c r="L592" s="10"/>
      <c r="M592" s="10"/>
      <c r="N592" s="23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22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</row>
    <row r="593" spans="2:48" ht="15.75" customHeight="1">
      <c r="B593" s="10"/>
      <c r="C593" s="20"/>
      <c r="D593" s="20"/>
      <c r="E593" s="21"/>
      <c r="F593" s="21"/>
      <c r="G593" s="10"/>
      <c r="H593" s="10"/>
      <c r="I593" s="10"/>
      <c r="J593" s="10"/>
      <c r="K593" s="10"/>
      <c r="L593" s="10"/>
      <c r="M593" s="10"/>
      <c r="N593" s="23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22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</row>
    <row r="594" spans="2:48" ht="15.75" customHeight="1">
      <c r="B594" s="10"/>
      <c r="C594" s="20"/>
      <c r="D594" s="20"/>
      <c r="E594" s="21"/>
      <c r="F594" s="21"/>
      <c r="G594" s="10"/>
      <c r="H594" s="10"/>
      <c r="I594" s="10"/>
      <c r="J594" s="10"/>
      <c r="K594" s="10"/>
      <c r="L594" s="10"/>
      <c r="M594" s="10"/>
      <c r="N594" s="23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22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</row>
    <row r="595" spans="2:48" ht="15.75" customHeight="1">
      <c r="B595" s="10"/>
      <c r="C595" s="20"/>
      <c r="D595" s="20"/>
      <c r="E595" s="21"/>
      <c r="F595" s="21"/>
      <c r="G595" s="10"/>
      <c r="H595" s="10"/>
      <c r="I595" s="10"/>
      <c r="J595" s="10"/>
      <c r="K595" s="10"/>
      <c r="L595" s="10"/>
      <c r="M595" s="10"/>
      <c r="N595" s="23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22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</row>
    <row r="596" spans="2:48" ht="15.75" customHeight="1">
      <c r="B596" s="10"/>
      <c r="C596" s="20"/>
      <c r="D596" s="20"/>
      <c r="E596" s="21"/>
      <c r="F596" s="21"/>
      <c r="G596" s="10"/>
      <c r="H596" s="10"/>
      <c r="I596" s="10"/>
      <c r="J596" s="10"/>
      <c r="K596" s="10"/>
      <c r="L596" s="10"/>
      <c r="M596" s="10"/>
      <c r="N596" s="23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22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</row>
    <row r="597" spans="2:48" ht="15.75" customHeight="1">
      <c r="B597" s="10"/>
      <c r="C597" s="20"/>
      <c r="D597" s="20"/>
      <c r="E597" s="21"/>
      <c r="F597" s="21"/>
      <c r="G597" s="10"/>
      <c r="H597" s="10"/>
      <c r="I597" s="10"/>
      <c r="J597" s="10"/>
      <c r="K597" s="10"/>
      <c r="L597" s="10"/>
      <c r="M597" s="10"/>
      <c r="N597" s="23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22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</row>
    <row r="598" spans="2:48" ht="15.75" customHeight="1">
      <c r="B598" s="10"/>
      <c r="C598" s="20"/>
      <c r="D598" s="20"/>
      <c r="E598" s="21"/>
      <c r="F598" s="21"/>
      <c r="G598" s="10"/>
      <c r="H598" s="10"/>
      <c r="I598" s="10"/>
      <c r="J598" s="10"/>
      <c r="K598" s="10"/>
      <c r="L598" s="10"/>
      <c r="M598" s="10"/>
      <c r="N598" s="23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22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</row>
    <row r="599" spans="2:48" ht="15.75" customHeight="1">
      <c r="B599" s="10"/>
      <c r="C599" s="20"/>
      <c r="D599" s="20"/>
      <c r="E599" s="21"/>
      <c r="F599" s="21"/>
      <c r="G599" s="10"/>
      <c r="H599" s="10"/>
      <c r="I599" s="10"/>
      <c r="J599" s="10"/>
      <c r="K599" s="10"/>
      <c r="L599" s="10"/>
      <c r="M599" s="10"/>
      <c r="N599" s="23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22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</row>
    <row r="600" spans="2:48" ht="15.75" customHeight="1">
      <c r="B600" s="10"/>
      <c r="C600" s="20"/>
      <c r="D600" s="20"/>
      <c r="E600" s="21"/>
      <c r="F600" s="21"/>
      <c r="G600" s="10"/>
      <c r="H600" s="10"/>
      <c r="I600" s="10"/>
      <c r="J600" s="10"/>
      <c r="K600" s="10"/>
      <c r="L600" s="10"/>
      <c r="M600" s="10"/>
      <c r="N600" s="23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22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</row>
    <row r="601" spans="2:48" ht="15.75" customHeight="1">
      <c r="B601" s="10"/>
      <c r="C601" s="20"/>
      <c r="D601" s="20"/>
      <c r="E601" s="21"/>
      <c r="F601" s="21"/>
      <c r="G601" s="10"/>
      <c r="H601" s="10"/>
      <c r="I601" s="10"/>
      <c r="J601" s="10"/>
      <c r="K601" s="10"/>
      <c r="L601" s="10"/>
      <c r="M601" s="10"/>
      <c r="N601" s="23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22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</row>
    <row r="602" spans="2:48" ht="15.75" customHeight="1">
      <c r="B602" s="10"/>
      <c r="C602" s="20"/>
      <c r="D602" s="20"/>
      <c r="E602" s="21"/>
      <c r="F602" s="21"/>
      <c r="G602" s="10"/>
      <c r="H602" s="10"/>
      <c r="I602" s="10"/>
      <c r="J602" s="10"/>
      <c r="K602" s="10"/>
      <c r="L602" s="10"/>
      <c r="M602" s="10"/>
      <c r="N602" s="23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22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</row>
    <row r="603" spans="2:48" ht="15.75" customHeight="1">
      <c r="B603" s="10"/>
      <c r="C603" s="20"/>
      <c r="D603" s="20"/>
      <c r="E603" s="21"/>
      <c r="F603" s="21"/>
      <c r="G603" s="10"/>
      <c r="H603" s="10"/>
      <c r="I603" s="10"/>
      <c r="J603" s="10"/>
      <c r="K603" s="10"/>
      <c r="L603" s="10"/>
      <c r="M603" s="10"/>
      <c r="N603" s="23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22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</row>
    <row r="604" spans="2:48" ht="15.75" customHeight="1">
      <c r="B604" s="10"/>
      <c r="C604" s="20"/>
      <c r="D604" s="20"/>
      <c r="E604" s="21"/>
      <c r="F604" s="21"/>
      <c r="G604" s="10"/>
      <c r="H604" s="10"/>
      <c r="I604" s="10"/>
      <c r="J604" s="10"/>
      <c r="K604" s="10"/>
      <c r="L604" s="10"/>
      <c r="M604" s="10"/>
      <c r="N604" s="23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22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</row>
    <row r="605" spans="2:48" ht="15.75" customHeight="1">
      <c r="B605" s="10"/>
      <c r="C605" s="20"/>
      <c r="D605" s="20"/>
      <c r="E605" s="21"/>
      <c r="F605" s="21"/>
      <c r="G605" s="10"/>
      <c r="H605" s="10"/>
      <c r="I605" s="10"/>
      <c r="J605" s="10"/>
      <c r="K605" s="10"/>
      <c r="L605" s="10"/>
      <c r="M605" s="10"/>
      <c r="N605" s="23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22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</row>
    <row r="606" spans="2:48" ht="15.75" customHeight="1">
      <c r="B606" s="10"/>
      <c r="C606" s="20"/>
      <c r="D606" s="20"/>
      <c r="E606" s="21"/>
      <c r="F606" s="21"/>
      <c r="G606" s="10"/>
      <c r="H606" s="10"/>
      <c r="I606" s="10"/>
      <c r="J606" s="10"/>
      <c r="K606" s="10"/>
      <c r="L606" s="10"/>
      <c r="M606" s="10"/>
      <c r="N606" s="23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22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</row>
    <row r="607" spans="2:48" ht="15.75" customHeight="1">
      <c r="B607" s="10"/>
      <c r="C607" s="20"/>
      <c r="D607" s="20"/>
      <c r="E607" s="21"/>
      <c r="F607" s="21"/>
      <c r="G607" s="10"/>
      <c r="H607" s="10"/>
      <c r="I607" s="10"/>
      <c r="J607" s="10"/>
      <c r="K607" s="10"/>
      <c r="L607" s="10"/>
      <c r="M607" s="10"/>
      <c r="N607" s="23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22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</row>
    <row r="608" spans="2:48" ht="15.75" customHeight="1">
      <c r="B608" s="10"/>
      <c r="C608" s="20"/>
      <c r="D608" s="20"/>
      <c r="E608" s="21"/>
      <c r="F608" s="21"/>
      <c r="G608" s="10"/>
      <c r="H608" s="10"/>
      <c r="I608" s="10"/>
      <c r="J608" s="10"/>
      <c r="K608" s="10"/>
      <c r="L608" s="10"/>
      <c r="M608" s="10"/>
      <c r="N608" s="23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22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</row>
    <row r="609" spans="2:48" ht="15.75" customHeight="1">
      <c r="B609" s="10"/>
      <c r="C609" s="20"/>
      <c r="D609" s="20"/>
      <c r="E609" s="21"/>
      <c r="F609" s="21"/>
      <c r="G609" s="10"/>
      <c r="H609" s="10"/>
      <c r="I609" s="10"/>
      <c r="J609" s="10"/>
      <c r="K609" s="10"/>
      <c r="L609" s="10"/>
      <c r="M609" s="10"/>
      <c r="N609" s="23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22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</row>
    <row r="610" spans="2:48" ht="15.75" customHeight="1">
      <c r="B610" s="10"/>
      <c r="C610" s="20"/>
      <c r="D610" s="20"/>
      <c r="E610" s="21"/>
      <c r="F610" s="21"/>
      <c r="G610" s="10"/>
      <c r="H610" s="10"/>
      <c r="I610" s="10"/>
      <c r="J610" s="10"/>
      <c r="K610" s="10"/>
      <c r="L610" s="10"/>
      <c r="M610" s="10"/>
      <c r="N610" s="23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22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</row>
    <row r="611" spans="2:48" ht="15.75" customHeight="1">
      <c r="B611" s="10"/>
      <c r="C611" s="20"/>
      <c r="D611" s="20"/>
      <c r="E611" s="21"/>
      <c r="F611" s="21"/>
      <c r="G611" s="10"/>
      <c r="H611" s="10"/>
      <c r="I611" s="10"/>
      <c r="J611" s="10"/>
      <c r="K611" s="10"/>
      <c r="L611" s="10"/>
      <c r="M611" s="10"/>
      <c r="N611" s="23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22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</row>
    <row r="612" spans="2:48" ht="15.75" customHeight="1">
      <c r="B612" s="10"/>
      <c r="C612" s="20"/>
      <c r="D612" s="20"/>
      <c r="E612" s="21"/>
      <c r="F612" s="21"/>
      <c r="G612" s="10"/>
      <c r="H612" s="10"/>
      <c r="I612" s="10"/>
      <c r="J612" s="10"/>
      <c r="K612" s="10"/>
      <c r="L612" s="10"/>
      <c r="M612" s="10"/>
      <c r="N612" s="23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22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</row>
    <row r="613" spans="2:48" ht="15.75" customHeight="1">
      <c r="B613" s="10"/>
      <c r="C613" s="20"/>
      <c r="D613" s="20"/>
      <c r="E613" s="21"/>
      <c r="F613" s="21"/>
      <c r="G613" s="10"/>
      <c r="H613" s="10"/>
      <c r="I613" s="10"/>
      <c r="J613" s="10"/>
      <c r="K613" s="10"/>
      <c r="L613" s="10"/>
      <c r="M613" s="10"/>
      <c r="N613" s="23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22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</row>
    <row r="614" spans="2:48" ht="15.75" customHeight="1">
      <c r="B614" s="10"/>
      <c r="C614" s="20"/>
      <c r="D614" s="20"/>
      <c r="E614" s="21"/>
      <c r="F614" s="21"/>
      <c r="G614" s="10"/>
      <c r="H614" s="10"/>
      <c r="I614" s="10"/>
      <c r="J614" s="10"/>
      <c r="K614" s="10"/>
      <c r="L614" s="10"/>
      <c r="M614" s="10"/>
      <c r="N614" s="23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22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</row>
    <row r="615" spans="2:48" ht="15.75" customHeight="1">
      <c r="B615" s="10"/>
      <c r="C615" s="20"/>
      <c r="D615" s="20"/>
      <c r="E615" s="21"/>
      <c r="F615" s="21"/>
      <c r="G615" s="10"/>
      <c r="H615" s="10"/>
      <c r="I615" s="10"/>
      <c r="J615" s="10"/>
      <c r="K615" s="10"/>
      <c r="L615" s="10"/>
      <c r="M615" s="10"/>
      <c r="N615" s="23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22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</row>
    <row r="616" spans="2:48" ht="15.75" customHeight="1">
      <c r="B616" s="10"/>
      <c r="C616" s="20"/>
      <c r="D616" s="20"/>
      <c r="E616" s="21"/>
      <c r="F616" s="21"/>
      <c r="G616" s="10"/>
      <c r="H616" s="10"/>
      <c r="I616" s="10"/>
      <c r="J616" s="10"/>
      <c r="K616" s="10"/>
      <c r="L616" s="10"/>
      <c r="M616" s="10"/>
      <c r="N616" s="23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22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</row>
    <row r="617" spans="2:48" ht="15.75" customHeight="1">
      <c r="B617" s="10"/>
      <c r="C617" s="20"/>
      <c r="D617" s="20"/>
      <c r="E617" s="21"/>
      <c r="F617" s="21"/>
      <c r="G617" s="10"/>
      <c r="H617" s="10"/>
      <c r="I617" s="10"/>
      <c r="J617" s="10"/>
      <c r="K617" s="10"/>
      <c r="L617" s="10"/>
      <c r="M617" s="10"/>
      <c r="N617" s="23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22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</row>
    <row r="618" spans="2:48" ht="15.75" customHeight="1">
      <c r="B618" s="10"/>
      <c r="C618" s="20"/>
      <c r="D618" s="20"/>
      <c r="E618" s="21"/>
      <c r="F618" s="21"/>
      <c r="G618" s="10"/>
      <c r="H618" s="10"/>
      <c r="I618" s="10"/>
      <c r="J618" s="10"/>
      <c r="K618" s="10"/>
      <c r="L618" s="10"/>
      <c r="M618" s="10"/>
      <c r="N618" s="23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22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</row>
    <row r="619" spans="2:48" ht="15.75" customHeight="1">
      <c r="B619" s="10"/>
      <c r="C619" s="20"/>
      <c r="D619" s="20"/>
      <c r="E619" s="21"/>
      <c r="F619" s="21"/>
      <c r="G619" s="10"/>
      <c r="H619" s="10"/>
      <c r="I619" s="10"/>
      <c r="J619" s="10"/>
      <c r="K619" s="10"/>
      <c r="L619" s="10"/>
      <c r="M619" s="10"/>
      <c r="N619" s="23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22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</row>
    <row r="620" spans="2:48" ht="15.75" customHeight="1">
      <c r="B620" s="10"/>
      <c r="C620" s="20"/>
      <c r="D620" s="20"/>
      <c r="E620" s="21"/>
      <c r="F620" s="21"/>
      <c r="G620" s="10"/>
      <c r="H620" s="10"/>
      <c r="I620" s="10"/>
      <c r="J620" s="10"/>
      <c r="K620" s="10"/>
      <c r="L620" s="10"/>
      <c r="M620" s="10"/>
      <c r="N620" s="23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22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</row>
    <row r="621" spans="2:48" ht="15.75" customHeight="1">
      <c r="B621" s="10"/>
      <c r="C621" s="20"/>
      <c r="D621" s="20"/>
      <c r="E621" s="21"/>
      <c r="F621" s="21"/>
      <c r="G621" s="10"/>
      <c r="H621" s="10"/>
      <c r="I621" s="10"/>
      <c r="J621" s="10"/>
      <c r="K621" s="10"/>
      <c r="L621" s="10"/>
      <c r="M621" s="10"/>
      <c r="N621" s="23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22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</row>
    <row r="622" spans="2:48" ht="15.75" customHeight="1">
      <c r="B622" s="10"/>
      <c r="C622" s="20"/>
      <c r="D622" s="20"/>
      <c r="E622" s="21"/>
      <c r="F622" s="21"/>
      <c r="G622" s="10"/>
      <c r="H622" s="10"/>
      <c r="I622" s="10"/>
      <c r="J622" s="10"/>
      <c r="K622" s="10"/>
      <c r="L622" s="10"/>
      <c r="M622" s="10"/>
      <c r="N622" s="23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22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</row>
    <row r="623" spans="2:48" ht="15.75" customHeight="1">
      <c r="B623" s="10"/>
      <c r="C623" s="20"/>
      <c r="D623" s="20"/>
      <c r="E623" s="21"/>
      <c r="F623" s="21"/>
      <c r="G623" s="10"/>
      <c r="H623" s="10"/>
      <c r="I623" s="10"/>
      <c r="J623" s="10"/>
      <c r="K623" s="10"/>
      <c r="L623" s="10"/>
      <c r="M623" s="10"/>
      <c r="N623" s="23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22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</row>
    <row r="624" spans="2:48" ht="15.75" customHeight="1">
      <c r="B624" s="10"/>
      <c r="C624" s="20"/>
      <c r="D624" s="20"/>
      <c r="E624" s="21"/>
      <c r="F624" s="21"/>
      <c r="G624" s="10"/>
      <c r="H624" s="10"/>
      <c r="I624" s="10"/>
      <c r="J624" s="10"/>
      <c r="K624" s="10"/>
      <c r="L624" s="10"/>
      <c r="M624" s="10"/>
      <c r="N624" s="23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22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</row>
    <row r="625" spans="2:48" ht="15.75" customHeight="1">
      <c r="B625" s="10"/>
      <c r="C625" s="20"/>
      <c r="D625" s="20"/>
      <c r="E625" s="21"/>
      <c r="F625" s="21"/>
      <c r="G625" s="10"/>
      <c r="H625" s="10"/>
      <c r="I625" s="10"/>
      <c r="J625" s="10"/>
      <c r="K625" s="10"/>
      <c r="L625" s="10"/>
      <c r="M625" s="10"/>
      <c r="N625" s="23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22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</row>
    <row r="626" spans="2:48" ht="15.75" customHeight="1">
      <c r="B626" s="10"/>
      <c r="C626" s="20"/>
      <c r="D626" s="20"/>
      <c r="E626" s="21"/>
      <c r="F626" s="21"/>
      <c r="G626" s="10"/>
      <c r="H626" s="10"/>
      <c r="I626" s="10"/>
      <c r="J626" s="10"/>
      <c r="K626" s="10"/>
      <c r="L626" s="10"/>
      <c r="M626" s="10"/>
      <c r="N626" s="23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22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</row>
    <row r="627" spans="2:48" ht="15.75" customHeight="1">
      <c r="B627" s="10"/>
      <c r="C627" s="20"/>
      <c r="D627" s="20"/>
      <c r="E627" s="21"/>
      <c r="F627" s="21"/>
      <c r="G627" s="10"/>
      <c r="H627" s="10"/>
      <c r="I627" s="10"/>
      <c r="J627" s="10"/>
      <c r="K627" s="10"/>
      <c r="L627" s="10"/>
      <c r="M627" s="10"/>
      <c r="N627" s="23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22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</row>
    <row r="628" spans="2:48" ht="15.75" customHeight="1">
      <c r="B628" s="10"/>
      <c r="C628" s="20"/>
      <c r="D628" s="20"/>
      <c r="E628" s="21"/>
      <c r="F628" s="21"/>
      <c r="G628" s="10"/>
      <c r="H628" s="10"/>
      <c r="I628" s="10"/>
      <c r="J628" s="10"/>
      <c r="K628" s="10"/>
      <c r="L628" s="10"/>
      <c r="M628" s="10"/>
      <c r="N628" s="23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22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</row>
    <row r="629" spans="2:48" ht="15.75" customHeight="1">
      <c r="B629" s="10"/>
      <c r="C629" s="20"/>
      <c r="D629" s="20"/>
      <c r="E629" s="21"/>
      <c r="F629" s="21"/>
      <c r="G629" s="10"/>
      <c r="H629" s="10"/>
      <c r="I629" s="10"/>
      <c r="J629" s="10"/>
      <c r="K629" s="10"/>
      <c r="L629" s="10"/>
      <c r="M629" s="10"/>
      <c r="N629" s="23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22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</row>
    <row r="630" spans="2:48" ht="15.75" customHeight="1">
      <c r="B630" s="10"/>
      <c r="C630" s="20"/>
      <c r="D630" s="20"/>
      <c r="E630" s="21"/>
      <c r="F630" s="21"/>
      <c r="G630" s="10"/>
      <c r="H630" s="10"/>
      <c r="I630" s="10"/>
      <c r="J630" s="10"/>
      <c r="K630" s="10"/>
      <c r="L630" s="10"/>
      <c r="M630" s="10"/>
      <c r="N630" s="23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22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</row>
    <row r="631" spans="2:48" ht="15.75" customHeight="1">
      <c r="B631" s="10"/>
      <c r="C631" s="20"/>
      <c r="D631" s="20"/>
      <c r="E631" s="21"/>
      <c r="F631" s="21"/>
      <c r="G631" s="10"/>
      <c r="H631" s="10"/>
      <c r="I631" s="10"/>
      <c r="J631" s="10"/>
      <c r="K631" s="10"/>
      <c r="L631" s="10"/>
      <c r="M631" s="10"/>
      <c r="N631" s="23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22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</row>
    <row r="632" spans="2:48" ht="15.75" customHeight="1">
      <c r="B632" s="10"/>
      <c r="C632" s="20"/>
      <c r="D632" s="20"/>
      <c r="E632" s="21"/>
      <c r="F632" s="21"/>
      <c r="G632" s="10"/>
      <c r="H632" s="10"/>
      <c r="I632" s="10"/>
      <c r="J632" s="10"/>
      <c r="K632" s="10"/>
      <c r="L632" s="10"/>
      <c r="M632" s="10"/>
      <c r="N632" s="23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22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</row>
    <row r="633" spans="2:48" ht="15.75" customHeight="1">
      <c r="B633" s="10"/>
      <c r="C633" s="20"/>
      <c r="D633" s="20"/>
      <c r="E633" s="21"/>
      <c r="F633" s="21"/>
      <c r="G633" s="10"/>
      <c r="H633" s="10"/>
      <c r="I633" s="10"/>
      <c r="J633" s="10"/>
      <c r="K633" s="10"/>
      <c r="L633" s="10"/>
      <c r="M633" s="10"/>
      <c r="N633" s="23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22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</row>
    <row r="634" spans="2:48" ht="15.75" customHeight="1">
      <c r="B634" s="10"/>
      <c r="C634" s="20"/>
      <c r="D634" s="20"/>
      <c r="E634" s="21"/>
      <c r="F634" s="21"/>
      <c r="G634" s="10"/>
      <c r="H634" s="10"/>
      <c r="I634" s="10"/>
      <c r="J634" s="10"/>
      <c r="K634" s="10"/>
      <c r="L634" s="10"/>
      <c r="M634" s="10"/>
      <c r="N634" s="23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22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</row>
    <row r="635" spans="2:48" ht="15.75" customHeight="1">
      <c r="B635" s="10"/>
      <c r="C635" s="20"/>
      <c r="D635" s="20"/>
      <c r="E635" s="21"/>
      <c r="F635" s="21"/>
      <c r="G635" s="10"/>
      <c r="H635" s="10"/>
      <c r="I635" s="10"/>
      <c r="J635" s="10"/>
      <c r="K635" s="10"/>
      <c r="L635" s="10"/>
      <c r="M635" s="10"/>
      <c r="N635" s="23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22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</row>
    <row r="636" spans="2:48" ht="15.75" customHeight="1">
      <c r="B636" s="10"/>
      <c r="C636" s="20"/>
      <c r="D636" s="20"/>
      <c r="E636" s="21"/>
      <c r="F636" s="21"/>
      <c r="G636" s="10"/>
      <c r="H636" s="10"/>
      <c r="I636" s="10"/>
      <c r="J636" s="10"/>
      <c r="K636" s="10"/>
      <c r="L636" s="10"/>
      <c r="M636" s="10"/>
      <c r="N636" s="23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22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</row>
    <row r="637" spans="2:48" ht="15.75" customHeight="1">
      <c r="B637" s="10"/>
      <c r="C637" s="20"/>
      <c r="D637" s="20"/>
      <c r="E637" s="21"/>
      <c r="F637" s="21"/>
      <c r="G637" s="10"/>
      <c r="H637" s="10"/>
      <c r="I637" s="10"/>
      <c r="J637" s="10"/>
      <c r="K637" s="10"/>
      <c r="L637" s="10"/>
      <c r="M637" s="10"/>
      <c r="N637" s="23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22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</row>
    <row r="638" spans="2:48" ht="15.75" customHeight="1">
      <c r="B638" s="10"/>
      <c r="C638" s="20"/>
      <c r="D638" s="20"/>
      <c r="E638" s="21"/>
      <c r="F638" s="21"/>
      <c r="G638" s="10"/>
      <c r="H638" s="10"/>
      <c r="I638" s="10"/>
      <c r="J638" s="10"/>
      <c r="K638" s="10"/>
      <c r="L638" s="10"/>
      <c r="M638" s="10"/>
      <c r="N638" s="23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22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</row>
    <row r="639" spans="2:48" ht="15.75" customHeight="1">
      <c r="B639" s="10"/>
      <c r="C639" s="20"/>
      <c r="D639" s="20"/>
      <c r="E639" s="21"/>
      <c r="F639" s="21"/>
      <c r="G639" s="10"/>
      <c r="H639" s="10"/>
      <c r="I639" s="10"/>
      <c r="J639" s="10"/>
      <c r="K639" s="10"/>
      <c r="L639" s="10"/>
      <c r="M639" s="10"/>
      <c r="N639" s="23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22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</row>
    <row r="640" spans="2:48" ht="15.75" customHeight="1">
      <c r="B640" s="10"/>
      <c r="C640" s="20"/>
      <c r="D640" s="20"/>
      <c r="E640" s="21"/>
      <c r="F640" s="21"/>
      <c r="G640" s="10"/>
      <c r="H640" s="10"/>
      <c r="I640" s="10"/>
      <c r="J640" s="10"/>
      <c r="K640" s="10"/>
      <c r="L640" s="10"/>
      <c r="M640" s="10"/>
      <c r="N640" s="23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22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</row>
    <row r="641" spans="2:48" ht="15.75" customHeight="1">
      <c r="B641" s="10"/>
      <c r="C641" s="20"/>
      <c r="D641" s="20"/>
      <c r="E641" s="21"/>
      <c r="F641" s="21"/>
      <c r="G641" s="10"/>
      <c r="H641" s="10"/>
      <c r="I641" s="10"/>
      <c r="J641" s="10"/>
      <c r="K641" s="10"/>
      <c r="L641" s="10"/>
      <c r="M641" s="10"/>
      <c r="N641" s="23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22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</row>
    <row r="642" spans="2:48" ht="15.75" customHeight="1">
      <c r="B642" s="10"/>
      <c r="C642" s="20"/>
      <c r="D642" s="20"/>
      <c r="E642" s="21"/>
      <c r="F642" s="21"/>
      <c r="G642" s="10"/>
      <c r="H642" s="10"/>
      <c r="I642" s="10"/>
      <c r="J642" s="10"/>
      <c r="K642" s="10"/>
      <c r="L642" s="10"/>
      <c r="M642" s="10"/>
      <c r="N642" s="23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22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</row>
    <row r="643" spans="2:48" ht="15.75" customHeight="1">
      <c r="B643" s="10"/>
      <c r="C643" s="20"/>
      <c r="D643" s="20"/>
      <c r="E643" s="21"/>
      <c r="F643" s="21"/>
      <c r="G643" s="10"/>
      <c r="H643" s="10"/>
      <c r="I643" s="10"/>
      <c r="J643" s="10"/>
      <c r="K643" s="10"/>
      <c r="L643" s="10"/>
      <c r="M643" s="10"/>
      <c r="N643" s="23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22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</row>
    <row r="644" spans="2:48" ht="15.75" customHeight="1">
      <c r="B644" s="10"/>
      <c r="C644" s="20"/>
      <c r="D644" s="20"/>
      <c r="E644" s="21"/>
      <c r="F644" s="21"/>
      <c r="G644" s="10"/>
      <c r="H644" s="10"/>
      <c r="I644" s="10"/>
      <c r="J644" s="10"/>
      <c r="K644" s="10"/>
      <c r="L644" s="10"/>
      <c r="M644" s="10"/>
      <c r="N644" s="23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22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</row>
    <row r="645" spans="2:48" ht="15.75" customHeight="1">
      <c r="B645" s="10"/>
      <c r="C645" s="20"/>
      <c r="D645" s="20"/>
      <c r="E645" s="21"/>
      <c r="F645" s="21"/>
      <c r="G645" s="10"/>
      <c r="H645" s="10"/>
      <c r="I645" s="10"/>
      <c r="J645" s="10"/>
      <c r="K645" s="10"/>
      <c r="L645" s="10"/>
      <c r="M645" s="10"/>
      <c r="N645" s="23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22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</row>
    <row r="646" spans="2:48" ht="15.75" customHeight="1">
      <c r="B646" s="10"/>
      <c r="C646" s="20"/>
      <c r="D646" s="20"/>
      <c r="E646" s="21"/>
      <c r="F646" s="21"/>
      <c r="G646" s="10"/>
      <c r="H646" s="10"/>
      <c r="I646" s="10"/>
      <c r="J646" s="10"/>
      <c r="K646" s="10"/>
      <c r="L646" s="10"/>
      <c r="M646" s="10"/>
      <c r="N646" s="23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22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</row>
    <row r="647" spans="2:48" ht="15.75" customHeight="1">
      <c r="B647" s="10"/>
      <c r="C647" s="20"/>
      <c r="D647" s="20"/>
      <c r="E647" s="21"/>
      <c r="F647" s="21"/>
      <c r="G647" s="10"/>
      <c r="H647" s="10"/>
      <c r="I647" s="10"/>
      <c r="J647" s="10"/>
      <c r="K647" s="10"/>
      <c r="L647" s="10"/>
      <c r="M647" s="10"/>
      <c r="N647" s="23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22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</row>
    <row r="648" spans="2:48" ht="15.75" customHeight="1">
      <c r="B648" s="10"/>
      <c r="C648" s="20"/>
      <c r="D648" s="20"/>
      <c r="E648" s="21"/>
      <c r="F648" s="21"/>
      <c r="G648" s="10"/>
      <c r="H648" s="10"/>
      <c r="I648" s="10"/>
      <c r="J648" s="10"/>
      <c r="K648" s="10"/>
      <c r="L648" s="10"/>
      <c r="M648" s="10"/>
      <c r="N648" s="23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22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</row>
    <row r="649" spans="2:48" ht="15.75" customHeight="1">
      <c r="B649" s="10"/>
      <c r="C649" s="20"/>
      <c r="D649" s="20"/>
      <c r="E649" s="21"/>
      <c r="F649" s="21"/>
      <c r="G649" s="10"/>
      <c r="H649" s="10"/>
      <c r="I649" s="10"/>
      <c r="J649" s="10"/>
      <c r="K649" s="10"/>
      <c r="L649" s="10"/>
      <c r="M649" s="10"/>
      <c r="N649" s="23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22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</row>
    <row r="650" spans="2:48" ht="15.75" customHeight="1">
      <c r="B650" s="10"/>
      <c r="C650" s="20"/>
      <c r="D650" s="20"/>
      <c r="E650" s="21"/>
      <c r="F650" s="21"/>
      <c r="G650" s="10"/>
      <c r="H650" s="10"/>
      <c r="I650" s="10"/>
      <c r="J650" s="10"/>
      <c r="K650" s="10"/>
      <c r="L650" s="10"/>
      <c r="M650" s="10"/>
      <c r="N650" s="23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22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</row>
    <row r="651" spans="2:48" ht="15.75" customHeight="1">
      <c r="B651" s="10"/>
      <c r="C651" s="20"/>
      <c r="D651" s="20"/>
      <c r="E651" s="21"/>
      <c r="F651" s="21"/>
      <c r="G651" s="10"/>
      <c r="H651" s="10"/>
      <c r="I651" s="10"/>
      <c r="J651" s="10"/>
      <c r="K651" s="10"/>
      <c r="L651" s="10"/>
      <c r="M651" s="10"/>
      <c r="N651" s="23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22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</row>
    <row r="652" spans="2:48" ht="15.75" customHeight="1">
      <c r="B652" s="10"/>
      <c r="C652" s="20"/>
      <c r="D652" s="20"/>
      <c r="E652" s="21"/>
      <c r="F652" s="21"/>
      <c r="G652" s="10"/>
      <c r="H652" s="10"/>
      <c r="I652" s="10"/>
      <c r="J652" s="10"/>
      <c r="K652" s="10"/>
      <c r="L652" s="10"/>
      <c r="M652" s="10"/>
      <c r="N652" s="23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22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</row>
    <row r="653" spans="2:48" ht="15.75" customHeight="1">
      <c r="B653" s="10"/>
      <c r="C653" s="20"/>
      <c r="D653" s="20"/>
      <c r="E653" s="21"/>
      <c r="F653" s="21"/>
      <c r="G653" s="10"/>
      <c r="H653" s="10"/>
      <c r="I653" s="10"/>
      <c r="J653" s="10"/>
      <c r="K653" s="10"/>
      <c r="L653" s="10"/>
      <c r="M653" s="10"/>
      <c r="N653" s="23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22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</row>
    <row r="654" spans="2:48" ht="15.75" customHeight="1">
      <c r="B654" s="10"/>
      <c r="C654" s="20"/>
      <c r="D654" s="20"/>
      <c r="E654" s="21"/>
      <c r="F654" s="21"/>
      <c r="G654" s="10"/>
      <c r="H654" s="10"/>
      <c r="I654" s="10"/>
      <c r="J654" s="10"/>
      <c r="K654" s="10"/>
      <c r="L654" s="10"/>
      <c r="M654" s="10"/>
      <c r="N654" s="23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22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</row>
    <row r="655" spans="2:48" ht="15.75" customHeight="1">
      <c r="B655" s="10"/>
      <c r="C655" s="20"/>
      <c r="D655" s="20"/>
      <c r="E655" s="21"/>
      <c r="F655" s="21"/>
      <c r="G655" s="10"/>
      <c r="H655" s="10"/>
      <c r="I655" s="10"/>
      <c r="J655" s="10"/>
      <c r="K655" s="10"/>
      <c r="L655" s="10"/>
      <c r="M655" s="10"/>
      <c r="N655" s="23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22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</row>
    <row r="656" spans="2:48" ht="15.75" customHeight="1">
      <c r="B656" s="10"/>
      <c r="C656" s="20"/>
      <c r="D656" s="20"/>
      <c r="E656" s="21"/>
      <c r="F656" s="21"/>
      <c r="G656" s="10"/>
      <c r="H656" s="10"/>
      <c r="I656" s="10"/>
      <c r="J656" s="10"/>
      <c r="K656" s="10"/>
      <c r="L656" s="10"/>
      <c r="M656" s="10"/>
      <c r="N656" s="23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22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</row>
    <row r="657" spans="2:48" ht="15.75" customHeight="1">
      <c r="B657" s="10"/>
      <c r="C657" s="20"/>
      <c r="D657" s="20"/>
      <c r="E657" s="21"/>
      <c r="F657" s="21"/>
      <c r="G657" s="10"/>
      <c r="H657" s="10"/>
      <c r="I657" s="10"/>
      <c r="J657" s="10"/>
      <c r="K657" s="10"/>
      <c r="L657" s="10"/>
      <c r="M657" s="10"/>
      <c r="N657" s="23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22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</row>
    <row r="658" spans="2:48" ht="15" customHeight="1">
      <c r="Y658" s="10"/>
      <c r="Z658" s="10"/>
      <c r="AA658" s="10"/>
    </row>
    <row r="659" spans="2:48" ht="15" customHeight="1">
      <c r="Y659" s="10"/>
      <c r="Z659" s="10"/>
      <c r="AA659" s="10"/>
    </row>
  </sheetData>
  <mergeCells count="4">
    <mergeCell ref="B2:R2"/>
    <mergeCell ref="G3:L3"/>
    <mergeCell ref="O3:Y3"/>
    <mergeCell ref="Z3:AI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V686"/>
  <sheetViews>
    <sheetView topLeftCell="Q1" workbookViewId="0">
      <pane ySplit="5" topLeftCell="A430" activePane="bottomLeft" state="frozen"/>
      <selection pane="bottomLeft" activeCell="R435" sqref="R435"/>
    </sheetView>
  </sheetViews>
  <sheetFormatPr defaultColWidth="14.42578125" defaultRowHeight="15.75"/>
  <cols>
    <col min="1" max="1" width="12.28515625" customWidth="1"/>
    <col min="2" max="2" width="11.85546875" style="32" customWidth="1"/>
    <col min="3" max="3" width="17.7109375" customWidth="1"/>
    <col min="4" max="4" width="8.140625" customWidth="1"/>
    <col min="5" max="5" width="7.42578125" customWidth="1"/>
    <col min="6" max="7" width="7.85546875" customWidth="1"/>
    <col min="8" max="8" width="8.28515625" customWidth="1"/>
    <col min="9" max="9" width="7" customWidth="1"/>
    <col min="10" max="10" width="8.140625" customWidth="1"/>
    <col min="11" max="11" width="8.42578125" customWidth="1"/>
    <col min="12" max="12" width="10.28515625" customWidth="1"/>
    <col min="13" max="13" width="8.28515625" customWidth="1"/>
    <col min="14" max="14" width="11.28515625" style="30" customWidth="1"/>
    <col min="15" max="15" width="8.140625" customWidth="1"/>
    <col min="16" max="17" width="9.42578125" customWidth="1"/>
    <col min="18" max="18" width="8.7109375" customWidth="1"/>
    <col min="19" max="19" width="8" customWidth="1"/>
    <col min="20" max="20" width="8.85546875" customWidth="1"/>
    <col min="21" max="21" width="9.28515625" customWidth="1"/>
    <col min="22" max="22" width="8.42578125" customWidth="1"/>
    <col min="23" max="23" width="9.28515625" customWidth="1"/>
    <col min="24" max="24" width="8.85546875" customWidth="1"/>
    <col min="25" max="25" width="9.85546875" customWidth="1"/>
    <col min="26" max="26" width="11.28515625" customWidth="1"/>
    <col min="27" max="27" width="8.140625" hidden="1" customWidth="1"/>
    <col min="28" max="28" width="8.42578125" customWidth="1"/>
    <col min="29" max="29" width="8.5703125" customWidth="1"/>
    <col min="30" max="30" width="10.85546875" customWidth="1"/>
    <col min="31" max="31" width="8.5703125" customWidth="1"/>
    <col min="32" max="32" width="10.42578125" customWidth="1"/>
    <col min="33" max="33" width="8.5703125" customWidth="1"/>
    <col min="34" max="34" width="9.5703125" customWidth="1"/>
    <col min="35" max="35" width="8.42578125" customWidth="1"/>
    <col min="36" max="36" width="10" customWidth="1"/>
    <col min="37" max="37" width="15.5703125" customWidth="1"/>
    <col min="38" max="48" width="13.5703125" customWidth="1"/>
  </cols>
  <sheetData>
    <row r="1" spans="1:48" ht="16.5" thickBot="1"/>
    <row r="2" spans="1:48" ht="30" customHeight="1" thickBot="1">
      <c r="B2" s="564" t="s">
        <v>46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5.75" customHeight="1">
      <c r="B3" s="24"/>
      <c r="C3" s="2"/>
      <c r="D3" s="25"/>
      <c r="E3" s="26"/>
      <c r="F3" s="26"/>
      <c r="G3" s="567" t="s">
        <v>0</v>
      </c>
      <c r="H3" s="568"/>
      <c r="I3" s="568"/>
      <c r="J3" s="568"/>
      <c r="K3" s="568"/>
      <c r="L3" s="569"/>
      <c r="M3" s="59"/>
      <c r="N3" s="28"/>
      <c r="O3" s="567" t="s">
        <v>1</v>
      </c>
      <c r="P3" s="568"/>
      <c r="Q3" s="568"/>
      <c r="R3" s="568"/>
      <c r="S3" s="570"/>
      <c r="T3" s="570"/>
      <c r="U3" s="570"/>
      <c r="V3" s="570"/>
      <c r="W3" s="570"/>
      <c r="X3" s="570"/>
      <c r="Y3" s="571"/>
      <c r="Z3" s="572" t="s">
        <v>2</v>
      </c>
      <c r="AA3" s="573"/>
      <c r="AB3" s="574"/>
      <c r="AC3" s="574"/>
      <c r="AD3" s="574"/>
      <c r="AE3" s="574"/>
      <c r="AF3" s="574"/>
      <c r="AG3" s="574"/>
      <c r="AH3" s="574"/>
      <c r="AI3" s="575"/>
      <c r="AJ3" s="3"/>
      <c r="AK3" s="3"/>
      <c r="AL3" s="3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5.75" customHeight="1">
      <c r="A4" s="100" t="s">
        <v>407</v>
      </c>
      <c r="B4" s="40" t="s">
        <v>3</v>
      </c>
      <c r="C4" s="38" t="s">
        <v>4</v>
      </c>
      <c r="D4" s="6" t="s">
        <v>5</v>
      </c>
      <c r="E4" s="27" t="s">
        <v>6</v>
      </c>
      <c r="F4" s="2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29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11</v>
      </c>
      <c r="V4" s="8" t="s">
        <v>22</v>
      </c>
      <c r="W4" s="8" t="s">
        <v>23</v>
      </c>
      <c r="X4" s="8" t="s">
        <v>24</v>
      </c>
      <c r="Y4" s="7" t="s">
        <v>25</v>
      </c>
      <c r="Z4" s="7" t="s">
        <v>26</v>
      </c>
      <c r="AA4" s="7" t="s">
        <v>12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9" t="s">
        <v>36</v>
      </c>
      <c r="AL4" s="5" t="s">
        <v>45</v>
      </c>
      <c r="AM4" s="10"/>
      <c r="AN4" s="10"/>
      <c r="AO4" s="10"/>
      <c r="AP4" s="10"/>
      <c r="AQ4" s="10"/>
      <c r="AR4" s="10"/>
      <c r="AS4" s="10"/>
      <c r="AT4" s="10"/>
      <c r="AU4" s="11"/>
      <c r="AV4" s="12"/>
    </row>
    <row r="5" spans="1:48" ht="15" customHeight="1">
      <c r="A5" s="98"/>
      <c r="B5" s="99"/>
      <c r="C5" s="45" t="s">
        <v>37</v>
      </c>
      <c r="D5" s="45" t="s">
        <v>38</v>
      </c>
      <c r="E5" s="46"/>
      <c r="F5" s="46"/>
      <c r="G5" s="39"/>
      <c r="H5" s="39"/>
      <c r="I5" s="47" t="s">
        <v>39</v>
      </c>
      <c r="J5" s="48" t="s">
        <v>40</v>
      </c>
      <c r="K5" s="39"/>
      <c r="L5" s="39"/>
      <c r="M5" s="39"/>
      <c r="N5" s="4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50"/>
      <c r="AJ5" s="39"/>
      <c r="AK5" s="39"/>
      <c r="AL5" s="39"/>
      <c r="AM5" s="4"/>
      <c r="AN5" s="4"/>
      <c r="AO5" s="4"/>
      <c r="AP5" s="4"/>
      <c r="AQ5" s="4"/>
      <c r="AR5" s="4"/>
      <c r="AS5" s="4"/>
      <c r="AT5" s="4"/>
      <c r="AU5" s="11"/>
      <c r="AV5" s="13"/>
    </row>
    <row r="6" spans="1:48" ht="15.75" customHeight="1">
      <c r="A6" s="309" t="s">
        <v>2601</v>
      </c>
      <c r="B6" s="95">
        <v>45870</v>
      </c>
      <c r="C6" s="33" t="s">
        <v>2600</v>
      </c>
      <c r="D6" s="37">
        <v>1505</v>
      </c>
      <c r="E6" s="34">
        <v>1.3</v>
      </c>
      <c r="F6" s="34">
        <v>1.4</v>
      </c>
      <c r="G6" s="34">
        <v>4.32</v>
      </c>
      <c r="H6" s="34">
        <v>0.14000000000000001</v>
      </c>
      <c r="I6" s="34">
        <v>1.0900000000000001</v>
      </c>
      <c r="J6" s="31">
        <v>2.7E-2</v>
      </c>
      <c r="K6" s="31">
        <v>8.8999999999999996E-2</v>
      </c>
      <c r="L6" s="31">
        <v>7.4999999999999997E-2</v>
      </c>
      <c r="M6" s="31">
        <v>1.4999999999999999E-2</v>
      </c>
      <c r="N6" s="35">
        <f t="shared" ref="N6:N38" si="0">100-SUM(G6:M6)</f>
        <v>94.244</v>
      </c>
      <c r="O6" s="82">
        <v>35.803732814688594</v>
      </c>
      <c r="P6" s="34">
        <v>39.209401134832767</v>
      </c>
      <c r="Q6" s="34">
        <v>7.458817347239199</v>
      </c>
      <c r="R6" s="34">
        <v>15.327193430103403</v>
      </c>
      <c r="S6" s="34">
        <v>0.25985502333009186</v>
      </c>
      <c r="T6" s="34">
        <v>0.14176487906715321</v>
      </c>
      <c r="U6" s="34">
        <v>0.38474988178825381</v>
      </c>
      <c r="V6" s="34">
        <v>0.22</v>
      </c>
      <c r="W6" s="34">
        <v>0.48</v>
      </c>
      <c r="X6" s="34">
        <v>0.57739822637772453</v>
      </c>
      <c r="Y6" s="34">
        <v>1.0951204819277107</v>
      </c>
      <c r="Z6" s="34">
        <v>1.3034456134396741</v>
      </c>
      <c r="AA6" s="34"/>
      <c r="AB6" s="34" t="s">
        <v>48</v>
      </c>
      <c r="AC6" s="34">
        <v>22.3</v>
      </c>
      <c r="AD6" s="34" t="s">
        <v>97</v>
      </c>
      <c r="AE6" s="34"/>
      <c r="AF6" s="34"/>
      <c r="AG6" s="34"/>
      <c r="AH6" s="34"/>
      <c r="AI6" s="34"/>
      <c r="AJ6" s="34"/>
      <c r="AK6" s="34"/>
      <c r="AL6" s="36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.75" customHeight="1">
      <c r="A7" s="309" t="s">
        <v>2603</v>
      </c>
      <c r="B7" s="95">
        <v>45870</v>
      </c>
      <c r="C7" s="33" t="s">
        <v>2602</v>
      </c>
      <c r="D7" s="37">
        <v>1488</v>
      </c>
      <c r="E7" s="34">
        <v>2.5499999999999998</v>
      </c>
      <c r="F7" s="34">
        <v>3.05</v>
      </c>
      <c r="G7" s="34">
        <v>4.18</v>
      </c>
      <c r="H7" s="34">
        <v>0.14000000000000001</v>
      </c>
      <c r="I7" s="34">
        <v>0.56999999999999995</v>
      </c>
      <c r="J7" s="31">
        <v>3.7999999999999999E-2</v>
      </c>
      <c r="K7" s="31">
        <v>8.2000000000000003E-2</v>
      </c>
      <c r="L7" s="31">
        <v>4.5999999999999999E-2</v>
      </c>
      <c r="M7" s="31">
        <v>1.7000000000000001E-2</v>
      </c>
      <c r="N7" s="35">
        <f t="shared" si="0"/>
        <v>94.926999999999992</v>
      </c>
      <c r="O7" s="82">
        <v>36.745218734404091</v>
      </c>
      <c r="P7" s="34">
        <v>37.429907900287311</v>
      </c>
      <c r="Q7" s="34">
        <v>6.9100581251836211</v>
      </c>
      <c r="R7" s="34">
        <v>16.293171731427652</v>
      </c>
      <c r="S7" s="34">
        <v>0.26052360326343282</v>
      </c>
      <c r="T7" s="34">
        <v>0.2233465541187562</v>
      </c>
      <c r="U7" s="34">
        <v>0.35818696010990714</v>
      </c>
      <c r="V7" s="34">
        <v>0.22</v>
      </c>
      <c r="W7" s="34">
        <v>0.48</v>
      </c>
      <c r="X7" s="34">
        <v>0.65560335326731989</v>
      </c>
      <c r="Y7" s="34">
        <v>1.0186334219652406</v>
      </c>
      <c r="Z7" s="34">
        <v>1.2066866806797907</v>
      </c>
      <c r="AA7" s="34"/>
      <c r="AB7" s="34" t="s">
        <v>50</v>
      </c>
      <c r="AC7" s="34">
        <v>6.5</v>
      </c>
      <c r="AD7" s="34">
        <v>24.8</v>
      </c>
      <c r="AE7" s="34">
        <v>18.600000000000001</v>
      </c>
      <c r="AF7" s="34">
        <v>0.6</v>
      </c>
      <c r="AG7" s="34">
        <v>3.35</v>
      </c>
      <c r="AH7" s="34">
        <v>52.65</v>
      </c>
      <c r="AI7" s="34">
        <v>1.3333333333333333</v>
      </c>
      <c r="AJ7" s="34">
        <v>42.857142857142854</v>
      </c>
      <c r="AK7" s="34">
        <v>858.57499999999993</v>
      </c>
      <c r="AL7" s="36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.75" customHeight="1">
      <c r="A8" s="309" t="s">
        <v>2605</v>
      </c>
      <c r="B8" s="95">
        <v>45870</v>
      </c>
      <c r="C8" s="33" t="s">
        <v>2604</v>
      </c>
      <c r="D8" s="37">
        <v>1482</v>
      </c>
      <c r="E8" s="34">
        <v>4</v>
      </c>
      <c r="F8" s="34">
        <v>4.0999999999999996</v>
      </c>
      <c r="G8" s="34">
        <v>4.16</v>
      </c>
      <c r="H8" s="34">
        <v>0.14000000000000001</v>
      </c>
      <c r="I8" s="34">
        <v>0.51</v>
      </c>
      <c r="J8" s="31">
        <v>4.2000000000000003E-2</v>
      </c>
      <c r="K8" s="31">
        <v>0.08</v>
      </c>
      <c r="L8" s="31">
        <v>3.9E-2</v>
      </c>
      <c r="M8" s="31">
        <v>1.6E-2</v>
      </c>
      <c r="N8" s="35">
        <f t="shared" si="0"/>
        <v>95.013000000000005</v>
      </c>
      <c r="O8" s="82">
        <v>36.622519176107609</v>
      </c>
      <c r="P8" s="34">
        <v>38.180163269539669</v>
      </c>
      <c r="Q8" s="34">
        <v>7.0683189886978735</v>
      </c>
      <c r="R8" s="34">
        <v>15.493260744623338</v>
      </c>
      <c r="S8" s="34">
        <v>0.26015478708251077</v>
      </c>
      <c r="T8" s="34">
        <v>0.2128926244537731</v>
      </c>
      <c r="U8" s="34">
        <v>0.37143680320770445</v>
      </c>
      <c r="V8" s="34">
        <v>0.21</v>
      </c>
      <c r="W8" s="34">
        <v>0.49</v>
      </c>
      <c r="X8" s="34">
        <v>0.68949838414164144</v>
      </c>
      <c r="Y8" s="34">
        <v>1.042532412528526</v>
      </c>
      <c r="Z8" s="34">
        <v>1.2355371306012581</v>
      </c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6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.75" customHeight="1">
      <c r="A9" s="309" t="s">
        <v>2607</v>
      </c>
      <c r="B9" s="95">
        <v>45870</v>
      </c>
      <c r="C9" s="33" t="s">
        <v>2606</v>
      </c>
      <c r="D9" s="37">
        <v>1486</v>
      </c>
      <c r="E9" s="34">
        <v>5.4</v>
      </c>
      <c r="F9" s="34">
        <v>5.5</v>
      </c>
      <c r="G9" s="34">
        <v>4.3</v>
      </c>
      <c r="H9" s="34">
        <v>0.19</v>
      </c>
      <c r="I9" s="34">
        <v>1.17</v>
      </c>
      <c r="J9" s="31">
        <v>1.6E-2</v>
      </c>
      <c r="K9" s="31">
        <v>9.6000000000000002E-2</v>
      </c>
      <c r="L9" s="31">
        <v>8.6999999999999994E-2</v>
      </c>
      <c r="M9" s="31">
        <v>1.6E-2</v>
      </c>
      <c r="N9" s="35">
        <f t="shared" si="0"/>
        <v>94.125</v>
      </c>
      <c r="O9" s="82">
        <v>35.597406532974873</v>
      </c>
      <c r="P9" s="34">
        <v>39.352364379791673</v>
      </c>
      <c r="Q9" s="34">
        <v>7.2332343757973758</v>
      </c>
      <c r="R9" s="34">
        <v>15.60871145697922</v>
      </c>
      <c r="S9" s="34">
        <v>0.26004233732468895</v>
      </c>
      <c r="T9" s="34">
        <v>0.17226715511338603</v>
      </c>
      <c r="U9" s="34">
        <v>0.35752528039473441</v>
      </c>
      <c r="V9" s="34">
        <v>0.21409767371974234</v>
      </c>
      <c r="W9" s="34">
        <v>0.47172827087284386</v>
      </c>
      <c r="X9" s="34">
        <v>0.61262253703146274</v>
      </c>
      <c r="Y9" s="34">
        <f t="shared" ref="Y9:Y16" si="1">P9/O9</f>
        <v>1.1054840285440031</v>
      </c>
      <c r="Z9" s="34">
        <f t="shared" ref="Z9:Z16" si="2">(Q9+P9)/O9</f>
        <v>1.3086795722726459</v>
      </c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6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.75" customHeight="1">
      <c r="A10" s="309" t="s">
        <v>2608</v>
      </c>
      <c r="B10" s="95">
        <v>45870</v>
      </c>
      <c r="C10" s="33" t="s">
        <v>2609</v>
      </c>
      <c r="D10" s="37">
        <v>1493</v>
      </c>
      <c r="E10" s="34">
        <v>6.45</v>
      </c>
      <c r="F10" s="34">
        <v>6.55</v>
      </c>
      <c r="G10" s="34">
        <v>4.3099999999999996</v>
      </c>
      <c r="H10" s="34">
        <v>0.15</v>
      </c>
      <c r="I10" s="34">
        <v>0.63</v>
      </c>
      <c r="J10" s="31">
        <v>3.4000000000000002E-2</v>
      </c>
      <c r="K10" s="31">
        <v>8.2000000000000003E-2</v>
      </c>
      <c r="L10" s="31">
        <v>5.3999999999999999E-2</v>
      </c>
      <c r="M10" s="31">
        <v>1.6E-2</v>
      </c>
      <c r="N10" s="35">
        <f t="shared" si="0"/>
        <v>94.724000000000004</v>
      </c>
      <c r="O10" s="82">
        <v>35.476596149877622</v>
      </c>
      <c r="P10" s="34">
        <v>39.351932996290017</v>
      </c>
      <c r="Q10" s="34">
        <v>7.3781727560769461</v>
      </c>
      <c r="R10" s="34">
        <v>15.386345192721608</v>
      </c>
      <c r="S10" s="34">
        <v>0.2599706020892899</v>
      </c>
      <c r="T10" s="34">
        <v>0.19248076688085528</v>
      </c>
      <c r="U10" s="34">
        <v>0.38492101149499885</v>
      </c>
      <c r="V10" s="34">
        <v>0.21</v>
      </c>
      <c r="W10" s="34">
        <v>0.5</v>
      </c>
      <c r="X10" s="34">
        <v>0.66813113354348252</v>
      </c>
      <c r="Y10" s="34">
        <f t="shared" si="1"/>
        <v>1.1092364337897667</v>
      </c>
      <c r="Z10" s="34">
        <f t="shared" si="2"/>
        <v>1.3172093950317769</v>
      </c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6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.75" customHeight="1">
      <c r="A11" s="309" t="s">
        <v>2610</v>
      </c>
      <c r="B11" s="95">
        <v>45870</v>
      </c>
      <c r="C11" s="33" t="s">
        <v>2611</v>
      </c>
      <c r="D11" s="37">
        <v>1472</v>
      </c>
      <c r="E11" s="34">
        <v>7.55</v>
      </c>
      <c r="F11" s="34">
        <v>8.0500000000000007</v>
      </c>
      <c r="G11" s="34">
        <v>4.24</v>
      </c>
      <c r="H11" s="34">
        <v>0.14000000000000001</v>
      </c>
      <c r="I11" s="34">
        <v>0.33</v>
      </c>
      <c r="J11" s="31">
        <v>5.3999999999999999E-2</v>
      </c>
      <c r="K11" s="31">
        <v>8.3000000000000004E-2</v>
      </c>
      <c r="L11" s="31">
        <v>2.7E-2</v>
      </c>
      <c r="M11" s="31">
        <v>1.6E-2</v>
      </c>
      <c r="N11" s="35">
        <f t="shared" si="0"/>
        <v>95.11</v>
      </c>
      <c r="O11" s="82">
        <v>36.224053018796766</v>
      </c>
      <c r="P11" s="34">
        <v>37.977829773702418</v>
      </c>
      <c r="Q11" s="34">
        <v>7.0141731661854765</v>
      </c>
      <c r="R11" s="34">
        <v>16.011038986340314</v>
      </c>
      <c r="S11" s="34">
        <v>0.24044695889594039</v>
      </c>
      <c r="T11" s="34">
        <v>0.27406568263215092</v>
      </c>
      <c r="U11" s="34">
        <v>0.3581327931343537</v>
      </c>
      <c r="V11" s="34">
        <v>0.22</v>
      </c>
      <c r="W11" s="34">
        <v>0.51</v>
      </c>
      <c r="X11" s="34">
        <v>0.7461590468372884</v>
      </c>
      <c r="Y11" s="34">
        <f t="shared" si="1"/>
        <v>1.0484147026285437</v>
      </c>
      <c r="Z11" s="34">
        <f t="shared" si="2"/>
        <v>1.2420477332158666</v>
      </c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6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.75" customHeight="1">
      <c r="A12" s="309" t="s">
        <v>2612</v>
      </c>
      <c r="B12" s="95">
        <v>45870</v>
      </c>
      <c r="C12" s="33" t="s">
        <v>2613</v>
      </c>
      <c r="D12" s="37">
        <v>1475</v>
      </c>
      <c r="E12" s="34">
        <v>10.199999999999999</v>
      </c>
      <c r="F12" s="34">
        <v>10.3</v>
      </c>
      <c r="G12" s="34">
        <v>4.24</v>
      </c>
      <c r="H12" s="34">
        <v>0.18</v>
      </c>
      <c r="I12" s="34">
        <v>0.95</v>
      </c>
      <c r="J12" s="31">
        <v>2.4E-2</v>
      </c>
      <c r="K12" s="31">
        <v>9.5000000000000001E-2</v>
      </c>
      <c r="L12" s="31">
        <v>7.2999999999999995E-2</v>
      </c>
      <c r="M12" s="31">
        <v>1.4999999999999999E-2</v>
      </c>
      <c r="N12" s="35">
        <f t="shared" si="0"/>
        <v>94.423000000000002</v>
      </c>
      <c r="O12" s="82">
        <v>35.786984668840617</v>
      </c>
      <c r="P12" s="34">
        <v>38.569768258113115</v>
      </c>
      <c r="Q12" s="34">
        <v>7.2935075664435569</v>
      </c>
      <c r="R12" s="34">
        <v>15.983484092713413</v>
      </c>
      <c r="S12" s="34">
        <v>0.2603201061081673</v>
      </c>
      <c r="T12" s="34">
        <v>0.18259535149041425</v>
      </c>
      <c r="U12" s="34">
        <v>0.35790717729359983</v>
      </c>
      <c r="V12" s="34">
        <v>0.22560670095260077</v>
      </c>
      <c r="W12" s="34">
        <v>0.53382765426842005</v>
      </c>
      <c r="X12" s="34">
        <v>0.67599842377609543</v>
      </c>
      <c r="Y12" s="34">
        <f t="shared" si="1"/>
        <v>1.0777596552216773</v>
      </c>
      <c r="Z12" s="34">
        <f t="shared" si="2"/>
        <v>1.2815630109370288</v>
      </c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6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.75" customHeight="1">
      <c r="A13" s="310" t="s">
        <v>2615</v>
      </c>
      <c r="B13" s="95">
        <v>45870</v>
      </c>
      <c r="C13" s="33" t="s">
        <v>2614</v>
      </c>
      <c r="D13" s="37">
        <v>1497</v>
      </c>
      <c r="E13" s="34">
        <v>11</v>
      </c>
      <c r="F13" s="34">
        <v>11.1</v>
      </c>
      <c r="G13" s="34">
        <v>4.3099999999999996</v>
      </c>
      <c r="H13" s="34">
        <v>0.17</v>
      </c>
      <c r="I13" s="34">
        <v>0.55000000000000004</v>
      </c>
      <c r="J13" s="31">
        <v>3.5999999999999997E-2</v>
      </c>
      <c r="K13" s="31">
        <v>0.09</v>
      </c>
      <c r="L13" s="31">
        <v>4.8000000000000001E-2</v>
      </c>
      <c r="M13" s="31">
        <v>1.4999999999999999E-2</v>
      </c>
      <c r="N13" s="35">
        <f t="shared" si="0"/>
        <v>94.781000000000006</v>
      </c>
      <c r="O13" s="82">
        <v>35.18769960643025</v>
      </c>
      <c r="P13" s="34">
        <v>38.693556202725262</v>
      </c>
      <c r="Q13" s="34">
        <v>7.3096545580661481</v>
      </c>
      <c r="R13" s="34">
        <v>16.441606139586408</v>
      </c>
      <c r="S13" s="34">
        <v>0.26052103451167119</v>
      </c>
      <c r="T13" s="34">
        <v>0.23349636792800396</v>
      </c>
      <c r="U13" s="34">
        <v>0.37195971410931028</v>
      </c>
      <c r="V13" s="34">
        <v>0.21449179398186383</v>
      </c>
      <c r="W13" s="34">
        <v>0.47259664868628004</v>
      </c>
      <c r="X13" s="34">
        <v>0.70441793397480046</v>
      </c>
      <c r="Y13" s="34">
        <f t="shared" si="1"/>
        <v>1.0996330148178923</v>
      </c>
      <c r="Z13" s="34">
        <f t="shared" si="2"/>
        <v>1.307366246595578</v>
      </c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6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.75" customHeight="1">
      <c r="A14" s="311" t="s">
        <v>2617</v>
      </c>
      <c r="B14" s="95">
        <v>45870</v>
      </c>
      <c r="C14" s="33" t="s">
        <v>2616</v>
      </c>
      <c r="D14" s="37">
        <v>1434</v>
      </c>
      <c r="E14" s="34">
        <v>14.5</v>
      </c>
      <c r="F14" s="34">
        <v>15</v>
      </c>
      <c r="G14" s="34">
        <v>4.21</v>
      </c>
      <c r="H14" s="34">
        <v>0.15</v>
      </c>
      <c r="I14" s="34">
        <v>0.45</v>
      </c>
      <c r="J14" s="31">
        <v>5.2999999999999999E-2</v>
      </c>
      <c r="K14" s="31">
        <v>8.1000000000000003E-2</v>
      </c>
      <c r="L14" s="31">
        <v>4.1000000000000002E-2</v>
      </c>
      <c r="M14" s="31">
        <v>1.7000000000000001E-2</v>
      </c>
      <c r="N14" s="35">
        <f t="shared" si="0"/>
        <v>94.998000000000005</v>
      </c>
      <c r="O14" s="308">
        <v>36.24</v>
      </c>
      <c r="P14" s="33">
        <v>37.840000000000003</v>
      </c>
      <c r="Q14" s="33">
        <v>7.2</v>
      </c>
      <c r="R14" s="33">
        <v>16.13</v>
      </c>
      <c r="S14" s="33">
        <v>0.22</v>
      </c>
      <c r="T14" s="33">
        <v>0.3</v>
      </c>
      <c r="U14" s="33">
        <v>0.41</v>
      </c>
      <c r="V14" s="33">
        <v>0.24</v>
      </c>
      <c r="W14" s="33">
        <v>0.54</v>
      </c>
      <c r="X14" s="33">
        <v>0.72</v>
      </c>
      <c r="Y14" s="33">
        <v>1.04</v>
      </c>
      <c r="Z14" s="33">
        <v>1.24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6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.75" customHeight="1">
      <c r="A15" s="311" t="s">
        <v>2621</v>
      </c>
      <c r="B15" s="95">
        <v>45870</v>
      </c>
      <c r="C15" s="33" t="s">
        <v>2620</v>
      </c>
      <c r="D15" s="37">
        <v>1473</v>
      </c>
      <c r="E15" s="34">
        <v>16.399999999999999</v>
      </c>
      <c r="F15" s="34">
        <v>16.5</v>
      </c>
      <c r="G15" s="34">
        <v>4.25</v>
      </c>
      <c r="H15" s="34">
        <v>0.17</v>
      </c>
      <c r="I15" s="34">
        <v>0.71</v>
      </c>
      <c r="J15" s="31">
        <v>3.2000000000000001E-2</v>
      </c>
      <c r="K15" s="31">
        <v>9.1999999999999998E-2</v>
      </c>
      <c r="L15" s="31">
        <v>5.8000000000000003E-2</v>
      </c>
      <c r="M15" s="31">
        <v>1.6E-2</v>
      </c>
      <c r="N15" s="35">
        <f t="shared" si="0"/>
        <v>94.671999999999997</v>
      </c>
      <c r="O15" s="308">
        <v>36.31</v>
      </c>
      <c r="P15" s="33">
        <v>38.08</v>
      </c>
      <c r="Q15" s="33">
        <v>7.27</v>
      </c>
      <c r="R15" s="33">
        <v>15.93</v>
      </c>
      <c r="S15" s="33">
        <v>0.26</v>
      </c>
      <c r="T15" s="33">
        <v>0.25</v>
      </c>
      <c r="U15" s="33">
        <v>0.39</v>
      </c>
      <c r="V15" s="33">
        <v>0.23</v>
      </c>
      <c r="W15" s="33">
        <v>0.49</v>
      </c>
      <c r="X15" s="33">
        <v>0.68</v>
      </c>
      <c r="Y15" s="33">
        <v>1.05</v>
      </c>
      <c r="Z15" s="33">
        <v>1.25</v>
      </c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6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.75" customHeight="1">
      <c r="A16" s="311" t="s">
        <v>2623</v>
      </c>
      <c r="B16" s="95">
        <v>45870</v>
      </c>
      <c r="C16" s="33" t="s">
        <v>2622</v>
      </c>
      <c r="D16" s="37">
        <v>1467</v>
      </c>
      <c r="E16" s="34">
        <v>18.5</v>
      </c>
      <c r="F16" s="34">
        <v>19</v>
      </c>
      <c r="G16" s="34">
        <v>4.1900000000000004</v>
      </c>
      <c r="H16" s="34">
        <v>0.15</v>
      </c>
      <c r="I16" s="34">
        <v>0.42</v>
      </c>
      <c r="J16" s="31">
        <v>3.7999999999999999E-2</v>
      </c>
      <c r="K16" s="31">
        <v>8.7999999999999995E-2</v>
      </c>
      <c r="L16" s="31">
        <v>3.4000000000000002E-2</v>
      </c>
      <c r="M16" s="31">
        <v>0.02</v>
      </c>
      <c r="N16" s="35">
        <f t="shared" si="0"/>
        <v>95.06</v>
      </c>
      <c r="O16" s="82">
        <v>36.94</v>
      </c>
      <c r="P16" s="34">
        <v>37.6</v>
      </c>
      <c r="Q16" s="34">
        <v>7.12</v>
      </c>
      <c r="R16" s="34">
        <v>15.88</v>
      </c>
      <c r="S16" s="34">
        <v>0.24</v>
      </c>
      <c r="T16" s="34">
        <v>0.28999999999999998</v>
      </c>
      <c r="U16" s="34">
        <v>0.39</v>
      </c>
      <c r="V16" s="34">
        <v>0.24</v>
      </c>
      <c r="W16" s="34">
        <v>0.41</v>
      </c>
      <c r="X16" s="34">
        <v>0.7</v>
      </c>
      <c r="Y16" s="34">
        <f t="shared" si="1"/>
        <v>1.0178668110449378</v>
      </c>
      <c r="Z16" s="34">
        <f t="shared" si="2"/>
        <v>1.2106118029236601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6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.75" customHeight="1">
      <c r="A17" s="312" t="s">
        <v>2625</v>
      </c>
      <c r="B17" s="95">
        <v>45870</v>
      </c>
      <c r="C17" s="33" t="s">
        <v>2624</v>
      </c>
      <c r="D17" s="33">
        <v>1464</v>
      </c>
      <c r="E17" s="34">
        <v>20.2</v>
      </c>
      <c r="F17" s="34">
        <v>20.3</v>
      </c>
      <c r="G17" s="34">
        <v>4.25</v>
      </c>
      <c r="H17" s="34">
        <v>0.16</v>
      </c>
      <c r="I17" s="34">
        <v>0.36</v>
      </c>
      <c r="J17" s="31">
        <v>4.3999999999999997E-2</v>
      </c>
      <c r="K17" s="31">
        <v>8.5999999999999993E-2</v>
      </c>
      <c r="L17" s="31">
        <v>3.2000000000000001E-2</v>
      </c>
      <c r="M17" s="31">
        <v>1.6E-2</v>
      </c>
      <c r="N17" s="35">
        <f t="shared" si="0"/>
        <v>95.051999999999992</v>
      </c>
      <c r="O17" s="82">
        <v>36.46</v>
      </c>
      <c r="P17" s="34">
        <v>38.409999999999997</v>
      </c>
      <c r="Q17" s="34">
        <v>7.37</v>
      </c>
      <c r="R17" s="34">
        <v>15.24</v>
      </c>
      <c r="S17" s="34">
        <v>0.24</v>
      </c>
      <c r="T17" s="34">
        <v>0.31</v>
      </c>
      <c r="U17" s="34">
        <v>0.4</v>
      </c>
      <c r="V17" s="34">
        <v>0.2</v>
      </c>
      <c r="W17" s="34">
        <v>0.5</v>
      </c>
      <c r="X17" s="34">
        <v>0.72</v>
      </c>
      <c r="Y17" s="34">
        <v>1.0534832693362588</v>
      </c>
      <c r="Z17" s="34">
        <v>1.2556226001097091</v>
      </c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6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.75" customHeight="1">
      <c r="A18" s="312" t="s">
        <v>2627</v>
      </c>
      <c r="B18" s="95">
        <v>45870</v>
      </c>
      <c r="C18" s="33" t="s">
        <v>2626</v>
      </c>
      <c r="D18" s="33">
        <v>1454</v>
      </c>
      <c r="E18" s="34">
        <v>22.45</v>
      </c>
      <c r="F18" s="34">
        <v>22.55</v>
      </c>
      <c r="G18" s="34">
        <v>4.24</v>
      </c>
      <c r="H18" s="34">
        <v>0.15</v>
      </c>
      <c r="I18" s="34">
        <v>0.33</v>
      </c>
      <c r="J18" s="31">
        <v>5.7000000000000002E-2</v>
      </c>
      <c r="K18" s="31">
        <v>8.7999999999999995E-2</v>
      </c>
      <c r="L18" s="31">
        <v>2.8000000000000001E-2</v>
      </c>
      <c r="M18" s="31">
        <v>1.6E-2</v>
      </c>
      <c r="N18" s="35">
        <f t="shared" si="0"/>
        <v>95.090999999999994</v>
      </c>
      <c r="O18" s="82">
        <v>36.77369404311343</v>
      </c>
      <c r="P18" s="34">
        <v>37.835538718767509</v>
      </c>
      <c r="Q18" s="34">
        <v>7.2507909246268616</v>
      </c>
      <c r="R18" s="34">
        <v>15.536587522072812</v>
      </c>
      <c r="S18" s="34">
        <v>0.24027297776084308</v>
      </c>
      <c r="T18" s="34">
        <v>0.35501326501306602</v>
      </c>
      <c r="U18" s="34">
        <v>0.38540240049818453</v>
      </c>
      <c r="V18" s="34">
        <v>0.22</v>
      </c>
      <c r="W18" s="34">
        <v>0.47</v>
      </c>
      <c r="X18" s="34">
        <v>0.75258754888312718</v>
      </c>
      <c r="Y18" s="34">
        <v>1.0288751158480074</v>
      </c>
      <c r="Z18" s="34">
        <v>1.2260484244670993</v>
      </c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6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.75" customHeight="1">
      <c r="A19" s="312" t="s">
        <v>2629</v>
      </c>
      <c r="B19" s="95">
        <v>45870</v>
      </c>
      <c r="C19" s="33" t="s">
        <v>2628</v>
      </c>
      <c r="D19" s="33">
        <v>1470</v>
      </c>
      <c r="E19" s="34">
        <v>23.1</v>
      </c>
      <c r="F19" s="34">
        <v>23.2</v>
      </c>
      <c r="G19" s="34">
        <v>4.26</v>
      </c>
      <c r="H19" s="34">
        <v>0.18</v>
      </c>
      <c r="I19" s="34">
        <v>0.61</v>
      </c>
      <c r="J19" s="31">
        <v>3.1E-2</v>
      </c>
      <c r="K19" s="31">
        <v>9.2999999999999999E-2</v>
      </c>
      <c r="L19" s="31">
        <v>5.1999999999999998E-2</v>
      </c>
      <c r="M19" s="31">
        <v>1.4999999999999999E-2</v>
      </c>
      <c r="N19" s="35">
        <f t="shared" si="0"/>
        <v>94.759</v>
      </c>
      <c r="O19" s="82">
        <v>36.361437060860403</v>
      </c>
      <c r="P19" s="34">
        <v>38.036021784158081</v>
      </c>
      <c r="Q19" s="34">
        <v>7.2216599366337784</v>
      </c>
      <c r="R19" s="34">
        <v>15.926133855889841</v>
      </c>
      <c r="S19" s="34">
        <v>0.26038205011703286</v>
      </c>
      <c r="T19" s="34">
        <v>0.30439800107205145</v>
      </c>
      <c r="U19" s="34">
        <v>0.38553021495778894</v>
      </c>
      <c r="V19" s="34">
        <v>0.21437736555501014</v>
      </c>
      <c r="W19" s="34">
        <v>0.46207616562737419</v>
      </c>
      <c r="X19" s="34">
        <v>0.71798356512864792</v>
      </c>
      <c r="Y19" s="34">
        <v>1.0460538652665134</v>
      </c>
      <c r="Z19" s="34">
        <v>1.2446615254793494</v>
      </c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6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.75" customHeight="1">
      <c r="A20" s="312" t="s">
        <v>2631</v>
      </c>
      <c r="B20" s="95">
        <v>45870</v>
      </c>
      <c r="C20" s="33" t="s">
        <v>2630</v>
      </c>
      <c r="D20" s="33">
        <v>1472</v>
      </c>
      <c r="E20" s="34">
        <v>0.1</v>
      </c>
      <c r="F20" s="34">
        <v>0.2</v>
      </c>
      <c r="G20" s="34">
        <v>4.43</v>
      </c>
      <c r="H20" s="34">
        <v>0.17</v>
      </c>
      <c r="I20" s="34">
        <v>0.6</v>
      </c>
      <c r="J20" s="31">
        <v>4.2000000000000003E-2</v>
      </c>
      <c r="K20" s="31">
        <v>9.4E-2</v>
      </c>
      <c r="L20" s="31">
        <v>4.8000000000000001E-2</v>
      </c>
      <c r="M20" s="31">
        <v>1.4999999999999999E-2</v>
      </c>
      <c r="N20" s="35">
        <f t="shared" si="0"/>
        <v>94.600999999999999</v>
      </c>
      <c r="O20" s="82">
        <v>36.829903141565303</v>
      </c>
      <c r="P20" s="34">
        <v>37.569713188911699</v>
      </c>
      <c r="Q20" s="34">
        <v>7.1191884822314071</v>
      </c>
      <c r="R20" s="34">
        <v>16.080629339480737</v>
      </c>
      <c r="S20" s="34">
        <v>0.24044207177802587</v>
      </c>
      <c r="T20" s="34">
        <v>0.29436086126151428</v>
      </c>
      <c r="U20" s="34">
        <v>0.38567363049974129</v>
      </c>
      <c r="V20" s="34">
        <v>0.21445711299080258</v>
      </c>
      <c r="W20" s="34">
        <v>0.46224805592584006</v>
      </c>
      <c r="X20" s="34">
        <v>0.68338411535492116</v>
      </c>
      <c r="Y20" s="34">
        <v>1.0200872113212665</v>
      </c>
      <c r="Z20" s="34">
        <v>1.2133863480272999</v>
      </c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6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.75" customHeight="1">
      <c r="A21" s="309"/>
      <c r="B21" s="95"/>
      <c r="C21" s="33"/>
      <c r="D21" s="37"/>
      <c r="E21" s="34"/>
      <c r="F21" s="34"/>
      <c r="G21" s="34"/>
      <c r="H21" s="34"/>
      <c r="I21" s="34"/>
      <c r="J21" s="31"/>
      <c r="K21" s="31"/>
      <c r="L21" s="31"/>
      <c r="M21" s="31"/>
      <c r="N21" s="35"/>
      <c r="O21" s="82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6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.75" customHeight="1">
      <c r="A22" s="312" t="s">
        <v>2633</v>
      </c>
      <c r="B22" s="95">
        <v>45871</v>
      </c>
      <c r="C22" s="33" t="s">
        <v>2632</v>
      </c>
      <c r="D22" s="33">
        <v>1476</v>
      </c>
      <c r="E22" s="34">
        <v>1.1000000000000001</v>
      </c>
      <c r="F22" s="34">
        <v>1.2</v>
      </c>
      <c r="G22" s="34">
        <v>4.4000000000000004</v>
      </c>
      <c r="H22" s="34">
        <v>0.15</v>
      </c>
      <c r="I22" s="34">
        <v>0.61</v>
      </c>
      <c r="J22" s="31">
        <v>4.7E-2</v>
      </c>
      <c r="K22" s="31">
        <v>0.09</v>
      </c>
      <c r="L22" s="31">
        <v>4.7E-2</v>
      </c>
      <c r="M22" s="31">
        <v>1.2999999999999999E-2</v>
      </c>
      <c r="N22" s="35">
        <f t="shared" si="0"/>
        <v>94.643000000000001</v>
      </c>
      <c r="O22" s="82">
        <v>36.803698524276705</v>
      </c>
      <c r="P22" s="34">
        <v>37.323030139643258</v>
      </c>
      <c r="Q22" s="34">
        <v>7.1535025886404808</v>
      </c>
      <c r="R22" s="34">
        <v>16.349136828430016</v>
      </c>
      <c r="S22" s="34">
        <v>0.26057969485250398</v>
      </c>
      <c r="T22" s="34">
        <v>0.27416615076835821</v>
      </c>
      <c r="U22" s="34">
        <v>0.38582285424424212</v>
      </c>
      <c r="V22" s="34">
        <v>0.21454009012718045</v>
      </c>
      <c r="W22" s="34">
        <v>0.44187460062355088</v>
      </c>
      <c r="X22" s="34">
        <v>0.6836485283937217</v>
      </c>
      <c r="Y22" s="34">
        <v>1.0141108539682224</v>
      </c>
      <c r="Z22" s="34">
        <v>1.2084799765150185</v>
      </c>
      <c r="AA22" s="34"/>
      <c r="AB22" s="34" t="s">
        <v>48</v>
      </c>
      <c r="AC22" s="34">
        <v>22.3</v>
      </c>
      <c r="AD22" s="34">
        <v>25</v>
      </c>
      <c r="AE22" s="34">
        <v>18.2</v>
      </c>
      <c r="AF22" s="34">
        <v>0.6</v>
      </c>
      <c r="AG22" s="34">
        <v>3.22</v>
      </c>
      <c r="AH22" s="34">
        <v>52.980000000000004</v>
      </c>
      <c r="AI22" s="34">
        <v>1.3736263736263736</v>
      </c>
      <c r="AJ22" s="34">
        <v>42.129629629629626</v>
      </c>
      <c r="AK22" s="34">
        <v>860.71</v>
      </c>
      <c r="AL22" s="36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.75" customHeight="1">
      <c r="A23" s="312" t="s">
        <v>2635</v>
      </c>
      <c r="B23" s="95">
        <v>45871</v>
      </c>
      <c r="C23" s="33" t="s">
        <v>2634</v>
      </c>
      <c r="D23" s="33">
        <v>1462</v>
      </c>
      <c r="E23" s="34">
        <v>2.35</v>
      </c>
      <c r="F23" s="34">
        <v>2.4500000000000002</v>
      </c>
      <c r="G23" s="34">
        <v>4.1900000000000004</v>
      </c>
      <c r="H23" s="34">
        <v>0.13</v>
      </c>
      <c r="I23" s="34">
        <v>0.28999999999999998</v>
      </c>
      <c r="J23" s="31">
        <v>6.8000000000000005E-2</v>
      </c>
      <c r="K23" s="31">
        <v>0.08</v>
      </c>
      <c r="L23" s="31">
        <v>1.9E-2</v>
      </c>
      <c r="M23" s="31">
        <v>1.2E-2</v>
      </c>
      <c r="N23" s="35">
        <f t="shared" si="0"/>
        <v>95.210999999999999</v>
      </c>
      <c r="O23" s="82">
        <v>37.028691094682536</v>
      </c>
      <c r="P23" s="34">
        <v>36.875460053436683</v>
      </c>
      <c r="Q23" s="34">
        <v>7.0736837787304516</v>
      </c>
      <c r="R23" s="34">
        <v>16.394166851320449</v>
      </c>
      <c r="S23" s="34">
        <v>0.22062587557937038</v>
      </c>
      <c r="T23" s="34">
        <v>0.37593982667572551</v>
      </c>
      <c r="U23" s="34">
        <v>0.39984756754513046</v>
      </c>
      <c r="V23" s="34">
        <v>0.22</v>
      </c>
      <c r="W23" s="34">
        <v>0.48</v>
      </c>
      <c r="X23" s="34">
        <v>0.73991054211296448</v>
      </c>
      <c r="Y23" s="34">
        <v>0.9958618293891609</v>
      </c>
      <c r="Z23" s="34">
        <v>1.1868943387652826</v>
      </c>
      <c r="AA23" s="34"/>
      <c r="AB23" s="34" t="s">
        <v>50</v>
      </c>
      <c r="AC23" s="34">
        <v>6.5</v>
      </c>
      <c r="AD23" s="34" t="s">
        <v>51</v>
      </c>
      <c r="AE23" s="34"/>
      <c r="AF23" s="34"/>
      <c r="AG23" s="34"/>
      <c r="AH23" s="34"/>
      <c r="AI23" s="34"/>
      <c r="AJ23" s="34"/>
      <c r="AK23" s="34"/>
      <c r="AL23" s="36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.75" customHeight="1">
      <c r="A24" s="312" t="s">
        <v>2637</v>
      </c>
      <c r="B24" s="95">
        <v>45871</v>
      </c>
      <c r="C24" s="33" t="s">
        <v>2636</v>
      </c>
      <c r="D24" s="33">
        <v>1461</v>
      </c>
      <c r="E24" s="34">
        <v>3.25</v>
      </c>
      <c r="F24" s="34">
        <v>3.35</v>
      </c>
      <c r="G24" s="34">
        <v>4.3099999999999996</v>
      </c>
      <c r="H24" s="34">
        <v>0.18</v>
      </c>
      <c r="I24" s="34">
        <v>0.62</v>
      </c>
      <c r="J24" s="31">
        <v>4.2999999999999997E-2</v>
      </c>
      <c r="K24" s="31">
        <v>8.7999999999999995E-2</v>
      </c>
      <c r="L24" s="31">
        <v>4.7E-2</v>
      </c>
      <c r="M24" s="31">
        <v>1.4999999999999999E-2</v>
      </c>
      <c r="N24" s="35">
        <f t="shared" si="0"/>
        <v>94.697000000000003</v>
      </c>
      <c r="O24" s="82">
        <v>36.79186448670746</v>
      </c>
      <c r="P24" s="34">
        <v>37.530382868285827</v>
      </c>
      <c r="Q24" s="34">
        <v>7.0986200464276807</v>
      </c>
      <c r="R24" s="34">
        <v>16.011758226044321</v>
      </c>
      <c r="S24" s="34">
        <v>0.24045776013124393</v>
      </c>
      <c r="T24" s="34">
        <v>0.33498421497513725</v>
      </c>
      <c r="U24" s="34">
        <v>0.38569879491500952</v>
      </c>
      <c r="V24" s="34">
        <v>0.23</v>
      </c>
      <c r="W24" s="34">
        <v>0.47</v>
      </c>
      <c r="X24" s="34">
        <v>0.72527127853162443</v>
      </c>
      <c r="Y24" s="34">
        <v>1.0200728718666918</v>
      </c>
      <c r="Z24" s="34">
        <v>1.2130128096888793</v>
      </c>
      <c r="AA24" s="34"/>
      <c r="AB24" s="34" t="s">
        <v>53</v>
      </c>
      <c r="AC24" s="34">
        <v>2.2999999999999998</v>
      </c>
      <c r="AD24" s="34">
        <v>24.6</v>
      </c>
      <c r="AE24" s="34">
        <v>18.2</v>
      </c>
      <c r="AF24" s="34">
        <v>0.6</v>
      </c>
      <c r="AG24" s="34">
        <v>3.22</v>
      </c>
      <c r="AH24" s="34">
        <v>53.379999999999995</v>
      </c>
      <c r="AI24" s="34">
        <v>1.3516483516483517</v>
      </c>
      <c r="AJ24" s="34">
        <v>42.523364485981304</v>
      </c>
      <c r="AK24" s="34">
        <v>848.51</v>
      </c>
      <c r="AL24" s="36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.75" customHeight="1">
      <c r="A25" s="312" t="s">
        <v>2638</v>
      </c>
      <c r="B25" s="95">
        <v>45871</v>
      </c>
      <c r="C25" s="33" t="s">
        <v>2639</v>
      </c>
      <c r="D25" s="33">
        <v>1453</v>
      </c>
      <c r="E25" s="34">
        <v>5.45</v>
      </c>
      <c r="F25" s="34">
        <v>5.55</v>
      </c>
      <c r="G25" s="34">
        <v>4.17</v>
      </c>
      <c r="H25" s="34">
        <v>0.15</v>
      </c>
      <c r="I25" s="34">
        <v>0.47</v>
      </c>
      <c r="J25" s="31">
        <v>6.2E-2</v>
      </c>
      <c r="K25" s="31">
        <v>0.08</v>
      </c>
      <c r="L25" s="31">
        <v>2.4E-2</v>
      </c>
      <c r="M25" s="31">
        <v>1.4E-2</v>
      </c>
      <c r="N25" s="35">
        <f t="shared" si="0"/>
        <v>95.03</v>
      </c>
      <c r="O25" s="82">
        <v>36.451991388944677</v>
      </c>
      <c r="P25" s="34">
        <v>37.366991654454246</v>
      </c>
      <c r="Q25" s="34">
        <v>7.1368679514074769</v>
      </c>
      <c r="R25" s="34">
        <v>16.534199281109942</v>
      </c>
      <c r="S25" s="34">
        <v>0.24068365968630809</v>
      </c>
      <c r="T25" s="34">
        <v>0.3251383447298995</v>
      </c>
      <c r="U25" s="34">
        <v>0.39984904000486671</v>
      </c>
      <c r="V25" s="34">
        <v>0.21467259210791617</v>
      </c>
      <c r="W25" s="34">
        <v>0.46271250684373821</v>
      </c>
      <c r="X25" s="34">
        <v>0.74689358071094325</v>
      </c>
      <c r="Y25" s="34">
        <f t="shared" ref="Y25" si="3">P25/O25</f>
        <v>1.0251015165604114</v>
      </c>
      <c r="Z25" s="34">
        <f t="shared" ref="Z25" si="4">(Q25+P25)/O25</f>
        <v>1.2208896663834681</v>
      </c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6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.75" customHeight="1">
      <c r="A26" s="312" t="s">
        <v>2641</v>
      </c>
      <c r="B26" s="95">
        <v>45871</v>
      </c>
      <c r="C26" s="33" t="s">
        <v>2640</v>
      </c>
      <c r="D26" s="33">
        <v>1440</v>
      </c>
      <c r="E26" s="34">
        <v>8.1999999999999993</v>
      </c>
      <c r="F26" s="34">
        <v>8.3000000000000007</v>
      </c>
      <c r="G26" s="34">
        <v>4.25</v>
      </c>
      <c r="H26" s="34">
        <v>0.14000000000000001</v>
      </c>
      <c r="I26" s="34">
        <v>0.19</v>
      </c>
      <c r="J26" s="31">
        <v>7.3999999999999996E-2</v>
      </c>
      <c r="K26" s="31">
        <v>9.0999999999999998E-2</v>
      </c>
      <c r="L26" s="31">
        <v>1.6E-2</v>
      </c>
      <c r="M26" s="31">
        <v>1.4E-2</v>
      </c>
      <c r="N26" s="35">
        <f t="shared" si="0"/>
        <v>95.224999999999994</v>
      </c>
      <c r="O26" s="82">
        <v>36.590904706202032</v>
      </c>
      <c r="P26" s="34">
        <v>37.625675810603617</v>
      </c>
      <c r="Q26" s="34">
        <v>7.1514465009596861</v>
      </c>
      <c r="R26" s="34">
        <v>15.907420644920858</v>
      </c>
      <c r="S26" s="34">
        <v>0.22042713678434961</v>
      </c>
      <c r="T26" s="34">
        <v>0.43650948152008073</v>
      </c>
      <c r="U26" s="34">
        <v>0.39948738665720318</v>
      </c>
      <c r="V26" s="34">
        <v>0.23705510261527735</v>
      </c>
      <c r="W26" s="34">
        <v>0.52393319442359088</v>
      </c>
      <c r="X26" s="34">
        <v>0.76714003531331409</v>
      </c>
      <c r="Y26" s="34">
        <f>P26/O26</f>
        <v>1.0282794621425744</v>
      </c>
      <c r="Z26" s="34">
        <f>(Q26+P26)/O26</f>
        <v>1.2237227439739617</v>
      </c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6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.75" customHeight="1">
      <c r="A27" s="312" t="s">
        <v>2643</v>
      </c>
      <c r="B27" s="95">
        <v>45871</v>
      </c>
      <c r="C27" s="33" t="s">
        <v>2642</v>
      </c>
      <c r="D27" s="33">
        <v>1458</v>
      </c>
      <c r="E27" s="34">
        <v>10.4</v>
      </c>
      <c r="F27" s="34">
        <v>10.5</v>
      </c>
      <c r="G27" s="34">
        <v>4.25</v>
      </c>
      <c r="H27" s="34">
        <v>0.17</v>
      </c>
      <c r="I27" s="34">
        <v>0.36</v>
      </c>
      <c r="J27" s="31">
        <v>4.2000000000000003E-2</v>
      </c>
      <c r="K27" s="31">
        <v>9.2999999999999999E-2</v>
      </c>
      <c r="L27" s="31">
        <v>3.4000000000000002E-2</v>
      </c>
      <c r="M27" s="31">
        <v>1.4999999999999999E-2</v>
      </c>
      <c r="N27" s="35">
        <f t="shared" si="0"/>
        <v>95.036000000000001</v>
      </c>
      <c r="O27" s="82">
        <v>36.231299142451405</v>
      </c>
      <c r="P27" s="34">
        <v>38.277471670015458</v>
      </c>
      <c r="Q27" s="34">
        <v>7.2113949172824201</v>
      </c>
      <c r="R27" s="34">
        <v>15.74321209750984</v>
      </c>
      <c r="S27" s="34">
        <v>0.24036088960763244</v>
      </c>
      <c r="T27" s="34">
        <v>0.38558400055260189</v>
      </c>
      <c r="U27" s="34">
        <v>0.38554341276307003</v>
      </c>
      <c r="V27" s="34">
        <v>0.20310129881739156</v>
      </c>
      <c r="W27" s="34">
        <v>0.43128585156546811</v>
      </c>
      <c r="X27" s="34">
        <v>0.78074671943472118</v>
      </c>
      <c r="Y27" s="34">
        <v>1.0564752734788523</v>
      </c>
      <c r="Z27" s="34">
        <v>1.2555129863946719</v>
      </c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6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15.75" customHeight="1">
      <c r="A28" s="313" t="s">
        <v>2645</v>
      </c>
      <c r="B28" s="95">
        <v>45871</v>
      </c>
      <c r="C28" s="33" t="s">
        <v>2644</v>
      </c>
      <c r="D28" s="33">
        <v>1462</v>
      </c>
      <c r="E28" s="34">
        <v>13</v>
      </c>
      <c r="F28" s="34">
        <v>13.1</v>
      </c>
      <c r="G28" s="34">
        <v>4.25</v>
      </c>
      <c r="H28" s="34">
        <v>0.17</v>
      </c>
      <c r="I28" s="34">
        <v>0.39</v>
      </c>
      <c r="J28" s="31">
        <v>4.2000000000000003E-2</v>
      </c>
      <c r="K28" s="31">
        <v>8.6999999999999994E-2</v>
      </c>
      <c r="L28" s="31">
        <v>3.5999999999999997E-2</v>
      </c>
      <c r="M28" s="31">
        <v>1.4999999999999999E-2</v>
      </c>
      <c r="N28" s="35">
        <f t="shared" si="0"/>
        <v>95.01</v>
      </c>
      <c r="O28" s="82">
        <v>36.983026906216487</v>
      </c>
      <c r="P28" s="34">
        <v>38.135331955661435</v>
      </c>
      <c r="Q28" s="34">
        <v>7.06967736696856</v>
      </c>
      <c r="R28" s="34">
        <v>15.417665739309429</v>
      </c>
      <c r="S28" s="34">
        <v>0.26020478321459722</v>
      </c>
      <c r="T28" s="34">
        <v>0.304190768312599</v>
      </c>
      <c r="U28" s="34">
        <v>0.37150818534017715</v>
      </c>
      <c r="V28" s="34">
        <v>0.20295608061816606</v>
      </c>
      <c r="W28" s="34">
        <v>0.43097748054529028</v>
      </c>
      <c r="X28" s="34">
        <v>0.72446073381328591</v>
      </c>
      <c r="Y28" s="34">
        <v>1.0311576727445004</v>
      </c>
      <c r="Z28" s="34">
        <v>1.2223177252976953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6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ht="15.75" customHeight="1">
      <c r="A29" s="314" t="s">
        <v>2647</v>
      </c>
      <c r="B29" s="95">
        <v>45871</v>
      </c>
      <c r="C29" s="33" t="s">
        <v>2646</v>
      </c>
      <c r="D29" s="33">
        <v>1477</v>
      </c>
      <c r="E29" s="34">
        <v>15.1</v>
      </c>
      <c r="F29" s="34">
        <v>15.2</v>
      </c>
      <c r="G29" s="34">
        <v>4.22</v>
      </c>
      <c r="H29" s="34">
        <v>0.17</v>
      </c>
      <c r="I29" s="34">
        <v>0.84</v>
      </c>
      <c r="J29" s="31">
        <v>2.5000000000000001E-2</v>
      </c>
      <c r="K29" s="31">
        <v>9.1999999999999998E-2</v>
      </c>
      <c r="L29" s="31">
        <v>6.4000000000000001E-2</v>
      </c>
      <c r="M29" s="31">
        <v>1.2999999999999999E-2</v>
      </c>
      <c r="N29" s="35">
        <f t="shared" si="0"/>
        <v>94.575999999999993</v>
      </c>
      <c r="O29" s="308">
        <v>35.44</v>
      </c>
      <c r="P29" s="33">
        <v>39.53</v>
      </c>
      <c r="Q29" s="33">
        <v>7.42</v>
      </c>
      <c r="R29" s="33">
        <v>15.32</v>
      </c>
      <c r="S29" s="33">
        <v>0.26</v>
      </c>
      <c r="T29" s="33">
        <v>0.25</v>
      </c>
      <c r="U29" s="34">
        <v>0.38</v>
      </c>
      <c r="V29" s="33">
        <v>0.21</v>
      </c>
      <c r="W29" s="34">
        <v>0.4</v>
      </c>
      <c r="X29" s="33">
        <v>0.68</v>
      </c>
      <c r="Y29" s="33">
        <v>1.1200000000000001</v>
      </c>
      <c r="Z29" s="33">
        <v>1.32</v>
      </c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6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5.75" customHeight="1">
      <c r="A30" s="314" t="s">
        <v>2649</v>
      </c>
      <c r="B30" s="95">
        <v>45871</v>
      </c>
      <c r="C30" s="33" t="s">
        <v>2648</v>
      </c>
      <c r="D30" s="33">
        <v>1471</v>
      </c>
      <c r="E30" s="34">
        <v>17</v>
      </c>
      <c r="F30" s="34">
        <v>17.100000000000001</v>
      </c>
      <c r="G30" s="34">
        <v>4.4000000000000004</v>
      </c>
      <c r="H30" s="34">
        <v>0.16</v>
      </c>
      <c r="I30" s="34">
        <v>0.6</v>
      </c>
      <c r="J30" s="31">
        <v>3.6999999999999998E-2</v>
      </c>
      <c r="K30" s="31">
        <v>0.10100000000000001</v>
      </c>
      <c r="L30" s="31">
        <v>4.9000000000000002E-2</v>
      </c>
      <c r="M30" s="31">
        <v>1.4E-2</v>
      </c>
      <c r="N30" s="35">
        <f t="shared" si="0"/>
        <v>94.638999999999996</v>
      </c>
      <c r="O30" s="82">
        <v>35.939050849591695</v>
      </c>
      <c r="P30" s="34">
        <v>39.907515416596546</v>
      </c>
      <c r="Q30" s="34">
        <v>7.656633323208605</v>
      </c>
      <c r="R30" s="34">
        <v>14.197694576744629</v>
      </c>
      <c r="S30" s="34">
        <v>0.25944853184163447</v>
      </c>
      <c r="T30" s="34">
        <v>0.23253511933433063</v>
      </c>
      <c r="U30" s="34">
        <v>0.39786758918103965</v>
      </c>
      <c r="V30" s="34">
        <v>0.20236621515634617</v>
      </c>
      <c r="W30" s="34">
        <v>0.40926181002842194</v>
      </c>
      <c r="X30" s="34">
        <v>0.68762656831677516</v>
      </c>
      <c r="Y30" s="34">
        <v>1.110422074962782</v>
      </c>
      <c r="Z30" s="34">
        <v>1.3234670258506709</v>
      </c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6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5.75" customHeight="1">
      <c r="A31" s="314" t="s">
        <v>2651</v>
      </c>
      <c r="B31" s="95">
        <v>45871</v>
      </c>
      <c r="C31" s="33" t="s">
        <v>2650</v>
      </c>
      <c r="D31" s="33">
        <v>1480</v>
      </c>
      <c r="E31" s="34">
        <v>19</v>
      </c>
      <c r="F31" s="34">
        <v>19.100000000000001</v>
      </c>
      <c r="G31" s="34">
        <v>4.46</v>
      </c>
      <c r="H31" s="34">
        <v>0.18</v>
      </c>
      <c r="I31" s="34">
        <v>0.88</v>
      </c>
      <c r="J31" s="31">
        <v>2.8000000000000001E-2</v>
      </c>
      <c r="K31" s="31">
        <v>9.6000000000000002E-2</v>
      </c>
      <c r="L31" s="31">
        <v>6.6000000000000003E-2</v>
      </c>
      <c r="M31" s="31">
        <v>1.2999999999999999E-2</v>
      </c>
      <c r="N31" s="35">
        <f t="shared" si="0"/>
        <v>94.277000000000001</v>
      </c>
      <c r="O31" s="82">
        <v>35.71</v>
      </c>
      <c r="P31" s="34">
        <v>39.08</v>
      </c>
      <c r="Q31" s="34">
        <v>7.5</v>
      </c>
      <c r="R31" s="34">
        <v>15.45</v>
      </c>
      <c r="S31" s="34">
        <v>0.25944853184163447</v>
      </c>
      <c r="T31" s="34">
        <v>0.22</v>
      </c>
      <c r="U31" s="34">
        <v>0.39</v>
      </c>
      <c r="V31" s="34">
        <v>0.20236621515634617</v>
      </c>
      <c r="W31" s="34">
        <v>0.42</v>
      </c>
      <c r="X31" s="34">
        <v>0.67</v>
      </c>
      <c r="Y31" s="34">
        <f t="shared" ref="Y31" si="5">P31/O31</f>
        <v>1.094371324558947</v>
      </c>
      <c r="Z31" s="34">
        <f t="shared" ref="Z31" si="6">(Q31+P31)/O31</f>
        <v>1.3043965275833098</v>
      </c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6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.75" customHeight="1">
      <c r="A32" s="314" t="s">
        <v>2654</v>
      </c>
      <c r="B32" s="95">
        <v>45871</v>
      </c>
      <c r="C32" s="33" t="s">
        <v>2652</v>
      </c>
      <c r="D32" s="33">
        <v>1496</v>
      </c>
      <c r="E32" s="34" t="s">
        <v>2653</v>
      </c>
      <c r="F32" s="34">
        <v>21.2</v>
      </c>
      <c r="G32" s="34">
        <v>4.3899999999999997</v>
      </c>
      <c r="H32" s="34">
        <v>0.18</v>
      </c>
      <c r="I32" s="34">
        <v>0.93</v>
      </c>
      <c r="J32" s="31">
        <v>2.1000000000000001E-2</v>
      </c>
      <c r="K32" s="31">
        <v>9.6000000000000002E-2</v>
      </c>
      <c r="L32" s="31">
        <v>7.8E-2</v>
      </c>
      <c r="M32" s="31">
        <v>1.2999999999999999E-2</v>
      </c>
      <c r="N32" s="35">
        <f t="shared" si="0"/>
        <v>94.292000000000002</v>
      </c>
      <c r="O32" s="82">
        <v>35.159999999999997</v>
      </c>
      <c r="P32" s="34">
        <v>39.409999999999997</v>
      </c>
      <c r="Q32" s="34">
        <v>7.76</v>
      </c>
      <c r="R32" s="34">
        <v>15.47</v>
      </c>
      <c r="S32" s="34">
        <v>0.25944853184163447</v>
      </c>
      <c r="T32" s="34">
        <v>0.18</v>
      </c>
      <c r="U32" s="34">
        <v>0.4</v>
      </c>
      <c r="V32" s="34">
        <v>0.20236621515634617</v>
      </c>
      <c r="W32" s="34">
        <v>0.41</v>
      </c>
      <c r="X32" s="34">
        <v>0.63</v>
      </c>
      <c r="Y32" s="34">
        <v>1.1200000000000001</v>
      </c>
      <c r="Z32" s="34">
        <v>1.34</v>
      </c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6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5.75" customHeight="1">
      <c r="A33" s="315" t="s">
        <v>2656</v>
      </c>
      <c r="B33" s="95">
        <v>45871</v>
      </c>
      <c r="C33" s="33" t="s">
        <v>2655</v>
      </c>
      <c r="D33" s="33">
        <v>1476</v>
      </c>
      <c r="E33" s="34">
        <v>23.45</v>
      </c>
      <c r="F33" s="34">
        <v>23.55</v>
      </c>
      <c r="G33" s="34">
        <v>4.3499999999999996</v>
      </c>
      <c r="H33" s="34">
        <v>0.19</v>
      </c>
      <c r="I33" s="34">
        <v>0.55000000000000004</v>
      </c>
      <c r="J33" s="31">
        <v>2.5999999999999999E-2</v>
      </c>
      <c r="K33" s="31">
        <v>9.9000000000000005E-2</v>
      </c>
      <c r="L33" s="31">
        <v>5.0999999999999997E-2</v>
      </c>
      <c r="M33" s="31">
        <v>1.4999999999999999E-2</v>
      </c>
      <c r="N33" s="35">
        <f t="shared" si="0"/>
        <v>94.718999999999994</v>
      </c>
      <c r="O33" s="82">
        <v>35.049325036610362</v>
      </c>
      <c r="P33" s="34">
        <v>38.862700465085659</v>
      </c>
      <c r="Q33" s="34">
        <v>7.4953258322050909</v>
      </c>
      <c r="R33" s="34">
        <v>16.250148249610334</v>
      </c>
      <c r="S33" s="34">
        <v>0.26039445529797833</v>
      </c>
      <c r="T33" s="34">
        <v>0.22323583573203656</v>
      </c>
      <c r="U33" s="34">
        <v>0.3855485824761119</v>
      </c>
      <c r="V33" s="34">
        <v>0.21438757897029406</v>
      </c>
      <c r="W33" s="34">
        <v>0.45182933152164206</v>
      </c>
      <c r="X33" s="34">
        <v>0.69710463249049615</v>
      </c>
      <c r="Y33" s="34">
        <v>1.1100000000000001</v>
      </c>
      <c r="Z33" s="34">
        <v>1.32</v>
      </c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6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5.75" customHeight="1">
      <c r="A34" s="315"/>
      <c r="B34" s="95"/>
      <c r="C34" s="33"/>
      <c r="D34" s="37"/>
      <c r="E34" s="34"/>
      <c r="F34" s="34"/>
      <c r="G34" s="34"/>
      <c r="H34" s="34"/>
      <c r="I34" s="34"/>
      <c r="J34" s="31"/>
      <c r="K34" s="31"/>
      <c r="L34" s="31"/>
      <c r="M34" s="31"/>
      <c r="N34" s="35"/>
      <c r="O34" s="82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6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5.75" customHeight="1">
      <c r="A35" s="315" t="s">
        <v>2658</v>
      </c>
      <c r="B35" s="95">
        <v>45872</v>
      </c>
      <c r="C35" s="33" t="s">
        <v>2657</v>
      </c>
      <c r="D35" s="33">
        <v>1501</v>
      </c>
      <c r="E35" s="34">
        <v>1.1000000000000001</v>
      </c>
      <c r="F35" s="34">
        <v>1.2</v>
      </c>
      <c r="G35" s="34">
        <v>4.3</v>
      </c>
      <c r="H35" s="34">
        <v>0.18</v>
      </c>
      <c r="I35" s="34">
        <v>0.56999999999999995</v>
      </c>
      <c r="J35" s="31">
        <v>2.1000000000000001E-2</v>
      </c>
      <c r="K35" s="31">
        <v>9.4E-2</v>
      </c>
      <c r="L35" s="31">
        <v>5.0999999999999997E-2</v>
      </c>
      <c r="M35" s="31">
        <v>1.0999999999999999E-2</v>
      </c>
      <c r="N35" s="35">
        <f t="shared" si="0"/>
        <v>94.772999999999996</v>
      </c>
      <c r="O35" s="82">
        <v>35.616677845944487</v>
      </c>
      <c r="P35" s="34">
        <v>38.862700465085659</v>
      </c>
      <c r="Q35" s="34">
        <v>7.4953258322050909</v>
      </c>
      <c r="R35" s="34">
        <v>16.250148249610334</v>
      </c>
      <c r="S35" s="34">
        <v>0.26039445529797833</v>
      </c>
      <c r="T35" s="34">
        <v>0.22323583573203656</v>
      </c>
      <c r="U35" s="34">
        <v>0.3855485824761119</v>
      </c>
      <c r="V35" s="34">
        <v>0.21438757897029406</v>
      </c>
      <c r="W35" s="34">
        <v>0.45182933152164206</v>
      </c>
      <c r="X35" s="34">
        <v>0.69710463249049615</v>
      </c>
      <c r="Y35" s="34">
        <v>1.0911377145611794</v>
      </c>
      <c r="Z35" s="34">
        <v>1.3015819863325442</v>
      </c>
      <c r="AA35" s="34"/>
      <c r="AB35" s="34" t="s">
        <v>48</v>
      </c>
      <c r="AC35" s="34">
        <v>22.3</v>
      </c>
      <c r="AD35" s="34" t="s">
        <v>51</v>
      </c>
      <c r="AE35" s="34"/>
      <c r="AF35" s="34"/>
      <c r="AG35" s="34"/>
      <c r="AH35" s="34"/>
      <c r="AI35" s="34"/>
      <c r="AJ35" s="34"/>
      <c r="AK35" s="34"/>
      <c r="AL35" s="36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5.75" customHeight="1">
      <c r="A36" s="315" t="s">
        <v>2660</v>
      </c>
      <c r="B36" s="95">
        <v>45872</v>
      </c>
      <c r="C36" s="33" t="s">
        <v>2659</v>
      </c>
      <c r="D36" s="33">
        <v>1462</v>
      </c>
      <c r="E36" s="34">
        <v>2.1</v>
      </c>
      <c r="F36" s="34">
        <v>2.2000000000000002</v>
      </c>
      <c r="G36" s="34">
        <v>4.47</v>
      </c>
      <c r="H36" s="34">
        <v>0.2</v>
      </c>
      <c r="I36" s="34">
        <v>0.66</v>
      </c>
      <c r="J36" s="31">
        <v>2.3E-2</v>
      </c>
      <c r="K36" s="31">
        <v>0.104</v>
      </c>
      <c r="L36" s="31">
        <v>5.7000000000000002E-2</v>
      </c>
      <c r="M36" s="31">
        <v>1.4E-2</v>
      </c>
      <c r="N36" s="35">
        <f t="shared" si="0"/>
        <v>94.471999999999994</v>
      </c>
      <c r="O36" s="82">
        <v>35.645225138297043</v>
      </c>
      <c r="P36" s="34">
        <v>39.51322419649334</v>
      </c>
      <c r="Q36" s="34">
        <v>7.60199411940037</v>
      </c>
      <c r="R36" s="34">
        <v>14.840466972941996</v>
      </c>
      <c r="S36" s="34">
        <v>0.259728895076624</v>
      </c>
      <c r="T36" s="34">
        <v>0.24290754741793219</v>
      </c>
      <c r="U36" s="34">
        <v>0.39829752973074523</v>
      </c>
      <c r="V36" s="34">
        <v>0.21</v>
      </c>
      <c r="W36" s="34">
        <v>0.49164487597389472</v>
      </c>
      <c r="X36" s="34">
        <v>0.68141639739415438</v>
      </c>
      <c r="Y36" s="34">
        <v>1.1085138063566482</v>
      </c>
      <c r="Z36" s="34">
        <v>1.3217820376528739</v>
      </c>
      <c r="AA36" s="34"/>
      <c r="AB36" s="34" t="s">
        <v>50</v>
      </c>
      <c r="AC36" s="34">
        <v>6.3</v>
      </c>
      <c r="AD36" s="34">
        <v>24.8</v>
      </c>
      <c r="AE36" s="34">
        <v>18.2</v>
      </c>
      <c r="AF36" s="34">
        <v>0.6</v>
      </c>
      <c r="AG36" s="34">
        <v>3.35</v>
      </c>
      <c r="AH36" s="34">
        <v>53.05</v>
      </c>
      <c r="AI36" s="34">
        <v>1.3626373626373627</v>
      </c>
      <c r="AJ36" s="34">
        <v>42.325581395348841</v>
      </c>
      <c r="AK36" s="34">
        <v>858.57499999999993</v>
      </c>
      <c r="AL36" s="36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5.75" customHeight="1">
      <c r="A37" s="315" t="s">
        <v>2662</v>
      </c>
      <c r="B37" s="95">
        <v>45872</v>
      </c>
      <c r="C37" s="33" t="s">
        <v>2661</v>
      </c>
      <c r="D37" s="33">
        <v>1484</v>
      </c>
      <c r="E37" s="34">
        <v>3.35</v>
      </c>
      <c r="F37" s="34">
        <v>3.45</v>
      </c>
      <c r="G37" s="34">
        <v>4.13</v>
      </c>
      <c r="H37" s="34">
        <v>0.2</v>
      </c>
      <c r="I37" s="34">
        <v>1.01</v>
      </c>
      <c r="J37" s="31">
        <v>3.2000000000000001E-2</v>
      </c>
      <c r="K37" s="31">
        <v>9.4E-2</v>
      </c>
      <c r="L37" s="31">
        <v>8.1000000000000003E-2</v>
      </c>
      <c r="M37" s="31">
        <v>1.2999999999999999E-2</v>
      </c>
      <c r="N37" s="35">
        <f t="shared" si="0"/>
        <v>94.44</v>
      </c>
      <c r="O37" s="82">
        <v>34.369999999999997</v>
      </c>
      <c r="P37" s="34">
        <v>40.64</v>
      </c>
      <c r="Q37" s="34">
        <v>7.3112227491283504</v>
      </c>
      <c r="R37" s="34">
        <v>15.351824238332702</v>
      </c>
      <c r="S37" s="34">
        <v>0.27981607869206576</v>
      </c>
      <c r="T37" s="34">
        <v>0.22275125673850937</v>
      </c>
      <c r="U37" s="34">
        <v>0.3984513730195709</v>
      </c>
      <c r="V37" s="34">
        <v>0.16888595283628802</v>
      </c>
      <c r="W37" s="34">
        <v>0.43035542801880006</v>
      </c>
      <c r="X37" s="34">
        <v>0.72341508142968269</v>
      </c>
      <c r="Y37" s="34">
        <v>1.1824265347686937</v>
      </c>
      <c r="Z37" s="34">
        <v>1.3951475923517123</v>
      </c>
      <c r="AA37" s="34"/>
      <c r="AB37" s="34" t="s">
        <v>53</v>
      </c>
      <c r="AC37" s="34">
        <v>2.2999999999999998</v>
      </c>
      <c r="AD37" s="34" t="s">
        <v>51</v>
      </c>
      <c r="AE37" s="34"/>
      <c r="AF37" s="34"/>
      <c r="AG37" s="34"/>
      <c r="AH37" s="34"/>
      <c r="AI37" s="34"/>
      <c r="AJ37" s="34"/>
      <c r="AK37" s="34"/>
      <c r="AL37" s="36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5.75" customHeight="1">
      <c r="A38" s="315" t="s">
        <v>2664</v>
      </c>
      <c r="B38" s="95">
        <v>45872</v>
      </c>
      <c r="C38" s="33" t="s">
        <v>2663</v>
      </c>
      <c r="D38" s="33">
        <v>1491</v>
      </c>
      <c r="E38" s="34">
        <v>5.0999999999999996</v>
      </c>
      <c r="F38" s="34">
        <v>5.2</v>
      </c>
      <c r="G38" s="34">
        <v>4.1399999999999997</v>
      </c>
      <c r="H38" s="34">
        <v>0.17</v>
      </c>
      <c r="I38" s="34">
        <v>0.67</v>
      </c>
      <c r="J38" s="31">
        <v>2.1999999999999999E-2</v>
      </c>
      <c r="K38" s="31">
        <v>9.5000000000000001E-2</v>
      </c>
      <c r="L38" s="31">
        <v>5.8999999999999997E-2</v>
      </c>
      <c r="M38" s="31">
        <v>1.2E-2</v>
      </c>
      <c r="N38" s="35">
        <f t="shared" si="0"/>
        <v>94.831999999999994</v>
      </c>
      <c r="O38" s="82">
        <v>34.764218356273247</v>
      </c>
      <c r="P38" s="34">
        <v>39.867331081430557</v>
      </c>
      <c r="Q38" s="34">
        <v>7.5154792859224839</v>
      </c>
      <c r="R38" s="34">
        <v>15.728336155818202</v>
      </c>
      <c r="S38" s="34">
        <v>0.26000063285323705</v>
      </c>
      <c r="T38" s="34">
        <v>0.17223952764808004</v>
      </c>
      <c r="U38" s="34">
        <v>0.3987142430314643</v>
      </c>
      <c r="V38" s="34">
        <v>0.19153035474466504</v>
      </c>
      <c r="W38" s="34">
        <v>0.38962607501379798</v>
      </c>
      <c r="X38" s="34">
        <v>0.61252428726425456</v>
      </c>
      <c r="Y38" s="34">
        <f t="shared" ref="Y38" si="7">P38/O38</f>
        <v>1.1467921031003547</v>
      </c>
      <c r="Z38" s="34">
        <f t="shared" ref="Z38" si="8">(Q38+P38)/O38</f>
        <v>1.3629764340380388</v>
      </c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6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5.75" customHeight="1">
      <c r="A39" s="315" t="s">
        <v>2665</v>
      </c>
      <c r="B39" s="95">
        <v>45872</v>
      </c>
      <c r="C39" s="33" t="s">
        <v>2666</v>
      </c>
      <c r="D39" s="33">
        <v>1481</v>
      </c>
      <c r="E39" s="34">
        <v>6.4</v>
      </c>
      <c r="F39" s="34">
        <v>6.5</v>
      </c>
      <c r="G39" s="34">
        <v>4.3099999999999996</v>
      </c>
      <c r="H39" s="34">
        <v>0.19</v>
      </c>
      <c r="I39" s="34">
        <v>0.5</v>
      </c>
      <c r="J39" s="31">
        <v>2.5000000000000001E-2</v>
      </c>
      <c r="K39" s="31">
        <v>9.9000000000000005E-2</v>
      </c>
      <c r="L39" s="31">
        <v>4.9000000000000002E-2</v>
      </c>
      <c r="M39" s="31">
        <v>1.4E-2</v>
      </c>
      <c r="N39" s="35">
        <f t="shared" ref="N39:N62" si="9">100-SUM(G39:M39)</f>
        <v>94.813000000000002</v>
      </c>
      <c r="O39" s="82">
        <v>35.014500358604863</v>
      </c>
      <c r="P39" s="34">
        <v>39.530490112606493</v>
      </c>
      <c r="Q39" s="34">
        <v>7.6073210211482971</v>
      </c>
      <c r="R39" s="34">
        <v>15.452574655036329</v>
      </c>
      <c r="S39" s="34">
        <v>0.25991089341593343</v>
      </c>
      <c r="T39" s="34">
        <v>0.2430777586307537</v>
      </c>
      <c r="U39" s="34">
        <v>0.38483260487225496</v>
      </c>
      <c r="V39" s="34">
        <v>0.21398945351460688</v>
      </c>
      <c r="W39" s="34">
        <v>0.45099026817959176</v>
      </c>
      <c r="X39" s="34">
        <v>0.61231287399086876</v>
      </c>
      <c r="Y39" s="34">
        <f t="shared" ref="Y39:Y52" si="10">P39/O39</f>
        <v>1.1289748449285475</v>
      </c>
      <c r="Z39" s="34">
        <f t="shared" ref="Z39:Z52" si="11">(Q39+P39)/O39</f>
        <v>1.3462368633276987</v>
      </c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6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5.75" customHeight="1">
      <c r="A40" s="315" t="s">
        <v>2668</v>
      </c>
      <c r="B40" s="95">
        <v>45872</v>
      </c>
      <c r="C40" s="33" t="s">
        <v>2667</v>
      </c>
      <c r="D40" s="33">
        <v>1479</v>
      </c>
      <c r="E40" s="34">
        <v>8.4</v>
      </c>
      <c r="F40" s="34">
        <v>8.5</v>
      </c>
      <c r="G40" s="34">
        <v>4.4000000000000004</v>
      </c>
      <c r="H40" s="34">
        <v>0.19</v>
      </c>
      <c r="I40" s="34">
        <v>0.56999999999999995</v>
      </c>
      <c r="J40" s="31">
        <v>2.7E-2</v>
      </c>
      <c r="K40" s="31">
        <v>0.107</v>
      </c>
      <c r="L40" s="31">
        <v>0.05</v>
      </c>
      <c r="M40" s="31">
        <v>1.4E-2</v>
      </c>
      <c r="N40" s="35">
        <f t="shared" si="9"/>
        <v>94.641999999999996</v>
      </c>
      <c r="O40" s="82">
        <v>35.767315377856434</v>
      </c>
      <c r="P40" s="34">
        <v>39.037725622909413</v>
      </c>
      <c r="Q40" s="34">
        <v>7.3903619180297158</v>
      </c>
      <c r="R40" s="34">
        <v>15.389872601339292</v>
      </c>
      <c r="S40" s="34">
        <v>0.26003020185327991</v>
      </c>
      <c r="T40" s="34">
        <v>0.26345511839238084</v>
      </c>
      <c r="U40" s="34">
        <v>0.38500925686295778</v>
      </c>
      <c r="V40" s="34">
        <v>0.22535545511717503</v>
      </c>
      <c r="W40" s="34">
        <v>0.47170625659238896</v>
      </c>
      <c r="X40" s="34">
        <v>0.68916819104696148</v>
      </c>
      <c r="Y40" s="34">
        <v>1.0914357203078677</v>
      </c>
      <c r="Z40" s="34">
        <v>1.2980590533692329</v>
      </c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6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5.75" customHeight="1">
      <c r="A41" s="315" t="s">
        <v>2670</v>
      </c>
      <c r="B41" s="95">
        <v>45872</v>
      </c>
      <c r="C41" s="33" t="s">
        <v>2669</v>
      </c>
      <c r="D41" s="33">
        <v>1460</v>
      </c>
      <c r="E41" s="34">
        <v>10.5</v>
      </c>
      <c r="F41" s="34">
        <v>11</v>
      </c>
      <c r="G41" s="34">
        <v>4.2699999999999996</v>
      </c>
      <c r="H41" s="34">
        <v>0.15</v>
      </c>
      <c r="I41" s="34">
        <v>0.31</v>
      </c>
      <c r="J41" s="31">
        <v>5.5E-2</v>
      </c>
      <c r="K41" s="31">
        <v>8.6999999999999994E-2</v>
      </c>
      <c r="L41" s="31">
        <v>2.5999999999999999E-2</v>
      </c>
      <c r="M41" s="31">
        <v>1.2999999999999999E-2</v>
      </c>
      <c r="N41" s="35">
        <f t="shared" si="9"/>
        <v>95.088999999999999</v>
      </c>
      <c r="O41" s="82">
        <v>36.4</v>
      </c>
      <c r="P41" s="34">
        <v>38.330032547896657</v>
      </c>
      <c r="Q41" s="34">
        <v>7.2600679875915555</v>
      </c>
      <c r="R41" s="34">
        <v>15.298193091231175</v>
      </c>
      <c r="S41" s="34">
        <v>0.24023223364111768</v>
      </c>
      <c r="T41" s="34">
        <v>0.32452851555706547</v>
      </c>
      <c r="U41" s="34">
        <v>0.3853370461595706</v>
      </c>
      <c r="V41" s="34">
        <v>0.22554731831216052</v>
      </c>
      <c r="W41" s="34">
        <v>0.53</v>
      </c>
      <c r="X41" s="34">
        <v>0.84303380977225573</v>
      </c>
      <c r="Y41" s="34">
        <v>1.053022872194963</v>
      </c>
      <c r="Z41" s="34">
        <v>1.2524752894364894</v>
      </c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6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5.75" customHeight="1">
      <c r="A42" s="315" t="s">
        <v>2672</v>
      </c>
      <c r="B42" s="95">
        <v>45872</v>
      </c>
      <c r="C42" s="33" t="s">
        <v>2671</v>
      </c>
      <c r="D42" s="33">
        <v>1463</v>
      </c>
      <c r="E42" s="34">
        <v>13.18</v>
      </c>
      <c r="F42" s="34">
        <v>13.28</v>
      </c>
      <c r="G42" s="34">
        <v>4.25</v>
      </c>
      <c r="H42" s="34">
        <v>0.18</v>
      </c>
      <c r="I42" s="34">
        <v>0.42</v>
      </c>
      <c r="J42" s="31">
        <v>3.2000000000000001E-2</v>
      </c>
      <c r="K42" s="31">
        <v>9.8000000000000004E-2</v>
      </c>
      <c r="L42" s="31">
        <v>4.1000000000000002E-2</v>
      </c>
      <c r="M42" s="31">
        <v>1.4999999999999999E-2</v>
      </c>
      <c r="N42" s="35">
        <f t="shared" si="9"/>
        <v>94.963999999999999</v>
      </c>
      <c r="O42" s="82">
        <v>35.929299761628229</v>
      </c>
      <c r="P42" s="34">
        <v>38.871445886686971</v>
      </c>
      <c r="Q42" s="34">
        <v>7.4639508842155999</v>
      </c>
      <c r="R42" s="34">
        <v>15.224323355320022</v>
      </c>
      <c r="S42" s="34">
        <v>0.26003386875674145</v>
      </c>
      <c r="T42" s="34">
        <v>0.30399096183860352</v>
      </c>
      <c r="U42" s="34">
        <v>0.38501468620065266</v>
      </c>
      <c r="V42" s="34">
        <v>0.22535863304301812</v>
      </c>
      <c r="W42" s="34">
        <v>0.47171290851702241</v>
      </c>
      <c r="X42" s="34">
        <v>0.7448690537931304</v>
      </c>
      <c r="Y42" s="34">
        <v>1.0818870989576284</v>
      </c>
      <c r="Z42" s="34">
        <v>1.2896270475159064</v>
      </c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6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5.75" customHeight="1">
      <c r="A43" s="315" t="s">
        <v>2674</v>
      </c>
      <c r="B43" s="95">
        <v>45872</v>
      </c>
      <c r="C43" s="33" t="s">
        <v>2673</v>
      </c>
      <c r="D43" s="33">
        <v>1460</v>
      </c>
      <c r="E43" s="34">
        <v>14.5</v>
      </c>
      <c r="F43" s="34">
        <v>15</v>
      </c>
      <c r="G43" s="34">
        <v>4.3499999999999996</v>
      </c>
      <c r="H43" s="34">
        <v>0.17</v>
      </c>
      <c r="I43" s="34">
        <v>0.63</v>
      </c>
      <c r="J43" s="31">
        <v>2.1000000000000001E-2</v>
      </c>
      <c r="K43" s="31">
        <v>9.1999999999999998E-2</v>
      </c>
      <c r="L43" s="31">
        <v>5.2999999999999999E-2</v>
      </c>
      <c r="M43" s="31">
        <v>1.0999999999999999E-2</v>
      </c>
      <c r="N43" s="35">
        <f t="shared" si="9"/>
        <v>94.673000000000002</v>
      </c>
      <c r="O43" s="82">
        <v>35.61832124375843</v>
      </c>
      <c r="P43" s="34">
        <v>39.796452723544874</v>
      </c>
      <c r="Q43" s="34">
        <v>7.7241719511395974</v>
      </c>
      <c r="R43" s="34">
        <v>14.54602442777132</v>
      </c>
      <c r="S43" s="34">
        <v>0.25960627794269836</v>
      </c>
      <c r="T43" s="34">
        <v>0.22256013228662469</v>
      </c>
      <c r="U43" s="34">
        <v>0.38438158119829968</v>
      </c>
      <c r="V43" s="34">
        <v>0.21373865795235486</v>
      </c>
      <c r="W43" s="34">
        <v>0.41974840949257414</v>
      </c>
      <c r="X43" s="34">
        <v>0.69499459491323268</v>
      </c>
      <c r="Y43" s="34">
        <v>1.1173028748657996</v>
      </c>
      <c r="Z43" s="34">
        <v>1.3341623921428283</v>
      </c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6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5.75" customHeight="1">
      <c r="A44" s="315" t="s">
        <v>2676</v>
      </c>
      <c r="B44" s="95">
        <v>45872</v>
      </c>
      <c r="C44" s="33" t="s">
        <v>2675</v>
      </c>
      <c r="D44" s="33">
        <v>1474</v>
      </c>
      <c r="E44" s="34">
        <v>17.100000000000001</v>
      </c>
      <c r="F44" s="34">
        <v>17.2</v>
      </c>
      <c r="G44" s="34">
        <v>4.32</v>
      </c>
      <c r="H44" s="34">
        <v>0.15</v>
      </c>
      <c r="I44" s="34">
        <v>0.52</v>
      </c>
      <c r="J44" s="31">
        <v>3.6999999999999998E-2</v>
      </c>
      <c r="K44" s="31">
        <v>9.1999999999999998E-2</v>
      </c>
      <c r="L44" s="31">
        <v>4.2999999999999997E-2</v>
      </c>
      <c r="M44" s="31">
        <v>1.2E-2</v>
      </c>
      <c r="N44" s="35">
        <f t="shared" si="9"/>
        <v>94.825999999999993</v>
      </c>
      <c r="O44" s="82">
        <v>36.068873626105699</v>
      </c>
      <c r="P44" s="34">
        <v>38.339349600631969</v>
      </c>
      <c r="Q44" s="34">
        <v>7.0325457639681312</v>
      </c>
      <c r="R44" s="34">
        <v>16.179713518047148</v>
      </c>
      <c r="S44" s="34">
        <v>0.26038573880647969</v>
      </c>
      <c r="T44" s="34">
        <v>0.2232283630949479</v>
      </c>
      <c r="U44" s="34">
        <v>0.39930480785797656</v>
      </c>
      <c r="V44" s="34">
        <v>0.29336265608186973</v>
      </c>
      <c r="W44" s="34">
        <v>0.42100869279707165</v>
      </c>
      <c r="X44" s="34">
        <v>0.66222723260871708</v>
      </c>
      <c r="Y44" s="34">
        <v>1.0629483470446652</v>
      </c>
      <c r="Z44" s="34">
        <v>1.2579238219338549</v>
      </c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6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5.75" customHeight="1">
      <c r="A45" s="315" t="s">
        <v>2678</v>
      </c>
      <c r="B45" s="95">
        <v>45872</v>
      </c>
      <c r="C45" s="33" t="s">
        <v>2677</v>
      </c>
      <c r="D45" s="33">
        <v>1474</v>
      </c>
      <c r="E45" s="34">
        <v>19</v>
      </c>
      <c r="F45" s="34">
        <v>19.100000000000001</v>
      </c>
      <c r="G45" s="34">
        <v>4.3600000000000003</v>
      </c>
      <c r="H45" s="34">
        <v>0.16</v>
      </c>
      <c r="I45" s="34">
        <v>0.7</v>
      </c>
      <c r="J45" s="31">
        <v>2.8000000000000001E-2</v>
      </c>
      <c r="K45" s="31">
        <v>9.4E-2</v>
      </c>
      <c r="L45" s="31">
        <v>5.1999999999999998E-2</v>
      </c>
      <c r="M45" s="31">
        <v>1.0999999999999999E-2</v>
      </c>
      <c r="N45" s="35">
        <f t="shared" si="9"/>
        <v>94.594999999999999</v>
      </c>
      <c r="O45" s="82">
        <v>36.407755098941898</v>
      </c>
      <c r="P45" s="34">
        <v>39.580035264916596</v>
      </c>
      <c r="Q45" s="34">
        <v>7.5299967150460922</v>
      </c>
      <c r="R45" s="34">
        <v>14.10887244893466</v>
      </c>
      <c r="S45" s="34">
        <v>0.25941593013343395</v>
      </c>
      <c r="T45" s="34">
        <v>0.22239694735155274</v>
      </c>
      <c r="U45" s="34">
        <v>0.38409974598043628</v>
      </c>
      <c r="V45" s="34">
        <v>0.24730540545492669</v>
      </c>
      <c r="W45" s="34">
        <v>0.43</v>
      </c>
      <c r="X45" s="34">
        <v>0.65976076222268598</v>
      </c>
      <c r="Y45" s="34">
        <v>1.0871319903507837</v>
      </c>
      <c r="Z45" s="34">
        <v>1.2939559676760137</v>
      </c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6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5.75" customHeight="1">
      <c r="A46" s="315" t="s">
        <v>2680</v>
      </c>
      <c r="B46" s="95">
        <v>45872</v>
      </c>
      <c r="C46" s="33" t="s">
        <v>2679</v>
      </c>
      <c r="D46" s="33">
        <v>1463</v>
      </c>
      <c r="E46" s="34">
        <v>20.48</v>
      </c>
      <c r="F46" s="34">
        <v>20.58</v>
      </c>
      <c r="G46" s="34">
        <v>4.2300000000000004</v>
      </c>
      <c r="H46" s="34">
        <v>0.17</v>
      </c>
      <c r="I46" s="34">
        <v>0.42</v>
      </c>
      <c r="J46" s="31">
        <v>3.6999999999999998E-2</v>
      </c>
      <c r="K46" s="31">
        <v>9.5000000000000001E-2</v>
      </c>
      <c r="L46" s="31">
        <v>3.7999999999999999E-2</v>
      </c>
      <c r="M46" s="31">
        <v>1.4E-2</v>
      </c>
      <c r="N46" s="35">
        <f t="shared" si="9"/>
        <v>94.995999999999995</v>
      </c>
      <c r="O46" s="82">
        <v>36.533786219716312</v>
      </c>
      <c r="P46" s="34">
        <v>38.067645847986036</v>
      </c>
      <c r="Q46" s="34">
        <v>7.352322991950742</v>
      </c>
      <c r="R46" s="34">
        <v>15.476710866424959</v>
      </c>
      <c r="S46" s="34">
        <v>0.26017003946420286</v>
      </c>
      <c r="T46" s="34">
        <v>0.28387347459269274</v>
      </c>
      <c r="U46" s="34">
        <v>0.37145857984291675</v>
      </c>
      <c r="V46" s="34">
        <v>0.25929814236366822</v>
      </c>
      <c r="W46" s="34">
        <v>0.43</v>
      </c>
      <c r="X46" s="34">
        <v>0.71043392352172674</v>
      </c>
      <c r="Y46" s="34">
        <v>1.0419846883387613</v>
      </c>
      <c r="Z46" s="34">
        <v>1.2432319105054825</v>
      </c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6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5.75" customHeight="1">
      <c r="A47" s="315" t="s">
        <v>2682</v>
      </c>
      <c r="B47" s="95">
        <v>45872</v>
      </c>
      <c r="C47" s="33" t="s">
        <v>2681</v>
      </c>
      <c r="D47" s="33">
        <v>1479</v>
      </c>
      <c r="E47" s="34">
        <v>23</v>
      </c>
      <c r="F47" s="34">
        <v>23.1</v>
      </c>
      <c r="G47" s="34">
        <v>4.28</v>
      </c>
      <c r="H47" s="34">
        <v>0.17</v>
      </c>
      <c r="I47" s="34">
        <v>0.69</v>
      </c>
      <c r="J47" s="31">
        <v>3.2000000000000001E-2</v>
      </c>
      <c r="K47" s="31">
        <v>8.8999999999999996E-2</v>
      </c>
      <c r="L47" s="31">
        <v>5.5E-2</v>
      </c>
      <c r="M47" s="31">
        <v>1.4E-2</v>
      </c>
      <c r="N47" s="35">
        <f t="shared" si="9"/>
        <v>94.67</v>
      </c>
      <c r="O47" s="82">
        <v>36.14</v>
      </c>
      <c r="P47" s="34">
        <v>37.97</v>
      </c>
      <c r="Q47" s="34">
        <v>7.2</v>
      </c>
      <c r="R47" s="34">
        <v>16.170000000000002</v>
      </c>
      <c r="S47" s="34">
        <v>0.26</v>
      </c>
      <c r="T47" s="34">
        <v>0.25</v>
      </c>
      <c r="U47" s="34">
        <v>0.37</v>
      </c>
      <c r="V47" s="34">
        <v>0.26</v>
      </c>
      <c r="W47" s="34">
        <v>0.43</v>
      </c>
      <c r="X47" s="34">
        <v>0.7</v>
      </c>
      <c r="Y47" s="34">
        <f t="shared" si="10"/>
        <v>1.0506364139457665</v>
      </c>
      <c r="Z47" s="34">
        <f t="shared" si="11"/>
        <v>1.2498616491422248</v>
      </c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6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5.75" customHeight="1">
      <c r="A48" s="315"/>
      <c r="B48" s="95"/>
      <c r="C48" s="33"/>
      <c r="D48" s="33"/>
      <c r="E48" s="34"/>
      <c r="F48" s="34"/>
      <c r="G48" s="34"/>
      <c r="H48" s="34"/>
      <c r="I48" s="34"/>
      <c r="J48" s="31"/>
      <c r="K48" s="31"/>
      <c r="L48" s="31"/>
      <c r="M48" s="31"/>
      <c r="N48" s="35"/>
      <c r="O48" s="82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6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5.75" customHeight="1">
      <c r="A49" s="315" t="s">
        <v>2685</v>
      </c>
      <c r="B49" s="95">
        <v>45873</v>
      </c>
      <c r="C49" s="33" t="s">
        <v>2683</v>
      </c>
      <c r="D49" s="33">
        <v>1460</v>
      </c>
      <c r="E49" s="34">
        <v>0.4</v>
      </c>
      <c r="F49" s="34">
        <v>0.5</v>
      </c>
      <c r="G49" s="34">
        <v>4.18</v>
      </c>
      <c r="H49" s="34">
        <v>0.15</v>
      </c>
      <c r="I49" s="34">
        <v>0.55000000000000004</v>
      </c>
      <c r="J49" s="31">
        <v>0.04</v>
      </c>
      <c r="K49" s="31">
        <v>8.6999999999999994E-2</v>
      </c>
      <c r="L49" s="31">
        <v>4.4999999999999998E-2</v>
      </c>
      <c r="M49" s="31">
        <v>1.4E-2</v>
      </c>
      <c r="N49" s="35">
        <f t="shared" si="9"/>
        <v>94.933999999999997</v>
      </c>
      <c r="O49" s="82">
        <v>36.64</v>
      </c>
      <c r="P49" s="34">
        <v>37.200000000000003</v>
      </c>
      <c r="Q49" s="34">
        <v>6.91</v>
      </c>
      <c r="R49" s="34">
        <v>16.71</v>
      </c>
      <c r="S49" s="34">
        <v>0.24</v>
      </c>
      <c r="T49" s="34">
        <v>0.28000000000000003</v>
      </c>
      <c r="U49" s="34">
        <v>0.37</v>
      </c>
      <c r="V49" s="34">
        <v>0.25</v>
      </c>
      <c r="W49" s="34">
        <v>0.43</v>
      </c>
      <c r="X49" s="34">
        <v>0.69</v>
      </c>
      <c r="Y49" s="34">
        <v>1.0152838427947599</v>
      </c>
      <c r="Z49" s="34">
        <v>1.2038755458515285</v>
      </c>
      <c r="AA49" s="34"/>
      <c r="AB49" s="34" t="s">
        <v>48</v>
      </c>
      <c r="AC49" s="34">
        <v>22.4</v>
      </c>
      <c r="AD49" s="34">
        <v>24.8</v>
      </c>
      <c r="AE49" s="34">
        <v>18.399999999999999</v>
      </c>
      <c r="AF49" s="34">
        <v>0.4</v>
      </c>
      <c r="AG49" s="34">
        <v>3.48</v>
      </c>
      <c r="AH49" s="34">
        <v>52.92</v>
      </c>
      <c r="AI49" s="34">
        <v>1.347826086956522</v>
      </c>
      <c r="AJ49" s="34">
        <v>42.592592592592588</v>
      </c>
      <c r="AK49" s="34">
        <v>862.54</v>
      </c>
      <c r="AL49" s="36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5.75" customHeight="1">
      <c r="A50" s="315" t="s">
        <v>2686</v>
      </c>
      <c r="B50" s="95">
        <v>45873</v>
      </c>
      <c r="C50" s="33" t="s">
        <v>2684</v>
      </c>
      <c r="D50" s="33">
        <v>1475</v>
      </c>
      <c r="E50" s="34">
        <v>2</v>
      </c>
      <c r="F50" s="34">
        <v>2.1</v>
      </c>
      <c r="G50" s="34">
        <v>4.25</v>
      </c>
      <c r="H50" s="34">
        <v>0.14000000000000001</v>
      </c>
      <c r="I50" s="34">
        <v>0.49</v>
      </c>
      <c r="J50" s="31">
        <v>4.5999999999999999E-2</v>
      </c>
      <c r="K50" s="31">
        <v>8.4000000000000005E-2</v>
      </c>
      <c r="L50" s="31">
        <v>4.2999999999999997E-2</v>
      </c>
      <c r="M50" s="31">
        <v>1.2999999999999999E-2</v>
      </c>
      <c r="N50" s="35">
        <f t="shared" si="9"/>
        <v>94.933999999999997</v>
      </c>
      <c r="O50" s="82">
        <v>36.93</v>
      </c>
      <c r="P50" s="34">
        <v>37.700000000000003</v>
      </c>
      <c r="Q50" s="34">
        <v>7.09</v>
      </c>
      <c r="R50" s="34">
        <v>15.81</v>
      </c>
      <c r="S50" s="34">
        <v>0.24</v>
      </c>
      <c r="T50" s="34">
        <v>0.26</v>
      </c>
      <c r="U50" s="34">
        <v>0.37</v>
      </c>
      <c r="V50" s="34">
        <v>0.19</v>
      </c>
      <c r="W50" s="34">
        <v>0.43</v>
      </c>
      <c r="X50" s="34">
        <v>0.7</v>
      </c>
      <c r="Y50" s="34">
        <v>1.0208502572434337</v>
      </c>
      <c r="Z50" s="34">
        <v>1.2128350934199839</v>
      </c>
      <c r="AA50" s="34"/>
      <c r="AB50" s="34" t="s">
        <v>50</v>
      </c>
      <c r="AC50" s="34">
        <v>6.3</v>
      </c>
      <c r="AD50" s="34">
        <v>25.4</v>
      </c>
      <c r="AE50" s="34">
        <v>18.399999999999999</v>
      </c>
      <c r="AF50" s="34">
        <v>0.6</v>
      </c>
      <c r="AG50" s="34">
        <v>3.62</v>
      </c>
      <c r="AH50" s="34">
        <v>51.980000000000004</v>
      </c>
      <c r="AI50" s="34">
        <v>1.3804347826086958</v>
      </c>
      <c r="AJ50" s="34">
        <v>42.009132420091319</v>
      </c>
      <c r="AK50" s="34">
        <v>885.11</v>
      </c>
      <c r="AL50" s="36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5.75" customHeight="1">
      <c r="A51" s="315" t="s">
        <v>2688</v>
      </c>
      <c r="B51" s="95">
        <v>45873</v>
      </c>
      <c r="C51" s="33" t="s">
        <v>2687</v>
      </c>
      <c r="D51" s="33">
        <v>1477</v>
      </c>
      <c r="E51" s="34">
        <v>4.3</v>
      </c>
      <c r="F51" s="34">
        <v>4.4000000000000004</v>
      </c>
      <c r="G51" s="34">
        <v>4.2</v>
      </c>
      <c r="H51" s="34">
        <v>0.15</v>
      </c>
      <c r="I51" s="34">
        <v>0.57999999999999996</v>
      </c>
      <c r="J51" s="31">
        <v>4.3999999999999997E-2</v>
      </c>
      <c r="K51" s="31">
        <v>8.5999999999999993E-2</v>
      </c>
      <c r="L51" s="31">
        <v>4.9000000000000002E-2</v>
      </c>
      <c r="M51" s="31">
        <v>1.4E-2</v>
      </c>
      <c r="N51" s="35">
        <f t="shared" si="9"/>
        <v>94.876999999999995</v>
      </c>
      <c r="O51" s="82">
        <v>36.775942177870292</v>
      </c>
      <c r="P51" s="34">
        <v>37.451047615016243</v>
      </c>
      <c r="Q51" s="34">
        <v>7.0593200250395425</v>
      </c>
      <c r="R51" s="34">
        <v>16.201647005145482</v>
      </c>
      <c r="S51" s="34">
        <v>0.24055200955344797</v>
      </c>
      <c r="T51" s="34">
        <v>0.28434043682440663</v>
      </c>
      <c r="U51" s="34">
        <v>0.38584997277071975</v>
      </c>
      <c r="V51" s="34">
        <v>0.23713992431155512</v>
      </c>
      <c r="W51" s="34">
        <v>0.43162878309944919</v>
      </c>
      <c r="X51" s="34">
        <v>0.73253205036887759</v>
      </c>
      <c r="Y51" s="34">
        <f t="shared" si="10"/>
        <v>1.0183572574124884</v>
      </c>
      <c r="Z51" s="34">
        <f t="shared" si="11"/>
        <v>1.2103120954665747</v>
      </c>
      <c r="AA51" s="34"/>
      <c r="AB51" s="34" t="s">
        <v>53</v>
      </c>
      <c r="AC51" s="34">
        <v>14.3</v>
      </c>
      <c r="AD51" s="34">
        <v>24.8</v>
      </c>
      <c r="AE51" s="34">
        <v>18.600000000000001</v>
      </c>
      <c r="AF51" s="34">
        <v>0.6</v>
      </c>
      <c r="AG51" s="34">
        <v>3.48</v>
      </c>
      <c r="AH51" s="34">
        <v>52.519999999999996</v>
      </c>
      <c r="AI51" s="34">
        <v>1.3333333333333333</v>
      </c>
      <c r="AJ51" s="34">
        <v>42.857142857142854</v>
      </c>
      <c r="AK51" s="34">
        <v>862.54</v>
      </c>
      <c r="AL51" s="36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5.75" customHeight="1">
      <c r="A52" s="316" t="s">
        <v>2690</v>
      </c>
      <c r="B52" s="95">
        <v>45873</v>
      </c>
      <c r="C52" s="33" t="s">
        <v>2689</v>
      </c>
      <c r="D52" s="33">
        <v>1470</v>
      </c>
      <c r="E52" s="34">
        <v>5.4</v>
      </c>
      <c r="F52" s="34">
        <v>5.5</v>
      </c>
      <c r="G52" s="34">
        <v>4.32</v>
      </c>
      <c r="H52" s="34">
        <v>0.19</v>
      </c>
      <c r="I52" s="34">
        <v>0.89</v>
      </c>
      <c r="J52" s="31">
        <v>2.5999999999999999E-2</v>
      </c>
      <c r="K52" s="31">
        <v>9.8000000000000004E-2</v>
      </c>
      <c r="L52" s="31">
        <v>7.0000000000000007E-2</v>
      </c>
      <c r="M52" s="31">
        <v>1.4E-2</v>
      </c>
      <c r="N52" s="35">
        <f t="shared" si="9"/>
        <v>94.391999999999996</v>
      </c>
      <c r="O52" s="82">
        <v>36.49</v>
      </c>
      <c r="P52" s="34">
        <v>37.82</v>
      </c>
      <c r="Q52" s="34">
        <v>7.12</v>
      </c>
      <c r="R52" s="34">
        <v>16.25</v>
      </c>
      <c r="S52" s="34">
        <v>0.26</v>
      </c>
      <c r="T52" s="34">
        <v>0.25</v>
      </c>
      <c r="U52" s="34">
        <v>0.38584997277071975</v>
      </c>
      <c r="V52" s="34">
        <v>0.2</v>
      </c>
      <c r="W52" s="34">
        <v>0.46</v>
      </c>
      <c r="X52" s="34">
        <v>0.67</v>
      </c>
      <c r="Y52" s="34">
        <f t="shared" si="10"/>
        <v>1.03644834201151</v>
      </c>
      <c r="Z52" s="34">
        <f t="shared" si="11"/>
        <v>1.231570293231022</v>
      </c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6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5.75" customHeight="1">
      <c r="A53" s="316" t="s">
        <v>2692</v>
      </c>
      <c r="B53" s="95">
        <v>45873</v>
      </c>
      <c r="C53" s="33" t="s">
        <v>2691</v>
      </c>
      <c r="D53" s="33">
        <v>1450</v>
      </c>
      <c r="E53" s="34">
        <v>8.0500000000000007</v>
      </c>
      <c r="F53" s="34">
        <v>8.15</v>
      </c>
      <c r="G53" s="34">
        <v>4.2</v>
      </c>
      <c r="H53" s="34">
        <v>0.13</v>
      </c>
      <c r="I53" s="34">
        <v>0.32</v>
      </c>
      <c r="J53" s="31">
        <v>6.9000000000000006E-2</v>
      </c>
      <c r="K53" s="31">
        <v>8.5000000000000006E-2</v>
      </c>
      <c r="L53" s="31">
        <v>2.4E-2</v>
      </c>
      <c r="M53" s="31">
        <v>1.2999999999999999E-2</v>
      </c>
      <c r="N53" s="35">
        <f t="shared" si="9"/>
        <v>95.159000000000006</v>
      </c>
      <c r="O53" s="82">
        <v>38.22</v>
      </c>
      <c r="P53" s="34">
        <v>36.47</v>
      </c>
      <c r="Q53" s="34">
        <v>6.7541146704435517</v>
      </c>
      <c r="R53" s="34">
        <v>15.9478312551923</v>
      </c>
      <c r="S53" s="34">
        <v>0.22050248071604675</v>
      </c>
      <c r="T53" s="34">
        <v>0.36557471243334638</v>
      </c>
      <c r="U53" s="34">
        <v>0.37206366357903825</v>
      </c>
      <c r="V53" s="34">
        <v>0.22</v>
      </c>
      <c r="W53" s="34">
        <v>0.49</v>
      </c>
      <c r="X53" s="34">
        <v>0.68368564136909671</v>
      </c>
      <c r="Y53" s="34">
        <f t="shared" ref="Y53:Y62" si="12">P53/O53</f>
        <v>0.95421245421245426</v>
      </c>
      <c r="Z53" s="34">
        <f t="shared" ref="Z53:Z62" si="13">(Q53+P53)/O53</f>
        <v>1.1309292169137506</v>
      </c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6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5.75" customHeight="1">
      <c r="A54" s="316" t="s">
        <v>2694</v>
      </c>
      <c r="B54" s="95">
        <v>45873</v>
      </c>
      <c r="C54" s="33" t="s">
        <v>2693</v>
      </c>
      <c r="D54" s="33">
        <v>1476</v>
      </c>
      <c r="E54" s="34">
        <v>9.25</v>
      </c>
      <c r="F54" s="34">
        <v>9.35</v>
      </c>
      <c r="G54" s="34">
        <v>4.29</v>
      </c>
      <c r="H54" s="34">
        <v>0.14000000000000001</v>
      </c>
      <c r="I54" s="34">
        <v>0.45</v>
      </c>
      <c r="J54" s="31">
        <v>5.8999999999999997E-2</v>
      </c>
      <c r="K54" s="31">
        <v>8.5999999999999993E-2</v>
      </c>
      <c r="L54" s="31">
        <v>3.7999999999999999E-2</v>
      </c>
      <c r="M54" s="31">
        <v>1.2999999999999999E-2</v>
      </c>
      <c r="N54" s="35">
        <f t="shared" si="9"/>
        <v>94.924000000000007</v>
      </c>
      <c r="O54" s="82">
        <v>37.932988630234306</v>
      </c>
      <c r="P54" s="34">
        <v>36.113221733948819</v>
      </c>
      <c r="Q54" s="34">
        <v>6.6796685605077233</v>
      </c>
      <c r="R54" s="34">
        <v>16.750355237220848</v>
      </c>
      <c r="S54" s="34">
        <v>0.24089861037554491</v>
      </c>
      <c r="T54" s="34">
        <v>0.33559836805103782</v>
      </c>
      <c r="U54" s="34">
        <v>0.34500529200398355</v>
      </c>
      <c r="V54" s="34">
        <v>0.21</v>
      </c>
      <c r="W54" s="34">
        <v>0.49</v>
      </c>
      <c r="X54" s="34">
        <v>0.71961442792907537</v>
      </c>
      <c r="Y54" s="34">
        <f t="shared" si="12"/>
        <v>0.95202679878392049</v>
      </c>
      <c r="Z54" s="34">
        <f t="shared" si="13"/>
        <v>1.1281180797958186</v>
      </c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6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5.75" customHeight="1">
      <c r="A55" s="316" t="s">
        <v>2696</v>
      </c>
      <c r="B55" s="95">
        <v>45873</v>
      </c>
      <c r="C55" s="33" t="s">
        <v>2695</v>
      </c>
      <c r="D55" s="33">
        <v>1450</v>
      </c>
      <c r="E55" s="34">
        <v>12</v>
      </c>
      <c r="F55" s="34">
        <v>12.1</v>
      </c>
      <c r="G55" s="34">
        <v>4.28</v>
      </c>
      <c r="H55" s="34">
        <v>0.14000000000000001</v>
      </c>
      <c r="I55" s="34">
        <v>0.3</v>
      </c>
      <c r="J55" s="31">
        <v>6.9000000000000006E-2</v>
      </c>
      <c r="K55" s="31">
        <v>0.09</v>
      </c>
      <c r="L55" s="31">
        <v>2.5999999999999999E-2</v>
      </c>
      <c r="M55" s="31">
        <v>1.4E-2</v>
      </c>
      <c r="N55" s="35">
        <f t="shared" si="9"/>
        <v>95.081000000000003</v>
      </c>
      <c r="O55" s="82">
        <v>37.609751306087375</v>
      </c>
      <c r="P55" s="34">
        <v>37.289089075509338</v>
      </c>
      <c r="Q55" s="34">
        <v>6.8775805746997847</v>
      </c>
      <c r="R55" s="34">
        <v>15.652976047011526</v>
      </c>
      <c r="S55" s="34">
        <v>0.22041341167367892</v>
      </c>
      <c r="T55" s="34">
        <v>0.37557779459915819</v>
      </c>
      <c r="U55" s="34">
        <v>0.35813880402831078</v>
      </c>
      <c r="V55" s="34">
        <v>0.22575270680771026</v>
      </c>
      <c r="W55" s="34">
        <v>0.47</v>
      </c>
      <c r="X55" s="34">
        <v>0.76709226859076729</v>
      </c>
      <c r="Y55" s="34">
        <f t="shared" si="12"/>
        <v>0.9914739603575593</v>
      </c>
      <c r="Z55" s="34">
        <f t="shared" si="13"/>
        <v>1.1743409120352377</v>
      </c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6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5.75" customHeight="1">
      <c r="A56" s="316" t="s">
        <v>2698</v>
      </c>
      <c r="B56" s="95">
        <v>45873</v>
      </c>
      <c r="C56" s="33" t="s">
        <v>2697</v>
      </c>
      <c r="D56" s="37">
        <v>1462</v>
      </c>
      <c r="E56" s="34">
        <v>13</v>
      </c>
      <c r="F56" s="34">
        <v>13.09</v>
      </c>
      <c r="G56" s="34">
        <v>4.26</v>
      </c>
      <c r="H56" s="34">
        <v>0.14000000000000001</v>
      </c>
      <c r="I56" s="34">
        <v>0.48</v>
      </c>
      <c r="J56" s="31">
        <v>5.5E-2</v>
      </c>
      <c r="K56" s="31">
        <v>8.6999999999999994E-2</v>
      </c>
      <c r="L56" s="31">
        <v>4.2000000000000003E-2</v>
      </c>
      <c r="M56" s="31">
        <v>1.4E-2</v>
      </c>
      <c r="N56" s="35">
        <f t="shared" si="9"/>
        <v>94.921999999999997</v>
      </c>
      <c r="O56" s="82">
        <v>37.225346271290014</v>
      </c>
      <c r="P56" s="34">
        <v>37.675336570769446</v>
      </c>
      <c r="Q56" s="34">
        <v>6.7934111088946967</v>
      </c>
      <c r="R56" s="34">
        <v>15.897596657923739</v>
      </c>
      <c r="S56" s="34">
        <v>0.24044957736276934</v>
      </c>
      <c r="T56" s="34">
        <v>0.3045207413408933</v>
      </c>
      <c r="U56" s="34">
        <v>0.37191118139963297</v>
      </c>
      <c r="V56" s="34">
        <v>0.21446380743501314</v>
      </c>
      <c r="W56" s="34">
        <v>0.44171748600634375</v>
      </c>
      <c r="X56" s="34">
        <v>0.72524659757747167</v>
      </c>
      <c r="Y56" s="34">
        <f t="shared" si="12"/>
        <v>1.0120882770626229</v>
      </c>
      <c r="Z56" s="34">
        <f t="shared" si="13"/>
        <v>1.1945825125597445</v>
      </c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6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5.75" customHeight="1">
      <c r="A57" s="316" t="s">
        <v>2700</v>
      </c>
      <c r="B57" s="95">
        <v>45873</v>
      </c>
      <c r="C57" s="33" t="s">
        <v>2699</v>
      </c>
      <c r="D57" s="33">
        <v>1474</v>
      </c>
      <c r="E57" s="34">
        <v>15</v>
      </c>
      <c r="F57" s="34">
        <v>15.1</v>
      </c>
      <c r="G57" s="34">
        <v>4.3</v>
      </c>
      <c r="H57" s="34">
        <v>0.17</v>
      </c>
      <c r="I57" s="34">
        <v>0.64</v>
      </c>
      <c r="J57" s="31">
        <v>3.6999999999999998E-2</v>
      </c>
      <c r="K57" s="31">
        <v>9.2999999999999999E-2</v>
      </c>
      <c r="L57" s="31">
        <v>5.5E-2</v>
      </c>
      <c r="M57" s="31">
        <v>1.4E-2</v>
      </c>
      <c r="N57" s="35">
        <f t="shared" si="9"/>
        <v>94.691000000000003</v>
      </c>
      <c r="O57" s="82">
        <v>36.5</v>
      </c>
      <c r="P57" s="34">
        <v>37.64</v>
      </c>
      <c r="Q57" s="34">
        <v>6.9</v>
      </c>
      <c r="R57" s="34">
        <v>16.62</v>
      </c>
      <c r="S57" s="34">
        <v>0.26</v>
      </c>
      <c r="T57" s="34">
        <v>0.26</v>
      </c>
      <c r="U57" s="34">
        <v>0.37</v>
      </c>
      <c r="V57" s="34">
        <v>0.2</v>
      </c>
      <c r="W57" s="34">
        <v>0.41</v>
      </c>
      <c r="X57" s="34">
        <v>0.73</v>
      </c>
      <c r="Y57" s="34">
        <f t="shared" si="12"/>
        <v>1.0312328767123289</v>
      </c>
      <c r="Z57" s="34">
        <f t="shared" si="13"/>
        <v>1.2202739726027396</v>
      </c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6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5.75" customHeight="1">
      <c r="A58" s="316" t="s">
        <v>2702</v>
      </c>
      <c r="B58" s="95">
        <v>45873</v>
      </c>
      <c r="C58" s="33" t="s">
        <v>2701</v>
      </c>
      <c r="D58" s="33">
        <v>1476</v>
      </c>
      <c r="E58" s="34">
        <v>16.149999999999999</v>
      </c>
      <c r="F58" s="34">
        <v>16.25</v>
      </c>
      <c r="G58" s="34">
        <v>4.38</v>
      </c>
      <c r="H58" s="34">
        <v>0.16</v>
      </c>
      <c r="I58" s="34">
        <v>0.66</v>
      </c>
      <c r="J58" s="31">
        <v>4.2999999999999997E-2</v>
      </c>
      <c r="K58" s="31">
        <v>0.10100000000000001</v>
      </c>
      <c r="L58" s="31">
        <v>5.1999999999999998E-2</v>
      </c>
      <c r="M58" s="31">
        <v>1.4E-2</v>
      </c>
      <c r="N58" s="35">
        <f t="shared" si="9"/>
        <v>94.59</v>
      </c>
      <c r="O58" s="82">
        <v>36.540035558119087</v>
      </c>
      <c r="P58" s="34">
        <v>38.199615336419058</v>
      </c>
      <c r="Q58" s="34">
        <v>7.0738529094575933</v>
      </c>
      <c r="R58" s="34">
        <v>15.872278830042839</v>
      </c>
      <c r="S58" s="34">
        <v>0.26035846719079092</v>
      </c>
      <c r="T58" s="34">
        <v>0.25364202633348032</v>
      </c>
      <c r="U58" s="34">
        <v>0.38549529730267673</v>
      </c>
      <c r="V58" s="34">
        <v>0.20307595196363767</v>
      </c>
      <c r="W58" s="34">
        <v>0.41069716903917136</v>
      </c>
      <c r="X58" s="34">
        <v>0.71094845413169205</v>
      </c>
      <c r="Y58" s="34">
        <f t="shared" si="12"/>
        <v>1.0454181216014504</v>
      </c>
      <c r="Z58" s="34">
        <f t="shared" si="13"/>
        <v>1.239009966858585</v>
      </c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6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5.75" customHeight="1">
      <c r="A59" s="317" t="s">
        <v>2704</v>
      </c>
      <c r="B59" s="95">
        <v>45873</v>
      </c>
      <c r="C59" s="33" t="s">
        <v>2703</v>
      </c>
      <c r="D59" s="33">
        <v>1480</v>
      </c>
      <c r="E59" s="34">
        <v>17.45</v>
      </c>
      <c r="F59" s="34">
        <v>17.55</v>
      </c>
      <c r="G59" s="34">
        <v>4.22</v>
      </c>
      <c r="H59" s="34">
        <v>0.19</v>
      </c>
      <c r="I59" s="34">
        <v>1.0900000000000001</v>
      </c>
      <c r="J59" s="31">
        <v>2.1999999999999999E-2</v>
      </c>
      <c r="K59" s="31">
        <v>0.105</v>
      </c>
      <c r="L59" s="31">
        <v>0.08</v>
      </c>
      <c r="M59" s="31">
        <v>1.4E-2</v>
      </c>
      <c r="N59" s="35">
        <f t="shared" si="9"/>
        <v>94.278999999999996</v>
      </c>
      <c r="O59" s="82">
        <v>35.86</v>
      </c>
      <c r="P59" s="34">
        <v>38.380000000000003</v>
      </c>
      <c r="Q59" s="34">
        <v>7.04</v>
      </c>
      <c r="R59" s="34">
        <v>16.52</v>
      </c>
      <c r="S59" s="34">
        <v>0.26</v>
      </c>
      <c r="T59" s="34">
        <v>0.22</v>
      </c>
      <c r="U59" s="34">
        <v>0.37</v>
      </c>
      <c r="V59" s="34">
        <v>0.19</v>
      </c>
      <c r="W59" s="34">
        <v>0.39</v>
      </c>
      <c r="X59" s="34">
        <v>0.66</v>
      </c>
      <c r="Y59" s="34">
        <f t="shared" si="12"/>
        <v>1.0702732849972114</v>
      </c>
      <c r="Z59" s="34">
        <f t="shared" si="13"/>
        <v>1.2665923034021194</v>
      </c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6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ht="15.75" customHeight="1">
      <c r="A60" s="317" t="s">
        <v>2706</v>
      </c>
      <c r="B60" s="318">
        <v>45873</v>
      </c>
      <c r="C60" s="33" t="s">
        <v>2705</v>
      </c>
      <c r="D60" s="33">
        <v>1488</v>
      </c>
      <c r="E60" s="34">
        <v>19</v>
      </c>
      <c r="F60" s="34">
        <v>19.100000000000001</v>
      </c>
      <c r="G60" s="34">
        <v>4.32</v>
      </c>
      <c r="H60" s="34">
        <v>0.18</v>
      </c>
      <c r="I60" s="34">
        <v>0.9</v>
      </c>
      <c r="J60" s="31">
        <v>2.4E-2</v>
      </c>
      <c r="K60" s="31">
        <v>0.106</v>
      </c>
      <c r="L60" s="31">
        <v>6.8000000000000005E-2</v>
      </c>
      <c r="M60" s="31">
        <v>1.2999999999999999E-2</v>
      </c>
      <c r="N60" s="35">
        <f t="shared" si="9"/>
        <v>94.388999999999996</v>
      </c>
      <c r="O60" s="82">
        <v>35.573317660486694</v>
      </c>
      <c r="P60" s="34">
        <v>39.275780370165457</v>
      </c>
      <c r="Q60" s="34">
        <v>7.255493128449829</v>
      </c>
      <c r="R60" s="34">
        <v>15.716143899299798</v>
      </c>
      <c r="S60" s="34">
        <v>0.26008759151344579</v>
      </c>
      <c r="T60" s="34">
        <v>0.21283763626304891</v>
      </c>
      <c r="U60" s="34">
        <v>0.39884759523141733</v>
      </c>
      <c r="V60" s="34">
        <v>0.19159441313888942</v>
      </c>
      <c r="W60" s="34">
        <v>0.36924289353978085</v>
      </c>
      <c r="X60" s="34">
        <v>0.62665481191163408</v>
      </c>
      <c r="Y60" s="34">
        <f t="shared" si="12"/>
        <v>1.1040797697031024</v>
      </c>
      <c r="Z60" s="34">
        <f t="shared" si="13"/>
        <v>1.3080386244182172</v>
      </c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6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ht="15.75" customHeight="1">
      <c r="A61" s="317" t="s">
        <v>2708</v>
      </c>
      <c r="B61" s="318">
        <v>45873</v>
      </c>
      <c r="C61" s="33" t="s">
        <v>2707</v>
      </c>
      <c r="D61" s="33">
        <v>1481</v>
      </c>
      <c r="E61" s="34">
        <v>20.55</v>
      </c>
      <c r="F61" s="34">
        <v>21.05</v>
      </c>
      <c r="G61" s="34">
        <v>4.3</v>
      </c>
      <c r="H61" s="34">
        <v>0.19</v>
      </c>
      <c r="I61" s="34">
        <v>0.85</v>
      </c>
      <c r="J61" s="31">
        <v>2.1999999999999999E-2</v>
      </c>
      <c r="K61" s="31">
        <v>0.104</v>
      </c>
      <c r="L61" s="31">
        <v>6.8000000000000005E-2</v>
      </c>
      <c r="M61" s="31">
        <v>1.4E-2</v>
      </c>
      <c r="N61" s="35">
        <f t="shared" si="9"/>
        <v>94.451999999999998</v>
      </c>
      <c r="O61" s="82">
        <v>35.385328051506427</v>
      </c>
      <c r="P61" s="34">
        <v>39.902000370805077</v>
      </c>
      <c r="Q61" s="34">
        <v>7.3319154941484657</v>
      </c>
      <c r="R61" s="34">
        <v>15.237899305029355</v>
      </c>
      <c r="S61" s="34">
        <v>0.2598190677951927</v>
      </c>
      <c r="T61" s="34">
        <v>0.20249323341531658</v>
      </c>
      <c r="U61" s="34">
        <v>0.39843581072964768</v>
      </c>
      <c r="V61" s="34">
        <v>0.19139660422415727</v>
      </c>
      <c r="W61" s="34">
        <v>0.35861551637852562</v>
      </c>
      <c r="X61" s="34">
        <v>0.61209654596781904</v>
      </c>
      <c r="Y61" s="34">
        <f t="shared" si="12"/>
        <v>1.1276425164894399</v>
      </c>
      <c r="Z61" s="34">
        <f t="shared" si="13"/>
        <v>1.3348446507603509</v>
      </c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6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1:48" ht="15.75" customHeight="1">
      <c r="A62" s="319" t="s">
        <v>2710</v>
      </c>
      <c r="B62" s="318">
        <v>45873</v>
      </c>
      <c r="C62" s="33" t="s">
        <v>2709</v>
      </c>
      <c r="D62" s="33">
        <v>1489</v>
      </c>
      <c r="E62" s="34">
        <v>22.3</v>
      </c>
      <c r="F62" s="34">
        <v>22.4</v>
      </c>
      <c r="G62" s="34">
        <v>4.3499999999999996</v>
      </c>
      <c r="H62" s="34">
        <v>0.2</v>
      </c>
      <c r="I62" s="34">
        <v>0.88</v>
      </c>
      <c r="J62" s="31">
        <v>1.9E-2</v>
      </c>
      <c r="K62" s="31">
        <v>0.106</v>
      </c>
      <c r="L62" s="31">
        <v>7.1999999999999995E-2</v>
      </c>
      <c r="M62" s="31">
        <v>1.4E-2</v>
      </c>
      <c r="N62" s="35">
        <f t="shared" si="9"/>
        <v>94.358999999999995</v>
      </c>
      <c r="O62" s="82">
        <v>35.323460268501222</v>
      </c>
      <c r="P62" s="34">
        <v>39.280160987015577</v>
      </c>
      <c r="Q62" s="34">
        <v>7.0710366648425476</v>
      </c>
      <c r="R62" s="34">
        <v>16.154114223172979</v>
      </c>
      <c r="S62" s="34">
        <v>0.26025481319337357</v>
      </c>
      <c r="T62" s="34">
        <v>0.21297447888164772</v>
      </c>
      <c r="U62" s="34">
        <v>0.39910403178235632</v>
      </c>
      <c r="V62" s="34">
        <v>0.20299510329976481</v>
      </c>
      <c r="W62" s="34">
        <v>0.37974363748782941</v>
      </c>
      <c r="X62" s="34">
        <v>0.60615579182272405</v>
      </c>
      <c r="Y62" s="34">
        <f t="shared" si="12"/>
        <v>1.1120133953026861</v>
      </c>
      <c r="Z62" s="34">
        <f t="shared" si="13"/>
        <v>1.3121930099580477</v>
      </c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6"/>
      <c r="AM62" s="10"/>
      <c r="AN62" s="10"/>
      <c r="AO62" s="10"/>
      <c r="AP62" s="10"/>
      <c r="AQ62" s="10"/>
      <c r="AR62" s="10"/>
      <c r="AS62" s="10"/>
      <c r="AT62" s="10"/>
      <c r="AU62" s="10"/>
      <c r="AV62" s="10"/>
    </row>
    <row r="63" spans="1:48" ht="15.75" customHeight="1">
      <c r="A63" s="317"/>
      <c r="B63" s="318"/>
      <c r="C63" s="33"/>
      <c r="D63" s="33"/>
      <c r="E63" s="34"/>
      <c r="F63" s="34"/>
      <c r="G63" s="34"/>
      <c r="H63" s="34"/>
      <c r="I63" s="34"/>
      <c r="J63" s="31"/>
      <c r="K63" s="31"/>
      <c r="L63" s="31"/>
      <c r="M63" s="31"/>
      <c r="N63" s="35"/>
      <c r="O63" s="82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6"/>
      <c r="AM63" s="10"/>
      <c r="AN63" s="10"/>
      <c r="AO63" s="10"/>
      <c r="AP63" s="10"/>
      <c r="AQ63" s="10"/>
      <c r="AR63" s="10"/>
      <c r="AS63" s="10"/>
      <c r="AT63" s="10"/>
      <c r="AU63" s="10"/>
      <c r="AV63" s="10"/>
    </row>
    <row r="64" spans="1:48" ht="15.75" customHeight="1">
      <c r="A64" s="320" t="s">
        <v>2712</v>
      </c>
      <c r="B64" s="318">
        <v>45874</v>
      </c>
      <c r="C64" s="33" t="s">
        <v>2711</v>
      </c>
      <c r="D64" s="33">
        <v>1491</v>
      </c>
      <c r="E64" s="34">
        <v>0.1</v>
      </c>
      <c r="F64" s="34">
        <v>0.2</v>
      </c>
      <c r="G64" s="34">
        <v>4.32</v>
      </c>
      <c r="H64" s="34">
        <v>0.19</v>
      </c>
      <c r="I64" s="34">
        <v>0.88</v>
      </c>
      <c r="J64" s="31">
        <v>1.7000000000000001E-2</v>
      </c>
      <c r="K64" s="31">
        <v>9.2999999999999999E-2</v>
      </c>
      <c r="L64" s="31">
        <v>7.1999999999999995E-2</v>
      </c>
      <c r="M64" s="31">
        <v>1.4E-2</v>
      </c>
      <c r="N64" s="35">
        <f t="shared" ref="N64:N106" si="14">100-SUM(G64:M64)</f>
        <v>94.414000000000001</v>
      </c>
      <c r="O64" s="82">
        <v>34.576447534336594</v>
      </c>
      <c r="P64" s="34">
        <v>40.111715361406524</v>
      </c>
      <c r="Q64" s="34">
        <v>7.2958892644931845</v>
      </c>
      <c r="R64" s="34">
        <v>15.913351626167358</v>
      </c>
      <c r="S64" s="34">
        <v>0.26003043013447419</v>
      </c>
      <c r="T64" s="34">
        <v>0.17225926709866968</v>
      </c>
      <c r="U64" s="34">
        <v>0.398759937537291</v>
      </c>
      <c r="V64" s="34">
        <v>0.21408787030945253</v>
      </c>
      <c r="W64" s="34">
        <v>0.38967072797332003</v>
      </c>
      <c r="X64" s="34">
        <v>0.57778798054313185</v>
      </c>
      <c r="Y64" s="34">
        <f t="shared" ref="Y64:Y67" si="15">P64/O64</f>
        <v>1.1600878118428175</v>
      </c>
      <c r="Z64" s="34">
        <f t="shared" ref="Z64:Z67" si="16">(Q64+P64)/O64</f>
        <v>1.3710952977115698</v>
      </c>
      <c r="AA64" s="34"/>
      <c r="AB64" s="34" t="s">
        <v>48</v>
      </c>
      <c r="AC64" s="34">
        <v>22.5</v>
      </c>
      <c r="AD64" s="34">
        <v>24.4</v>
      </c>
      <c r="AE64" s="34">
        <v>18.399999999999999</v>
      </c>
      <c r="AF64" s="34">
        <v>0.4</v>
      </c>
      <c r="AG64" s="34">
        <v>3.62</v>
      </c>
      <c r="AH64" s="34">
        <v>53.180000000000007</v>
      </c>
      <c r="AI64" s="34">
        <v>1.3260869565217392</v>
      </c>
      <c r="AJ64" s="34">
        <v>42.990654205607477</v>
      </c>
      <c r="AK64" s="34">
        <v>854.61</v>
      </c>
      <c r="AL64" s="36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8" ht="15.75" customHeight="1">
      <c r="A65" s="321" t="s">
        <v>2714</v>
      </c>
      <c r="B65" s="318">
        <v>45874</v>
      </c>
      <c r="C65" s="33" t="s">
        <v>2713</v>
      </c>
      <c r="D65" s="33">
        <v>1489</v>
      </c>
      <c r="E65" s="34">
        <v>1.5</v>
      </c>
      <c r="F65" s="34">
        <v>2</v>
      </c>
      <c r="G65" s="34">
        <v>4.43</v>
      </c>
      <c r="H65" s="34">
        <v>0.19</v>
      </c>
      <c r="I65" s="34">
        <v>0.77</v>
      </c>
      <c r="J65" s="31">
        <v>2.3E-2</v>
      </c>
      <c r="K65" s="31">
        <v>0.10299999999999999</v>
      </c>
      <c r="L65" s="31">
        <v>6.2E-2</v>
      </c>
      <c r="M65" s="31">
        <v>1.4E-2</v>
      </c>
      <c r="N65" s="35">
        <f t="shared" si="14"/>
        <v>94.408000000000001</v>
      </c>
      <c r="O65" s="82">
        <v>35.351089981637813</v>
      </c>
      <c r="P65" s="34">
        <v>39.235450712150303</v>
      </c>
      <c r="Q65" s="34">
        <v>7.0705019408254079</v>
      </c>
      <c r="R65" s="34">
        <v>16.0655796880407</v>
      </c>
      <c r="S65" s="34">
        <v>0.26023513227446632</v>
      </c>
      <c r="T65" s="34">
        <v>0.21295837338336032</v>
      </c>
      <c r="U65" s="34">
        <v>0.39907385084549418</v>
      </c>
      <c r="V65" s="34">
        <v>0.23680971120229669</v>
      </c>
      <c r="W65" s="34">
        <v>0.44129031315001466</v>
      </c>
      <c r="X65" s="34">
        <v>0.62701029649015094</v>
      </c>
      <c r="Y65" s="34">
        <f t="shared" si="15"/>
        <v>1.1098795180722891</v>
      </c>
      <c r="Z65" s="34">
        <f t="shared" si="16"/>
        <v>1.3098875502008032</v>
      </c>
      <c r="AA65" s="34"/>
      <c r="AB65" s="34" t="s">
        <v>50</v>
      </c>
      <c r="AC65" s="34">
        <v>6.3</v>
      </c>
      <c r="AD65" s="34">
        <v>24.8</v>
      </c>
      <c r="AE65" s="34">
        <v>18.600000000000001</v>
      </c>
      <c r="AF65" s="34">
        <v>0.6</v>
      </c>
      <c r="AG65" s="34">
        <v>3.48</v>
      </c>
      <c r="AH65" s="34">
        <v>52.519999999999996</v>
      </c>
      <c r="AI65" s="34">
        <v>1.3333333333333333</v>
      </c>
      <c r="AJ65" s="34">
        <v>42.857142857142854</v>
      </c>
      <c r="AK65" s="34">
        <v>862.54</v>
      </c>
      <c r="AL65" s="36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8" ht="15.75" customHeight="1">
      <c r="A66" s="322" t="s">
        <v>2716</v>
      </c>
      <c r="B66" s="318">
        <v>45874</v>
      </c>
      <c r="C66" s="33" t="s">
        <v>2715</v>
      </c>
      <c r="D66" s="33">
        <v>1475</v>
      </c>
      <c r="E66" s="34">
        <v>3.1</v>
      </c>
      <c r="F66" s="34">
        <v>3.2</v>
      </c>
      <c r="G66" s="34">
        <v>4.25</v>
      </c>
      <c r="H66" s="34">
        <v>0.16</v>
      </c>
      <c r="I66" s="34">
        <v>0.37</v>
      </c>
      <c r="J66" s="31">
        <v>3.3000000000000002E-2</v>
      </c>
      <c r="K66" s="31">
        <v>8.5000000000000006E-2</v>
      </c>
      <c r="L66" s="31">
        <v>3.5000000000000003E-2</v>
      </c>
      <c r="M66" s="31">
        <v>1.2999999999999999E-2</v>
      </c>
      <c r="N66" s="35">
        <f t="shared" si="14"/>
        <v>95.054000000000002</v>
      </c>
      <c r="O66" s="82">
        <v>35.345342048077214</v>
      </c>
      <c r="P66" s="34">
        <v>39.062866535948203</v>
      </c>
      <c r="Q66" s="34">
        <v>7.1028944209482123</v>
      </c>
      <c r="R66" s="34">
        <v>16.050093488340057</v>
      </c>
      <c r="S66" s="34">
        <v>0.2602671812249735</v>
      </c>
      <c r="T66" s="34">
        <v>0.23326884764143052</v>
      </c>
      <c r="U66" s="34">
        <v>0.4266487223361764</v>
      </c>
      <c r="V66" s="34">
        <v>0.24811691689999812</v>
      </c>
      <c r="W66" s="34">
        <v>0.45160848903380951</v>
      </c>
      <c r="X66" s="34">
        <v>0.66889334954989677</v>
      </c>
      <c r="Y66" s="34">
        <f t="shared" si="15"/>
        <v>1.1051772107004754</v>
      </c>
      <c r="Z66" s="34">
        <f t="shared" si="16"/>
        <v>1.3061342253839592</v>
      </c>
      <c r="AA66" s="34"/>
      <c r="AB66" s="34" t="s">
        <v>53</v>
      </c>
      <c r="AC66" s="34">
        <v>14.3</v>
      </c>
      <c r="AD66" s="34" t="s">
        <v>97</v>
      </c>
      <c r="AE66" s="34"/>
      <c r="AF66" s="34"/>
      <c r="AG66" s="34"/>
      <c r="AH66" s="34"/>
      <c r="AI66" s="34"/>
      <c r="AJ66" s="34"/>
      <c r="AK66" s="34"/>
      <c r="AL66" s="36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8" ht="15.75" customHeight="1">
      <c r="A67" s="323" t="s">
        <v>2718</v>
      </c>
      <c r="B67" s="318">
        <v>45874</v>
      </c>
      <c r="C67" s="33" t="s">
        <v>2717</v>
      </c>
      <c r="D67" s="33">
        <v>1475</v>
      </c>
      <c r="E67" s="34">
        <v>5</v>
      </c>
      <c r="F67" s="34">
        <v>5.0999999999999996</v>
      </c>
      <c r="G67" s="34">
        <v>4.43</v>
      </c>
      <c r="H67" s="34">
        <v>0.2</v>
      </c>
      <c r="I67" s="34">
        <v>0.55000000000000004</v>
      </c>
      <c r="J67" s="31">
        <v>2.5999999999999999E-2</v>
      </c>
      <c r="K67" s="31">
        <v>0.105</v>
      </c>
      <c r="L67" s="31">
        <v>5.1999999999999998E-2</v>
      </c>
      <c r="M67" s="31">
        <v>1.4999999999999999E-2</v>
      </c>
      <c r="N67" s="35">
        <f t="shared" si="14"/>
        <v>94.622</v>
      </c>
      <c r="O67" s="82">
        <v>35.786824136084121</v>
      </c>
      <c r="P67" s="34">
        <v>38.736608374692842</v>
      </c>
      <c r="Q67" s="34">
        <v>7.0412509352312442</v>
      </c>
      <c r="R67" s="34">
        <v>15.913539553155839</v>
      </c>
      <c r="S67" s="34">
        <v>0.26031893836786751</v>
      </c>
      <c r="T67" s="34">
        <v>0.28403593929936444</v>
      </c>
      <c r="U67" s="34">
        <v>0.38543676962923751</v>
      </c>
      <c r="V67" s="34">
        <v>0.25944654226859093</v>
      </c>
      <c r="W67" s="34">
        <v>0.45169829661150351</v>
      </c>
      <c r="X67" s="34">
        <v>0.71084051465941656</v>
      </c>
      <c r="Y67" s="34">
        <f t="shared" si="15"/>
        <v>1.0824265441211485</v>
      </c>
      <c r="Z67" s="34">
        <f t="shared" si="16"/>
        <v>1.2791819451719924</v>
      </c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6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8" ht="15.75" customHeight="1">
      <c r="A68" s="324" t="s">
        <v>2720</v>
      </c>
      <c r="B68" s="318">
        <v>45874</v>
      </c>
      <c r="C68" s="33" t="s">
        <v>2719</v>
      </c>
      <c r="D68" s="33">
        <v>1488</v>
      </c>
      <c r="E68" s="34">
        <v>6.35</v>
      </c>
      <c r="F68" s="34">
        <v>6.45</v>
      </c>
      <c r="G68" s="34">
        <v>4.4400000000000004</v>
      </c>
      <c r="H68" s="34">
        <v>0.19</v>
      </c>
      <c r="I68" s="34">
        <v>0.54</v>
      </c>
      <c r="J68" s="31">
        <v>2.4E-2</v>
      </c>
      <c r="K68" s="31">
        <v>0.104</v>
      </c>
      <c r="L68" s="31">
        <v>5.1999999999999998E-2</v>
      </c>
      <c r="M68" s="31">
        <v>1.4E-2</v>
      </c>
      <c r="N68" s="35">
        <f t="shared" si="14"/>
        <v>94.635999999999996</v>
      </c>
      <c r="O68" s="82">
        <v>35.360752677070629</v>
      </c>
      <c r="P68" s="34">
        <v>39.224530318700864</v>
      </c>
      <c r="Q68" s="34">
        <v>7.2595191343639662</v>
      </c>
      <c r="R68" s="34">
        <v>15.986800199549338</v>
      </c>
      <c r="S68" s="34">
        <v>0.26023191170824012</v>
      </c>
      <c r="T68" s="34">
        <v>0.23323723674263591</v>
      </c>
      <c r="U68" s="34">
        <v>0.38530791509883455</v>
      </c>
      <c r="V68" s="34">
        <v>0.21425375382167008</v>
      </c>
      <c r="W68" s="34">
        <v>0.41049753666703925</v>
      </c>
      <c r="X68" s="34">
        <v>0.65486931627678002</v>
      </c>
      <c r="Y68" s="34">
        <f t="shared" ref="Y68:Y73" si="17">P68/O68</f>
        <v>1.1092674038054531</v>
      </c>
      <c r="Z68" s="34">
        <f t="shared" ref="Z68:Z73" si="18">(Q68+P68)/O68</f>
        <v>1.3145661767320638</v>
      </c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6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8" ht="15.75" customHeight="1">
      <c r="A69" s="324" t="s">
        <v>2722</v>
      </c>
      <c r="B69" s="318">
        <v>45874</v>
      </c>
      <c r="C69" s="33" t="s">
        <v>2721</v>
      </c>
      <c r="D69" s="33">
        <v>1471</v>
      </c>
      <c r="E69" s="34">
        <v>8.15</v>
      </c>
      <c r="F69" s="34">
        <v>8.25</v>
      </c>
      <c r="G69" s="34">
        <v>4.29</v>
      </c>
      <c r="H69" s="34">
        <v>0.18</v>
      </c>
      <c r="I69" s="34">
        <v>0.34</v>
      </c>
      <c r="J69" s="31">
        <v>3.1E-2</v>
      </c>
      <c r="K69" s="31">
        <v>9.4E-2</v>
      </c>
      <c r="L69" s="31">
        <v>3.6999999999999998E-2</v>
      </c>
      <c r="M69" s="31">
        <v>1.4E-2</v>
      </c>
      <c r="N69" s="35">
        <f t="shared" si="14"/>
        <v>95.013999999999996</v>
      </c>
      <c r="O69" s="82">
        <v>35.951628729696075</v>
      </c>
      <c r="P69" s="34">
        <v>39.019749281520205</v>
      </c>
      <c r="Q69" s="34">
        <v>7.1914363924863176</v>
      </c>
      <c r="R69" s="34">
        <v>15.382282405546118</v>
      </c>
      <c r="S69" s="34">
        <v>0.26004937674940665</v>
      </c>
      <c r="T69" s="34">
        <v>0.26347454584539676</v>
      </c>
      <c r="U69" s="34">
        <v>0.38503764784391137</v>
      </c>
      <c r="V69" s="34">
        <v>0.24790928036776105</v>
      </c>
      <c r="W69" s="34">
        <v>0.49225152073023049</v>
      </c>
      <c r="X69" s="34">
        <v>0.69618081921456765</v>
      </c>
      <c r="Y69" s="34">
        <f t="shared" si="17"/>
        <v>1.0853402379873227</v>
      </c>
      <c r="Z69" s="34">
        <f t="shared" si="18"/>
        <v>1.2853711307892999</v>
      </c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6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8" ht="15.75" customHeight="1">
      <c r="A70" s="325" t="s">
        <v>2724</v>
      </c>
      <c r="B70" s="318">
        <v>45874</v>
      </c>
      <c r="C70" s="33" t="s">
        <v>2723</v>
      </c>
      <c r="D70" s="33">
        <v>1474</v>
      </c>
      <c r="E70" s="34">
        <v>10</v>
      </c>
      <c r="F70" s="34">
        <v>10.1</v>
      </c>
      <c r="G70" s="34">
        <v>4.22</v>
      </c>
      <c r="H70" s="34">
        <v>0.15</v>
      </c>
      <c r="I70" s="34">
        <v>0.38</v>
      </c>
      <c r="J70" s="31">
        <v>2.7E-2</v>
      </c>
      <c r="K70" s="31">
        <v>8.3000000000000004E-2</v>
      </c>
      <c r="L70" s="31">
        <v>3.3000000000000002E-2</v>
      </c>
      <c r="M70" s="31">
        <v>0.01</v>
      </c>
      <c r="N70" s="35">
        <f t="shared" si="14"/>
        <v>95.096999999999994</v>
      </c>
      <c r="O70" s="82">
        <v>36.370018403252637</v>
      </c>
      <c r="P70" s="34">
        <v>38.18076143190833</v>
      </c>
      <c r="Q70" s="34">
        <v>6.9184478618410523</v>
      </c>
      <c r="R70" s="34">
        <v>16.026013570708002</v>
      </c>
      <c r="S70" s="34">
        <v>0.24040938516049987</v>
      </c>
      <c r="T70" s="34">
        <v>0.29432084471692399</v>
      </c>
      <c r="U70" s="34">
        <v>0.37184901481321997</v>
      </c>
      <c r="V70" s="34">
        <v>0.2595706870510362</v>
      </c>
      <c r="W70" s="34">
        <v>0.43137286840855649</v>
      </c>
      <c r="X70" s="34">
        <v>0.69723593213974766</v>
      </c>
      <c r="Y70" s="34">
        <f t="shared" si="17"/>
        <v>1.0497866954198118</v>
      </c>
      <c r="Z70" s="34">
        <f t="shared" si="18"/>
        <v>1.240010626162237</v>
      </c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6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ht="15.75" customHeight="1">
      <c r="A71" s="325" t="s">
        <v>2726</v>
      </c>
      <c r="B71" s="318">
        <v>45874</v>
      </c>
      <c r="C71" s="33" t="s">
        <v>2725</v>
      </c>
      <c r="D71" s="33">
        <v>1492</v>
      </c>
      <c r="E71" s="34">
        <v>11.5</v>
      </c>
      <c r="F71" s="34">
        <v>12</v>
      </c>
      <c r="G71" s="34">
        <v>4.3099999999999996</v>
      </c>
      <c r="H71" s="34">
        <v>0.21</v>
      </c>
      <c r="I71" s="34">
        <v>0.86</v>
      </c>
      <c r="J71" s="31">
        <v>0.02</v>
      </c>
      <c r="K71" s="31">
        <v>0.109</v>
      </c>
      <c r="L71" s="31">
        <v>7.2999999999999995E-2</v>
      </c>
      <c r="M71" s="31">
        <v>1.4E-2</v>
      </c>
      <c r="N71" s="35">
        <f t="shared" si="14"/>
        <v>94.403999999999996</v>
      </c>
      <c r="O71" s="82">
        <v>35.529681793793969</v>
      </c>
      <c r="P71" s="34">
        <v>39.904659235589747</v>
      </c>
      <c r="Q71" s="34">
        <v>7.2885416481953733</v>
      </c>
      <c r="R71" s="34">
        <v>14.990898999535418</v>
      </c>
      <c r="S71" s="34">
        <v>0.25976855611787125</v>
      </c>
      <c r="T71" s="34">
        <v>0.22269925316004863</v>
      </c>
      <c r="U71" s="34">
        <v>0.37088536075141004</v>
      </c>
      <c r="V71" s="34">
        <v>0.22512869955815829</v>
      </c>
      <c r="W71" s="34">
        <v>0.46098745404130065</v>
      </c>
      <c r="X71" s="34">
        <v>0.64674899925675766</v>
      </c>
      <c r="Y71" s="34">
        <f t="shared" si="17"/>
        <v>1.123135846450501</v>
      </c>
      <c r="Z71" s="34">
        <f t="shared" si="18"/>
        <v>1.3282753602377728</v>
      </c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6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ht="15.75" customHeight="1">
      <c r="A72" s="325" t="s">
        <v>2728</v>
      </c>
      <c r="B72" s="318">
        <v>45874</v>
      </c>
      <c r="C72" s="33" t="s">
        <v>2727</v>
      </c>
      <c r="D72" s="33">
        <v>1481</v>
      </c>
      <c r="E72" s="34">
        <v>13.15</v>
      </c>
      <c r="F72" s="34">
        <v>13.25</v>
      </c>
      <c r="G72" s="34">
        <v>4.32</v>
      </c>
      <c r="H72" s="34">
        <v>0.17</v>
      </c>
      <c r="I72" s="34">
        <v>0.49</v>
      </c>
      <c r="J72" s="31">
        <v>3.2000000000000001E-2</v>
      </c>
      <c r="K72" s="31">
        <v>9.2999999999999999E-2</v>
      </c>
      <c r="L72" s="31">
        <v>4.2999999999999997E-2</v>
      </c>
      <c r="M72" s="31">
        <v>1.2999999999999999E-2</v>
      </c>
      <c r="N72" s="35">
        <f t="shared" si="14"/>
        <v>94.838999999999999</v>
      </c>
      <c r="O72" s="82">
        <v>36.129884694231286</v>
      </c>
      <c r="P72" s="34">
        <v>39.119820672782183</v>
      </c>
      <c r="Q72" s="34">
        <v>7.1467696336687938</v>
      </c>
      <c r="R72" s="34">
        <v>15.175930041252879</v>
      </c>
      <c r="S72" s="34">
        <v>0.25995215181400366</v>
      </c>
      <c r="T72" s="34">
        <v>0.28363573574904927</v>
      </c>
      <c r="U72" s="34">
        <v>0.38489369341145985</v>
      </c>
      <c r="V72" s="34">
        <v>0.23655220361470708</v>
      </c>
      <c r="W72" s="34">
        <v>0.43055904686705671</v>
      </c>
      <c r="X72" s="34">
        <v>0.68200212660858894</v>
      </c>
      <c r="Y72" s="34">
        <f t="shared" si="17"/>
        <v>1.0827552040050736</v>
      </c>
      <c r="Z72" s="34">
        <f t="shared" si="18"/>
        <v>1.2805629106764955</v>
      </c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6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ht="15.75" customHeight="1">
      <c r="A73" s="325" t="s">
        <v>2731</v>
      </c>
      <c r="B73" s="318">
        <v>45874</v>
      </c>
      <c r="C73" s="33" t="s">
        <v>2729</v>
      </c>
      <c r="D73" s="33">
        <v>1480</v>
      </c>
      <c r="E73" s="34">
        <v>14.5</v>
      </c>
      <c r="F73" s="34">
        <v>15</v>
      </c>
      <c r="G73" s="34">
        <v>4.32</v>
      </c>
      <c r="H73" s="34">
        <v>0.19</v>
      </c>
      <c r="I73" s="34">
        <v>0.69</v>
      </c>
      <c r="J73" s="31">
        <v>3.1E-2</v>
      </c>
      <c r="K73" s="31">
        <v>9.4E-2</v>
      </c>
      <c r="L73" s="31">
        <v>5.8000000000000003E-2</v>
      </c>
      <c r="M73" s="31">
        <v>1.4E-2</v>
      </c>
      <c r="N73" s="35">
        <f t="shared" si="14"/>
        <v>94.602999999999994</v>
      </c>
      <c r="O73" s="82">
        <v>36.26</v>
      </c>
      <c r="P73" s="34">
        <v>39.340000000000003</v>
      </c>
      <c r="Q73" s="34">
        <v>7.21</v>
      </c>
      <c r="R73" s="34">
        <v>14.78</v>
      </c>
      <c r="S73" s="34">
        <v>0.26</v>
      </c>
      <c r="T73" s="34">
        <v>0.24</v>
      </c>
      <c r="U73" s="34">
        <v>0.38</v>
      </c>
      <c r="V73" s="34">
        <v>0.24</v>
      </c>
      <c r="W73" s="34">
        <v>0.48</v>
      </c>
      <c r="X73" s="34">
        <v>0.67</v>
      </c>
      <c r="Y73" s="34">
        <f t="shared" si="17"/>
        <v>1.084942084942085</v>
      </c>
      <c r="Z73" s="34">
        <f t="shared" si="18"/>
        <v>1.283783783783784</v>
      </c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6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ht="15.75" customHeight="1">
      <c r="A74" s="325" t="s">
        <v>2732</v>
      </c>
      <c r="B74" s="318">
        <v>45874</v>
      </c>
      <c r="C74" s="33" t="s">
        <v>2730</v>
      </c>
      <c r="D74" s="33">
        <v>1491</v>
      </c>
      <c r="E74" s="34">
        <v>16.3</v>
      </c>
      <c r="F74" s="34">
        <v>16.399999999999999</v>
      </c>
      <c r="G74" s="34">
        <v>4.3099999999999996</v>
      </c>
      <c r="H74" s="34">
        <v>0.19</v>
      </c>
      <c r="I74" s="34">
        <v>0.7</v>
      </c>
      <c r="J74" s="31">
        <v>2.7E-2</v>
      </c>
      <c r="K74" s="31">
        <v>8.8999999999999996E-2</v>
      </c>
      <c r="L74" s="31">
        <v>5.7000000000000002E-2</v>
      </c>
      <c r="M74" s="31">
        <v>1.2999999999999999E-2</v>
      </c>
      <c r="N74" s="35">
        <f t="shared" si="14"/>
        <v>94.614000000000004</v>
      </c>
      <c r="O74" s="82">
        <v>36.299331634951066</v>
      </c>
      <c r="P74" s="34">
        <v>38.607782268434391</v>
      </c>
      <c r="Q74" s="34">
        <v>7.026293202539903</v>
      </c>
      <c r="R74" s="34">
        <v>15.650342146355467</v>
      </c>
      <c r="S74" s="34">
        <v>0.2801660966713887</v>
      </c>
      <c r="T74" s="34">
        <v>0.24330533796907394</v>
      </c>
      <c r="U74" s="34">
        <v>0.37143601157703748</v>
      </c>
      <c r="V74" s="34">
        <v>0.23673609384390895</v>
      </c>
      <c r="W74" s="34">
        <v>0.51296875421813093</v>
      </c>
      <c r="X74" s="34">
        <v>0.66163845343965055</v>
      </c>
      <c r="Y74" s="34">
        <f t="shared" ref="Y74" si="19">P74/O74</f>
        <v>1.0635948522881511</v>
      </c>
      <c r="Z74" s="34">
        <f t="shared" ref="Z74" si="20">(Q74+P74)/O74</f>
        <v>1.2571602124771688</v>
      </c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6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ht="15.75" customHeight="1">
      <c r="A75" s="325" t="s">
        <v>2734</v>
      </c>
      <c r="B75" s="318">
        <v>45874</v>
      </c>
      <c r="C75" s="33" t="s">
        <v>2733</v>
      </c>
      <c r="D75" s="33">
        <v>1482</v>
      </c>
      <c r="E75" s="34">
        <v>18</v>
      </c>
      <c r="F75" s="34">
        <v>18.100000000000001</v>
      </c>
      <c r="G75" s="34">
        <v>4.3099999999999996</v>
      </c>
      <c r="H75" s="34">
        <v>0.18</v>
      </c>
      <c r="I75" s="34">
        <v>0.61</v>
      </c>
      <c r="J75" s="31">
        <v>3.2000000000000001E-2</v>
      </c>
      <c r="K75" s="31">
        <v>9.6000000000000002E-2</v>
      </c>
      <c r="L75" s="31">
        <v>5.0999999999999997E-2</v>
      </c>
      <c r="M75" s="31">
        <v>1.4E-2</v>
      </c>
      <c r="N75" s="35">
        <f t="shared" si="14"/>
        <v>94.706999999999994</v>
      </c>
      <c r="O75" s="82">
        <v>36.327022826822237</v>
      </c>
      <c r="P75" s="34">
        <v>37.948564739839618</v>
      </c>
      <c r="Q75" s="34">
        <v>6.9218118400022135</v>
      </c>
      <c r="R75" s="34">
        <v>16.339794611667102</v>
      </c>
      <c r="S75" s="34">
        <v>0.24052628015451705</v>
      </c>
      <c r="T75" s="34">
        <v>0.27415609440104532</v>
      </c>
      <c r="U75" s="34">
        <v>0.37202982010221847</v>
      </c>
      <c r="V75" s="34">
        <v>0.24840572938619157</v>
      </c>
      <c r="W75" s="34">
        <v>0.52406460534173149</v>
      </c>
      <c r="X75" s="34">
        <v>0.68362345228313992</v>
      </c>
      <c r="Y75" s="34">
        <v>1.0446373467142511</v>
      </c>
      <c r="Z75" s="34">
        <v>1.2351790234434397</v>
      </c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6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8" ht="15.75" customHeight="1">
      <c r="A76" s="325" t="s">
        <v>2736</v>
      </c>
      <c r="B76" s="318">
        <v>45874</v>
      </c>
      <c r="C76" s="33" t="s">
        <v>2735</v>
      </c>
      <c r="D76" s="33">
        <v>1484</v>
      </c>
      <c r="E76" s="34">
        <v>19.399999999999999</v>
      </c>
      <c r="F76" s="34">
        <v>19.5</v>
      </c>
      <c r="G76" s="34">
        <v>4.4000000000000004</v>
      </c>
      <c r="H76" s="34">
        <v>0.17</v>
      </c>
      <c r="I76" s="34">
        <v>0.64</v>
      </c>
      <c r="J76" s="31">
        <v>3.6999999999999998E-2</v>
      </c>
      <c r="K76" s="31">
        <v>9.8000000000000004E-2</v>
      </c>
      <c r="L76" s="31">
        <v>5.0999999999999997E-2</v>
      </c>
      <c r="M76" s="31">
        <v>1.2999999999999999E-2</v>
      </c>
      <c r="N76" s="35">
        <f t="shared" si="14"/>
        <v>94.590999999999994</v>
      </c>
      <c r="O76" s="82">
        <v>36.128044883876193</v>
      </c>
      <c r="P76" s="34">
        <v>38.118764194187598</v>
      </c>
      <c r="Q76" s="34">
        <v>7.0657717112983365</v>
      </c>
      <c r="R76" s="34">
        <v>16.270968387546382</v>
      </c>
      <c r="S76" s="34">
        <v>0.28048249191809282</v>
      </c>
      <c r="T76" s="34">
        <v>0.25372927695586622</v>
      </c>
      <c r="U76" s="34">
        <v>0.38562790428860372</v>
      </c>
      <c r="V76" s="34">
        <v>0.23700344301893553</v>
      </c>
      <c r="W76" s="34">
        <v>0.50327709542749977</v>
      </c>
      <c r="X76" s="34">
        <v>0.67633061148247886</v>
      </c>
      <c r="Y76" s="34">
        <v>1.0551017725069274</v>
      </c>
      <c r="Z76" s="34">
        <v>1.250677584428368</v>
      </c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6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ht="15.75" customHeight="1">
      <c r="A77" s="325" t="s">
        <v>2738</v>
      </c>
      <c r="B77" s="318">
        <v>45874</v>
      </c>
      <c r="C77" s="33" t="s">
        <v>2737</v>
      </c>
      <c r="D77" s="33">
        <v>1476</v>
      </c>
      <c r="E77" s="34">
        <v>21.2</v>
      </c>
      <c r="F77" s="34">
        <v>21.3</v>
      </c>
      <c r="G77" s="34">
        <v>4.22</v>
      </c>
      <c r="H77" s="34">
        <v>0.16</v>
      </c>
      <c r="I77" s="34">
        <v>0.34</v>
      </c>
      <c r="J77" s="31">
        <v>5.2999999999999999E-2</v>
      </c>
      <c r="K77" s="31">
        <v>8.6999999999999994E-2</v>
      </c>
      <c r="L77" s="31">
        <v>2.9000000000000001E-2</v>
      </c>
      <c r="M77" s="31">
        <v>1.4E-2</v>
      </c>
      <c r="N77" s="35">
        <f t="shared" si="14"/>
        <v>95.096999999999994</v>
      </c>
      <c r="O77" s="82">
        <v>36.423323783085621</v>
      </c>
      <c r="P77" s="34">
        <v>37.932999783645208</v>
      </c>
      <c r="Q77" s="34">
        <v>7.0451546692781086</v>
      </c>
      <c r="R77" s="34">
        <v>15.98353479713078</v>
      </c>
      <c r="S77" s="34">
        <v>0.24042762606733681</v>
      </c>
      <c r="T77" s="34">
        <v>0.33494223489623925</v>
      </c>
      <c r="U77" s="34">
        <v>0.39942368999611222</v>
      </c>
      <c r="V77" s="34">
        <v>0.24830384346974538</v>
      </c>
      <c r="W77" s="34">
        <v>0.48276340789711275</v>
      </c>
      <c r="X77" s="34">
        <v>0.73912616453375568</v>
      </c>
      <c r="Y77" s="34">
        <f t="shared" ref="Y77:Y78" si="21">P77/O77</f>
        <v>1.0414480570073799</v>
      </c>
      <c r="Z77" s="34">
        <f t="shared" ref="Z77:Z78" si="22">(Q77+P77)/O77</f>
        <v>1.2348723230418202</v>
      </c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6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ht="15.75" customHeight="1">
      <c r="A78" s="325" t="s">
        <v>2740</v>
      </c>
      <c r="B78" s="318">
        <v>45874</v>
      </c>
      <c r="C78" s="33" t="s">
        <v>2739</v>
      </c>
      <c r="D78" s="33">
        <v>1457</v>
      </c>
      <c r="E78" s="34">
        <v>22.5</v>
      </c>
      <c r="F78" s="34">
        <v>23</v>
      </c>
      <c r="G78" s="34">
        <v>4.2300000000000004</v>
      </c>
      <c r="H78" s="34">
        <v>0.18</v>
      </c>
      <c r="I78" s="34">
        <v>0.41</v>
      </c>
      <c r="J78" s="31">
        <v>3.9E-2</v>
      </c>
      <c r="K78" s="31">
        <v>8.5999999999999993E-2</v>
      </c>
      <c r="L78" s="31">
        <v>3.5000000000000003E-2</v>
      </c>
      <c r="M78" s="31">
        <v>1.4E-2</v>
      </c>
      <c r="N78" s="35">
        <f t="shared" si="14"/>
        <v>95.006</v>
      </c>
      <c r="O78" s="82">
        <v>36.721763239301055</v>
      </c>
      <c r="P78" s="34">
        <v>37.729536006400522</v>
      </c>
      <c r="Q78" s="34">
        <v>6.9620332447455899</v>
      </c>
      <c r="R78" s="34">
        <v>15.977090337241545</v>
      </c>
      <c r="S78" s="34">
        <v>0.2404621591024238</v>
      </c>
      <c r="T78" s="34">
        <v>0.3451415657498485</v>
      </c>
      <c r="U78" s="34">
        <v>0.37193064198554993</v>
      </c>
      <c r="V78" s="34">
        <v>0.24833950777953803</v>
      </c>
      <c r="W78" s="34">
        <v>0.54447097119290799</v>
      </c>
      <c r="X78" s="34">
        <v>0.73923232650104309</v>
      </c>
      <c r="Y78" s="34">
        <f t="shared" si="21"/>
        <v>1.0274434743378802</v>
      </c>
      <c r="Z78" s="34">
        <f t="shared" si="22"/>
        <v>1.2170322258195778</v>
      </c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6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8" ht="15.75" customHeight="1">
      <c r="A79" s="317"/>
      <c r="B79" s="318"/>
      <c r="C79" s="33"/>
      <c r="D79" s="33"/>
      <c r="E79" s="34"/>
      <c r="F79" s="34"/>
      <c r="G79" s="34"/>
      <c r="H79" s="34"/>
      <c r="I79" s="34"/>
      <c r="J79" s="31"/>
      <c r="K79" s="31"/>
      <c r="L79" s="31"/>
      <c r="M79" s="31"/>
      <c r="N79" s="35"/>
      <c r="O79" s="82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6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8" ht="15.75" customHeight="1">
      <c r="A80" s="326" t="s">
        <v>2742</v>
      </c>
      <c r="B80" s="318">
        <v>45875</v>
      </c>
      <c r="C80" s="33" t="s">
        <v>2741</v>
      </c>
      <c r="D80" s="33">
        <v>1458</v>
      </c>
      <c r="E80" s="34">
        <v>0.1</v>
      </c>
      <c r="F80" s="34">
        <v>0.2</v>
      </c>
      <c r="G80" s="34">
        <v>4.16</v>
      </c>
      <c r="H80" s="34">
        <v>0.18</v>
      </c>
      <c r="I80" s="34">
        <v>0.62</v>
      </c>
      <c r="J80" s="31">
        <v>2.8000000000000001E-2</v>
      </c>
      <c r="K80" s="31">
        <v>8.4000000000000005E-2</v>
      </c>
      <c r="L80" s="31">
        <v>0.05</v>
      </c>
      <c r="M80" s="31">
        <v>1.4E-2</v>
      </c>
      <c r="N80" s="35">
        <f t="shared" si="14"/>
        <v>94.864000000000004</v>
      </c>
      <c r="O80" s="82">
        <v>36.415431877920568</v>
      </c>
      <c r="P80" s="34">
        <v>38.799934104848127</v>
      </c>
      <c r="Q80" s="34">
        <v>7.1683582797897207</v>
      </c>
      <c r="R80" s="34">
        <v>15.116141847984812</v>
      </c>
      <c r="S80" s="34">
        <v>0.25997389748831778</v>
      </c>
      <c r="T80" s="34">
        <v>0.30392085280373832</v>
      </c>
      <c r="U80" s="34">
        <v>0.39867324401285048</v>
      </c>
      <c r="V80" s="34">
        <v>0.22530665887850473</v>
      </c>
      <c r="W80" s="34">
        <v>0.50236090829439251</v>
      </c>
      <c r="X80" s="34">
        <v>0.70989832797897201</v>
      </c>
      <c r="Y80" s="34">
        <f t="shared" ref="Y80:Y81" si="23">P80/O80</f>
        <v>1.0654805422855176</v>
      </c>
      <c r="Z80" s="34">
        <f t="shared" ref="Z80:Z81" si="24">(Q80+P80)/O80</f>
        <v>1.2623300071997603</v>
      </c>
      <c r="AA80" s="34"/>
      <c r="AB80" s="34" t="s">
        <v>48</v>
      </c>
      <c r="AC80" s="34">
        <v>22.5</v>
      </c>
      <c r="AD80" s="34">
        <v>24.6</v>
      </c>
      <c r="AE80" s="34">
        <v>18.600000000000001</v>
      </c>
      <c r="AF80" s="34">
        <v>0.4</v>
      </c>
      <c r="AG80" s="34">
        <v>3.35</v>
      </c>
      <c r="AH80" s="34">
        <v>53.05</v>
      </c>
      <c r="AI80" s="34">
        <v>1.3225806451612903</v>
      </c>
      <c r="AJ80" s="34">
        <v>43.055555555555557</v>
      </c>
      <c r="AK80" s="34">
        <v>852.47499999999991</v>
      </c>
      <c r="AL80" s="36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8" ht="15.75" customHeight="1">
      <c r="A81" s="327" t="s">
        <v>2744</v>
      </c>
      <c r="B81" s="318">
        <v>45875</v>
      </c>
      <c r="C81" s="33" t="s">
        <v>2743</v>
      </c>
      <c r="D81" s="33">
        <v>1460</v>
      </c>
      <c r="E81" s="34">
        <v>1.3</v>
      </c>
      <c r="F81" s="34">
        <v>1.4</v>
      </c>
      <c r="G81" s="34">
        <v>4.22</v>
      </c>
      <c r="H81" s="34">
        <v>0.17</v>
      </c>
      <c r="I81" s="34">
        <v>0.44</v>
      </c>
      <c r="J81" s="31">
        <v>3.7999999999999999E-2</v>
      </c>
      <c r="K81" s="31">
        <v>8.5999999999999993E-2</v>
      </c>
      <c r="L81" s="31">
        <v>3.9E-2</v>
      </c>
      <c r="M81" s="31">
        <v>1.4E-2</v>
      </c>
      <c r="N81" s="35">
        <f t="shared" si="14"/>
        <v>94.992999999999995</v>
      </c>
      <c r="O81" s="82">
        <v>36.690998177380109</v>
      </c>
      <c r="P81" s="34">
        <v>38.511501881216091</v>
      </c>
      <c r="Q81" s="34">
        <v>7.0974480865839356</v>
      </c>
      <c r="R81" s="34">
        <v>15.243750422729514</v>
      </c>
      <c r="S81" s="34">
        <v>0.2400624132916204</v>
      </c>
      <c r="T81" s="34">
        <v>0.3040304119701373</v>
      </c>
      <c r="U81" s="34">
        <v>0.39881696007536044</v>
      </c>
      <c r="V81" s="34">
        <v>0.22538787874052849</v>
      </c>
      <c r="W81" s="34">
        <v>0.47177412460112778</v>
      </c>
      <c r="X81" s="34">
        <v>0.69622964341161442</v>
      </c>
      <c r="Y81" s="34">
        <f t="shared" si="23"/>
        <v>1.0496171757180026</v>
      </c>
      <c r="Z81" s="34">
        <f t="shared" si="24"/>
        <v>1.2430555785728885</v>
      </c>
      <c r="AA81" s="34"/>
      <c r="AB81" s="34" t="s">
        <v>50</v>
      </c>
      <c r="AC81" s="34">
        <v>6.3</v>
      </c>
      <c r="AD81" s="34" t="s">
        <v>51</v>
      </c>
      <c r="AE81" s="34"/>
      <c r="AF81" s="34"/>
      <c r="AG81" s="34"/>
      <c r="AH81" s="34"/>
      <c r="AI81" s="34"/>
      <c r="AJ81" s="34"/>
      <c r="AK81" s="34"/>
      <c r="AL81" s="36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ht="15.75" customHeight="1">
      <c r="A82" s="328" t="s">
        <v>2746</v>
      </c>
      <c r="B82" s="318">
        <v>45875</v>
      </c>
      <c r="C82" s="33" t="s">
        <v>2745</v>
      </c>
      <c r="D82" s="33">
        <v>1466</v>
      </c>
      <c r="E82" s="34">
        <v>3.2</v>
      </c>
      <c r="F82" s="34">
        <v>3.3</v>
      </c>
      <c r="G82" s="34">
        <v>4.24</v>
      </c>
      <c r="H82" s="34">
        <v>0.18</v>
      </c>
      <c r="I82" s="34">
        <v>0.55000000000000004</v>
      </c>
      <c r="J82" s="31">
        <v>2.8000000000000001E-2</v>
      </c>
      <c r="K82" s="31">
        <v>8.7999999999999995E-2</v>
      </c>
      <c r="L82" s="31">
        <v>4.8000000000000001E-2</v>
      </c>
      <c r="M82" s="31">
        <v>1.4E-2</v>
      </c>
      <c r="N82" s="35">
        <f t="shared" si="14"/>
        <v>94.852000000000004</v>
      </c>
      <c r="O82" s="82">
        <v>35.6</v>
      </c>
      <c r="P82" s="34">
        <v>38.25</v>
      </c>
      <c r="Q82" s="34">
        <v>7.2</v>
      </c>
      <c r="R82" s="34">
        <v>16.510000000000002</v>
      </c>
      <c r="S82" s="34">
        <v>0.26</v>
      </c>
      <c r="T82" s="34">
        <v>0.28999999999999998</v>
      </c>
      <c r="U82" s="34">
        <v>0.4</v>
      </c>
      <c r="V82" s="34">
        <v>0.21</v>
      </c>
      <c r="W82" s="34">
        <v>0.45</v>
      </c>
      <c r="X82" s="34">
        <v>0.75</v>
      </c>
      <c r="Y82" s="34">
        <v>1.074438202247191</v>
      </c>
      <c r="Z82" s="34">
        <v>1.276685393258427</v>
      </c>
      <c r="AA82" s="34"/>
      <c r="AB82" s="34" t="s">
        <v>53</v>
      </c>
      <c r="AC82" s="34">
        <v>14.3</v>
      </c>
      <c r="AD82" s="34">
        <v>25.4</v>
      </c>
      <c r="AE82" s="34">
        <v>18.600000000000001</v>
      </c>
      <c r="AF82" s="34">
        <v>0.6</v>
      </c>
      <c r="AG82" s="34">
        <v>3.22</v>
      </c>
      <c r="AH82" s="34">
        <v>52.18</v>
      </c>
      <c r="AI82" s="34">
        <v>1.3655913978494623</v>
      </c>
      <c r="AJ82" s="34">
        <v>42.27272727272728</v>
      </c>
      <c r="AK82" s="34">
        <v>872.91000000000008</v>
      </c>
      <c r="AL82" s="36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ht="15.75" customHeight="1">
      <c r="A83" s="328" t="s">
        <v>2748</v>
      </c>
      <c r="B83" s="318">
        <v>45875</v>
      </c>
      <c r="C83" s="33" t="s">
        <v>2747</v>
      </c>
      <c r="D83" s="33">
        <v>1474</v>
      </c>
      <c r="E83" s="34">
        <v>4.3</v>
      </c>
      <c r="F83" s="34">
        <v>4.4000000000000004</v>
      </c>
      <c r="G83" s="34">
        <v>4.43</v>
      </c>
      <c r="H83" s="34">
        <v>0.2</v>
      </c>
      <c r="I83" s="34">
        <v>0.79</v>
      </c>
      <c r="J83" s="31">
        <v>2.4E-2</v>
      </c>
      <c r="K83" s="31">
        <v>9.9000000000000005E-2</v>
      </c>
      <c r="L83" s="31">
        <v>6.5000000000000002E-2</v>
      </c>
      <c r="M83" s="31">
        <v>1.4E-2</v>
      </c>
      <c r="N83" s="35">
        <f t="shared" si="14"/>
        <v>94.378</v>
      </c>
      <c r="O83" s="82">
        <v>35.47</v>
      </c>
      <c r="P83" s="34">
        <v>39.31</v>
      </c>
      <c r="Q83" s="34">
        <v>7.31</v>
      </c>
      <c r="R83" s="34">
        <v>15.64</v>
      </c>
      <c r="S83" s="34">
        <v>0.26</v>
      </c>
      <c r="T83" s="34">
        <v>0.24</v>
      </c>
      <c r="U83" s="34">
        <v>0.4</v>
      </c>
      <c r="V83" s="34">
        <v>0.2</v>
      </c>
      <c r="W83" s="34">
        <v>0.39</v>
      </c>
      <c r="X83" s="34">
        <v>0.68</v>
      </c>
      <c r="Y83" s="34">
        <v>1.1082605018325347</v>
      </c>
      <c r="Z83" s="34">
        <v>1.3143501550606147</v>
      </c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6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ht="15.75" customHeight="1">
      <c r="A84" s="328" t="s">
        <v>2750</v>
      </c>
      <c r="B84" s="318">
        <v>45875</v>
      </c>
      <c r="C84" s="33" t="s">
        <v>2749</v>
      </c>
      <c r="D84" s="33">
        <v>1478</v>
      </c>
      <c r="E84" s="34">
        <v>6.2</v>
      </c>
      <c r="F84" s="34">
        <v>6.3</v>
      </c>
      <c r="G84" s="34">
        <v>4.26</v>
      </c>
      <c r="H84" s="34">
        <v>0.21</v>
      </c>
      <c r="I84" s="34">
        <v>0.85</v>
      </c>
      <c r="J84" s="31">
        <v>1.9E-2</v>
      </c>
      <c r="K84" s="31">
        <v>9.7000000000000003E-2</v>
      </c>
      <c r="L84" s="31">
        <v>6.9000000000000006E-2</v>
      </c>
      <c r="M84" s="31">
        <v>1.4E-2</v>
      </c>
      <c r="N84" s="35">
        <f t="shared" si="14"/>
        <v>94.480999999999995</v>
      </c>
      <c r="O84" s="82">
        <v>34.848991479674119</v>
      </c>
      <c r="P84" s="34">
        <v>39.157991484347583</v>
      </c>
      <c r="Q84" s="34">
        <v>7.2034396050886267</v>
      </c>
      <c r="R84" s="34">
        <v>16.561587298797424</v>
      </c>
      <c r="S84" s="34">
        <v>0.26048342466221058</v>
      </c>
      <c r="T84" s="34">
        <v>0.24361320987814875</v>
      </c>
      <c r="U84" s="34">
        <v>0.39945461034728286</v>
      </c>
      <c r="V84" s="34">
        <v>0.19188600498068856</v>
      </c>
      <c r="W84" s="34">
        <v>0.38007720961155844</v>
      </c>
      <c r="X84" s="34">
        <v>0.66247567261239082</v>
      </c>
      <c r="Y84" s="34">
        <v>1.1236477677463554</v>
      </c>
      <c r="Z84" s="34">
        <v>1.3303521600180823</v>
      </c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6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1:48" ht="15.75" customHeight="1">
      <c r="A85" s="328" t="s">
        <v>2752</v>
      </c>
      <c r="B85" s="318">
        <v>45875</v>
      </c>
      <c r="C85" s="33" t="s">
        <v>2751</v>
      </c>
      <c r="D85" s="33">
        <v>1490</v>
      </c>
      <c r="E85" s="34">
        <v>7.4</v>
      </c>
      <c r="F85" s="34">
        <v>7.5</v>
      </c>
      <c r="G85" s="34">
        <v>4.25</v>
      </c>
      <c r="H85" s="34">
        <v>0.21</v>
      </c>
      <c r="I85" s="34">
        <v>0.78</v>
      </c>
      <c r="J85" s="31">
        <v>2.1000000000000001E-2</v>
      </c>
      <c r="K85" s="31">
        <v>9.7000000000000003E-2</v>
      </c>
      <c r="L85" s="31">
        <v>6.6000000000000003E-2</v>
      </c>
      <c r="M85" s="31">
        <v>1.4999999999999999E-2</v>
      </c>
      <c r="N85" s="35">
        <f t="shared" si="14"/>
        <v>94.561000000000007</v>
      </c>
      <c r="O85" s="82">
        <v>35.236338557234596</v>
      </c>
      <c r="P85" s="34">
        <v>38.930254821363377</v>
      </c>
      <c r="Q85" s="34">
        <v>7.3155752734843444</v>
      </c>
      <c r="R85" s="34">
        <v>16.204161155197223</v>
      </c>
      <c r="S85" s="34">
        <v>0.26035743779700227</v>
      </c>
      <c r="T85" s="34">
        <v>0.2536410234948584</v>
      </c>
      <c r="U85" s="34">
        <v>0.38549377314842559</v>
      </c>
      <c r="V85" s="34">
        <v>0.21435710177597475</v>
      </c>
      <c r="W85" s="34">
        <v>0.41069554524287477</v>
      </c>
      <c r="X85" s="34">
        <v>0.66912531126131602</v>
      </c>
      <c r="Y85" s="34">
        <v>1.1048325795294744</v>
      </c>
      <c r="Z85" s="34">
        <v>1.3124470926435883</v>
      </c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6"/>
      <c r="AM85" s="10"/>
      <c r="AN85" s="10"/>
      <c r="AO85" s="10"/>
      <c r="AP85" s="10"/>
      <c r="AQ85" s="10"/>
      <c r="AR85" s="10"/>
      <c r="AS85" s="10"/>
      <c r="AT85" s="10"/>
      <c r="AU85" s="10"/>
      <c r="AV85" s="10"/>
    </row>
    <row r="86" spans="1:48" ht="15.75" customHeight="1">
      <c r="A86" s="328" t="s">
        <v>2754</v>
      </c>
      <c r="B86" s="318">
        <v>45875</v>
      </c>
      <c r="C86" s="33" t="s">
        <v>2753</v>
      </c>
      <c r="D86" s="33">
        <v>1482</v>
      </c>
      <c r="E86" s="34">
        <v>9.35</v>
      </c>
      <c r="F86" s="34">
        <v>9.4499999999999993</v>
      </c>
      <c r="G86" s="34">
        <v>4.13</v>
      </c>
      <c r="H86" s="34">
        <v>0.18</v>
      </c>
      <c r="I86" s="34">
        <v>0.48</v>
      </c>
      <c r="J86" s="31">
        <v>2.1999999999999999E-2</v>
      </c>
      <c r="K86" s="31">
        <v>8.4000000000000005E-2</v>
      </c>
      <c r="L86" s="31">
        <v>4.1000000000000002E-2</v>
      </c>
      <c r="M86" s="31">
        <v>0.01</v>
      </c>
      <c r="N86" s="35">
        <f t="shared" si="14"/>
        <v>95.052999999999997</v>
      </c>
      <c r="O86" s="82">
        <v>35.707651712132289</v>
      </c>
      <c r="P86" s="34">
        <v>38.665835684781769</v>
      </c>
      <c r="Q86" s="34">
        <v>7.033057812697578</v>
      </c>
      <c r="R86" s="34">
        <v>16.137206671377694</v>
      </c>
      <c r="S86" s="34">
        <v>0.26040469782803416</v>
      </c>
      <c r="T86" s="34">
        <v>0.2841295120873259</v>
      </c>
      <c r="U86" s="34">
        <v>0.38556374790250125</v>
      </c>
      <c r="V86" s="34">
        <v>0.24824801370372646</v>
      </c>
      <c r="W86" s="34">
        <v>0.41077009461767688</v>
      </c>
      <c r="X86" s="34">
        <v>0.69713205287140323</v>
      </c>
      <c r="Y86" s="34">
        <v>1.0828445397781334</v>
      </c>
      <c r="Z86" s="34">
        <v>1.2798067446690247</v>
      </c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6"/>
      <c r="AM86" s="10"/>
      <c r="AN86" s="10"/>
      <c r="AO86" s="10"/>
      <c r="AP86" s="10"/>
      <c r="AQ86" s="10"/>
      <c r="AR86" s="10"/>
      <c r="AS86" s="10"/>
      <c r="AT86" s="10"/>
      <c r="AU86" s="10"/>
      <c r="AV86" s="10"/>
    </row>
    <row r="87" spans="1:48" ht="15.75" customHeight="1">
      <c r="A87" s="328" t="s">
        <v>2756</v>
      </c>
      <c r="B87" s="318">
        <v>45875</v>
      </c>
      <c r="C87" s="33" t="s">
        <v>2755</v>
      </c>
      <c r="D87" s="33">
        <v>1477</v>
      </c>
      <c r="E87" s="34">
        <v>11.25</v>
      </c>
      <c r="F87" s="34">
        <v>11.35</v>
      </c>
      <c r="G87" s="34">
        <v>4.1399999999999997</v>
      </c>
      <c r="H87" s="34">
        <v>0.19</v>
      </c>
      <c r="I87" s="34">
        <v>0.53</v>
      </c>
      <c r="J87" s="31">
        <v>2.1999999999999999E-2</v>
      </c>
      <c r="K87" s="31">
        <v>8.4000000000000005E-2</v>
      </c>
      <c r="L87" s="31">
        <v>4.4999999999999998E-2</v>
      </c>
      <c r="M87" s="31">
        <v>1.2E-2</v>
      </c>
      <c r="N87" s="35">
        <f t="shared" si="14"/>
        <v>94.977000000000004</v>
      </c>
      <c r="O87" s="82">
        <v>35.010289601898876</v>
      </c>
      <c r="P87" s="34">
        <v>39.570357807626948</v>
      </c>
      <c r="Q87" s="34">
        <v>7.3819713685711044</v>
      </c>
      <c r="R87" s="34">
        <v>15.621166393240356</v>
      </c>
      <c r="S87" s="34">
        <v>0.26010444655320503</v>
      </c>
      <c r="T87" s="34">
        <v>0.26353034098602335</v>
      </c>
      <c r="U87" s="34">
        <v>0.39887344264703756</v>
      </c>
      <c r="V87" s="34">
        <v>0.22541979936650616</v>
      </c>
      <c r="W87" s="34">
        <v>0.44106870455183811</v>
      </c>
      <c r="X87" s="34">
        <v>0.71</v>
      </c>
      <c r="Y87" s="34">
        <v>1.1302493711871708</v>
      </c>
      <c r="Z87" s="34">
        <v>1.34110085092388</v>
      </c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6"/>
      <c r="AM87" s="10"/>
      <c r="AN87" s="10"/>
      <c r="AO87" s="10"/>
      <c r="AP87" s="10"/>
      <c r="AQ87" s="10"/>
      <c r="AR87" s="10"/>
      <c r="AS87" s="10"/>
      <c r="AT87" s="10"/>
      <c r="AU87" s="10"/>
      <c r="AV87" s="10"/>
    </row>
    <row r="88" spans="1:48" ht="15.75" customHeight="1">
      <c r="A88" s="328" t="s">
        <v>2758</v>
      </c>
      <c r="B88" s="318">
        <v>45875</v>
      </c>
      <c r="C88" s="33" t="s">
        <v>2757</v>
      </c>
      <c r="D88" s="33">
        <v>1472</v>
      </c>
      <c r="E88" s="34">
        <v>12.35</v>
      </c>
      <c r="F88" s="34">
        <v>12.45</v>
      </c>
      <c r="G88" s="34">
        <v>4.3</v>
      </c>
      <c r="H88" s="34">
        <v>0.17</v>
      </c>
      <c r="I88" s="34">
        <v>0.42</v>
      </c>
      <c r="J88" s="31">
        <v>0.04</v>
      </c>
      <c r="K88" s="31">
        <v>8.6999999999999994E-2</v>
      </c>
      <c r="L88" s="31">
        <v>3.6999999999999998E-2</v>
      </c>
      <c r="M88" s="31">
        <v>1.4E-2</v>
      </c>
      <c r="N88" s="35">
        <f t="shared" si="14"/>
        <v>94.932000000000002</v>
      </c>
      <c r="O88" s="82">
        <v>35.85</v>
      </c>
      <c r="P88" s="34">
        <v>38.22</v>
      </c>
      <c r="Q88" s="34">
        <v>6.9964254151308598</v>
      </c>
      <c r="R88" s="34">
        <v>16.298358542754343</v>
      </c>
      <c r="S88" s="34">
        <v>0.24055988218657617</v>
      </c>
      <c r="T88" s="34">
        <v>0.3554371781716551</v>
      </c>
      <c r="U88" s="34">
        <v>0.38586260062314881</v>
      </c>
      <c r="V88" s="34">
        <v>0.2823186729477718</v>
      </c>
      <c r="W88" s="34">
        <v>0.60635551526494802</v>
      </c>
      <c r="X88" s="34">
        <v>0.71</v>
      </c>
      <c r="Y88" s="34">
        <v>1.0661087866108785</v>
      </c>
      <c r="Z88" s="34">
        <v>1.2612670966563697</v>
      </c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6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1:48" ht="15.75" customHeight="1">
      <c r="A89" s="328" t="s">
        <v>2758</v>
      </c>
      <c r="B89" s="318">
        <v>45875</v>
      </c>
      <c r="C89" s="33" t="s">
        <v>2759</v>
      </c>
      <c r="D89" s="33">
        <v>1469</v>
      </c>
      <c r="E89" s="34">
        <v>14.4</v>
      </c>
      <c r="F89" s="34">
        <v>14.5</v>
      </c>
      <c r="G89" s="34">
        <v>4.21</v>
      </c>
      <c r="H89" s="34">
        <v>0.19</v>
      </c>
      <c r="I89" s="34">
        <v>0.59</v>
      </c>
      <c r="J89" s="31">
        <v>2.5000000000000001E-2</v>
      </c>
      <c r="K89" s="31">
        <v>8.5999999999999993E-2</v>
      </c>
      <c r="L89" s="31">
        <v>4.8000000000000001E-2</v>
      </c>
      <c r="M89" s="31">
        <v>1.2E-2</v>
      </c>
      <c r="N89" s="35">
        <f t="shared" si="14"/>
        <v>94.838999999999999</v>
      </c>
      <c r="O89" s="82">
        <v>35.786034468661882</v>
      </c>
      <c r="P89" s="34">
        <v>39.015850720437385</v>
      </c>
      <c r="Q89" s="34">
        <v>7.203140220328458</v>
      </c>
      <c r="R89" s="34">
        <v>15.39358344382935</v>
      </c>
      <c r="S89" s="34">
        <v>0.26009290095071436</v>
      </c>
      <c r="T89" s="34">
        <v>0.28378930818408549</v>
      </c>
      <c r="U89" s="34">
        <v>0.38510209120580402</v>
      </c>
      <c r="V89" s="34">
        <v>0.22540979335764508</v>
      </c>
      <c r="W89" s="34">
        <v>0.51284782121838302</v>
      </c>
      <c r="X89" s="34">
        <v>0.71</v>
      </c>
      <c r="Y89" s="34">
        <v>1.0902535388380035</v>
      </c>
      <c r="Z89" s="34">
        <v>1.2915370933664132</v>
      </c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6"/>
      <c r="AM89" s="10"/>
      <c r="AN89" s="10"/>
      <c r="AO89" s="10"/>
      <c r="AP89" s="10"/>
      <c r="AQ89" s="10"/>
      <c r="AR89" s="10"/>
      <c r="AS89" s="10"/>
      <c r="AT89" s="10"/>
      <c r="AU89" s="10"/>
      <c r="AV89" s="10"/>
    </row>
    <row r="90" spans="1:48" ht="15.75" customHeight="1">
      <c r="A90" s="328" t="s">
        <v>2761</v>
      </c>
      <c r="B90" s="318">
        <v>45875</v>
      </c>
      <c r="C90" s="33" t="s">
        <v>2760</v>
      </c>
      <c r="D90" s="33">
        <v>1485</v>
      </c>
      <c r="E90" s="34">
        <v>16.2</v>
      </c>
      <c r="F90" s="34">
        <v>16.3</v>
      </c>
      <c r="G90" s="34">
        <v>4.29</v>
      </c>
      <c r="H90" s="34">
        <v>0.2</v>
      </c>
      <c r="I90" s="34">
        <v>0.86</v>
      </c>
      <c r="J90" s="31">
        <v>2.1000000000000001E-2</v>
      </c>
      <c r="K90" s="31">
        <v>9.2999999999999999E-2</v>
      </c>
      <c r="L90" s="31">
        <v>6.6000000000000003E-2</v>
      </c>
      <c r="M90" s="31">
        <v>1.2999999999999999E-2</v>
      </c>
      <c r="N90" s="35">
        <f t="shared" si="14"/>
        <v>94.456999999999994</v>
      </c>
      <c r="O90" s="82">
        <v>36.105283324535904</v>
      </c>
      <c r="P90" s="34">
        <v>38.992796537518302</v>
      </c>
      <c r="Q90" s="34">
        <v>7.2209592669976255</v>
      </c>
      <c r="R90" s="34">
        <v>16.282739024578856</v>
      </c>
      <c r="S90" s="34">
        <v>0.26035678697837539</v>
      </c>
      <c r="T90" s="34">
        <v>0.24349477388672</v>
      </c>
      <c r="U90" s="34">
        <v>0.38549280952499226</v>
      </c>
      <c r="V90" s="34">
        <v>0.23692041499177857</v>
      </c>
      <c r="W90" s="34">
        <v>0.49283342234672128</v>
      </c>
      <c r="X90" s="34">
        <v>0.71</v>
      </c>
      <c r="Y90" s="34">
        <v>1.0799748110831233</v>
      </c>
      <c r="Z90" s="34">
        <v>1.27997211347489</v>
      </c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6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1:48" ht="15.75" customHeight="1">
      <c r="A91" s="328" t="s">
        <v>2763</v>
      </c>
      <c r="B91" s="318">
        <v>45875</v>
      </c>
      <c r="C91" s="33" t="s">
        <v>2762</v>
      </c>
      <c r="D91" s="33">
        <v>1481</v>
      </c>
      <c r="E91" s="34">
        <v>18</v>
      </c>
      <c r="F91" s="34">
        <v>18.100000000000001</v>
      </c>
      <c r="G91" s="34">
        <v>4.3499999999999996</v>
      </c>
      <c r="H91" s="34">
        <v>0.19</v>
      </c>
      <c r="I91" s="34">
        <v>0.67</v>
      </c>
      <c r="J91" s="31">
        <v>2.8000000000000001E-2</v>
      </c>
      <c r="K91" s="31">
        <v>9.4E-2</v>
      </c>
      <c r="L91" s="31">
        <v>5.5E-2</v>
      </c>
      <c r="M91" s="31">
        <v>1.4E-2</v>
      </c>
      <c r="N91" s="35">
        <f t="shared" si="14"/>
        <v>94.599000000000004</v>
      </c>
      <c r="O91" s="82">
        <v>35.590000000000003</v>
      </c>
      <c r="P91" s="34">
        <v>38.840000000000003</v>
      </c>
      <c r="Q91" s="34">
        <v>7.2169381668151793</v>
      </c>
      <c r="R91" s="34">
        <v>15.92445131202367</v>
      </c>
      <c r="S91" s="34">
        <v>0.2802280959379434</v>
      </c>
      <c r="T91" s="34">
        <v>0.25349914598525775</v>
      </c>
      <c r="U91" s="34">
        <v>0.3990380756783139</v>
      </c>
      <c r="V91" s="34">
        <v>0.22551284026848534</v>
      </c>
      <c r="W91" s="34">
        <v>0.48229733518571194</v>
      </c>
      <c r="X91" s="34">
        <v>0.71</v>
      </c>
      <c r="Y91" s="34">
        <v>1.0913177858949143</v>
      </c>
      <c r="Z91" s="34">
        <v>1.294097728766934</v>
      </c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6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spans="1:48" ht="15.75" customHeight="1">
      <c r="A92" s="328" t="s">
        <v>2765</v>
      </c>
      <c r="B92" s="318">
        <v>45875</v>
      </c>
      <c r="C92" s="33" t="s">
        <v>2764</v>
      </c>
      <c r="D92" s="33">
        <v>1472</v>
      </c>
      <c r="E92" s="34">
        <v>20</v>
      </c>
      <c r="F92" s="34">
        <v>20.100000000000001</v>
      </c>
      <c r="G92" s="34">
        <v>4.12</v>
      </c>
      <c r="H92" s="34">
        <v>0.2</v>
      </c>
      <c r="I92" s="34">
        <v>0.9</v>
      </c>
      <c r="J92" s="31">
        <v>2.7E-2</v>
      </c>
      <c r="K92" s="31">
        <v>8.8999999999999996E-2</v>
      </c>
      <c r="L92" s="31">
        <v>6.4000000000000001E-2</v>
      </c>
      <c r="M92" s="31">
        <v>1.2999999999999999E-2</v>
      </c>
      <c r="N92" s="35">
        <f t="shared" si="14"/>
        <v>94.587000000000003</v>
      </c>
      <c r="O92" s="82">
        <v>35.050319357116287</v>
      </c>
      <c r="P92" s="34">
        <v>39.155320213656857</v>
      </c>
      <c r="Q92" s="34">
        <v>7.1675787156724997</v>
      </c>
      <c r="R92" s="34">
        <v>16.202252889567802</v>
      </c>
      <c r="S92" s="34">
        <v>0.28035191378175311</v>
      </c>
      <c r="T92" s="34">
        <v>0.23332226143364887</v>
      </c>
      <c r="U92" s="34">
        <v>0.39921438931297321</v>
      </c>
      <c r="V92" s="34">
        <v>0.22561248236018921</v>
      </c>
      <c r="W92" s="34">
        <v>0.50304279565094701</v>
      </c>
      <c r="X92" s="34">
        <v>0.71</v>
      </c>
      <c r="Y92" s="34">
        <v>1.1171173596085118</v>
      </c>
      <c r="Z92" s="34">
        <v>1.3216113227774169</v>
      </c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6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spans="1:48" ht="15.75" customHeight="1">
      <c r="A93" s="328" t="s">
        <v>2767</v>
      </c>
      <c r="B93" s="318">
        <v>45875</v>
      </c>
      <c r="C93" s="33" t="s">
        <v>2766</v>
      </c>
      <c r="D93" s="33">
        <v>1489</v>
      </c>
      <c r="E93" s="34">
        <v>21.15</v>
      </c>
      <c r="F93" s="34">
        <v>21.25</v>
      </c>
      <c r="G93" s="34">
        <v>4.32</v>
      </c>
      <c r="H93" s="34">
        <v>0.21</v>
      </c>
      <c r="I93" s="34">
        <v>0.98</v>
      </c>
      <c r="J93" s="31">
        <v>2.1000000000000001E-2</v>
      </c>
      <c r="K93" s="31">
        <v>9.5000000000000001E-2</v>
      </c>
      <c r="L93" s="31">
        <v>7.3999999999999996E-2</v>
      </c>
      <c r="M93" s="31">
        <v>1.2999999999999999E-2</v>
      </c>
      <c r="N93" s="35">
        <f t="shared" si="14"/>
        <v>94.287000000000006</v>
      </c>
      <c r="O93" s="82">
        <v>34.795519871821178</v>
      </c>
      <c r="P93" s="34">
        <v>39.444089858369054</v>
      </c>
      <c r="Q93" s="34">
        <v>7.3541512963449494</v>
      </c>
      <c r="R93" s="34">
        <v>16.09174906580251</v>
      </c>
      <c r="S93" s="34">
        <v>0.26023473602703268</v>
      </c>
      <c r="T93" s="34">
        <v>0.21295804912195798</v>
      </c>
      <c r="U93" s="34">
        <v>0.39907324319506726</v>
      </c>
      <c r="V93" s="34">
        <v>0.22553271487963555</v>
      </c>
      <c r="W93" s="34">
        <v>0.46181474081018892</v>
      </c>
      <c r="X93" s="34">
        <v>0.71</v>
      </c>
      <c r="Y93" s="34">
        <v>1.1335967964747231</v>
      </c>
      <c r="Z93" s="34">
        <v>1.34495019264285</v>
      </c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6"/>
      <c r="AM93" s="10"/>
      <c r="AN93" s="10"/>
      <c r="AO93" s="10"/>
      <c r="AP93" s="10"/>
      <c r="AQ93" s="10"/>
      <c r="AR93" s="10"/>
      <c r="AS93" s="10"/>
      <c r="AT93" s="10"/>
      <c r="AU93" s="10"/>
      <c r="AV93" s="10"/>
    </row>
    <row r="94" spans="1:48" ht="15.75" customHeight="1">
      <c r="A94" s="328" t="s">
        <v>2769</v>
      </c>
      <c r="B94" s="318">
        <v>45875</v>
      </c>
      <c r="C94" s="33" t="s">
        <v>2768</v>
      </c>
      <c r="D94" s="33">
        <v>1479</v>
      </c>
      <c r="E94" s="34">
        <v>23</v>
      </c>
      <c r="F94" s="34">
        <v>23.1</v>
      </c>
      <c r="G94" s="34">
        <v>4.28</v>
      </c>
      <c r="H94" s="34">
        <v>0.18</v>
      </c>
      <c r="I94" s="34">
        <v>0.8</v>
      </c>
      <c r="J94" s="31">
        <v>3.1E-2</v>
      </c>
      <c r="K94" s="31">
        <v>0.1</v>
      </c>
      <c r="L94" s="31">
        <v>5.8000000000000003E-2</v>
      </c>
      <c r="M94" s="31">
        <v>1.2999999999999999E-2</v>
      </c>
      <c r="N94" s="35">
        <f t="shared" si="14"/>
        <v>94.537999999999997</v>
      </c>
      <c r="O94" s="82">
        <v>35.095036357077014</v>
      </c>
      <c r="P94" s="34">
        <v>39.188907843615816</v>
      </c>
      <c r="Q94" s="34">
        <v>7.5298357256624575</v>
      </c>
      <c r="R94" s="34">
        <v>15.814954080371914</v>
      </c>
      <c r="S94" s="34">
        <v>0.26013398328507076</v>
      </c>
      <c r="T94" s="34">
        <v>0.24328640007956115</v>
      </c>
      <c r="U94" s="34">
        <v>0.39891873759712376</v>
      </c>
      <c r="V94" s="34">
        <v>0.22544539740706004</v>
      </c>
      <c r="W94" s="34">
        <v>0.47189452068765553</v>
      </c>
      <c r="X94" s="34">
        <v>0.71</v>
      </c>
      <c r="Y94" s="34">
        <f t="shared" ref="Y94" si="25">P94/O94</f>
        <v>1.1166510114104287</v>
      </c>
      <c r="Z94" s="34">
        <f t="shared" ref="Z94" si="26">(Q94+P94)/O94</f>
        <v>1.3312065869923884</v>
      </c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6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1:48" ht="15.75" customHeight="1">
      <c r="A95" s="317"/>
      <c r="B95" s="318"/>
      <c r="C95" s="33"/>
      <c r="D95" s="33"/>
      <c r="E95" s="34"/>
      <c r="F95" s="34"/>
      <c r="G95" s="34"/>
      <c r="H95" s="34"/>
      <c r="I95" s="34"/>
      <c r="J95" s="31"/>
      <c r="K95" s="31"/>
      <c r="L95" s="31"/>
      <c r="M95" s="31"/>
      <c r="N95" s="35"/>
      <c r="O95" s="82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6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spans="1:48" ht="15.75" customHeight="1">
      <c r="A96" s="329" t="s">
        <v>2773</v>
      </c>
      <c r="B96" s="318">
        <v>45876</v>
      </c>
      <c r="C96" s="33" t="s">
        <v>2770</v>
      </c>
      <c r="D96" s="33">
        <v>1474</v>
      </c>
      <c r="E96" s="34">
        <v>1.2</v>
      </c>
      <c r="F96" s="34">
        <v>1.3</v>
      </c>
      <c r="G96" s="34">
        <v>4.1900000000000004</v>
      </c>
      <c r="H96" s="34">
        <v>0.17</v>
      </c>
      <c r="I96" s="34">
        <v>0.49</v>
      </c>
      <c r="J96" s="31">
        <v>4.2999999999999997E-2</v>
      </c>
      <c r="K96" s="31">
        <v>8.1000000000000003E-2</v>
      </c>
      <c r="L96" s="31">
        <v>3.6999999999999998E-2</v>
      </c>
      <c r="M96" s="31">
        <v>1.2999999999999999E-2</v>
      </c>
      <c r="N96" s="35">
        <f t="shared" si="14"/>
        <v>94.975999999999999</v>
      </c>
      <c r="O96" s="82">
        <v>36.29</v>
      </c>
      <c r="P96" s="34">
        <v>38.479999999999997</v>
      </c>
      <c r="Q96" s="34">
        <v>7.09</v>
      </c>
      <c r="R96" s="34">
        <v>15.6</v>
      </c>
      <c r="S96" s="34">
        <v>0.26</v>
      </c>
      <c r="T96" s="34">
        <v>0.27</v>
      </c>
      <c r="U96" s="34">
        <v>0.39</v>
      </c>
      <c r="V96" s="34">
        <v>0.22</v>
      </c>
      <c r="W96" s="34">
        <v>0.51</v>
      </c>
      <c r="X96" s="34">
        <v>0.68</v>
      </c>
      <c r="Y96" s="34">
        <v>1.0603472030862495</v>
      </c>
      <c r="Z96" s="34">
        <v>1.2557178286029207</v>
      </c>
      <c r="AA96" s="34"/>
      <c r="AB96" s="34" t="s">
        <v>48</v>
      </c>
      <c r="AC96" s="34">
        <v>22.5</v>
      </c>
      <c r="AD96" s="34" t="s">
        <v>51</v>
      </c>
      <c r="AE96" s="34"/>
      <c r="AF96" s="34"/>
      <c r="AG96" s="34"/>
      <c r="AH96" s="34"/>
      <c r="AI96" s="34"/>
      <c r="AJ96" s="34"/>
      <c r="AK96" s="34"/>
      <c r="AL96" s="36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spans="1:48" ht="15.75" customHeight="1">
      <c r="A97" s="329" t="s">
        <v>2772</v>
      </c>
      <c r="B97" s="318">
        <v>45876</v>
      </c>
      <c r="C97" s="33" t="s">
        <v>2771</v>
      </c>
      <c r="D97" s="33">
        <v>1451</v>
      </c>
      <c r="E97" s="34">
        <v>2.4</v>
      </c>
      <c r="F97" s="34">
        <v>2.5</v>
      </c>
      <c r="G97" s="34">
        <v>4.21</v>
      </c>
      <c r="H97" s="34">
        <v>0.17</v>
      </c>
      <c r="I97" s="34">
        <v>0.43</v>
      </c>
      <c r="J97" s="31">
        <v>4.5999999999999999E-2</v>
      </c>
      <c r="K97" s="31">
        <v>8.5000000000000006E-2</v>
      </c>
      <c r="L97" s="31">
        <v>2.9000000000000001E-2</v>
      </c>
      <c r="M97" s="31">
        <v>1.2999999999999999E-2</v>
      </c>
      <c r="N97" s="35">
        <f t="shared" si="14"/>
        <v>95.016999999999996</v>
      </c>
      <c r="O97" s="82">
        <v>36.549999999999997</v>
      </c>
      <c r="P97" s="34">
        <v>38.11</v>
      </c>
      <c r="Q97" s="34">
        <v>7.09</v>
      </c>
      <c r="R97" s="34">
        <v>15.65</v>
      </c>
      <c r="S97" s="34">
        <v>0.26</v>
      </c>
      <c r="T97" s="34">
        <v>0.31</v>
      </c>
      <c r="U97" s="34">
        <v>0.4</v>
      </c>
      <c r="V97" s="34">
        <v>0.21</v>
      </c>
      <c r="W97" s="34">
        <v>0.5</v>
      </c>
      <c r="X97" s="34">
        <v>0.72</v>
      </c>
      <c r="Y97" s="34">
        <v>1.0426812585499317</v>
      </c>
      <c r="Z97" s="34">
        <v>1.2366621067031465</v>
      </c>
      <c r="AA97" s="34"/>
      <c r="AB97" s="34" t="s">
        <v>50</v>
      </c>
      <c r="AC97" s="34">
        <v>6.3</v>
      </c>
      <c r="AD97" s="34">
        <v>25</v>
      </c>
      <c r="AE97" s="34">
        <v>18.2</v>
      </c>
      <c r="AF97" s="34">
        <v>0.6</v>
      </c>
      <c r="AG97" s="34">
        <v>3.48</v>
      </c>
      <c r="AH97" s="34">
        <v>52.72</v>
      </c>
      <c r="AI97" s="34">
        <v>1.3736263736263736</v>
      </c>
      <c r="AJ97" s="34">
        <v>42.129629629629626</v>
      </c>
      <c r="AK97" s="34">
        <v>868.64</v>
      </c>
      <c r="AL97" s="36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1:48" ht="15.75" customHeight="1">
      <c r="A98" s="330" t="s">
        <v>2775</v>
      </c>
      <c r="B98" s="318">
        <v>45876</v>
      </c>
      <c r="C98" s="33" t="s">
        <v>2774</v>
      </c>
      <c r="D98" s="33">
        <v>1455</v>
      </c>
      <c r="E98" s="34">
        <v>5.3</v>
      </c>
      <c r="F98" s="34">
        <v>5.4</v>
      </c>
      <c r="G98" s="34">
        <v>4.18</v>
      </c>
      <c r="H98" s="34">
        <v>0.16</v>
      </c>
      <c r="I98" s="34">
        <v>0.3</v>
      </c>
      <c r="J98" s="31">
        <v>0.06</v>
      </c>
      <c r="K98" s="31">
        <v>8.7999999999999995E-2</v>
      </c>
      <c r="L98" s="31">
        <v>2.5000000000000001E-2</v>
      </c>
      <c r="M98" s="31">
        <v>1.2999999999999999E-2</v>
      </c>
      <c r="N98" s="35">
        <f t="shared" si="14"/>
        <v>95.174000000000007</v>
      </c>
      <c r="O98" s="82">
        <v>36.79</v>
      </c>
      <c r="P98" s="34">
        <v>37.270000000000003</v>
      </c>
      <c r="Q98" s="34">
        <v>6.92</v>
      </c>
      <c r="R98" s="34">
        <v>16.39</v>
      </c>
      <c r="S98" s="34">
        <v>0.24</v>
      </c>
      <c r="T98" s="34">
        <v>0.34</v>
      </c>
      <c r="U98" s="34">
        <v>0.39</v>
      </c>
      <c r="V98" s="34">
        <v>0.2</v>
      </c>
      <c r="W98" s="34">
        <v>0.5</v>
      </c>
      <c r="X98" s="34">
        <v>0.77</v>
      </c>
      <c r="Y98" s="34">
        <v>1.0130470236477305</v>
      </c>
      <c r="Z98" s="34">
        <v>1.2011416145691767</v>
      </c>
      <c r="AA98" s="34"/>
      <c r="AB98" s="34" t="s">
        <v>53</v>
      </c>
      <c r="AC98" s="34">
        <v>14.3</v>
      </c>
      <c r="AD98" s="34" t="s">
        <v>51</v>
      </c>
      <c r="AE98" s="34"/>
      <c r="AF98" s="34"/>
      <c r="AG98" s="34"/>
      <c r="AH98" s="34"/>
      <c r="AI98" s="34"/>
      <c r="AJ98" s="34"/>
      <c r="AK98" s="34"/>
      <c r="AL98" s="36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spans="1:48" ht="15.75" customHeight="1">
      <c r="A99" s="330" t="s">
        <v>2777</v>
      </c>
      <c r="B99" s="318">
        <v>45876</v>
      </c>
      <c r="C99" s="33" t="s">
        <v>2776</v>
      </c>
      <c r="D99" s="33">
        <v>1428</v>
      </c>
      <c r="E99" s="34">
        <v>7.2</v>
      </c>
      <c r="F99" s="34">
        <v>7.3</v>
      </c>
      <c r="G99" s="34">
        <v>4.21</v>
      </c>
      <c r="H99" s="34">
        <v>0.15</v>
      </c>
      <c r="I99" s="34">
        <v>0.27</v>
      </c>
      <c r="J99" s="31">
        <v>7.8E-2</v>
      </c>
      <c r="K99" s="31">
        <v>8.4000000000000005E-2</v>
      </c>
      <c r="L99" s="31">
        <v>2.1999999999999999E-2</v>
      </c>
      <c r="M99" s="31">
        <v>1.2999999999999999E-2</v>
      </c>
      <c r="N99" s="35">
        <f t="shared" si="14"/>
        <v>95.173000000000002</v>
      </c>
      <c r="O99" s="82">
        <v>37.688013453233744</v>
      </c>
      <c r="P99" s="34">
        <v>36.709666559928884</v>
      </c>
      <c r="Q99" s="34">
        <v>6.6002674162935158</v>
      </c>
      <c r="R99" s="34">
        <v>16.298597764733859</v>
      </c>
      <c r="S99" s="34">
        <v>0.24069253994501119</v>
      </c>
      <c r="T99" s="34">
        <v>0.38611602996920069</v>
      </c>
      <c r="U99" s="34">
        <v>0.37228697952740902</v>
      </c>
      <c r="V99" s="34">
        <v>0.22</v>
      </c>
      <c r="W99" s="34">
        <v>0.52</v>
      </c>
      <c r="X99" s="34">
        <v>0.73994056669518782</v>
      </c>
      <c r="Y99" s="34">
        <f t="shared" ref="Y99" si="27">P99/O99</f>
        <v>0.9740409004438807</v>
      </c>
      <c r="Z99" s="34">
        <f t="shared" ref="Z99" si="28">(Q99+P99)/O99</f>
        <v>1.1491699882235706</v>
      </c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6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1:48" ht="15.75" customHeight="1">
      <c r="A100" s="330" t="s">
        <v>2779</v>
      </c>
      <c r="B100" s="318">
        <v>45876</v>
      </c>
      <c r="C100" s="33" t="s">
        <v>2778</v>
      </c>
      <c r="D100" s="33">
        <v>1456</v>
      </c>
      <c r="E100" s="34">
        <v>10.3</v>
      </c>
      <c r="F100" s="34">
        <v>10.4</v>
      </c>
      <c r="G100" s="34">
        <v>4.1399999999999997</v>
      </c>
      <c r="H100" s="34">
        <v>0.18</v>
      </c>
      <c r="I100" s="34">
        <v>0.63</v>
      </c>
      <c r="J100" s="31">
        <v>0.05</v>
      </c>
      <c r="K100" s="31">
        <v>8.3000000000000004E-2</v>
      </c>
      <c r="L100" s="31">
        <v>5.0999999999999997E-2</v>
      </c>
      <c r="M100" s="31">
        <v>1.4999999999999999E-2</v>
      </c>
      <c r="N100" s="35">
        <f t="shared" si="14"/>
        <v>94.850999999999999</v>
      </c>
      <c r="O100" s="82">
        <v>37.468233084172248</v>
      </c>
      <c r="P100" s="34">
        <v>36.879777720396419</v>
      </c>
      <c r="Q100" s="34">
        <v>6.5797172813353715</v>
      </c>
      <c r="R100" s="34">
        <v>16.614817550513209</v>
      </c>
      <c r="S100" s="34">
        <v>0.26077020057703215</v>
      </c>
      <c r="T100" s="34">
        <v>0.27436658933753671</v>
      </c>
      <c r="U100" s="34">
        <v>0.38610492327663132</v>
      </c>
      <c r="V100" s="34">
        <v>0.22599677580988214</v>
      </c>
      <c r="W100" s="34">
        <v>0.47304864692003745</v>
      </c>
      <c r="X100" s="34">
        <v>0.67716722766163373</v>
      </c>
      <c r="Y100" s="34">
        <f t="shared" ref="Y100:Y101" si="29">P100/O100</f>
        <v>0.98429455260263099</v>
      </c>
      <c r="Z100" s="34">
        <f t="shared" ref="Z100:Z101" si="30">(Q100+P100)/O100</f>
        <v>1.1599024406648746</v>
      </c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6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spans="1:48" ht="15.75" customHeight="1">
      <c r="A101" s="330" t="s">
        <v>2781</v>
      </c>
      <c r="B101" s="318">
        <v>45876</v>
      </c>
      <c r="C101" s="33" t="s">
        <v>2780</v>
      </c>
      <c r="D101" s="33">
        <v>1461</v>
      </c>
      <c r="E101" s="34">
        <v>13.2</v>
      </c>
      <c r="F101" s="34">
        <v>13.3</v>
      </c>
      <c r="G101" s="34">
        <v>4.08</v>
      </c>
      <c r="H101" s="34">
        <v>0.19</v>
      </c>
      <c r="I101" s="34">
        <v>1.1000000000000001</v>
      </c>
      <c r="J101" s="31">
        <v>0.03</v>
      </c>
      <c r="K101" s="31">
        <v>0.09</v>
      </c>
      <c r="L101" s="31">
        <v>7.2999999999999995E-2</v>
      </c>
      <c r="M101" s="31">
        <v>1.2999999999999999E-2</v>
      </c>
      <c r="N101" s="35">
        <f t="shared" si="14"/>
        <v>94.423999999999992</v>
      </c>
      <c r="O101" s="82">
        <v>36.268775480591614</v>
      </c>
      <c r="P101" s="34">
        <v>38.243253736354092</v>
      </c>
      <c r="Q101" s="34">
        <v>6.8658459822635214</v>
      </c>
      <c r="R101" s="34">
        <v>16.253137740803865</v>
      </c>
      <c r="S101" s="34">
        <v>0.26044235928746817</v>
      </c>
      <c r="T101" s="34">
        <v>0.24357480410331364</v>
      </c>
      <c r="U101" s="34">
        <v>0.39939163607823758</v>
      </c>
      <c r="V101" s="34">
        <v>0.21442701921228383</v>
      </c>
      <c r="W101" s="34">
        <v>0.48272466593208374</v>
      </c>
      <c r="X101" s="34">
        <v>0.64842657537353399</v>
      </c>
      <c r="Y101" s="34">
        <f t="shared" si="29"/>
        <v>1.0544401687015619</v>
      </c>
      <c r="Z101" s="34">
        <f t="shared" si="30"/>
        <v>1.2437447672518387</v>
      </c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6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1:48" ht="15.75" customHeight="1">
      <c r="A102" s="330" t="s">
        <v>2781</v>
      </c>
      <c r="B102" s="318">
        <v>45876</v>
      </c>
      <c r="C102" s="33" t="s">
        <v>2782</v>
      </c>
      <c r="D102" s="33">
        <v>1473</v>
      </c>
      <c r="E102" s="34">
        <v>15.4</v>
      </c>
      <c r="F102" s="34">
        <v>15.5</v>
      </c>
      <c r="G102" s="34">
        <v>4.1500000000000004</v>
      </c>
      <c r="H102" s="34">
        <v>0.19</v>
      </c>
      <c r="I102" s="34">
        <v>0.97</v>
      </c>
      <c r="J102" s="31">
        <v>3.6999999999999998E-2</v>
      </c>
      <c r="K102" s="31">
        <v>0.11</v>
      </c>
      <c r="L102" s="31">
        <v>6.8000000000000005E-2</v>
      </c>
      <c r="M102" s="31">
        <v>1.2999999999999999E-2</v>
      </c>
      <c r="N102" s="35">
        <f t="shared" si="14"/>
        <v>94.462000000000003</v>
      </c>
      <c r="O102" s="82">
        <v>35.733721320885856</v>
      </c>
      <c r="P102" s="34">
        <v>38.255569621476013</v>
      </c>
      <c r="Q102" s="34">
        <v>6.8612866551316856</v>
      </c>
      <c r="R102" s="34">
        <v>16.826989818336756</v>
      </c>
      <c r="S102" s="34">
        <v>0.26066859639480144</v>
      </c>
      <c r="T102" s="34">
        <v>0.23362862275272517</v>
      </c>
      <c r="U102" s="34">
        <v>0.41352266227232348</v>
      </c>
      <c r="V102" s="34">
        <v>0.20331784839211073</v>
      </c>
      <c r="W102" s="34">
        <v>0.45230501364927589</v>
      </c>
      <c r="X102" s="34">
        <v>0.64898984070845067</v>
      </c>
      <c r="Y102" s="34">
        <v>1.0705733466140894</v>
      </c>
      <c r="Z102" s="34">
        <v>1.2625848808597926</v>
      </c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6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</row>
    <row r="103" spans="1:48" ht="15.75" customHeight="1">
      <c r="A103" s="330" t="s">
        <v>2784</v>
      </c>
      <c r="B103" s="318">
        <v>45876</v>
      </c>
      <c r="C103" s="33" t="s">
        <v>2783</v>
      </c>
      <c r="D103" s="33">
        <v>1479</v>
      </c>
      <c r="E103" s="34">
        <v>18.149999999999999</v>
      </c>
      <c r="F103" s="34">
        <v>18.25</v>
      </c>
      <c r="G103" s="34">
        <v>4.13</v>
      </c>
      <c r="H103" s="34">
        <v>0.19</v>
      </c>
      <c r="I103" s="34">
        <v>1.1100000000000001</v>
      </c>
      <c r="J103" s="31">
        <v>2.8000000000000001E-2</v>
      </c>
      <c r="K103" s="31">
        <v>9.0999999999999998E-2</v>
      </c>
      <c r="L103" s="31">
        <v>7.2999999999999995E-2</v>
      </c>
      <c r="M103" s="31">
        <v>1.2999999999999999E-2</v>
      </c>
      <c r="N103" s="35">
        <f t="shared" si="14"/>
        <v>94.364999999999995</v>
      </c>
      <c r="O103" s="82">
        <v>35.729999999999997</v>
      </c>
      <c r="P103" s="34">
        <v>38.090000000000003</v>
      </c>
      <c r="Q103" s="34">
        <v>6.5943036529110985</v>
      </c>
      <c r="R103" s="34">
        <v>17.316666446457052</v>
      </c>
      <c r="S103" s="34">
        <v>0.2408592043158099</v>
      </c>
      <c r="T103" s="34">
        <v>0.22369564737199504</v>
      </c>
      <c r="U103" s="34">
        <v>0.40014067322864183</v>
      </c>
      <c r="V103" s="34">
        <v>0.21482916534888688</v>
      </c>
      <c r="W103" s="34">
        <v>0.47333998983914155</v>
      </c>
      <c r="X103" s="34">
        <v>0.60773023398985326</v>
      </c>
      <c r="Y103" s="34">
        <v>1.0660509375874616</v>
      </c>
      <c r="Z103" s="34">
        <v>1.2506102337786484</v>
      </c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6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1:48" ht="15.75" customHeight="1">
      <c r="A104" s="330" t="s">
        <v>2786</v>
      </c>
      <c r="B104" s="318">
        <v>45876</v>
      </c>
      <c r="C104" s="33" t="s">
        <v>2785</v>
      </c>
      <c r="D104" s="33">
        <v>1476</v>
      </c>
      <c r="E104" s="34">
        <v>19.399999999999999</v>
      </c>
      <c r="F104" s="34">
        <v>19.5</v>
      </c>
      <c r="G104" s="34">
        <v>4.1399999999999997</v>
      </c>
      <c r="H104" s="34">
        <v>0.18</v>
      </c>
      <c r="I104" s="34">
        <v>0.67</v>
      </c>
      <c r="J104" s="31">
        <v>3.4000000000000002E-2</v>
      </c>
      <c r="K104" s="31">
        <v>8.3000000000000004E-2</v>
      </c>
      <c r="L104" s="31">
        <v>5.3999999999999999E-2</v>
      </c>
      <c r="M104" s="31">
        <v>1.2999999999999999E-2</v>
      </c>
      <c r="N104" s="35">
        <f t="shared" si="14"/>
        <v>94.825999999999993</v>
      </c>
      <c r="O104" s="82">
        <v>36.142483975217566</v>
      </c>
      <c r="P104" s="34">
        <v>37.893857448846298</v>
      </c>
      <c r="Q104" s="34">
        <v>6.8285751726506323</v>
      </c>
      <c r="R104" s="34">
        <v>16.675523894058479</v>
      </c>
      <c r="S104" s="34">
        <v>0.28067312270046119</v>
      </c>
      <c r="T104" s="34">
        <v>0.24374565584060889</v>
      </c>
      <c r="U104" s="34">
        <v>0.39967178309564511</v>
      </c>
      <c r="V104" s="34">
        <v>0.24845807185352736</v>
      </c>
      <c r="W104" s="34">
        <v>0.52417503288522949</v>
      </c>
      <c r="X104" s="34">
        <v>0.66283584285155595</v>
      </c>
      <c r="Y104" s="34">
        <v>1.0484574738922103</v>
      </c>
      <c r="Z104" s="34">
        <v>1.2373923345214048</v>
      </c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6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1:48" ht="15.75" customHeight="1">
      <c r="A105" s="330" t="s">
        <v>2788</v>
      </c>
      <c r="B105" s="318">
        <v>45876</v>
      </c>
      <c r="C105" s="33" t="s">
        <v>2787</v>
      </c>
      <c r="D105" s="33">
        <v>1457</v>
      </c>
      <c r="E105" s="34">
        <v>22.5</v>
      </c>
      <c r="F105" s="34">
        <v>23</v>
      </c>
      <c r="G105" s="34">
        <v>4.12</v>
      </c>
      <c r="H105" s="34">
        <v>0.19</v>
      </c>
      <c r="I105" s="34">
        <v>0.52</v>
      </c>
      <c r="J105" s="31">
        <v>5.1999999999999998E-2</v>
      </c>
      <c r="K105" s="31">
        <v>8.1000000000000003E-2</v>
      </c>
      <c r="L105" s="31">
        <v>3.5999999999999997E-2</v>
      </c>
      <c r="M105" s="31">
        <v>1.2999999999999999E-2</v>
      </c>
      <c r="N105" s="35">
        <f t="shared" si="14"/>
        <v>94.988</v>
      </c>
      <c r="O105" s="82">
        <v>36.728298262487499</v>
      </c>
      <c r="P105" s="34">
        <v>36.888259509397557</v>
      </c>
      <c r="Q105" s="34">
        <v>6.4901410584315276</v>
      </c>
      <c r="R105" s="34">
        <v>17.153441108903184</v>
      </c>
      <c r="S105" s="34">
        <v>0.24090291924504526</v>
      </c>
      <c r="T105" s="34">
        <v>0.34577420019974414</v>
      </c>
      <c r="U105" s="34">
        <v>0.40021329707236852</v>
      </c>
      <c r="V105" s="34">
        <v>0.35057435968487</v>
      </c>
      <c r="W105" s="34">
        <v>0.41167469482604835</v>
      </c>
      <c r="X105" s="34">
        <v>0.67072058975216253</v>
      </c>
      <c r="Y105" s="34">
        <f t="shared" ref="Y105:Y106" si="31">P105/O105</f>
        <v>1.0043552588733313</v>
      </c>
      <c r="Z105" s="34">
        <f t="shared" ref="Z105:Z106" si="32">(Q105+P105)/O105</f>
        <v>1.1810620861825682</v>
      </c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6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spans="1:48" ht="15.75" customHeight="1">
      <c r="A106" s="331" t="s">
        <v>2790</v>
      </c>
      <c r="B106" s="318">
        <v>45876</v>
      </c>
      <c r="C106" s="33" t="s">
        <v>2789</v>
      </c>
      <c r="D106" s="33">
        <v>1462</v>
      </c>
      <c r="E106" s="34">
        <v>23.45</v>
      </c>
      <c r="F106" s="34">
        <v>23.55</v>
      </c>
      <c r="G106" s="34">
        <v>4.18</v>
      </c>
      <c r="H106" s="34">
        <v>0.17</v>
      </c>
      <c r="I106" s="34">
        <v>0.49</v>
      </c>
      <c r="J106" s="31">
        <v>5.7000000000000002E-2</v>
      </c>
      <c r="K106" s="31">
        <v>8.4000000000000005E-2</v>
      </c>
      <c r="L106" s="31">
        <v>3.5999999999999997E-2</v>
      </c>
      <c r="M106" s="31">
        <v>1.2999999999999999E-2</v>
      </c>
      <c r="N106" s="35">
        <f t="shared" si="14"/>
        <v>94.97</v>
      </c>
      <c r="O106" s="82">
        <v>37.242378774820622</v>
      </c>
      <c r="P106" s="34">
        <v>37.547286462771226</v>
      </c>
      <c r="Q106" s="34">
        <v>6.8311819897507036</v>
      </c>
      <c r="R106" s="34">
        <v>15.643051705490143</v>
      </c>
      <c r="S106" s="34">
        <v>0.26032342177158091</v>
      </c>
      <c r="T106" s="34">
        <v>0.33476240817014141</v>
      </c>
      <c r="U106" s="34">
        <v>0.39920924390059315</v>
      </c>
      <c r="V106" s="34">
        <v>0.28201196809484641</v>
      </c>
      <c r="W106" s="34">
        <v>0.46197212327479514</v>
      </c>
      <c r="X106" s="34">
        <v>0.7178219019553751</v>
      </c>
      <c r="Y106" s="34">
        <f t="shared" si="31"/>
        <v>1.0081871163438343</v>
      </c>
      <c r="Z106" s="34">
        <f t="shared" si="32"/>
        <v>1.1916120804433141</v>
      </c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6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spans="1:48" ht="15.75" customHeight="1">
      <c r="A107" s="330"/>
      <c r="B107" s="318"/>
      <c r="C107" s="33"/>
      <c r="D107" s="33"/>
      <c r="E107" s="34"/>
      <c r="F107" s="34"/>
      <c r="G107" s="34"/>
      <c r="H107" s="34"/>
      <c r="I107" s="34"/>
      <c r="J107" s="31"/>
      <c r="K107" s="31"/>
      <c r="L107" s="31"/>
      <c r="M107" s="31"/>
      <c r="N107" s="35"/>
      <c r="O107" s="82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6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1:48" ht="15.75" customHeight="1">
      <c r="A108" s="332" t="s">
        <v>2792</v>
      </c>
      <c r="B108" s="318">
        <v>45877</v>
      </c>
      <c r="C108" s="33" t="s">
        <v>2791</v>
      </c>
      <c r="D108" s="33">
        <v>1477</v>
      </c>
      <c r="E108" s="34">
        <v>1.05</v>
      </c>
      <c r="F108" s="34">
        <v>1.1499999999999999</v>
      </c>
      <c r="G108" s="34">
        <v>4.13</v>
      </c>
      <c r="H108" s="34">
        <v>0.18</v>
      </c>
      <c r="I108" s="34">
        <v>0.73</v>
      </c>
      <c r="J108" s="31">
        <v>3.9E-2</v>
      </c>
      <c r="K108" s="31">
        <v>8.6999999999999994E-2</v>
      </c>
      <c r="L108" s="31">
        <v>5.2999999999999999E-2</v>
      </c>
      <c r="M108" s="31">
        <v>1.4E-2</v>
      </c>
      <c r="N108" s="35">
        <f t="shared" ref="N108:N120" si="33">100-SUM(G108:M108)</f>
        <v>94.766999999999996</v>
      </c>
      <c r="O108" s="82">
        <v>37.131365142057859</v>
      </c>
      <c r="P108" s="34">
        <v>37.044214763814594</v>
      </c>
      <c r="Q108" s="34">
        <v>6.6528954710892281</v>
      </c>
      <c r="R108" s="34">
        <v>16.561040974522587</v>
      </c>
      <c r="S108" s="34">
        <v>0.26075002990306523</v>
      </c>
      <c r="T108" s="34">
        <v>0.30482818553082208</v>
      </c>
      <c r="U108" s="34">
        <v>0.37228666298879304</v>
      </c>
      <c r="V108" s="34">
        <v>0.27117515384821933</v>
      </c>
      <c r="W108" s="34">
        <v>0.5964065059305711</v>
      </c>
      <c r="X108" s="34">
        <v>0.70503711031423855</v>
      </c>
      <c r="Y108" s="34">
        <f t="shared" ref="Y108:Y110" si="34">P108/O108</f>
        <v>0.99765291747529772</v>
      </c>
      <c r="Z108" s="34">
        <f t="shared" ref="Z108:Z110" si="35">(Q108+P108)/O108</f>
        <v>1.1768247697795817</v>
      </c>
      <c r="AA108" s="34"/>
      <c r="AB108" s="34" t="s">
        <v>48</v>
      </c>
      <c r="AC108" s="34">
        <v>22.5</v>
      </c>
      <c r="AD108" s="34">
        <v>24.6</v>
      </c>
      <c r="AE108" s="34">
        <v>18</v>
      </c>
      <c r="AF108" s="34">
        <v>0.4</v>
      </c>
      <c r="AG108" s="34">
        <v>3.62</v>
      </c>
      <c r="AH108" s="34">
        <v>53.379999999999995</v>
      </c>
      <c r="AI108" s="34">
        <v>1.3666666666666667</v>
      </c>
      <c r="AJ108" s="34">
        <v>42.25352112676056</v>
      </c>
      <c r="AK108" s="34">
        <v>860.70999999999992</v>
      </c>
      <c r="AL108" s="36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spans="1:48" ht="15.75" customHeight="1">
      <c r="A109" s="333" t="s">
        <v>2793</v>
      </c>
      <c r="B109" s="318">
        <v>45877</v>
      </c>
      <c r="C109" s="33" t="s">
        <v>2794</v>
      </c>
      <c r="D109" s="334">
        <v>1472</v>
      </c>
      <c r="E109" s="34">
        <v>4.0999999999999996</v>
      </c>
      <c r="F109" s="34">
        <v>4.2</v>
      </c>
      <c r="G109" s="34">
        <v>4.22</v>
      </c>
      <c r="H109" s="34">
        <v>0.18</v>
      </c>
      <c r="I109" s="34">
        <v>0.52</v>
      </c>
      <c r="J109" s="31">
        <v>0.04</v>
      </c>
      <c r="K109" s="31">
        <v>8.8999999999999996E-2</v>
      </c>
      <c r="L109" s="31">
        <v>4.3999999999999997E-2</v>
      </c>
      <c r="M109" s="31">
        <v>1.2999999999999999E-2</v>
      </c>
      <c r="N109" s="35">
        <f t="shared" si="33"/>
        <v>94.894000000000005</v>
      </c>
      <c r="O109" s="82">
        <v>36.27127061545707</v>
      </c>
      <c r="P109" s="34">
        <v>38.256328694960274</v>
      </c>
      <c r="Q109" s="34">
        <v>6.9609536442145821</v>
      </c>
      <c r="R109" s="34">
        <v>16.114434330362517</v>
      </c>
      <c r="S109" s="34">
        <v>0.26046027659519333</v>
      </c>
      <c r="T109" s="34">
        <v>0.27404050612073177</v>
      </c>
      <c r="U109" s="34">
        <v>0.37187296680583298</v>
      </c>
      <c r="V109" s="34">
        <v>0.21444177086366006</v>
      </c>
      <c r="W109" s="34">
        <v>0.45194354283496091</v>
      </c>
      <c r="X109" s="34">
        <v>0.7042536517851562</v>
      </c>
      <c r="Y109" s="34">
        <f t="shared" si="34"/>
        <v>1.0547281097634684</v>
      </c>
      <c r="Z109" s="34">
        <f t="shared" si="35"/>
        <v>1.2466418069155103</v>
      </c>
      <c r="AA109" s="34"/>
      <c r="AB109" s="34" t="s">
        <v>50</v>
      </c>
      <c r="AC109" s="34">
        <v>6.3</v>
      </c>
      <c r="AD109" s="34" t="s">
        <v>51</v>
      </c>
      <c r="AE109" s="34"/>
      <c r="AF109" s="34"/>
      <c r="AG109" s="34"/>
      <c r="AH109" s="34"/>
      <c r="AI109" s="34"/>
      <c r="AJ109" s="34"/>
      <c r="AK109" s="34"/>
      <c r="AL109" s="36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spans="1:48" ht="15.75" customHeight="1">
      <c r="A110" s="333" t="s">
        <v>2795</v>
      </c>
      <c r="B110" s="318">
        <v>45877</v>
      </c>
      <c r="C110" s="33" t="s">
        <v>2796</v>
      </c>
      <c r="D110" s="33">
        <v>1487</v>
      </c>
      <c r="E110" s="34">
        <v>5.25</v>
      </c>
      <c r="F110" s="34">
        <v>5.35</v>
      </c>
      <c r="G110" s="34">
        <v>4.1900000000000004</v>
      </c>
      <c r="H110" s="34">
        <v>0.21</v>
      </c>
      <c r="I110" s="34">
        <v>1.02</v>
      </c>
      <c r="J110" s="31">
        <v>2.8000000000000001E-2</v>
      </c>
      <c r="K110" s="31">
        <v>0.109</v>
      </c>
      <c r="L110" s="31">
        <v>7.0999999999999994E-2</v>
      </c>
      <c r="M110" s="31">
        <v>1.4E-2</v>
      </c>
      <c r="N110" s="35">
        <f t="shared" si="33"/>
        <v>94.358000000000004</v>
      </c>
      <c r="O110" s="82">
        <v>36.14</v>
      </c>
      <c r="P110" s="34">
        <v>39.020000000000003</v>
      </c>
      <c r="Q110" s="34">
        <v>7.1926192580534254</v>
      </c>
      <c r="R110" s="34">
        <v>15.22</v>
      </c>
      <c r="S110" s="34">
        <v>0.25971300724946672</v>
      </c>
      <c r="T110" s="34">
        <v>0.23277215987599309</v>
      </c>
      <c r="U110" s="34">
        <v>0.37080605068245698</v>
      </c>
      <c r="V110" s="34">
        <v>0.25</v>
      </c>
      <c r="W110" s="34">
        <v>0.44</v>
      </c>
      <c r="X110" s="34">
        <v>0.667469108180065</v>
      </c>
      <c r="Y110" s="34">
        <f t="shared" si="34"/>
        <v>1.0796900940785834</v>
      </c>
      <c r="Z110" s="34">
        <f t="shared" si="35"/>
        <v>1.2787111028791762</v>
      </c>
      <c r="AA110" s="34"/>
      <c r="AB110" s="34" t="s">
        <v>53</v>
      </c>
      <c r="AC110" s="34">
        <v>14.3</v>
      </c>
      <c r="AD110" s="34">
        <v>24.8</v>
      </c>
      <c r="AE110" s="34">
        <v>18.600000000000001</v>
      </c>
      <c r="AF110" s="34">
        <v>0.6</v>
      </c>
      <c r="AG110" s="34">
        <v>3.48</v>
      </c>
      <c r="AH110" s="34">
        <v>52.519999999999996</v>
      </c>
      <c r="AI110" s="34">
        <v>1.3333333333333333</v>
      </c>
      <c r="AJ110" s="34">
        <v>42.857142857142854</v>
      </c>
      <c r="AK110" s="34">
        <v>862.54</v>
      </c>
      <c r="AL110" s="36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spans="1:48" ht="15.75" customHeight="1">
      <c r="A111" s="333" t="s">
        <v>2798</v>
      </c>
      <c r="B111" s="318">
        <v>45877</v>
      </c>
      <c r="C111" s="33" t="s">
        <v>2797</v>
      </c>
      <c r="D111" s="33">
        <v>1496</v>
      </c>
      <c r="E111" s="34">
        <v>7.3</v>
      </c>
      <c r="F111" s="34">
        <v>7.4</v>
      </c>
      <c r="G111" s="34">
        <v>4.1100000000000003</v>
      </c>
      <c r="H111" s="34">
        <v>0.22</v>
      </c>
      <c r="I111" s="34">
        <v>1.53</v>
      </c>
      <c r="J111" s="31">
        <v>1.4999999999999999E-2</v>
      </c>
      <c r="K111" s="31">
        <v>9.2999999999999999E-2</v>
      </c>
      <c r="L111" s="31">
        <v>0.1</v>
      </c>
      <c r="M111" s="31">
        <v>1.2999999999999999E-2</v>
      </c>
      <c r="N111" s="35">
        <f t="shared" si="33"/>
        <v>93.918999999999997</v>
      </c>
      <c r="O111" s="82">
        <v>34.881555163281696</v>
      </c>
      <c r="P111" s="34">
        <v>38.828667922879404</v>
      </c>
      <c r="Q111" s="34">
        <v>6.9259741536925699</v>
      </c>
      <c r="R111" s="34">
        <v>17.25064268075921</v>
      </c>
      <c r="S111" s="34">
        <v>0.26072682624904464</v>
      </c>
      <c r="T111" s="34">
        <v>0.16256056503720342</v>
      </c>
      <c r="U111" s="34">
        <v>0.37225353389988097</v>
      </c>
      <c r="V111" s="34">
        <v>0.22595918540171278</v>
      </c>
      <c r="W111" s="34">
        <v>0.33930453937390287</v>
      </c>
      <c r="X111" s="34">
        <v>0.57235542942536366</v>
      </c>
      <c r="Y111" s="34">
        <v>1.1131575912003104</v>
      </c>
      <c r="Z111" s="34">
        <v>1.3117145110759256</v>
      </c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6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spans="1:48" ht="15.75" customHeight="1">
      <c r="A112" s="333" t="s">
        <v>2800</v>
      </c>
      <c r="B112" s="318">
        <v>45877</v>
      </c>
      <c r="C112" s="33" t="s">
        <v>2799</v>
      </c>
      <c r="D112" s="33">
        <v>1476</v>
      </c>
      <c r="E112" s="34">
        <v>9.1999999999999993</v>
      </c>
      <c r="F112" s="34">
        <v>9.3000000000000007</v>
      </c>
      <c r="G112" s="34">
        <v>4.29</v>
      </c>
      <c r="H112" s="34">
        <v>0.15</v>
      </c>
      <c r="I112" s="34">
        <v>0.69</v>
      </c>
      <c r="J112" s="31">
        <v>3.3000000000000002E-2</v>
      </c>
      <c r="K112" s="31">
        <v>9.6000000000000002E-2</v>
      </c>
      <c r="L112" s="31">
        <v>4.7E-2</v>
      </c>
      <c r="M112" s="31">
        <v>0.01</v>
      </c>
      <c r="N112" s="35">
        <f t="shared" si="33"/>
        <v>94.683999999999997</v>
      </c>
      <c r="O112" s="82">
        <v>35.546868901131283</v>
      </c>
      <c r="P112" s="34">
        <v>38.511738486612408</v>
      </c>
      <c r="Q112" s="34">
        <v>6.7551506734305544</v>
      </c>
      <c r="R112" s="34">
        <v>16.868467782613955</v>
      </c>
      <c r="S112" s="34">
        <v>0.26063381292410137</v>
      </c>
      <c r="T112" s="34">
        <v>0.21328462596080305</v>
      </c>
      <c r="U112" s="34">
        <v>0.39968523263978489</v>
      </c>
      <c r="V112" s="34">
        <v>0.24846643283357556</v>
      </c>
      <c r="W112" s="34">
        <v>0.43168808294466537</v>
      </c>
      <c r="X112" s="34">
        <v>0.614015968908872</v>
      </c>
      <c r="Y112" s="34">
        <v>1.0834073345173523</v>
      </c>
      <c r="Z112" s="34">
        <v>1.2734423750780013</v>
      </c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6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spans="1:48" ht="15.75" customHeight="1">
      <c r="A113" s="333" t="s">
        <v>2802</v>
      </c>
      <c r="B113" s="318">
        <v>45877</v>
      </c>
      <c r="C113" s="33" t="s">
        <v>2801</v>
      </c>
      <c r="D113" s="33">
        <v>1476</v>
      </c>
      <c r="E113" s="34">
        <v>10.5</v>
      </c>
      <c r="F113" s="34">
        <v>11</v>
      </c>
      <c r="G113" s="34">
        <v>4.46</v>
      </c>
      <c r="H113" s="34">
        <v>0.17</v>
      </c>
      <c r="I113" s="34">
        <v>0.41</v>
      </c>
      <c r="J113" s="31">
        <v>5.3999999999999999E-2</v>
      </c>
      <c r="K113" s="31">
        <v>8.4000000000000005E-2</v>
      </c>
      <c r="L113" s="31">
        <v>3.5999999999999997E-2</v>
      </c>
      <c r="M113" s="31">
        <v>1.2999999999999999E-2</v>
      </c>
      <c r="N113" s="35">
        <f t="shared" si="33"/>
        <v>94.772999999999996</v>
      </c>
      <c r="O113" s="82">
        <v>36.793364928909959</v>
      </c>
      <c r="P113" s="34">
        <v>37.018154549477529</v>
      </c>
      <c r="Q113" s="34">
        <v>6.4382123279849273</v>
      </c>
      <c r="R113" s="34">
        <v>17.234257408782049</v>
      </c>
      <c r="S113" s="34">
        <v>0.26100860789128083</v>
      </c>
      <c r="T113" s="34">
        <v>0.2746174270541884</v>
      </c>
      <c r="U113" s="34">
        <v>0.38645791697596082</v>
      </c>
      <c r="V113" s="34">
        <v>0.23751356135442248</v>
      </c>
      <c r="W113" s="34">
        <v>0.44260192428481704</v>
      </c>
      <c r="X113" s="34">
        <v>0.66381134728487423</v>
      </c>
      <c r="Y113" s="34">
        <v>1.0061095151531232</v>
      </c>
      <c r="Z113" s="34">
        <v>1.1810924866868353</v>
      </c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6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spans="1:48" ht="15.75" customHeight="1">
      <c r="A114" s="335" t="s">
        <v>2804</v>
      </c>
      <c r="B114" s="318">
        <v>45877</v>
      </c>
      <c r="C114" s="33" t="s">
        <v>2803</v>
      </c>
      <c r="D114" s="33">
        <v>1491</v>
      </c>
      <c r="E114" s="34">
        <v>12.5</v>
      </c>
      <c r="F114" s="34">
        <v>13</v>
      </c>
      <c r="G114" s="34">
        <v>4.33</v>
      </c>
      <c r="H114" s="34">
        <v>0.21</v>
      </c>
      <c r="I114" s="34">
        <v>0.88</v>
      </c>
      <c r="J114" s="31">
        <v>3.1E-2</v>
      </c>
      <c r="K114" s="31">
        <v>0.105</v>
      </c>
      <c r="L114" s="31">
        <v>6.6000000000000003E-2</v>
      </c>
      <c r="M114" s="31">
        <v>1.2999999999999999E-2</v>
      </c>
      <c r="N114" s="35">
        <f t="shared" si="33"/>
        <v>94.364999999999995</v>
      </c>
      <c r="O114" s="82">
        <v>36.474399759092677</v>
      </c>
      <c r="P114" s="34">
        <v>38.038092185492523</v>
      </c>
      <c r="Q114" s="34">
        <v>6.7106271105959658</v>
      </c>
      <c r="R114" s="34">
        <v>16.381565812151479</v>
      </c>
      <c r="S114" s="34">
        <v>0.26053925895370678</v>
      </c>
      <c r="T114" s="34">
        <v>0.24366542806051605</v>
      </c>
      <c r="U114" s="34">
        <v>0.37198573411288532</v>
      </c>
      <c r="V114" s="34">
        <v>0.24837629300301939</v>
      </c>
      <c r="W114" s="34">
        <v>0.45208059086161079</v>
      </c>
      <c r="X114" s="34">
        <v>0.64866782767560138</v>
      </c>
      <c r="Y114" s="34">
        <v>1.0428709570747641</v>
      </c>
      <c r="Z114" s="34">
        <v>1.2268527951562276</v>
      </c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6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spans="1:48" ht="15.75" customHeight="1">
      <c r="A115" s="335" t="s">
        <v>2806</v>
      </c>
      <c r="B115" s="318">
        <v>45877</v>
      </c>
      <c r="C115" s="33" t="s">
        <v>2805</v>
      </c>
      <c r="D115" s="33">
        <v>1479</v>
      </c>
      <c r="E115" s="34">
        <v>14.35</v>
      </c>
      <c r="F115" s="34">
        <v>14.45</v>
      </c>
      <c r="G115" s="34">
        <v>4.24</v>
      </c>
      <c r="H115" s="34">
        <v>0.17</v>
      </c>
      <c r="I115" s="34">
        <v>0.44</v>
      </c>
      <c r="J115" s="31">
        <v>4.2000000000000003E-2</v>
      </c>
      <c r="K115" s="31">
        <v>8.7999999999999995E-2</v>
      </c>
      <c r="L115" s="31">
        <v>3.5999999999999997E-2</v>
      </c>
      <c r="M115" s="31">
        <v>1.2999999999999999E-2</v>
      </c>
      <c r="N115" s="35">
        <f t="shared" si="33"/>
        <v>94.971000000000004</v>
      </c>
      <c r="O115" s="82">
        <v>36.741303458126858</v>
      </c>
      <c r="P115" s="34">
        <v>38.334154045328354</v>
      </c>
      <c r="Q115" s="34">
        <v>6.7738041467296872</v>
      </c>
      <c r="R115" s="34">
        <v>15.562080595172226</v>
      </c>
      <c r="S115" s="34">
        <v>0.30015914037991381</v>
      </c>
      <c r="T115" s="34">
        <v>0.28383843061930386</v>
      </c>
      <c r="U115" s="34">
        <v>0.38516875035039538</v>
      </c>
      <c r="V115" s="34">
        <v>0.24799369166680893</v>
      </c>
      <c r="W115" s="34">
        <v>0.5129365924763134</v>
      </c>
      <c r="X115" s="34">
        <v>0.66856114915015452</v>
      </c>
      <c r="Y115" s="34">
        <v>1.0433531322321439</v>
      </c>
      <c r="Z115" s="34">
        <v>1.2277179617066785</v>
      </c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6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spans="1:48" ht="15.75" customHeight="1">
      <c r="A116" s="335" t="s">
        <v>2808</v>
      </c>
      <c r="B116" s="318">
        <v>45877</v>
      </c>
      <c r="C116" s="33" t="s">
        <v>2807</v>
      </c>
      <c r="D116" s="33">
        <v>1479</v>
      </c>
      <c r="E116" s="34">
        <v>16</v>
      </c>
      <c r="F116" s="34">
        <v>16.100000000000001</v>
      </c>
      <c r="G116" s="34">
        <v>4.2</v>
      </c>
      <c r="H116" s="34">
        <v>0.21</v>
      </c>
      <c r="I116" s="34">
        <v>0.9</v>
      </c>
      <c r="J116" s="31">
        <v>2.4E-2</v>
      </c>
      <c r="K116" s="31">
        <v>0.106</v>
      </c>
      <c r="L116" s="31">
        <v>6.6000000000000003E-2</v>
      </c>
      <c r="M116" s="31">
        <v>1.4E-2</v>
      </c>
      <c r="N116" s="35">
        <f t="shared" si="33"/>
        <v>94.48</v>
      </c>
      <c r="O116" s="82">
        <v>35.423223646920079</v>
      </c>
      <c r="P116" s="34">
        <v>39.112529054081357</v>
      </c>
      <c r="Q116" s="34">
        <v>6.9677107688920827</v>
      </c>
      <c r="R116" s="34">
        <v>16.228025894357984</v>
      </c>
      <c r="S116" s="34">
        <v>0.28034448366949927</v>
      </c>
      <c r="T116" s="34">
        <v>0.23331607773912585</v>
      </c>
      <c r="U116" s="34">
        <v>0.38543816042503593</v>
      </c>
      <c r="V116" s="34">
        <v>0.21432617784661964</v>
      </c>
      <c r="W116" s="34">
        <v>0.42090220424138297</v>
      </c>
      <c r="X116" s="34">
        <v>0.63418353182682319</v>
      </c>
      <c r="Y116" s="34">
        <v>1.1041493412325858</v>
      </c>
      <c r="Z116" s="34">
        <v>1.300848287617097</v>
      </c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6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</row>
    <row r="117" spans="1:48" ht="15.75" customHeight="1">
      <c r="A117" s="335" t="s">
        <v>2810</v>
      </c>
      <c r="B117" s="318">
        <v>45877</v>
      </c>
      <c r="C117" s="33" t="s">
        <v>2809</v>
      </c>
      <c r="D117" s="33">
        <v>1490</v>
      </c>
      <c r="E117" s="34">
        <v>17.100000000000001</v>
      </c>
      <c r="F117" s="34">
        <v>17.2</v>
      </c>
      <c r="G117" s="34">
        <v>4.29</v>
      </c>
      <c r="H117" s="34">
        <v>0.2</v>
      </c>
      <c r="I117" s="34">
        <v>1.06</v>
      </c>
      <c r="J117" s="31">
        <v>0.02</v>
      </c>
      <c r="K117" s="31">
        <v>9.5000000000000001E-2</v>
      </c>
      <c r="L117" s="31">
        <v>7.4999999999999997E-2</v>
      </c>
      <c r="M117" s="31">
        <v>1.2999999999999999E-2</v>
      </c>
      <c r="N117" s="35">
        <f t="shared" si="33"/>
        <v>94.247</v>
      </c>
      <c r="O117" s="82">
        <v>35.012325879938267</v>
      </c>
      <c r="P117" s="34">
        <v>40.071066607141731</v>
      </c>
      <c r="Q117" s="34">
        <v>7.1367554760537582</v>
      </c>
      <c r="R117" s="34">
        <v>15.639238035904407</v>
      </c>
      <c r="S117" s="34">
        <v>0.25996964999218081</v>
      </c>
      <c r="T117" s="34">
        <v>0.20261059153002947</v>
      </c>
      <c r="U117" s="34">
        <v>0.39866673042406242</v>
      </c>
      <c r="V117" s="34">
        <v>0.19150753111418387</v>
      </c>
      <c r="W117" s="34">
        <v>0.37932754946252112</v>
      </c>
      <c r="X117" s="34">
        <v>0.59853194843886004</v>
      </c>
      <c r="Y117" s="34">
        <f t="shared" ref="Y117:Y120" si="36">P117/O117</f>
        <v>1.1444845665081071</v>
      </c>
      <c r="Z117" s="34">
        <f t="shared" ref="Z117:Z120" si="37">(Q117+P117)/O117</f>
        <v>1.3483200814786522</v>
      </c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6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spans="1:48" ht="15.75" customHeight="1">
      <c r="A118" s="336" t="s">
        <v>2812</v>
      </c>
      <c r="B118" s="318">
        <v>45877</v>
      </c>
      <c r="C118" s="33" t="s">
        <v>2811</v>
      </c>
      <c r="D118" s="33">
        <v>1495</v>
      </c>
      <c r="E118" s="34">
        <v>19.100000000000001</v>
      </c>
      <c r="F118" s="34">
        <v>19.2</v>
      </c>
      <c r="G118" s="34">
        <v>4.3099999999999996</v>
      </c>
      <c r="H118" s="34">
        <v>0.21</v>
      </c>
      <c r="I118" s="34">
        <v>0.8</v>
      </c>
      <c r="J118" s="31">
        <v>2.1000000000000001E-2</v>
      </c>
      <c r="K118" s="31">
        <v>0.115</v>
      </c>
      <c r="L118" s="31">
        <v>6.5000000000000002E-2</v>
      </c>
      <c r="M118" s="31">
        <v>1.4E-2</v>
      </c>
      <c r="N118" s="35">
        <f t="shared" si="33"/>
        <v>94.465000000000003</v>
      </c>
      <c r="O118" s="82">
        <v>35.33</v>
      </c>
      <c r="P118" s="34">
        <v>39.49</v>
      </c>
      <c r="Q118" s="34">
        <v>7.06</v>
      </c>
      <c r="R118" s="34">
        <v>15.94</v>
      </c>
      <c r="S118" s="34">
        <v>0.25996964999218081</v>
      </c>
      <c r="T118" s="34">
        <v>0.21</v>
      </c>
      <c r="U118" s="34">
        <v>0.37</v>
      </c>
      <c r="V118" s="34">
        <v>0.2</v>
      </c>
      <c r="W118" s="34">
        <v>0.39</v>
      </c>
      <c r="X118" s="34">
        <v>0.63</v>
      </c>
      <c r="Y118" s="34">
        <v>1.1177469572601191</v>
      </c>
      <c r="Z118" s="34">
        <v>1.3175771299179169</v>
      </c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6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</row>
    <row r="119" spans="1:48" ht="15.75" customHeight="1">
      <c r="A119" s="336" t="s">
        <v>2814</v>
      </c>
      <c r="B119" s="318">
        <v>45877</v>
      </c>
      <c r="C119" s="33" t="s">
        <v>2813</v>
      </c>
      <c r="D119" s="33">
        <v>1484</v>
      </c>
      <c r="E119" s="34">
        <v>21.3</v>
      </c>
      <c r="F119" s="34">
        <v>21.4</v>
      </c>
      <c r="G119" s="34">
        <v>4.33</v>
      </c>
      <c r="H119" s="34">
        <v>0.19</v>
      </c>
      <c r="I119" s="34">
        <v>0.77</v>
      </c>
      <c r="J119" s="31">
        <v>2.5000000000000001E-2</v>
      </c>
      <c r="K119" s="31">
        <v>9.9000000000000005E-2</v>
      </c>
      <c r="L119" s="31">
        <v>6.0999999999999999E-2</v>
      </c>
      <c r="M119" s="31">
        <v>1.2999999999999999E-2</v>
      </c>
      <c r="N119" s="35">
        <f t="shared" si="33"/>
        <v>94.512</v>
      </c>
      <c r="O119" s="82">
        <v>35.626635091825079</v>
      </c>
      <c r="P119" s="34">
        <v>39.020050841615515</v>
      </c>
      <c r="Q119" s="34">
        <v>6.8418555859257051</v>
      </c>
      <c r="R119" s="34">
        <v>16.228636032651895</v>
      </c>
      <c r="S119" s="34">
        <v>0.28035502400916146</v>
      </c>
      <c r="T119" s="34">
        <v>0.22318029122165112</v>
      </c>
      <c r="U119" s="34">
        <v>0.37168648591227615</v>
      </c>
      <c r="V119" s="34">
        <v>0.22561498530770555</v>
      </c>
      <c r="W119" s="34">
        <v>0.45171690943262188</v>
      </c>
      <c r="X119" s="34">
        <v>0.62026875209842802</v>
      </c>
      <c r="Y119" s="34">
        <v>1.0952494037408851</v>
      </c>
      <c r="Z119" s="34">
        <v>1.287292676092914</v>
      </c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6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</row>
    <row r="120" spans="1:48" ht="15.75" customHeight="1">
      <c r="A120" s="338" t="s">
        <v>2816</v>
      </c>
      <c r="B120" s="318">
        <v>45877</v>
      </c>
      <c r="C120" s="33" t="s">
        <v>2815</v>
      </c>
      <c r="D120" s="33">
        <v>1471</v>
      </c>
      <c r="E120" s="34">
        <v>23.3</v>
      </c>
      <c r="F120" s="34">
        <v>23.4</v>
      </c>
      <c r="G120" s="34">
        <v>4.22</v>
      </c>
      <c r="H120" s="34">
        <v>0.17</v>
      </c>
      <c r="I120" s="34">
        <v>0.38</v>
      </c>
      <c r="J120" s="31">
        <v>4.7E-2</v>
      </c>
      <c r="K120" s="31">
        <v>8.8999999999999996E-2</v>
      </c>
      <c r="L120" s="31">
        <v>3.4000000000000002E-2</v>
      </c>
      <c r="M120" s="31">
        <v>1.2999999999999999E-2</v>
      </c>
      <c r="N120" s="35">
        <f t="shared" si="33"/>
        <v>95.046999999999997</v>
      </c>
      <c r="O120" s="82">
        <v>36.017827421387132</v>
      </c>
      <c r="P120" s="34">
        <v>39.181745282505887</v>
      </c>
      <c r="Q120" s="34">
        <v>6.9071243616186679</v>
      </c>
      <c r="R120" s="34">
        <v>15.179729276612454</v>
      </c>
      <c r="S120" s="34">
        <v>0.26001722982927417</v>
      </c>
      <c r="T120" s="34">
        <v>0.31410389387839993</v>
      </c>
      <c r="U120" s="34">
        <v>0.39873969470311849</v>
      </c>
      <c r="V120" s="34">
        <v>0.2929474767681387</v>
      </c>
      <c r="W120" s="34">
        <v>0.39990491882557061</v>
      </c>
      <c r="X120" s="34">
        <v>0.73786044387138205</v>
      </c>
      <c r="Y120" s="34">
        <f t="shared" si="36"/>
        <v>1.0878431068066043</v>
      </c>
      <c r="Z120" s="34">
        <f t="shared" si="37"/>
        <v>1.2796127069218315</v>
      </c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6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spans="1:48" ht="15.75" customHeight="1">
      <c r="A121" s="335"/>
      <c r="B121" s="318"/>
      <c r="C121" s="33"/>
      <c r="D121" s="33"/>
      <c r="E121" s="34"/>
      <c r="F121" s="34"/>
      <c r="G121" s="34"/>
      <c r="H121" s="34"/>
      <c r="I121" s="34"/>
      <c r="J121" s="31"/>
      <c r="K121" s="31"/>
      <c r="L121" s="31"/>
      <c r="M121" s="31"/>
      <c r="N121" s="35"/>
      <c r="O121" s="82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6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</row>
    <row r="122" spans="1:48" s="337" customFormat="1" ht="15.75" customHeight="1">
      <c r="A122" s="339" t="s">
        <v>2818</v>
      </c>
      <c r="B122" s="51">
        <v>45878</v>
      </c>
      <c r="C122" s="33" t="s">
        <v>2817</v>
      </c>
      <c r="D122" s="33">
        <v>1483</v>
      </c>
      <c r="E122" s="34">
        <v>1.1000000000000001</v>
      </c>
      <c r="F122" s="34">
        <v>1.2</v>
      </c>
      <c r="G122" s="34">
        <v>4.3899999999999997</v>
      </c>
      <c r="H122" s="34">
        <v>0.2</v>
      </c>
      <c r="I122" s="34">
        <v>0.59</v>
      </c>
      <c r="J122" s="31">
        <v>2.8000000000000001E-2</v>
      </c>
      <c r="K122" s="31">
        <v>9.6000000000000002E-2</v>
      </c>
      <c r="L122" s="31">
        <v>5.1999999999999998E-2</v>
      </c>
      <c r="M122" s="31">
        <v>1.2999999999999999E-2</v>
      </c>
      <c r="N122" s="35">
        <f t="shared" ref="N122:N159" si="38">100-SUM(G122:M122)</f>
        <v>94.631</v>
      </c>
      <c r="O122" s="77">
        <v>35.919254161608933</v>
      </c>
      <c r="P122" s="77">
        <v>39.246865171154013</v>
      </c>
      <c r="Q122" s="77">
        <v>6.9705623885785997</v>
      </c>
      <c r="R122" s="77">
        <v>15.259241441791643</v>
      </c>
      <c r="S122" s="77">
        <v>0.26003420828444673</v>
      </c>
      <c r="T122" s="77">
        <v>0.2735922228852023</v>
      </c>
      <c r="U122" s="77">
        <v>0.3712646464552195</v>
      </c>
      <c r="V122" s="77">
        <v>0.22</v>
      </c>
      <c r="W122" s="77">
        <v>0.48</v>
      </c>
      <c r="X122" s="77">
        <v>0.72398582002599765</v>
      </c>
      <c r="Y122" s="34">
        <v>1.0926414283151147</v>
      </c>
      <c r="Z122" s="34">
        <v>1.2867034307502556</v>
      </c>
      <c r="AA122" s="34"/>
      <c r="AB122" s="34" t="s">
        <v>48</v>
      </c>
      <c r="AC122" s="34">
        <v>22.5</v>
      </c>
      <c r="AD122" s="34" t="s">
        <v>51</v>
      </c>
      <c r="AE122" s="34"/>
      <c r="AF122" s="34"/>
      <c r="AG122" s="34"/>
      <c r="AH122" s="34"/>
      <c r="AI122" s="34"/>
      <c r="AJ122" s="34"/>
      <c r="AK122" s="34"/>
      <c r="AL122" s="36"/>
      <c r="AM122" s="277"/>
      <c r="AN122" s="277"/>
      <c r="AO122" s="277"/>
      <c r="AP122" s="277"/>
      <c r="AQ122" s="277"/>
      <c r="AR122" s="277"/>
      <c r="AS122" s="277"/>
      <c r="AT122" s="277"/>
      <c r="AU122" s="277"/>
      <c r="AV122" s="277"/>
    </row>
    <row r="123" spans="1:48" s="337" customFormat="1" ht="15.75" customHeight="1">
      <c r="A123" s="339" t="s">
        <v>2820</v>
      </c>
      <c r="B123" s="51">
        <v>45878</v>
      </c>
      <c r="C123" s="33" t="s">
        <v>2819</v>
      </c>
      <c r="D123" s="33">
        <v>1478</v>
      </c>
      <c r="E123" s="34">
        <v>3.05</v>
      </c>
      <c r="F123" s="34">
        <v>3.15</v>
      </c>
      <c r="G123" s="34">
        <v>4.2300000000000004</v>
      </c>
      <c r="H123" s="34">
        <v>0.17</v>
      </c>
      <c r="I123" s="34">
        <v>0.49</v>
      </c>
      <c r="J123" s="31">
        <v>3.1E-2</v>
      </c>
      <c r="K123" s="31">
        <v>8.6999999999999994E-2</v>
      </c>
      <c r="L123" s="31">
        <v>4.4999999999999998E-2</v>
      </c>
      <c r="M123" s="31">
        <v>1.2999999999999999E-2</v>
      </c>
      <c r="N123" s="35">
        <f t="shared" si="38"/>
        <v>94.933999999999997</v>
      </c>
      <c r="O123" s="77">
        <v>35.700459938248599</v>
      </c>
      <c r="P123" s="77">
        <v>38.762976709275208</v>
      </c>
      <c r="Q123" s="77">
        <v>6.8969546877750982</v>
      </c>
      <c r="R123" s="77">
        <v>16.225901421281705</v>
      </c>
      <c r="S123" s="77">
        <v>0.26042596289328768</v>
      </c>
      <c r="T123" s="77">
        <v>0.23341115838771789</v>
      </c>
      <c r="U123" s="77">
        <v>0.37182397531163458</v>
      </c>
      <c r="V123" s="77">
        <v>0.21</v>
      </c>
      <c r="W123" s="77">
        <v>0.5</v>
      </c>
      <c r="X123" s="77">
        <v>0.67627331233909271</v>
      </c>
      <c r="Y123" s="34">
        <v>1.0857836783146175</v>
      </c>
      <c r="Z123" s="34">
        <v>1.2789731974329936</v>
      </c>
      <c r="AA123" s="34"/>
      <c r="AB123" s="34" t="s">
        <v>50</v>
      </c>
      <c r="AC123" s="34">
        <v>6.3</v>
      </c>
      <c r="AD123" s="34">
        <v>24.8</v>
      </c>
      <c r="AE123" s="34">
        <v>18.2</v>
      </c>
      <c r="AF123" s="34">
        <v>0.6</v>
      </c>
      <c r="AG123" s="34">
        <v>3.48</v>
      </c>
      <c r="AH123" s="34">
        <v>52.92</v>
      </c>
      <c r="AI123" s="34">
        <v>1.3626373626373627</v>
      </c>
      <c r="AJ123" s="34">
        <v>42.325581395348841</v>
      </c>
      <c r="AK123" s="34">
        <v>862.54</v>
      </c>
      <c r="AL123" s="36"/>
      <c r="AM123" s="277"/>
      <c r="AN123" s="277"/>
      <c r="AO123" s="277"/>
      <c r="AP123" s="277"/>
      <c r="AQ123" s="277"/>
      <c r="AR123" s="277"/>
      <c r="AS123" s="277"/>
      <c r="AT123" s="277"/>
      <c r="AU123" s="277"/>
      <c r="AV123" s="277"/>
    </row>
    <row r="124" spans="1:48" s="337" customFormat="1" ht="15.75" customHeight="1">
      <c r="A124" s="339" t="s">
        <v>2822</v>
      </c>
      <c r="B124" s="51">
        <v>45878</v>
      </c>
      <c r="C124" s="33" t="s">
        <v>2821</v>
      </c>
      <c r="D124" s="33">
        <v>1476</v>
      </c>
      <c r="E124" s="34">
        <v>5.35</v>
      </c>
      <c r="F124" s="34">
        <v>5.45</v>
      </c>
      <c r="G124" s="34">
        <v>4.28</v>
      </c>
      <c r="H124" s="34">
        <v>0.18</v>
      </c>
      <c r="I124" s="34">
        <v>0.6</v>
      </c>
      <c r="J124" s="31">
        <v>2.5999999999999999E-2</v>
      </c>
      <c r="K124" s="31">
        <v>9.5000000000000001E-2</v>
      </c>
      <c r="L124" s="31">
        <v>4.8000000000000001E-2</v>
      </c>
      <c r="M124" s="31">
        <v>1.2E-2</v>
      </c>
      <c r="N124" s="35">
        <f t="shared" si="38"/>
        <v>94.759</v>
      </c>
      <c r="O124" s="77">
        <v>35.450000000000003</v>
      </c>
      <c r="P124" s="77">
        <v>38.950000000000003</v>
      </c>
      <c r="Q124" s="77">
        <v>6.7931556935982336</v>
      </c>
      <c r="R124" s="77">
        <v>16.264054448704254</v>
      </c>
      <c r="S124" s="77">
        <v>0.26047724848057824</v>
      </c>
      <c r="T124" s="77">
        <v>0.24360743369705704</v>
      </c>
      <c r="U124" s="77">
        <v>0.3581232281541486</v>
      </c>
      <c r="V124" s="77">
        <v>0.21</v>
      </c>
      <c r="W124" s="77">
        <v>0.49</v>
      </c>
      <c r="X124" s="77">
        <v>0.6833797533786693</v>
      </c>
      <c r="Y124" s="34">
        <v>1.0987306064880114</v>
      </c>
      <c r="Z124" s="34">
        <v>1.2903570012298515</v>
      </c>
      <c r="AA124" s="34"/>
      <c r="AB124" s="34" t="s">
        <v>53</v>
      </c>
      <c r="AC124" s="34">
        <v>14.3</v>
      </c>
      <c r="AD124" s="34"/>
      <c r="AE124" s="34"/>
      <c r="AF124" s="34"/>
      <c r="AG124" s="34"/>
      <c r="AH124" s="34"/>
      <c r="AI124" s="34"/>
      <c r="AJ124" s="34"/>
      <c r="AK124" s="34"/>
      <c r="AL124" s="36"/>
      <c r="AM124" s="277"/>
      <c r="AN124" s="277"/>
      <c r="AO124" s="277"/>
      <c r="AP124" s="277"/>
      <c r="AQ124" s="277"/>
      <c r="AR124" s="277"/>
      <c r="AS124" s="277"/>
      <c r="AT124" s="277"/>
      <c r="AU124" s="277"/>
      <c r="AV124" s="277"/>
    </row>
    <row r="125" spans="1:48" s="337" customFormat="1" ht="15.75" customHeight="1">
      <c r="A125" s="339" t="s">
        <v>2824</v>
      </c>
      <c r="B125" s="51">
        <v>45878</v>
      </c>
      <c r="C125" s="33" t="s">
        <v>2823</v>
      </c>
      <c r="D125" s="33">
        <v>1477</v>
      </c>
      <c r="E125" s="34">
        <v>7.05</v>
      </c>
      <c r="F125" s="34">
        <v>7.15</v>
      </c>
      <c r="G125" s="34">
        <v>4.2300000000000004</v>
      </c>
      <c r="H125" s="34">
        <v>0.2</v>
      </c>
      <c r="I125" s="34">
        <v>0.79</v>
      </c>
      <c r="J125" s="31">
        <v>2.5000000000000001E-2</v>
      </c>
      <c r="K125" s="31">
        <v>9.5000000000000001E-2</v>
      </c>
      <c r="L125" s="31">
        <v>6.3E-2</v>
      </c>
      <c r="M125" s="31">
        <v>1.4E-2</v>
      </c>
      <c r="N125" s="35">
        <f t="shared" si="38"/>
        <v>94.582999999999998</v>
      </c>
      <c r="O125" s="77">
        <v>35.811712062493889</v>
      </c>
      <c r="P125" s="77">
        <v>38.919146785640741</v>
      </c>
      <c r="Q125" s="77">
        <v>6.8109359094079194</v>
      </c>
      <c r="R125" s="77">
        <v>16.25629444518686</v>
      </c>
      <c r="S125" s="77">
        <v>0.26035296800852342</v>
      </c>
      <c r="T125" s="77">
        <v>0.19276386844992383</v>
      </c>
      <c r="U125" s="77">
        <v>0.37171975663877677</v>
      </c>
      <c r="V125" s="77">
        <v>0.22563518075401612</v>
      </c>
      <c r="W125" s="77">
        <v>0.46202455627418582</v>
      </c>
      <c r="X125" s="77">
        <v>0.59941446714517888</v>
      </c>
      <c r="Y125" s="340">
        <v>1.086771465092877</v>
      </c>
      <c r="Z125" s="340">
        <v>1.2769588512061789</v>
      </c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6"/>
      <c r="AM125" s="277"/>
      <c r="AN125" s="277"/>
      <c r="AO125" s="277"/>
      <c r="AP125" s="277"/>
      <c r="AQ125" s="277"/>
      <c r="AR125" s="277"/>
      <c r="AS125" s="277"/>
      <c r="AT125" s="277"/>
      <c r="AU125" s="277"/>
      <c r="AV125" s="277"/>
    </row>
    <row r="126" spans="1:48" ht="15.75" customHeight="1">
      <c r="A126" s="339" t="s">
        <v>2826</v>
      </c>
      <c r="B126" s="318">
        <v>45878</v>
      </c>
      <c r="C126" s="33" t="s">
        <v>2825</v>
      </c>
      <c r="D126" s="33">
        <v>1488</v>
      </c>
      <c r="E126" s="34">
        <v>9.4499999999999993</v>
      </c>
      <c r="F126" s="34">
        <v>9.5500000000000007</v>
      </c>
      <c r="G126" s="34">
        <v>4.1900000000000004</v>
      </c>
      <c r="H126" s="34">
        <v>0.19</v>
      </c>
      <c r="I126" s="34">
        <v>0.95</v>
      </c>
      <c r="J126" s="31">
        <v>1.7000000000000001E-2</v>
      </c>
      <c r="K126" s="31">
        <v>0.1</v>
      </c>
      <c r="L126" s="31">
        <v>6.6000000000000003E-2</v>
      </c>
      <c r="M126" s="31">
        <v>8.9999999999999993E-3</v>
      </c>
      <c r="N126" s="35">
        <f t="shared" si="38"/>
        <v>94.477999999999994</v>
      </c>
      <c r="O126" s="82">
        <v>35.692845684250209</v>
      </c>
      <c r="P126" s="34">
        <v>39.347711333225554</v>
      </c>
      <c r="Q126" s="34">
        <v>6.9841541855419802</v>
      </c>
      <c r="R126" s="34">
        <v>15.807166198862351</v>
      </c>
      <c r="S126" s="34">
        <v>0.26014945381220178</v>
      </c>
      <c r="T126" s="34">
        <v>0.19261318768731331</v>
      </c>
      <c r="U126" s="34">
        <v>0.35767255199914677</v>
      </c>
      <c r="V126" s="34">
        <v>0.2141858647082924</v>
      </c>
      <c r="W126" s="34">
        <v>0.42062665176431591</v>
      </c>
      <c r="X126" s="34">
        <v>0.61287488814864288</v>
      </c>
      <c r="Y126" s="34">
        <v>1.1023977096504829</v>
      </c>
      <c r="Z126" s="34">
        <v>1.2980714938963773</v>
      </c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6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</row>
    <row r="127" spans="1:48" ht="15.75" customHeight="1">
      <c r="A127" s="341" t="s">
        <v>2828</v>
      </c>
      <c r="B127" s="318">
        <v>45878</v>
      </c>
      <c r="C127" s="33" t="s">
        <v>2827</v>
      </c>
      <c r="D127" s="33">
        <v>1480</v>
      </c>
      <c r="E127" s="34">
        <v>11.2</v>
      </c>
      <c r="F127" s="34">
        <v>11.3</v>
      </c>
      <c r="G127" s="34">
        <v>4.3899999999999997</v>
      </c>
      <c r="H127" s="34">
        <v>0.19</v>
      </c>
      <c r="I127" s="34">
        <v>0.79</v>
      </c>
      <c r="J127" s="31">
        <v>2.3E-2</v>
      </c>
      <c r="K127" s="31">
        <v>0.10299999999999999</v>
      </c>
      <c r="L127" s="31">
        <v>6.3E-2</v>
      </c>
      <c r="M127" s="31">
        <v>1.2E-2</v>
      </c>
      <c r="N127" s="35">
        <f t="shared" si="38"/>
        <v>94.429000000000002</v>
      </c>
      <c r="O127" s="82">
        <v>35.176491610007908</v>
      </c>
      <c r="P127" s="34">
        <v>39.390486111943339</v>
      </c>
      <c r="Q127" s="34">
        <v>6.8847823574444771</v>
      </c>
      <c r="R127" s="34">
        <v>16.492796556376994</v>
      </c>
      <c r="S127" s="34">
        <v>0.26036323625326441</v>
      </c>
      <c r="T127" s="34">
        <v>0.17247973721087581</v>
      </c>
      <c r="U127" s="34">
        <v>0.37173441715701638</v>
      </c>
      <c r="V127" s="34">
        <v>0.20307967176546413</v>
      </c>
      <c r="W127" s="34">
        <v>0.39016945730479058</v>
      </c>
      <c r="X127" s="34">
        <v>0.5576168445358668</v>
      </c>
      <c r="Y127" s="34">
        <v>1.119795758731565</v>
      </c>
      <c r="Z127" s="34">
        <v>1.3155168793530918</v>
      </c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6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spans="1:48" ht="15.75" customHeight="1">
      <c r="A128" s="342" t="s">
        <v>2830</v>
      </c>
      <c r="B128" s="318">
        <v>45878</v>
      </c>
      <c r="C128" s="33" t="s">
        <v>2829</v>
      </c>
      <c r="D128" s="33">
        <v>1489</v>
      </c>
      <c r="E128" s="34">
        <v>13.35</v>
      </c>
      <c r="F128" s="34">
        <v>13.45</v>
      </c>
      <c r="G128" s="34">
        <v>4.3499999999999996</v>
      </c>
      <c r="H128" s="34">
        <v>0.21</v>
      </c>
      <c r="I128" s="34">
        <v>0.67</v>
      </c>
      <c r="J128" s="31">
        <v>2.1000000000000001E-2</v>
      </c>
      <c r="K128" s="31">
        <v>0.10299999999999999</v>
      </c>
      <c r="L128" s="31">
        <v>0.06</v>
      </c>
      <c r="M128" s="31">
        <v>1.4E-2</v>
      </c>
      <c r="N128" s="35">
        <f t="shared" si="38"/>
        <v>94.572000000000003</v>
      </c>
      <c r="O128" s="82">
        <v>35.476907017740167</v>
      </c>
      <c r="P128" s="34">
        <v>39.397098184233585</v>
      </c>
      <c r="Q128" s="34">
        <v>6.8402606043240759</v>
      </c>
      <c r="R128" s="34">
        <v>16.84</v>
      </c>
      <c r="S128" s="34">
        <v>0.26026897678677358</v>
      </c>
      <c r="T128" s="34">
        <v>0.21298606938361175</v>
      </c>
      <c r="U128" s="34">
        <v>0.37159983791172146</v>
      </c>
      <c r="V128" s="34">
        <v>0.22556238967102507</v>
      </c>
      <c r="W128" s="34">
        <v>0.41055600422136213</v>
      </c>
      <c r="X128" s="34">
        <v>0.62709184142803409</v>
      </c>
      <c r="Y128" s="34">
        <v>1.1104998010264291</v>
      </c>
      <c r="Z128" s="34">
        <v>1.3033086217306582</v>
      </c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6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</row>
    <row r="129" spans="1:48" ht="15.75" customHeight="1">
      <c r="A129" s="342" t="s">
        <v>2832</v>
      </c>
      <c r="B129" s="318">
        <v>45878</v>
      </c>
      <c r="C129" s="33" t="s">
        <v>2831</v>
      </c>
      <c r="D129" s="33">
        <v>1488</v>
      </c>
      <c r="E129" s="34">
        <v>15</v>
      </c>
      <c r="F129" s="34">
        <v>15.1</v>
      </c>
      <c r="G129" s="34">
        <v>4.29</v>
      </c>
      <c r="H129" s="34">
        <v>0.18</v>
      </c>
      <c r="I129" s="34">
        <v>0.56000000000000005</v>
      </c>
      <c r="J129" s="31">
        <v>2.8000000000000001E-2</v>
      </c>
      <c r="K129" s="31">
        <v>9.4E-2</v>
      </c>
      <c r="L129" s="31">
        <v>0.05</v>
      </c>
      <c r="M129" s="31">
        <v>1.2999999999999999E-2</v>
      </c>
      <c r="N129" s="35">
        <f t="shared" si="38"/>
        <v>94.784999999999997</v>
      </c>
      <c r="O129" s="82">
        <v>35.627092052851403</v>
      </c>
      <c r="P129" s="34">
        <v>39.4510654841446</v>
      </c>
      <c r="Q129" s="34">
        <v>6.8872223157173353</v>
      </c>
      <c r="R129" s="34">
        <v>15.705658996990545</v>
      </c>
      <c r="S129" s="34">
        <v>0.2800629707322434</v>
      </c>
      <c r="T129" s="34">
        <v>0.24321578005405411</v>
      </c>
      <c r="U129" s="34">
        <v>0.3988029413527997</v>
      </c>
      <c r="V129" s="34">
        <v>0.22537995618342355</v>
      </c>
      <c r="W129" s="34">
        <v>0.44099074520134246</v>
      </c>
      <c r="X129" s="34">
        <v>0.64050875677235164</v>
      </c>
      <c r="Y129" s="34">
        <v>1.1073333020169169</v>
      </c>
      <c r="Z129" s="34">
        <v>1.3006474884652639</v>
      </c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6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spans="1:48" ht="15.75" customHeight="1">
      <c r="A130" s="342" t="s">
        <v>2834</v>
      </c>
      <c r="B130" s="318">
        <v>45878</v>
      </c>
      <c r="C130" s="33" t="s">
        <v>2833</v>
      </c>
      <c r="D130" s="33">
        <v>1479</v>
      </c>
      <c r="E130" s="34">
        <v>17</v>
      </c>
      <c r="F130" s="34">
        <v>17.100000000000001</v>
      </c>
      <c r="G130" s="34">
        <v>4.2699999999999996</v>
      </c>
      <c r="H130" s="34">
        <v>0.18</v>
      </c>
      <c r="I130" s="34">
        <v>0.51</v>
      </c>
      <c r="J130" s="31">
        <v>2.8000000000000001E-2</v>
      </c>
      <c r="K130" s="31">
        <v>9.0999999999999998E-2</v>
      </c>
      <c r="L130" s="31">
        <v>4.4999999999999998E-2</v>
      </c>
      <c r="M130" s="31">
        <v>1.4999999999999999E-2</v>
      </c>
      <c r="N130" s="35">
        <f t="shared" si="38"/>
        <v>94.861000000000004</v>
      </c>
      <c r="O130" s="82">
        <v>35.810417913111138</v>
      </c>
      <c r="P130" s="34">
        <v>39.125325362991049</v>
      </c>
      <c r="Q130" s="34">
        <v>6.9013880036204958</v>
      </c>
      <c r="R130" s="34">
        <v>15.766388254846451</v>
      </c>
      <c r="S130" s="34">
        <v>0.28021185402827881</v>
      </c>
      <c r="T130" s="34">
        <v>0.24334507514396767</v>
      </c>
      <c r="U130" s="34">
        <v>0.37149667534165964</v>
      </c>
      <c r="V130" s="34">
        <v>0.23677475811508056</v>
      </c>
      <c r="W130" s="34">
        <v>0.47200833075424936</v>
      </c>
      <c r="X130" s="34">
        <v>0.68264377204761539</v>
      </c>
      <c r="Y130" s="34">
        <v>1.0925682425131999</v>
      </c>
      <c r="Z130" s="34">
        <v>1.2852883615680999</v>
      </c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6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spans="1:48" ht="15.75" customHeight="1">
      <c r="A131" s="342" t="s">
        <v>2836</v>
      </c>
      <c r="B131" s="318">
        <v>45878</v>
      </c>
      <c r="C131" s="33" t="s">
        <v>2835</v>
      </c>
      <c r="D131" s="33">
        <v>1493</v>
      </c>
      <c r="E131" s="34">
        <v>19.3</v>
      </c>
      <c r="F131" s="34">
        <v>19.399999999999999</v>
      </c>
      <c r="G131" s="34">
        <v>4.24</v>
      </c>
      <c r="H131" s="34">
        <v>0.2</v>
      </c>
      <c r="I131" s="34">
        <v>0.87</v>
      </c>
      <c r="J131" s="31">
        <v>1.9E-2</v>
      </c>
      <c r="K131" s="31">
        <v>0.11799999999999999</v>
      </c>
      <c r="L131" s="31">
        <v>7.4999999999999997E-2</v>
      </c>
      <c r="M131" s="31">
        <v>1.4E-2</v>
      </c>
      <c r="N131" s="35">
        <f t="shared" si="38"/>
        <v>94.463999999999999</v>
      </c>
      <c r="O131" s="82">
        <v>35.188467998037169</v>
      </c>
      <c r="P131" s="34">
        <v>39.900099491121225</v>
      </c>
      <c r="Q131" s="34">
        <v>6.9717446636004023</v>
      </c>
      <c r="R131" s="34">
        <v>15.715583208999025</v>
      </c>
      <c r="S131" s="34">
        <v>0.26007831260948261</v>
      </c>
      <c r="T131" s="34">
        <v>0.18242575118738552</v>
      </c>
      <c r="U131" s="34">
        <v>0.3713276165419232</v>
      </c>
      <c r="V131" s="34">
        <v>0.22539715035596969</v>
      </c>
      <c r="W131" s="34">
        <v>0.45128076938177236</v>
      </c>
      <c r="X131" s="34">
        <v>0.63359503816565454</v>
      </c>
      <c r="Y131" s="34">
        <v>1.1338970339188075</v>
      </c>
      <c r="Z131" s="34">
        <v>1.332022870598861</v>
      </c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6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spans="1:48" ht="15.75" customHeight="1">
      <c r="A132" s="342" t="s">
        <v>2838</v>
      </c>
      <c r="B132" s="318">
        <v>45878</v>
      </c>
      <c r="C132" s="33" t="s">
        <v>2837</v>
      </c>
      <c r="D132" s="33">
        <v>1490</v>
      </c>
      <c r="E132" s="34">
        <v>21.3</v>
      </c>
      <c r="F132" s="34">
        <v>21.4</v>
      </c>
      <c r="G132" s="34">
        <v>4.4400000000000004</v>
      </c>
      <c r="H132" s="34">
        <v>0.17</v>
      </c>
      <c r="I132" s="34">
        <v>0.71</v>
      </c>
      <c r="J132" s="31">
        <v>3.2000000000000001E-2</v>
      </c>
      <c r="K132" s="31">
        <v>0.105</v>
      </c>
      <c r="L132" s="31">
        <v>5.8000000000000003E-2</v>
      </c>
      <c r="M132" s="31">
        <v>1.2999999999999999E-2</v>
      </c>
      <c r="N132" s="35">
        <f t="shared" si="38"/>
        <v>94.471999999999994</v>
      </c>
      <c r="O132" s="82">
        <v>35.43</v>
      </c>
      <c r="P132" s="34">
        <v>40.04</v>
      </c>
      <c r="Q132" s="34">
        <v>7.09</v>
      </c>
      <c r="R132" s="34">
        <v>15.18</v>
      </c>
      <c r="S132" s="34">
        <v>0.26007831260948261</v>
      </c>
      <c r="T132" s="34">
        <v>0.19</v>
      </c>
      <c r="U132" s="34">
        <v>0.3713276165419232</v>
      </c>
      <c r="V132" s="34">
        <v>0.24</v>
      </c>
      <c r="W132" s="34">
        <v>0.44</v>
      </c>
      <c r="X132" s="34">
        <v>0.65</v>
      </c>
      <c r="Y132" s="34">
        <v>1.1301157211402766</v>
      </c>
      <c r="Z132" s="34">
        <v>1.330228619813717</v>
      </c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6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spans="1:48" ht="15.75" customHeight="1">
      <c r="A133" s="342" t="s">
        <v>2840</v>
      </c>
      <c r="B133" s="318">
        <v>45878</v>
      </c>
      <c r="C133" s="33" t="s">
        <v>2839</v>
      </c>
      <c r="D133" s="33">
        <v>1497</v>
      </c>
      <c r="E133" s="34">
        <v>23.15</v>
      </c>
      <c r="F133" s="34">
        <v>23.25</v>
      </c>
      <c r="G133" s="34">
        <v>4.2699999999999996</v>
      </c>
      <c r="H133" s="34">
        <v>0.16</v>
      </c>
      <c r="I133" s="34">
        <v>0.85</v>
      </c>
      <c r="J133" s="31">
        <v>2.5999999999999999E-2</v>
      </c>
      <c r="K133" s="31">
        <v>9.7000000000000003E-2</v>
      </c>
      <c r="L133" s="31">
        <v>6.5000000000000002E-2</v>
      </c>
      <c r="M133" s="31">
        <v>1.2E-2</v>
      </c>
      <c r="N133" s="35">
        <f t="shared" si="38"/>
        <v>94.52</v>
      </c>
      <c r="O133" s="82">
        <v>35.793485842669462</v>
      </c>
      <c r="P133" s="34">
        <v>39.200000000000003</v>
      </c>
      <c r="Q133" s="34">
        <v>6.6630498510276688</v>
      </c>
      <c r="R133" s="34">
        <v>16.09</v>
      </c>
      <c r="S133" s="34">
        <v>0.26073545913781898</v>
      </c>
      <c r="T133" s="34">
        <v>0.16256594755689752</v>
      </c>
      <c r="U133" s="34">
        <v>0.34469061067923423</v>
      </c>
      <c r="V133" s="34">
        <v>0.21</v>
      </c>
      <c r="W133" s="34">
        <v>0.51411480914868835</v>
      </c>
      <c r="X133" s="34">
        <v>0.60727525747051303</v>
      </c>
      <c r="Y133" s="34">
        <v>1.0951713440904833</v>
      </c>
      <c r="Z133" s="34">
        <v>1.2813239272816024</v>
      </c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6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spans="1:48" ht="15.75" customHeight="1">
      <c r="A134" s="330"/>
      <c r="B134" s="318"/>
      <c r="C134" s="33"/>
      <c r="D134" s="33"/>
      <c r="E134" s="34"/>
      <c r="F134" s="34"/>
      <c r="G134" s="34"/>
      <c r="H134" s="34"/>
      <c r="I134" s="34"/>
      <c r="J134" s="31"/>
      <c r="K134" s="31"/>
      <c r="L134" s="31"/>
      <c r="M134" s="31"/>
      <c r="N134" s="35"/>
      <c r="O134" s="82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6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spans="1:48" ht="15.75" customHeight="1">
      <c r="A135" s="342" t="s">
        <v>2843</v>
      </c>
      <c r="B135" s="318">
        <v>45879</v>
      </c>
      <c r="C135" s="33" t="s">
        <v>2841</v>
      </c>
      <c r="D135" s="33">
        <v>1458</v>
      </c>
      <c r="E135" s="34">
        <v>1.1499999999999999</v>
      </c>
      <c r="F135" s="34">
        <v>1.25</v>
      </c>
      <c r="G135" s="34">
        <v>4.22</v>
      </c>
      <c r="H135" s="34">
        <v>0.13</v>
      </c>
      <c r="I135" s="34">
        <v>0.28999999999999998</v>
      </c>
      <c r="J135" s="31">
        <v>5.6000000000000001E-2</v>
      </c>
      <c r="K135" s="31">
        <v>8.1000000000000003E-2</v>
      </c>
      <c r="L135" s="31">
        <v>2.7E-2</v>
      </c>
      <c r="M135" s="31">
        <v>1.0999999999999999E-2</v>
      </c>
      <c r="N135" s="35">
        <f t="shared" si="38"/>
        <v>95.185000000000002</v>
      </c>
      <c r="O135" s="82">
        <v>36.237064926112076</v>
      </c>
      <c r="P135" s="34">
        <v>38.294005948337421</v>
      </c>
      <c r="Q135" s="34">
        <v>6.8025000205714106</v>
      </c>
      <c r="R135" s="34">
        <v>16.051544364302298</v>
      </c>
      <c r="S135" s="34">
        <v>0.24039914020650038</v>
      </c>
      <c r="T135" s="34">
        <v>0.25371405374715089</v>
      </c>
      <c r="U135" s="34">
        <v>0.37183316860967447</v>
      </c>
      <c r="V135" s="34">
        <v>0.23</v>
      </c>
      <c r="W135" s="34">
        <v>0.52</v>
      </c>
      <c r="X135" s="34">
        <v>0.69720621969717067</v>
      </c>
      <c r="Y135" s="34">
        <v>1.0567634554956225</v>
      </c>
      <c r="Z135" s="34">
        <v>1.2444856133039828</v>
      </c>
      <c r="AA135" s="34"/>
      <c r="AB135" s="34" t="s">
        <v>48</v>
      </c>
      <c r="AC135" s="34">
        <v>22.3</v>
      </c>
      <c r="AD135" s="34">
        <v>24.4</v>
      </c>
      <c r="AE135" s="34">
        <v>18.2</v>
      </c>
      <c r="AF135" s="34">
        <v>0.6</v>
      </c>
      <c r="AG135" s="34">
        <v>3.35</v>
      </c>
      <c r="AH135" s="34">
        <f>100-(AG135+AF135+AE135+AD135)</f>
        <v>53.45</v>
      </c>
      <c r="AI135" s="34">
        <f>AD135/AE135</f>
        <v>1.3406593406593406</v>
      </c>
      <c r="AJ135" s="34">
        <f>AE135/(AD135+AE135)*100</f>
        <v>42.723004694835687</v>
      </c>
      <c r="AK135" s="34">
        <f>AD135*3050/100+AG135*3050/100</f>
        <v>846.375</v>
      </c>
      <c r="AL135" s="36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  <row r="136" spans="1:48" ht="15.75" customHeight="1">
      <c r="A136" s="342" t="s">
        <v>2844</v>
      </c>
      <c r="B136" s="318">
        <v>45879</v>
      </c>
      <c r="C136" s="33" t="s">
        <v>2842</v>
      </c>
      <c r="D136" s="33">
        <v>1469</v>
      </c>
      <c r="E136" s="34">
        <v>3.45</v>
      </c>
      <c r="F136" s="34">
        <v>3.55</v>
      </c>
      <c r="G136" s="34">
        <v>4.2699999999999996</v>
      </c>
      <c r="H136" s="34">
        <v>0.16</v>
      </c>
      <c r="I136" s="34">
        <v>0.86</v>
      </c>
      <c r="J136" s="31">
        <v>3.3000000000000002E-2</v>
      </c>
      <c r="K136" s="31">
        <v>9.4E-2</v>
      </c>
      <c r="L136" s="31">
        <v>6.2E-2</v>
      </c>
      <c r="M136" s="31">
        <v>1.2999999999999999E-2</v>
      </c>
      <c r="N136" s="35">
        <f t="shared" si="38"/>
        <v>94.507999999999996</v>
      </c>
      <c r="O136" s="82">
        <v>36.619999999999997</v>
      </c>
      <c r="P136" s="34">
        <v>38.25</v>
      </c>
      <c r="Q136" s="34">
        <v>6.4271287411512601</v>
      </c>
      <c r="R136" s="34">
        <v>16.190496513461454</v>
      </c>
      <c r="S136" s="34">
        <v>0.26055927328991596</v>
      </c>
      <c r="T136" s="34">
        <v>0.26399115834844572</v>
      </c>
      <c r="U136" s="34">
        <v>0.34445769411427002</v>
      </c>
      <c r="V136" s="34">
        <v>0.22</v>
      </c>
      <c r="W136" s="34">
        <v>0.49</v>
      </c>
      <c r="X136" s="34">
        <v>0.68359495103720991</v>
      </c>
      <c r="Y136" s="34">
        <v>1.0445111960677227</v>
      </c>
      <c r="Z136" s="34">
        <v>1.220019900086053</v>
      </c>
      <c r="AA136" s="34"/>
      <c r="AB136" s="34" t="s">
        <v>50</v>
      </c>
      <c r="AC136" s="34">
        <v>6.3</v>
      </c>
      <c r="AD136" s="34" t="s">
        <v>97</v>
      </c>
      <c r="AE136" s="34"/>
      <c r="AF136" s="34"/>
      <c r="AG136" s="34"/>
      <c r="AH136" s="34"/>
      <c r="AI136" s="34"/>
      <c r="AJ136" s="34"/>
      <c r="AK136" s="34"/>
      <c r="AL136" s="36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</row>
    <row r="137" spans="1:48" ht="15.75" customHeight="1">
      <c r="A137" s="342" t="s">
        <v>2845</v>
      </c>
      <c r="B137" s="318">
        <v>45879</v>
      </c>
      <c r="C137" s="33" t="s">
        <v>2846</v>
      </c>
      <c r="D137" s="33">
        <v>1463</v>
      </c>
      <c r="E137" s="34">
        <v>5.5</v>
      </c>
      <c r="F137" s="34">
        <v>6</v>
      </c>
      <c r="G137" s="34">
        <v>4.3</v>
      </c>
      <c r="H137" s="34">
        <v>0.16</v>
      </c>
      <c r="I137" s="34">
        <v>0.57999999999999996</v>
      </c>
      <c r="J137" s="31">
        <v>3.4000000000000002E-2</v>
      </c>
      <c r="K137" s="31">
        <v>9.1999999999999998E-2</v>
      </c>
      <c r="L137" s="31">
        <v>0.05</v>
      </c>
      <c r="M137" s="31">
        <v>1.4E-2</v>
      </c>
      <c r="N137" s="35">
        <f t="shared" si="38"/>
        <v>94.77</v>
      </c>
      <c r="O137" s="82">
        <v>36.541267643013576</v>
      </c>
      <c r="P137" s="34">
        <v>38.002815963562803</v>
      </c>
      <c r="Q137" s="34">
        <v>6.5663023204593376</v>
      </c>
      <c r="R137" s="34">
        <v>16.55504229462742</v>
      </c>
      <c r="S137" s="34">
        <v>0.26065558197769328</v>
      </c>
      <c r="T137" s="34">
        <v>0.23361695836205074</v>
      </c>
      <c r="U137" s="34">
        <v>0.35836841412738585</v>
      </c>
      <c r="V137" s="34">
        <v>0.22589744147704388</v>
      </c>
      <c r="W137" s="34">
        <v>0.48311986989272082</v>
      </c>
      <c r="X137" s="34">
        <v>0.66291351249996699</v>
      </c>
      <c r="Y137" s="34">
        <v>1.0399971980947045</v>
      </c>
      <c r="Z137" s="34">
        <v>1.2196927243859157</v>
      </c>
      <c r="AA137" s="34"/>
      <c r="AB137" s="34" t="s">
        <v>53</v>
      </c>
      <c r="AC137" s="34">
        <v>14.5</v>
      </c>
      <c r="AD137" s="34">
        <v>24.4</v>
      </c>
      <c r="AE137" s="34">
        <v>18.8</v>
      </c>
      <c r="AF137" s="34">
        <v>0.4</v>
      </c>
      <c r="AG137" s="34">
        <v>3.22</v>
      </c>
      <c r="AH137" s="34">
        <v>53.18</v>
      </c>
      <c r="AI137" s="34">
        <v>1.2978723404255319</v>
      </c>
      <c r="AJ137" s="34">
        <v>43.518518518518519</v>
      </c>
      <c r="AK137" s="34">
        <v>842.41000000000008</v>
      </c>
      <c r="AL137" s="36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</row>
    <row r="138" spans="1:48" ht="15.75" customHeight="1">
      <c r="A138" s="342" t="s">
        <v>2848</v>
      </c>
      <c r="B138" s="318">
        <v>45879</v>
      </c>
      <c r="C138" s="33" t="s">
        <v>2847</v>
      </c>
      <c r="D138" s="33">
        <v>1477</v>
      </c>
      <c r="E138" s="34">
        <v>8.15</v>
      </c>
      <c r="F138" s="34">
        <v>8.25</v>
      </c>
      <c r="G138" s="34">
        <v>4.25</v>
      </c>
      <c r="H138" s="34">
        <v>0.14000000000000001</v>
      </c>
      <c r="I138" s="34">
        <v>0.57999999999999996</v>
      </c>
      <c r="J138" s="31">
        <v>4.3999999999999997E-2</v>
      </c>
      <c r="K138" s="31">
        <v>9.0999999999999998E-2</v>
      </c>
      <c r="L138" s="31">
        <v>4.8000000000000001E-2</v>
      </c>
      <c r="M138" s="31">
        <v>1.4999999999999999E-2</v>
      </c>
      <c r="N138" s="35">
        <f t="shared" si="38"/>
        <v>94.831999999999994</v>
      </c>
      <c r="O138" s="82">
        <v>36.722596138017501</v>
      </c>
      <c r="P138" s="34">
        <v>38.095996334096</v>
      </c>
      <c r="Q138" s="34">
        <v>6.6256501908960894</v>
      </c>
      <c r="R138" s="34">
        <v>16.222183942291789</v>
      </c>
      <c r="S138" s="34">
        <v>0.26050658086470468</v>
      </c>
      <c r="T138" s="34">
        <v>0.2334834136033126</v>
      </c>
      <c r="U138" s="34">
        <v>0.35816355646748155</v>
      </c>
      <c r="V138" s="34">
        <v>0.22576830950163795</v>
      </c>
      <c r="W138" s="34">
        <v>0.49311696953019618</v>
      </c>
      <c r="X138" s="34">
        <v>0.662534564731313</v>
      </c>
      <c r="Y138" s="34">
        <v>1.0373993219574329</v>
      </c>
      <c r="Z138" s="34">
        <v>1.2178236624913747</v>
      </c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6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</row>
    <row r="139" spans="1:48" ht="15.75" customHeight="1">
      <c r="A139" s="342" t="s">
        <v>2850</v>
      </c>
      <c r="B139" s="318">
        <v>45879</v>
      </c>
      <c r="C139" s="33" t="s">
        <v>2849</v>
      </c>
      <c r="D139" s="33">
        <v>1491</v>
      </c>
      <c r="E139" s="34">
        <v>10.1</v>
      </c>
      <c r="F139" s="34">
        <v>10.199999999999999</v>
      </c>
      <c r="G139" s="34">
        <v>4.17</v>
      </c>
      <c r="H139" s="34">
        <v>0.13</v>
      </c>
      <c r="I139" s="34">
        <v>0.66</v>
      </c>
      <c r="J139" s="31">
        <v>2.5999999999999999E-2</v>
      </c>
      <c r="K139" s="31">
        <v>7.9000000000000001E-2</v>
      </c>
      <c r="L139" s="31">
        <v>4.5999999999999999E-2</v>
      </c>
      <c r="M139" s="31">
        <v>0.01</v>
      </c>
      <c r="N139" s="35">
        <f t="shared" si="38"/>
        <v>94.879000000000005</v>
      </c>
      <c r="O139" s="82">
        <v>36.159266298305774</v>
      </c>
      <c r="P139" s="34">
        <v>39.317452453976536</v>
      </c>
      <c r="Q139" s="34">
        <v>6.8861591844882684</v>
      </c>
      <c r="R139" s="34">
        <v>15.415341991964661</v>
      </c>
      <c r="S139" s="34">
        <v>0.2600183294571316</v>
      </c>
      <c r="T139" s="34">
        <v>0.21278095700256269</v>
      </c>
      <c r="U139" s="34">
        <v>0.35749227261735322</v>
      </c>
      <c r="V139" s="34">
        <v>0.21407790759762596</v>
      </c>
      <c r="W139" s="34">
        <v>0.44092267261540563</v>
      </c>
      <c r="X139" s="34">
        <v>0.62648793197468822</v>
      </c>
      <c r="Y139" s="34">
        <v>1.0873409910924752</v>
      </c>
      <c r="Z139" s="34">
        <v>1.2777806733492725</v>
      </c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6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</row>
    <row r="140" spans="1:48" ht="15.75" customHeight="1">
      <c r="A140" s="342" t="s">
        <v>2852</v>
      </c>
      <c r="B140" s="318">
        <v>45879</v>
      </c>
      <c r="C140" s="33" t="s">
        <v>2851</v>
      </c>
      <c r="D140" s="33">
        <v>1476</v>
      </c>
      <c r="E140" s="34">
        <v>12.3</v>
      </c>
      <c r="F140" s="34">
        <v>12.4</v>
      </c>
      <c r="G140" s="34">
        <v>4.17</v>
      </c>
      <c r="H140" s="34">
        <v>0.13</v>
      </c>
      <c r="I140" s="34">
        <v>0.36</v>
      </c>
      <c r="J140" s="31">
        <v>4.5999999999999999E-2</v>
      </c>
      <c r="K140" s="31">
        <v>8.2000000000000003E-2</v>
      </c>
      <c r="L140" s="31">
        <v>2.9000000000000001E-2</v>
      </c>
      <c r="M140" s="31">
        <v>1.0999999999999999E-2</v>
      </c>
      <c r="N140" s="35">
        <f t="shared" si="38"/>
        <v>95.171999999999997</v>
      </c>
      <c r="O140" s="82">
        <v>36.871553821296828</v>
      </c>
      <c r="P140" s="34">
        <v>38.333241041977857</v>
      </c>
      <c r="Q140" s="34">
        <v>6.7668236685669001</v>
      </c>
      <c r="R140" s="34">
        <v>15.578916099137272</v>
      </c>
      <c r="S140" s="34">
        <v>0.24025234277352678</v>
      </c>
      <c r="T140" s="34">
        <v>0.27384385574490139</v>
      </c>
      <c r="U140" s="34">
        <v>0.35784292290339298</v>
      </c>
      <c r="V140" s="34">
        <v>0.22556619821357807</v>
      </c>
      <c r="W140" s="34">
        <v>0.47214737676432039</v>
      </c>
      <c r="X140" s="34">
        <v>0.68981267262140655</v>
      </c>
      <c r="Y140" s="34">
        <v>1.0396426803102821</v>
      </c>
      <c r="Z140" s="34">
        <v>1.2231669142322714</v>
      </c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6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spans="1:48" ht="15.75" customHeight="1">
      <c r="A141" s="342" t="s">
        <v>2854</v>
      </c>
      <c r="B141" s="318">
        <v>45879</v>
      </c>
      <c r="C141" s="33" t="s">
        <v>2853</v>
      </c>
      <c r="D141" s="33">
        <v>1484</v>
      </c>
      <c r="E141" s="34">
        <v>15</v>
      </c>
      <c r="F141" s="34">
        <v>15.1</v>
      </c>
      <c r="G141" s="34">
        <v>4.1900000000000004</v>
      </c>
      <c r="H141" s="34">
        <v>0.16</v>
      </c>
      <c r="I141" s="34">
        <v>0.56000000000000005</v>
      </c>
      <c r="J141" s="31">
        <v>4.1000000000000002E-2</v>
      </c>
      <c r="K141" s="31">
        <v>8.4000000000000005E-2</v>
      </c>
      <c r="L141" s="31">
        <v>4.2999999999999997E-2</v>
      </c>
      <c r="M141" s="31">
        <v>1.4999999999999999E-2</v>
      </c>
      <c r="N141" s="35">
        <f t="shared" si="38"/>
        <v>94.906999999999996</v>
      </c>
      <c r="O141" s="82">
        <v>37.314091792573002</v>
      </c>
      <c r="P141" s="34">
        <v>37.652180828075295</v>
      </c>
      <c r="Q141" s="34">
        <v>6.6352701051493037</v>
      </c>
      <c r="R141" s="34">
        <v>15.984032314056659</v>
      </c>
      <c r="S141" s="34">
        <v>0.24043510981951902</v>
      </c>
      <c r="T141" s="34">
        <v>0.26390209622203203</v>
      </c>
      <c r="U141" s="34">
        <v>0.34434148516663216</v>
      </c>
      <c r="V141" s="34">
        <v>0.24831157238368431</v>
      </c>
      <c r="W141" s="34">
        <v>0.45196279002210166</v>
      </c>
      <c r="X141" s="34">
        <v>0.655471906531784</v>
      </c>
      <c r="Y141" s="34">
        <f t="shared" ref="Y141:Y143" si="39">P141/O141</f>
        <v>1.0090606261404327</v>
      </c>
      <c r="Z141" s="34">
        <f t="shared" ref="Z141:Z143" si="40">(Q141+P141)/O141</f>
        <v>1.1868827246128921</v>
      </c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6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spans="1:48" ht="15.75" customHeight="1">
      <c r="A142" s="343" t="s">
        <v>2856</v>
      </c>
      <c r="B142" s="318">
        <v>45879</v>
      </c>
      <c r="C142" s="33" t="s">
        <v>2855</v>
      </c>
      <c r="D142" s="33">
        <v>1497</v>
      </c>
      <c r="E142" s="34">
        <v>16</v>
      </c>
      <c r="F142" s="34">
        <v>16.100000000000001</v>
      </c>
      <c r="G142" s="34">
        <v>4.22</v>
      </c>
      <c r="H142" s="34">
        <v>0.16</v>
      </c>
      <c r="I142" s="34">
        <v>0.93</v>
      </c>
      <c r="J142" s="31">
        <v>2.5999999999999999E-2</v>
      </c>
      <c r="K142" s="31">
        <v>9.5000000000000001E-2</v>
      </c>
      <c r="L142" s="31">
        <v>6.5000000000000002E-2</v>
      </c>
      <c r="M142" s="31">
        <v>1.2999999999999999E-2</v>
      </c>
      <c r="N142" s="35">
        <f t="shared" si="38"/>
        <v>94.491</v>
      </c>
      <c r="O142" s="82">
        <v>36.931822100682851</v>
      </c>
      <c r="P142" s="34">
        <v>38.916075513656459</v>
      </c>
      <c r="Q142" s="34">
        <v>6.9654774615524184</v>
      </c>
      <c r="R142" s="34">
        <v>14.934255288094604</v>
      </c>
      <c r="S142" s="34">
        <v>0.25984451699417094</v>
      </c>
      <c r="T142" s="34">
        <v>0.2126387209444934</v>
      </c>
      <c r="U142" s="34">
        <v>0.35725330249350556</v>
      </c>
      <c r="V142" s="34">
        <v>0.22519453113359686</v>
      </c>
      <c r="W142" s="34">
        <v>0.47136941606705035</v>
      </c>
      <c r="X142" s="34">
        <v>0.62606914838085848</v>
      </c>
      <c r="Y142" s="34">
        <f t="shared" si="39"/>
        <v>1.0537274713271436</v>
      </c>
      <c r="Z142" s="34">
        <f t="shared" si="40"/>
        <v>1.2423311487347533</v>
      </c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6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spans="1:48" ht="15.75" customHeight="1">
      <c r="A143" s="344" t="s">
        <v>2858</v>
      </c>
      <c r="B143" s="318">
        <v>45879</v>
      </c>
      <c r="C143" s="33" t="s">
        <v>2857</v>
      </c>
      <c r="D143" s="33">
        <v>1482</v>
      </c>
      <c r="E143" s="34">
        <v>17.399999999999999</v>
      </c>
      <c r="F143" s="34">
        <v>17.5</v>
      </c>
      <c r="G143" s="34">
        <v>4.42</v>
      </c>
      <c r="H143" s="34">
        <v>0.17</v>
      </c>
      <c r="I143" s="34">
        <v>0.75</v>
      </c>
      <c r="J143" s="31">
        <v>0.03</v>
      </c>
      <c r="K143" s="31">
        <v>9.2999999999999999E-2</v>
      </c>
      <c r="L143" s="31">
        <v>5.8000000000000003E-2</v>
      </c>
      <c r="M143" s="31">
        <v>1.4E-2</v>
      </c>
      <c r="N143" s="35">
        <f t="shared" si="38"/>
        <v>94.465000000000003</v>
      </c>
      <c r="O143" s="82">
        <v>35.974322080796895</v>
      </c>
      <c r="P143" s="34">
        <v>38.586076369673485</v>
      </c>
      <c r="Q143" s="34">
        <v>7.021331857590849</v>
      </c>
      <c r="R143" s="34">
        <v>16.20430271167681</v>
      </c>
      <c r="S143" s="34">
        <v>0.26035971223021581</v>
      </c>
      <c r="T143" s="34">
        <v>0.20291459140380003</v>
      </c>
      <c r="U143" s="34">
        <v>0.37172938572219144</v>
      </c>
      <c r="V143" s="34">
        <v>0.21435897435897436</v>
      </c>
      <c r="W143" s="34">
        <v>0.43123408965135579</v>
      </c>
      <c r="X143" s="34">
        <v>0.61337022689540677</v>
      </c>
      <c r="Y143" s="34">
        <f t="shared" si="39"/>
        <v>1.0726005144172195</v>
      </c>
      <c r="Z143" s="34">
        <f t="shared" si="40"/>
        <v>1.2677767248770362</v>
      </c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6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spans="1:48" ht="15.75" customHeight="1">
      <c r="A144" s="345" t="s">
        <v>2860</v>
      </c>
      <c r="B144" s="318">
        <v>45879</v>
      </c>
      <c r="C144" s="33" t="s">
        <v>2859</v>
      </c>
      <c r="D144" s="33">
        <v>1472</v>
      </c>
      <c r="E144" s="34">
        <v>19.45</v>
      </c>
      <c r="F144" s="34">
        <v>19.55</v>
      </c>
      <c r="G144" s="34">
        <v>4.22</v>
      </c>
      <c r="H144" s="34">
        <v>0.15</v>
      </c>
      <c r="I144" s="34">
        <v>0.47</v>
      </c>
      <c r="J144" s="31">
        <v>4.4999999999999998E-2</v>
      </c>
      <c r="K144" s="31">
        <v>8.6999999999999994E-2</v>
      </c>
      <c r="L144" s="31">
        <v>3.9E-2</v>
      </c>
      <c r="M144" s="31">
        <v>1.4E-2</v>
      </c>
      <c r="N144" s="35">
        <f t="shared" si="38"/>
        <v>94.974999999999994</v>
      </c>
      <c r="O144" s="82">
        <v>36.69</v>
      </c>
      <c r="P144" s="34">
        <v>37.64</v>
      </c>
      <c r="Q144" s="34">
        <v>6.81</v>
      </c>
      <c r="R144" s="34">
        <v>16.54</v>
      </c>
      <c r="S144" s="34">
        <v>0.26</v>
      </c>
      <c r="T144" s="34">
        <v>0.24</v>
      </c>
      <c r="U144" s="34">
        <v>0.37</v>
      </c>
      <c r="V144" s="34">
        <v>0.24</v>
      </c>
      <c r="W144" s="34">
        <v>0.47</v>
      </c>
      <c r="X144" s="34">
        <v>0.64</v>
      </c>
      <c r="Y144" s="34">
        <v>1.0258926137912239</v>
      </c>
      <c r="Z144" s="34">
        <v>1.211501771599891</v>
      </c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6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spans="1:48" ht="15.75" customHeight="1">
      <c r="A145" s="346" t="s">
        <v>2862</v>
      </c>
      <c r="B145" s="318">
        <v>45879</v>
      </c>
      <c r="C145" s="33" t="s">
        <v>2861</v>
      </c>
      <c r="D145" s="33">
        <v>1482</v>
      </c>
      <c r="E145" s="34">
        <v>21.2</v>
      </c>
      <c r="F145" s="34">
        <v>21.3</v>
      </c>
      <c r="G145" s="34">
        <v>4.1399999999999997</v>
      </c>
      <c r="H145" s="34">
        <v>0.16</v>
      </c>
      <c r="I145" s="34">
        <v>0.77</v>
      </c>
      <c r="J145" s="31">
        <v>3.5000000000000003E-2</v>
      </c>
      <c r="K145" s="31">
        <v>8.6999999999999994E-2</v>
      </c>
      <c r="L145" s="31">
        <v>5.7000000000000002E-2</v>
      </c>
      <c r="M145" s="31">
        <v>1.4E-2</v>
      </c>
      <c r="N145" s="35">
        <f t="shared" si="38"/>
        <v>94.736999999999995</v>
      </c>
      <c r="O145" s="82">
        <v>36.74</v>
      </c>
      <c r="P145" s="34">
        <v>37.57</v>
      </c>
      <c r="Q145" s="34">
        <v>6.75</v>
      </c>
      <c r="R145" s="34">
        <v>16.54</v>
      </c>
      <c r="S145" s="34">
        <v>0.24</v>
      </c>
      <c r="T145" s="34">
        <v>0.24</v>
      </c>
      <c r="U145" s="34">
        <v>0.37</v>
      </c>
      <c r="V145" s="34">
        <v>0.21</v>
      </c>
      <c r="W145" s="34">
        <v>0.49</v>
      </c>
      <c r="X145" s="34">
        <v>0.64</v>
      </c>
      <c r="Y145" s="34">
        <v>1.022591181273816</v>
      </c>
      <c r="Z145" s="34">
        <v>1.206314643440392</v>
      </c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6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spans="1:48" ht="15.75" customHeight="1">
      <c r="A146" s="346" t="s">
        <v>2864</v>
      </c>
      <c r="B146" s="318">
        <v>45879</v>
      </c>
      <c r="C146" s="33" t="s">
        <v>2863</v>
      </c>
      <c r="D146" s="33">
        <v>1480</v>
      </c>
      <c r="E146" s="34">
        <v>22.5</v>
      </c>
      <c r="F146" s="34">
        <v>23</v>
      </c>
      <c r="G146" s="34">
        <v>4.26</v>
      </c>
      <c r="H146" s="34">
        <v>0.15</v>
      </c>
      <c r="I146" s="34">
        <v>0.47</v>
      </c>
      <c r="J146" s="31">
        <v>4.4999999999999998E-2</v>
      </c>
      <c r="K146" s="31">
        <v>8.3000000000000004E-2</v>
      </c>
      <c r="L146" s="31">
        <v>3.7999999999999999E-2</v>
      </c>
      <c r="M146" s="31">
        <v>1.4E-2</v>
      </c>
      <c r="N146" s="35">
        <f t="shared" si="38"/>
        <v>94.94</v>
      </c>
      <c r="O146" s="82">
        <v>36.911044115030975</v>
      </c>
      <c r="P146" s="34">
        <v>38.644816694310869</v>
      </c>
      <c r="Q146" s="34">
        <v>6.9376838589450083</v>
      </c>
      <c r="R146" s="34">
        <v>15.195136052262248</v>
      </c>
      <c r="S146" s="34">
        <v>0.25998230595425031</v>
      </c>
      <c r="T146" s="34">
        <v>0.24314454613444031</v>
      </c>
      <c r="U146" s="34">
        <v>0.37119054274248992</v>
      </c>
      <c r="V146" s="34">
        <v>0.22531394608458138</v>
      </c>
      <c r="W146" s="34">
        <v>0.46136677629010053</v>
      </c>
      <c r="X146" s="34">
        <v>0.64032116224504865</v>
      </c>
      <c r="Y146" s="34">
        <v>1.0469716482112155</v>
      </c>
      <c r="Z146" s="34">
        <v>1.234928505712297</v>
      </c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6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spans="1:48" ht="15.75" customHeight="1">
      <c r="A147" s="330"/>
      <c r="B147" s="318"/>
      <c r="C147" s="33"/>
      <c r="D147" s="33"/>
      <c r="E147" s="34"/>
      <c r="F147" s="34"/>
      <c r="G147" s="34"/>
      <c r="H147" s="34"/>
      <c r="I147" s="34"/>
      <c r="J147" s="31"/>
      <c r="K147" s="31"/>
      <c r="L147" s="31"/>
      <c r="M147" s="31"/>
      <c r="N147" s="35"/>
      <c r="O147" s="82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6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spans="1:48" ht="15.75" customHeight="1">
      <c r="A148" s="346" t="s">
        <v>2866</v>
      </c>
      <c r="B148" s="318">
        <v>45880</v>
      </c>
      <c r="C148" s="33" t="s">
        <v>2865</v>
      </c>
      <c r="D148" s="33">
        <v>1468</v>
      </c>
      <c r="E148" s="34">
        <v>0.2</v>
      </c>
      <c r="F148" s="34">
        <v>0.3</v>
      </c>
      <c r="G148" s="34">
        <v>4.22</v>
      </c>
      <c r="H148" s="34">
        <v>0.15</v>
      </c>
      <c r="I148" s="34">
        <v>0.43</v>
      </c>
      <c r="J148" s="31">
        <v>4.8000000000000001E-2</v>
      </c>
      <c r="K148" s="31">
        <v>8.3000000000000004E-2</v>
      </c>
      <c r="L148" s="31">
        <v>3.6999999999999998E-2</v>
      </c>
      <c r="M148" s="31">
        <v>1.4E-2</v>
      </c>
      <c r="N148" s="35">
        <f t="shared" si="38"/>
        <v>95.018000000000001</v>
      </c>
      <c r="O148" s="82">
        <v>37.308396371701818</v>
      </c>
      <c r="P148" s="34">
        <v>38.644816694310869</v>
      </c>
      <c r="Q148" s="34">
        <v>6.9376838589450083</v>
      </c>
      <c r="R148" s="34">
        <v>15.195136052262248</v>
      </c>
      <c r="S148" s="34">
        <v>0.25998230595425031</v>
      </c>
      <c r="T148" s="34">
        <v>0.24314454613444031</v>
      </c>
      <c r="U148" s="34">
        <v>0.37119054274248992</v>
      </c>
      <c r="V148" s="34">
        <v>0.22531394608458138</v>
      </c>
      <c r="W148" s="34">
        <v>0.46136677629010053</v>
      </c>
      <c r="X148" s="34">
        <v>0.64032116224504865</v>
      </c>
      <c r="Y148" s="34">
        <v>1.0358208996520344</v>
      </c>
      <c r="Z148" s="34">
        <v>1.2217759267677855</v>
      </c>
      <c r="AA148" s="34"/>
      <c r="AB148" s="34" t="s">
        <v>48</v>
      </c>
      <c r="AC148" s="34">
        <v>22.3</v>
      </c>
      <c r="AD148" s="34" t="s">
        <v>51</v>
      </c>
      <c r="AE148" s="34"/>
      <c r="AF148" s="34"/>
      <c r="AG148" s="34"/>
      <c r="AH148" s="34"/>
      <c r="AI148" s="34"/>
      <c r="AJ148" s="34"/>
      <c r="AK148" s="34"/>
      <c r="AL148" s="36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spans="1:48" ht="15.75" customHeight="1">
      <c r="A149" s="346" t="s">
        <v>2868</v>
      </c>
      <c r="B149" s="318">
        <v>45880</v>
      </c>
      <c r="C149" s="33" t="s">
        <v>2867</v>
      </c>
      <c r="D149" s="33">
        <v>1479</v>
      </c>
      <c r="E149" s="34">
        <v>1.55</v>
      </c>
      <c r="F149" s="34">
        <v>2.0499999999999998</v>
      </c>
      <c r="G149" s="34">
        <v>4.33</v>
      </c>
      <c r="H149" s="34">
        <v>0.18</v>
      </c>
      <c r="I149" s="34">
        <v>0.81</v>
      </c>
      <c r="J149" s="31">
        <v>3.1E-2</v>
      </c>
      <c r="K149" s="31">
        <v>0.10199999999999999</v>
      </c>
      <c r="L149" s="31">
        <v>5.8999999999999997E-2</v>
      </c>
      <c r="M149" s="31">
        <v>1.4E-2</v>
      </c>
      <c r="N149" s="35">
        <f t="shared" si="38"/>
        <v>94.474000000000004</v>
      </c>
      <c r="O149" s="82">
        <v>36.777464637703112</v>
      </c>
      <c r="P149" s="34">
        <v>38.330025818655265</v>
      </c>
      <c r="Q149" s="34">
        <v>6.799627169925663</v>
      </c>
      <c r="R149" s="34">
        <v>15.861346774008476</v>
      </c>
      <c r="S149" s="34">
        <v>0.26032241535723594</v>
      </c>
      <c r="T149" s="34">
        <v>0.22317407598235486</v>
      </c>
      <c r="U149" s="34">
        <v>0.34414456944097221</v>
      </c>
      <c r="V149" s="34">
        <v>0.2143282671525088</v>
      </c>
      <c r="W149" s="34">
        <v>0.44143832229309787</v>
      </c>
      <c r="X149" s="34">
        <v>0.64812794948130159</v>
      </c>
      <c r="Y149" s="34">
        <v>1.0422150139017607</v>
      </c>
      <c r="Z149" s="34">
        <v>1.2271007105344454</v>
      </c>
      <c r="AA149" s="34"/>
      <c r="AB149" s="34" t="s">
        <v>50</v>
      </c>
      <c r="AC149" s="34">
        <v>6.3</v>
      </c>
      <c r="AD149" s="34">
        <v>24.6</v>
      </c>
      <c r="AE149" s="34">
        <v>18.399999999999999</v>
      </c>
      <c r="AF149" s="34">
        <v>0.6</v>
      </c>
      <c r="AG149" s="34">
        <v>3.35</v>
      </c>
      <c r="AH149" s="34">
        <v>53.05</v>
      </c>
      <c r="AI149" s="34">
        <v>1.3369565217391306</v>
      </c>
      <c r="AJ149" s="34">
        <v>42.790697674418603</v>
      </c>
      <c r="AK149" s="34">
        <v>852.47499999999991</v>
      </c>
      <c r="AL149" s="36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spans="1:48" ht="15.75" customHeight="1">
      <c r="A150" s="346" t="s">
        <v>2870</v>
      </c>
      <c r="B150" s="318">
        <v>45880</v>
      </c>
      <c r="C150" s="33" t="s">
        <v>2869</v>
      </c>
      <c r="D150" s="33">
        <v>1472</v>
      </c>
      <c r="E150" s="34">
        <v>4.3</v>
      </c>
      <c r="F150" s="34">
        <v>4.4000000000000004</v>
      </c>
      <c r="G150" s="34">
        <v>4.4000000000000004</v>
      </c>
      <c r="H150" s="34">
        <v>0.18</v>
      </c>
      <c r="I150" s="34">
        <v>0.72</v>
      </c>
      <c r="J150" s="31">
        <v>3.1E-2</v>
      </c>
      <c r="K150" s="31">
        <v>9.5000000000000001E-2</v>
      </c>
      <c r="L150" s="31">
        <v>5.3999999999999999E-2</v>
      </c>
      <c r="M150" s="31">
        <v>1.4E-2</v>
      </c>
      <c r="N150" s="35">
        <f t="shared" si="38"/>
        <v>94.506</v>
      </c>
      <c r="O150" s="82">
        <v>36.674689288836447</v>
      </c>
      <c r="P150" s="34">
        <v>38.65094729947154</v>
      </c>
      <c r="Q150" s="34">
        <v>7.0647533069749704</v>
      </c>
      <c r="R150" s="34">
        <v>15.398203075958104</v>
      </c>
      <c r="S150" s="34">
        <v>0.26002354948968154</v>
      </c>
      <c r="T150" s="34">
        <v>0.23305048859257563</v>
      </c>
      <c r="U150" s="34">
        <v>0.37124942832797297</v>
      </c>
      <c r="V150" s="34">
        <v>0.21408220534712774</v>
      </c>
      <c r="W150" s="34">
        <v>0.42042308142100637</v>
      </c>
      <c r="X150" s="34">
        <v>0.61257827558055455</v>
      </c>
      <c r="Y150" s="34">
        <v>1.0538861555191594</v>
      </c>
      <c r="Z150" s="34">
        <v>1.2465190978553728</v>
      </c>
      <c r="AA150" s="34"/>
      <c r="AB150" s="34" t="s">
        <v>53</v>
      </c>
      <c r="AC150" s="34">
        <v>14.5</v>
      </c>
      <c r="AD150" s="34" t="s">
        <v>51</v>
      </c>
      <c r="AE150" s="34"/>
      <c r="AF150" s="34"/>
      <c r="AG150" s="34"/>
      <c r="AH150" s="34"/>
      <c r="AI150" s="34"/>
      <c r="AJ150" s="34"/>
      <c r="AK150" s="34"/>
      <c r="AL150" s="36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spans="1:48" ht="15.75" customHeight="1">
      <c r="A151" s="346" t="s">
        <v>2872</v>
      </c>
      <c r="B151" s="318">
        <v>45880</v>
      </c>
      <c r="C151" s="33" t="s">
        <v>2871</v>
      </c>
      <c r="D151" s="33">
        <v>1474</v>
      </c>
      <c r="E151" s="34">
        <v>6.55</v>
      </c>
      <c r="F151" s="34">
        <v>7.05</v>
      </c>
      <c r="G151" s="34">
        <v>4.26</v>
      </c>
      <c r="H151" s="34">
        <v>0.16</v>
      </c>
      <c r="I151" s="34">
        <v>0.56999999999999995</v>
      </c>
      <c r="J151" s="31">
        <v>3.9E-2</v>
      </c>
      <c r="K151" s="31">
        <v>9.2999999999999999E-2</v>
      </c>
      <c r="L151" s="31">
        <v>4.7E-2</v>
      </c>
      <c r="M151" s="31">
        <v>1.4E-2</v>
      </c>
      <c r="N151" s="35">
        <f t="shared" si="38"/>
        <v>94.817000000000007</v>
      </c>
      <c r="O151" s="82">
        <v>36.957558388199914</v>
      </c>
      <c r="P151" s="34">
        <v>37.96279871638049</v>
      </c>
      <c r="Q151" s="34">
        <v>6.8221839471980479</v>
      </c>
      <c r="R151" s="34">
        <v>16.057119202919786</v>
      </c>
      <c r="S151" s="34">
        <v>0.24035179358387321</v>
      </c>
      <c r="T151" s="34">
        <v>0.23337095797150814</v>
      </c>
      <c r="U151" s="34">
        <v>0.3717599360486124</v>
      </c>
      <c r="V151" s="34">
        <v>0.2143765913053054</v>
      </c>
      <c r="W151" s="34">
        <v>0.42100120818060061</v>
      </c>
      <c r="X151" s="34">
        <v>0.59947925821185399</v>
      </c>
      <c r="Y151" s="34">
        <v>1.0271998576751633</v>
      </c>
      <c r="Z151" s="34">
        <v>1.2117949512021287</v>
      </c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6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spans="1:48" ht="15.75" customHeight="1">
      <c r="A152" s="346" t="s">
        <v>2873</v>
      </c>
      <c r="B152" s="318">
        <v>45880</v>
      </c>
      <c r="C152" s="33" t="s">
        <v>2878</v>
      </c>
      <c r="D152" s="33">
        <v>1474</v>
      </c>
      <c r="E152" s="34">
        <v>8.5</v>
      </c>
      <c r="F152" s="34">
        <v>9</v>
      </c>
      <c r="G152" s="34">
        <v>4.25</v>
      </c>
      <c r="H152" s="34">
        <v>0.13</v>
      </c>
      <c r="I152" s="34">
        <v>0.3</v>
      </c>
      <c r="J152" s="31">
        <v>5.7000000000000002E-2</v>
      </c>
      <c r="K152" s="31">
        <v>8.3000000000000004E-2</v>
      </c>
      <c r="L152" s="31">
        <v>2.5000000000000001E-2</v>
      </c>
      <c r="M152" s="31">
        <v>1.7999999999999999E-2</v>
      </c>
      <c r="N152" s="35">
        <f t="shared" si="38"/>
        <v>95.137</v>
      </c>
      <c r="O152" s="82" t="s">
        <v>2352</v>
      </c>
      <c r="P152" s="82" t="s">
        <v>2352</v>
      </c>
      <c r="Q152" s="82" t="s">
        <v>2352</v>
      </c>
      <c r="R152" s="82" t="s">
        <v>2352</v>
      </c>
      <c r="S152" s="82" t="s">
        <v>2352</v>
      </c>
      <c r="T152" s="82" t="s">
        <v>2352</v>
      </c>
      <c r="U152" s="82" t="s">
        <v>2352</v>
      </c>
      <c r="V152" s="82" t="s">
        <v>2352</v>
      </c>
      <c r="W152" s="82" t="s">
        <v>2352</v>
      </c>
      <c r="X152" s="82" t="s">
        <v>2352</v>
      </c>
      <c r="Y152" s="82" t="s">
        <v>2352</v>
      </c>
      <c r="Z152" s="82" t="s">
        <v>2352</v>
      </c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6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spans="1:48" ht="15.75" customHeight="1">
      <c r="A153" s="346" t="s">
        <v>2862</v>
      </c>
      <c r="B153" s="318">
        <v>45880</v>
      </c>
      <c r="C153" s="33" t="s">
        <v>2874</v>
      </c>
      <c r="D153" s="33">
        <v>1473</v>
      </c>
      <c r="E153" s="34">
        <v>11.4</v>
      </c>
      <c r="F153" s="34">
        <v>11.5</v>
      </c>
      <c r="G153" s="34">
        <v>4.29</v>
      </c>
      <c r="H153" s="34">
        <v>0.18</v>
      </c>
      <c r="I153" s="34">
        <v>0.79</v>
      </c>
      <c r="J153" s="31">
        <v>2.7E-2</v>
      </c>
      <c r="K153" s="31">
        <v>9.9000000000000005E-2</v>
      </c>
      <c r="L153" s="31">
        <v>6.0999999999999999E-2</v>
      </c>
      <c r="M153" s="31">
        <v>1.4E-2</v>
      </c>
      <c r="N153" s="35">
        <f t="shared" si="38"/>
        <v>94.539000000000001</v>
      </c>
      <c r="O153" s="82">
        <v>36.108286714428736</v>
      </c>
      <c r="P153" s="34">
        <v>39.379442838174626</v>
      </c>
      <c r="Q153" s="34">
        <v>6.9700363398822747</v>
      </c>
      <c r="R153" s="34">
        <v>15.415119954273381</v>
      </c>
      <c r="S153" s="34">
        <v>0.26001458423567669</v>
      </c>
      <c r="T153" s="34">
        <v>0.22291017275289873</v>
      </c>
      <c r="U153" s="34">
        <v>0.34373761866554953</v>
      </c>
      <c r="V153" s="34">
        <v>0.19154063207821811</v>
      </c>
      <c r="W153" s="34">
        <v>0.37939311402543363</v>
      </c>
      <c r="X153" s="34">
        <v>0.61951803148320406</v>
      </c>
      <c r="Y153" s="34">
        <v>1.0905929475307603</v>
      </c>
      <c r="Z153" s="34">
        <v>1.2836244362581686</v>
      </c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6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spans="1:48" ht="15.75" customHeight="1">
      <c r="A154" s="347" t="s">
        <v>2876</v>
      </c>
      <c r="B154" s="318">
        <v>45880</v>
      </c>
      <c r="C154" s="33" t="s">
        <v>2875</v>
      </c>
      <c r="D154" s="33">
        <v>1478</v>
      </c>
      <c r="E154" s="34">
        <v>13.2</v>
      </c>
      <c r="F154" s="34">
        <v>13.3</v>
      </c>
      <c r="G154" s="34">
        <v>4.32</v>
      </c>
      <c r="H154" s="34">
        <v>0.18</v>
      </c>
      <c r="I154" s="34">
        <v>0.51</v>
      </c>
      <c r="J154" s="31">
        <v>3.5999999999999997E-2</v>
      </c>
      <c r="K154" s="31">
        <v>9.1999999999999998E-2</v>
      </c>
      <c r="L154" s="31">
        <v>4.3999999999999997E-2</v>
      </c>
      <c r="M154" s="31">
        <v>1.4E-2</v>
      </c>
      <c r="N154" s="35">
        <f t="shared" si="38"/>
        <v>94.804000000000002</v>
      </c>
      <c r="O154" s="82">
        <v>36.351543504287804</v>
      </c>
      <c r="P154" s="34">
        <v>38.641515216063475</v>
      </c>
      <c r="Q154" s="34">
        <v>6.746789214451991</v>
      </c>
      <c r="R154" s="34">
        <v>16.1139451290484</v>
      </c>
      <c r="S154" s="34">
        <v>0.28033514164621187</v>
      </c>
      <c r="T154" s="34">
        <v>0.23330830286086526</v>
      </c>
      <c r="U154" s="34">
        <v>0.37166012645735835</v>
      </c>
      <c r="V154" s="34">
        <v>0.19175913727312163</v>
      </c>
      <c r="W154" s="34">
        <v>0.37982591705748864</v>
      </c>
      <c r="X154" s="34">
        <v>0.59931831085328879</v>
      </c>
      <c r="Y154" s="34">
        <v>1.0629951713468662</v>
      </c>
      <c r="Z154" s="34">
        <v>1.2485935961745818</v>
      </c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6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spans="1:48" s="337" customFormat="1" ht="15.75" customHeight="1">
      <c r="A155" s="348" t="s">
        <v>2879</v>
      </c>
      <c r="B155" s="51">
        <v>45880</v>
      </c>
      <c r="C155" s="33" t="s">
        <v>2877</v>
      </c>
      <c r="D155" s="33">
        <v>1454</v>
      </c>
      <c r="E155" s="34">
        <v>15.45</v>
      </c>
      <c r="F155" s="34">
        <v>15.55</v>
      </c>
      <c r="G155" s="34">
        <v>4.22</v>
      </c>
      <c r="H155" s="34">
        <v>0.17</v>
      </c>
      <c r="I155" s="34">
        <v>0.43</v>
      </c>
      <c r="J155" s="31">
        <v>4.2000000000000003E-2</v>
      </c>
      <c r="K155" s="31">
        <v>0.09</v>
      </c>
      <c r="L155" s="31">
        <v>3.5000000000000003E-2</v>
      </c>
      <c r="M155" s="31">
        <v>1.4E-2</v>
      </c>
      <c r="N155" s="35">
        <f t="shared" si="38"/>
        <v>94.998999999999995</v>
      </c>
      <c r="O155" s="34">
        <v>37.04743525730207</v>
      </c>
      <c r="P155" s="34">
        <v>38.431347485836994</v>
      </c>
      <c r="Q155" s="34">
        <v>6.8670506204582553</v>
      </c>
      <c r="R155" s="34">
        <v>15.297406683740274</v>
      </c>
      <c r="S155" s="34">
        <v>0.26008975508926319</v>
      </c>
      <c r="T155" s="34">
        <v>0.31419150525162337</v>
      </c>
      <c r="U155" s="34">
        <v>0.35759047381573472</v>
      </c>
      <c r="V155" s="34">
        <v>0.22540706699342275</v>
      </c>
      <c r="W155" s="34">
        <v>0.44104379169450458</v>
      </c>
      <c r="X155" s="34">
        <v>0.66843735981790531</v>
      </c>
      <c r="Y155" s="34">
        <f t="shared" ref="Y155:Y159" si="41">P155/O155</f>
        <v>1.03735514264141</v>
      </c>
      <c r="Z155" s="34">
        <f t="shared" ref="Z155:Z159" si="42">(Q155+P155)/O155</f>
        <v>1.2227134696825448</v>
      </c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6"/>
      <c r="AM155" s="277"/>
      <c r="AN155" s="277"/>
      <c r="AO155" s="277"/>
      <c r="AP155" s="277"/>
      <c r="AQ155" s="277"/>
      <c r="AR155" s="277"/>
      <c r="AS155" s="277"/>
      <c r="AT155" s="277"/>
      <c r="AU155" s="277"/>
      <c r="AV155" s="277"/>
    </row>
    <row r="156" spans="1:48" s="337" customFormat="1" ht="15.75" customHeight="1">
      <c r="A156" s="349" t="s">
        <v>2881</v>
      </c>
      <c r="B156" s="51">
        <v>45880</v>
      </c>
      <c r="C156" s="33" t="s">
        <v>2880</v>
      </c>
      <c r="D156" s="33">
        <v>1470</v>
      </c>
      <c r="E156" s="34">
        <v>17.45</v>
      </c>
      <c r="F156" s="34">
        <v>17.55</v>
      </c>
      <c r="G156" s="34">
        <v>4.3499999999999996</v>
      </c>
      <c r="H156" s="34">
        <v>0.19</v>
      </c>
      <c r="I156" s="34">
        <v>0.62</v>
      </c>
      <c r="J156" s="31">
        <v>0.03</v>
      </c>
      <c r="K156" s="31">
        <v>9.9000000000000005E-2</v>
      </c>
      <c r="L156" s="31">
        <v>5.0999999999999997E-2</v>
      </c>
      <c r="M156" s="31">
        <v>1.4E-2</v>
      </c>
      <c r="N156" s="35">
        <f t="shared" si="38"/>
        <v>94.646000000000001</v>
      </c>
      <c r="O156" s="34">
        <v>36.014696258701605</v>
      </c>
      <c r="P156" s="34">
        <v>39.427924647925465</v>
      </c>
      <c r="Q156" s="34">
        <v>7.1249485322258481</v>
      </c>
      <c r="R156" s="34">
        <v>15.226482674081108</v>
      </c>
      <c r="S156" s="34">
        <v>0.25992179794550768</v>
      </c>
      <c r="T156" s="34">
        <v>0.23295929205621843</v>
      </c>
      <c r="U156" s="34">
        <v>0.35735955401423908</v>
      </c>
      <c r="V156" s="34">
        <v>0.20273535607814208</v>
      </c>
      <c r="W156" s="34">
        <v>0.39975814516847086</v>
      </c>
      <c r="X156" s="34">
        <v>0.63321374180341783</v>
      </c>
      <c r="Y156" s="34">
        <f t="shared" si="41"/>
        <v>1.0947732104890149</v>
      </c>
      <c r="Z156" s="34">
        <f t="shared" si="42"/>
        <v>1.292607685644539</v>
      </c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6"/>
      <c r="AM156" s="277"/>
      <c r="AN156" s="277"/>
      <c r="AO156" s="277"/>
      <c r="AP156" s="277"/>
      <c r="AQ156" s="277"/>
      <c r="AR156" s="277"/>
      <c r="AS156" s="277"/>
      <c r="AT156" s="277"/>
      <c r="AU156" s="277"/>
      <c r="AV156" s="277"/>
    </row>
    <row r="157" spans="1:48" s="337" customFormat="1" ht="15.75" customHeight="1">
      <c r="A157" s="350" t="s">
        <v>2883</v>
      </c>
      <c r="B157" s="51">
        <v>45880</v>
      </c>
      <c r="C157" s="33" t="s">
        <v>2882</v>
      </c>
      <c r="D157" s="33">
        <v>1501</v>
      </c>
      <c r="E157" s="34">
        <v>19.3</v>
      </c>
      <c r="F157" s="34">
        <v>19.399999999999999</v>
      </c>
      <c r="G157" s="34">
        <v>4.3600000000000003</v>
      </c>
      <c r="H157" s="34">
        <v>0.21</v>
      </c>
      <c r="I157" s="34">
        <v>0.93</v>
      </c>
      <c r="J157" s="31">
        <v>0.02</v>
      </c>
      <c r="K157" s="31">
        <v>0.11</v>
      </c>
      <c r="L157" s="31">
        <v>6.9000000000000006E-2</v>
      </c>
      <c r="M157" s="31">
        <v>1.4999999999999999E-2</v>
      </c>
      <c r="N157" s="35">
        <f t="shared" si="38"/>
        <v>94.286000000000001</v>
      </c>
      <c r="O157" s="34">
        <v>35.511828668682867</v>
      </c>
      <c r="P157" s="34">
        <v>39.649355442624142</v>
      </c>
      <c r="Q157" s="34">
        <v>7.1272823051264318</v>
      </c>
      <c r="R157" s="34">
        <v>15.632757399263102</v>
      </c>
      <c r="S157" s="34">
        <v>0.26000693518482565</v>
      </c>
      <c r="T157" s="34">
        <v>0.20263965021029198</v>
      </c>
      <c r="U157" s="34">
        <v>0.3574766069359761</v>
      </c>
      <c r="V157" s="34">
        <v>0.22533529103384473</v>
      </c>
      <c r="W157" s="34">
        <v>0.34862125422178636</v>
      </c>
      <c r="X157" s="34">
        <v>0.58469644671677656</v>
      </c>
      <c r="Y157" s="34">
        <f t="shared" si="41"/>
        <v>1.1165112282035217</v>
      </c>
      <c r="Z157" s="34">
        <f t="shared" si="42"/>
        <v>1.3172128696656475</v>
      </c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6"/>
      <c r="AM157" s="277"/>
      <c r="AN157" s="277"/>
      <c r="AO157" s="277"/>
      <c r="AP157" s="277"/>
      <c r="AQ157" s="277"/>
      <c r="AR157" s="277"/>
      <c r="AS157" s="277"/>
      <c r="AT157" s="277"/>
      <c r="AU157" s="277"/>
      <c r="AV157" s="277"/>
    </row>
    <row r="158" spans="1:48" s="337" customFormat="1" ht="15.75" customHeight="1">
      <c r="A158" s="351" t="s">
        <v>2885</v>
      </c>
      <c r="B158" s="51">
        <v>45880</v>
      </c>
      <c r="C158" s="33" t="s">
        <v>2884</v>
      </c>
      <c r="D158" s="33">
        <v>1484</v>
      </c>
      <c r="E158" s="34">
        <v>21.45</v>
      </c>
      <c r="F158" s="34">
        <v>21.55</v>
      </c>
      <c r="G158" s="34">
        <v>4.3899999999999997</v>
      </c>
      <c r="H158" s="34">
        <v>0.18</v>
      </c>
      <c r="I158" s="34">
        <v>0.63</v>
      </c>
      <c r="J158" s="31">
        <v>2.5000000000000001E-2</v>
      </c>
      <c r="K158" s="31">
        <v>0.104</v>
      </c>
      <c r="L158" s="31">
        <v>4.9000000000000002E-2</v>
      </c>
      <c r="M158" s="31">
        <v>1.2E-2</v>
      </c>
      <c r="N158" s="35">
        <f t="shared" si="38"/>
        <v>94.61</v>
      </c>
      <c r="O158" s="34">
        <v>35.302861571449711</v>
      </c>
      <c r="P158" s="34">
        <v>40.023972254705448</v>
      </c>
      <c r="Q158" s="34">
        <v>7.4657626470105409</v>
      </c>
      <c r="R158" s="34">
        <v>15.07591513871634</v>
      </c>
      <c r="S158" s="34">
        <v>0.25973168334289254</v>
      </c>
      <c r="T158" s="34">
        <v>0.22266764217690108</v>
      </c>
      <c r="U158" s="34">
        <v>0.38456726055243334</v>
      </c>
      <c r="V158" s="34">
        <v>0.19133223216873357</v>
      </c>
      <c r="W158" s="34">
        <v>0.34825219236467331</v>
      </c>
      <c r="X158" s="34">
        <v>0.60493737751232735</v>
      </c>
      <c r="Y158" s="34">
        <f t="shared" si="41"/>
        <v>1.1337316714029158</v>
      </c>
      <c r="Z158" s="34">
        <f t="shared" si="42"/>
        <v>1.3452092206633499</v>
      </c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6"/>
      <c r="AM158" s="277"/>
      <c r="AN158" s="277"/>
      <c r="AO158" s="277"/>
      <c r="AP158" s="277"/>
      <c r="AQ158" s="277"/>
      <c r="AR158" s="277"/>
      <c r="AS158" s="277"/>
      <c r="AT158" s="277"/>
      <c r="AU158" s="277"/>
      <c r="AV158" s="277"/>
    </row>
    <row r="159" spans="1:48" s="337" customFormat="1" ht="15.75" customHeight="1">
      <c r="A159" s="351" t="s">
        <v>2886</v>
      </c>
      <c r="B159" s="51">
        <v>45880</v>
      </c>
      <c r="C159" s="33" t="s">
        <v>2887</v>
      </c>
      <c r="D159" s="33">
        <v>1470</v>
      </c>
      <c r="E159" s="34">
        <v>22.55</v>
      </c>
      <c r="F159" s="34">
        <v>23.05</v>
      </c>
      <c r="G159" s="34">
        <v>4.3600000000000003</v>
      </c>
      <c r="H159" s="34">
        <v>0.18</v>
      </c>
      <c r="I159" s="34">
        <v>0.56000000000000005</v>
      </c>
      <c r="J159" s="31">
        <v>2.9000000000000001E-2</v>
      </c>
      <c r="K159" s="31">
        <v>9.2999999999999999E-2</v>
      </c>
      <c r="L159" s="31">
        <v>4.7E-2</v>
      </c>
      <c r="M159" s="31">
        <v>1.4E-2</v>
      </c>
      <c r="N159" s="35">
        <f t="shared" si="38"/>
        <v>94.716999999999999</v>
      </c>
      <c r="O159" s="34">
        <v>35.910659067736212</v>
      </c>
      <c r="P159" s="34">
        <v>39.662714764760253</v>
      </c>
      <c r="Q159" s="34">
        <v>7.225187128408745</v>
      </c>
      <c r="R159" s="34">
        <v>15.007433265207531</v>
      </c>
      <c r="S159" s="34">
        <v>0.25975303036859587</v>
      </c>
      <c r="T159" s="34">
        <v>0.23280803127105079</v>
      </c>
      <c r="U159" s="34">
        <v>0.38459886765977591</v>
      </c>
      <c r="V159" s="34">
        <v>0.20260371973571098</v>
      </c>
      <c r="W159" s="34">
        <v>0.38925502828519692</v>
      </c>
      <c r="X159" s="34">
        <v>0.60498709656693195</v>
      </c>
      <c r="Y159" s="34">
        <f t="shared" si="41"/>
        <v>1.1044830642051642</v>
      </c>
      <c r="Z159" s="34">
        <f t="shared" si="42"/>
        <v>1.3056820206147441</v>
      </c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6"/>
      <c r="AM159" s="277"/>
      <c r="AN159" s="277"/>
      <c r="AO159" s="277"/>
      <c r="AP159" s="277"/>
      <c r="AQ159" s="277"/>
      <c r="AR159" s="277"/>
      <c r="AS159" s="277"/>
      <c r="AT159" s="277"/>
      <c r="AU159" s="277"/>
      <c r="AV159" s="277"/>
    </row>
    <row r="160" spans="1:48" ht="15.75" customHeight="1">
      <c r="A160" s="330"/>
      <c r="B160" s="318"/>
      <c r="C160" s="33"/>
      <c r="D160" s="33"/>
      <c r="E160" s="34"/>
      <c r="F160" s="34"/>
      <c r="G160" s="34"/>
      <c r="H160" s="34"/>
      <c r="I160" s="34"/>
      <c r="J160" s="31"/>
      <c r="K160" s="31"/>
      <c r="L160" s="31"/>
      <c r="M160" s="31"/>
      <c r="N160" s="35"/>
      <c r="O160" s="82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6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spans="1:48" ht="15.75" customHeight="1">
      <c r="A161" s="351" t="s">
        <v>2889</v>
      </c>
      <c r="B161" s="51">
        <v>45881</v>
      </c>
      <c r="C161" s="33" t="s">
        <v>2888</v>
      </c>
      <c r="D161" s="33">
        <v>1475</v>
      </c>
      <c r="E161" s="34">
        <v>0.2</v>
      </c>
      <c r="F161" s="34">
        <v>0.3</v>
      </c>
      <c r="G161" s="34">
        <v>4.33</v>
      </c>
      <c r="H161" s="34">
        <v>0.2</v>
      </c>
      <c r="I161" s="34">
        <v>0.66</v>
      </c>
      <c r="J161" s="31">
        <v>2.5999999999999999E-2</v>
      </c>
      <c r="K161" s="31">
        <v>9.7000000000000003E-2</v>
      </c>
      <c r="L161" s="31">
        <v>5.2999999999999999E-2</v>
      </c>
      <c r="M161" s="31">
        <v>1.4E-2</v>
      </c>
      <c r="N161" s="35">
        <f t="shared" ref="N161:N203" si="43">100-SUM(G161:M161)</f>
        <v>94.62</v>
      </c>
      <c r="O161" s="34">
        <v>36.244347037746714</v>
      </c>
      <c r="P161" s="34">
        <v>39.00890607728531</v>
      </c>
      <c r="Q161" s="34">
        <v>7.1684469033553837</v>
      </c>
      <c r="R161" s="34">
        <v>15.360562548053954</v>
      </c>
      <c r="S161" s="34">
        <v>0.25997711158740094</v>
      </c>
      <c r="T161" s="34">
        <v>0.23300886784000549</v>
      </c>
      <c r="U161" s="34">
        <v>0.37118312646912871</v>
      </c>
      <c r="V161" s="34">
        <v>0.21404397216189724</v>
      </c>
      <c r="W161" s="34">
        <v>0.41009560739840972</v>
      </c>
      <c r="X161" s="34">
        <v>0.61942874810180248</v>
      </c>
      <c r="Y161" s="34">
        <v>1.0762755923471168</v>
      </c>
      <c r="Z161" s="34">
        <v>1.2740566944839491</v>
      </c>
      <c r="AA161" s="34"/>
      <c r="AB161" s="34" t="s">
        <v>48</v>
      </c>
      <c r="AC161" s="34">
        <v>22.3</v>
      </c>
      <c r="AD161" s="34">
        <v>24.6</v>
      </c>
      <c r="AE161" s="34">
        <v>18.2</v>
      </c>
      <c r="AF161" s="34">
        <v>0.6</v>
      </c>
      <c r="AG161" s="34">
        <v>3.48</v>
      </c>
      <c r="AH161" s="34">
        <f>100-(AG161+AF161+AE161+AD161)</f>
        <v>53.12</v>
      </c>
      <c r="AI161" s="34">
        <f>AD161/AE161</f>
        <v>1.3516483516483517</v>
      </c>
      <c r="AJ161" s="34">
        <f>AE161/(AD161+AE161)*100</f>
        <v>42.523364485981304</v>
      </c>
      <c r="AK161" s="34">
        <f>AD161*3050/100+AG161*3050/100</f>
        <v>856.43999999999994</v>
      </c>
      <c r="AL161" s="36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spans="1:48" ht="15.75" customHeight="1">
      <c r="A162" s="351" t="s">
        <v>2890</v>
      </c>
      <c r="B162" s="51">
        <v>45881</v>
      </c>
      <c r="C162" s="33" t="s">
        <v>2891</v>
      </c>
      <c r="D162" s="33">
        <v>1493</v>
      </c>
      <c r="E162" s="34">
        <v>2.0499999999999998</v>
      </c>
      <c r="F162" s="34">
        <v>2.15</v>
      </c>
      <c r="G162" s="34">
        <v>4.17</v>
      </c>
      <c r="H162" s="34">
        <v>0.21</v>
      </c>
      <c r="I162" s="34">
        <v>1.06</v>
      </c>
      <c r="J162" s="31">
        <v>1.9E-2</v>
      </c>
      <c r="K162" s="31">
        <v>0.10100000000000001</v>
      </c>
      <c r="L162" s="31">
        <v>7.2999999999999995E-2</v>
      </c>
      <c r="M162" s="31">
        <v>1.4E-2</v>
      </c>
      <c r="N162" s="35">
        <f t="shared" si="43"/>
        <v>94.352999999999994</v>
      </c>
      <c r="O162" s="34">
        <v>36.182846167135715</v>
      </c>
      <c r="P162" s="34">
        <v>39.972278573907474</v>
      </c>
      <c r="Q162" s="34">
        <v>7.2590395089969553</v>
      </c>
      <c r="R162" s="34">
        <v>14.450983648716882</v>
      </c>
      <c r="S162" s="34">
        <v>0.25946373815357082</v>
      </c>
      <c r="T162" s="34">
        <v>0.20221630282407516</v>
      </c>
      <c r="U162" s="34">
        <v>0.37045015595856445</v>
      </c>
      <c r="V162" s="34">
        <v>0.21362130230335299</v>
      </c>
      <c r="W162" s="34">
        <v>0.41951794183882624</v>
      </c>
      <c r="X162" s="34">
        <v>0.56958266016457249</v>
      </c>
      <c r="Y162" s="34">
        <f t="shared" ref="Y162:Y168" si="44">P162/O162</f>
        <v>1.1047300809136911</v>
      </c>
      <c r="Z162" s="34">
        <f t="shared" ref="Z162:Z168" si="45">(Q162+P162)/O162</f>
        <v>1.3053511010364867</v>
      </c>
      <c r="AA162" s="34"/>
      <c r="AB162" s="34" t="s">
        <v>50</v>
      </c>
      <c r="AC162" s="34">
        <v>6.3</v>
      </c>
      <c r="AD162" s="34" t="s">
        <v>97</v>
      </c>
      <c r="AE162" s="34"/>
      <c r="AF162" s="34"/>
      <c r="AG162" s="34"/>
      <c r="AH162" s="34"/>
      <c r="AI162" s="34"/>
      <c r="AJ162" s="34"/>
      <c r="AK162" s="34"/>
      <c r="AL162" s="36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spans="1:48" ht="15.75" customHeight="1">
      <c r="A163" s="351" t="s">
        <v>2893</v>
      </c>
      <c r="B163" s="51">
        <v>45881</v>
      </c>
      <c r="C163" s="33" t="s">
        <v>2892</v>
      </c>
      <c r="D163" s="33">
        <v>1455</v>
      </c>
      <c r="E163" s="34">
        <v>4.25</v>
      </c>
      <c r="F163" s="34">
        <v>4.3499999999999996</v>
      </c>
      <c r="G163" s="34">
        <v>4.24</v>
      </c>
      <c r="H163" s="34">
        <v>0.15</v>
      </c>
      <c r="I163" s="34">
        <v>0.27</v>
      </c>
      <c r="J163" s="31">
        <v>6.6000000000000003E-2</v>
      </c>
      <c r="K163" s="31">
        <v>8.6999999999999994E-2</v>
      </c>
      <c r="L163" s="31">
        <v>0.02</v>
      </c>
      <c r="M163" s="31">
        <v>1.2E-2</v>
      </c>
      <c r="N163" s="35">
        <f t="shared" si="43"/>
        <v>95.155000000000001</v>
      </c>
      <c r="O163" s="34">
        <v>36.56095819330185</v>
      </c>
      <c r="P163" s="34">
        <v>38.648074137905333</v>
      </c>
      <c r="Q163" s="34">
        <v>7.1167112620065609</v>
      </c>
      <c r="R163" s="34">
        <v>15.240034607861272</v>
      </c>
      <c r="S163" s="34">
        <v>0.24000389570507652</v>
      </c>
      <c r="T163" s="34">
        <v>0.30395630155151537</v>
      </c>
      <c r="U163" s="34">
        <v>0.39871974449855946</v>
      </c>
      <c r="V163" s="34">
        <v>0.22533293821685677</v>
      </c>
      <c r="W163" s="34">
        <v>0.48191258423320915</v>
      </c>
      <c r="X163" s="34">
        <v>0.65429633471979198</v>
      </c>
      <c r="Y163" s="34">
        <v>1.0570859202750833</v>
      </c>
      <c r="Z163" s="34">
        <v>1.2517392229697151</v>
      </c>
      <c r="AA163" s="34"/>
      <c r="AB163" s="34" t="s">
        <v>53</v>
      </c>
      <c r="AC163" s="34">
        <v>14.3</v>
      </c>
      <c r="AD163" s="34">
        <v>24.8</v>
      </c>
      <c r="AE163" s="34">
        <v>18.600000000000001</v>
      </c>
      <c r="AF163" s="34">
        <v>0.4</v>
      </c>
      <c r="AG163" s="34">
        <v>3.62</v>
      </c>
      <c r="AH163" s="34">
        <v>52.58</v>
      </c>
      <c r="AI163" s="34">
        <v>1.3333333333333333</v>
      </c>
      <c r="AJ163" s="34">
        <v>42.857142857142854</v>
      </c>
      <c r="AK163" s="34">
        <v>866.81</v>
      </c>
      <c r="AL163" s="36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</row>
    <row r="164" spans="1:48" ht="15.75" customHeight="1">
      <c r="A164" s="351" t="s">
        <v>2895</v>
      </c>
      <c r="B164" s="51">
        <v>45881</v>
      </c>
      <c r="C164" s="33" t="s">
        <v>2894</v>
      </c>
      <c r="D164" s="33">
        <v>1456</v>
      </c>
      <c r="E164" s="34">
        <v>6.35</v>
      </c>
      <c r="F164" s="34">
        <v>6.45</v>
      </c>
      <c r="G164" s="34">
        <v>4.1100000000000003</v>
      </c>
      <c r="H164" s="34">
        <v>0.15</v>
      </c>
      <c r="I164" s="34">
        <v>0.37</v>
      </c>
      <c r="J164" s="31">
        <v>4.8000000000000001E-2</v>
      </c>
      <c r="K164" s="31">
        <v>8.3000000000000004E-2</v>
      </c>
      <c r="L164" s="31">
        <v>2.1000000000000001E-2</v>
      </c>
      <c r="M164" s="31">
        <v>0.01</v>
      </c>
      <c r="N164" s="35">
        <f t="shared" si="43"/>
        <v>95.207999999999998</v>
      </c>
      <c r="O164" s="34">
        <v>37.623795494513587</v>
      </c>
      <c r="P164" s="34">
        <v>38.599638517963783</v>
      </c>
      <c r="Q164" s="34">
        <v>7.0029575640862776</v>
      </c>
      <c r="R164" s="34">
        <v>14.227697173539465</v>
      </c>
      <c r="S164" s="34">
        <v>0.23970311131319755</v>
      </c>
      <c r="T164" s="34">
        <v>0.37440962168981384</v>
      </c>
      <c r="U164" s="34">
        <v>0.35702487222864898</v>
      </c>
      <c r="V164" s="34">
        <v>0.21</v>
      </c>
      <c r="W164" s="34">
        <v>0.49</v>
      </c>
      <c r="X164" s="34">
        <v>0.69518759486730308</v>
      </c>
      <c r="Y164" s="34">
        <v>1.0259368575292329</v>
      </c>
      <c r="Z164" s="34">
        <v>1.2120679342066902</v>
      </c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6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</row>
    <row r="165" spans="1:48" ht="15.75" customHeight="1">
      <c r="A165" s="351" t="s">
        <v>2897</v>
      </c>
      <c r="B165" s="51">
        <v>45881</v>
      </c>
      <c r="C165" s="33" t="s">
        <v>2896</v>
      </c>
      <c r="D165" s="33">
        <v>1468</v>
      </c>
      <c r="E165" s="34">
        <v>8.4</v>
      </c>
      <c r="F165" s="34">
        <v>8.5</v>
      </c>
      <c r="G165" s="34">
        <v>4.3899999999999997</v>
      </c>
      <c r="H165" s="34">
        <v>0.17</v>
      </c>
      <c r="I165" s="34">
        <v>0.31</v>
      </c>
      <c r="J165" s="31">
        <v>4.3999999999999997E-2</v>
      </c>
      <c r="K165" s="31">
        <v>9.7000000000000003E-2</v>
      </c>
      <c r="L165" s="31">
        <v>3.1E-2</v>
      </c>
      <c r="M165" s="31">
        <v>1.4999999999999999E-2</v>
      </c>
      <c r="N165" s="35">
        <f t="shared" si="43"/>
        <v>94.942999999999998</v>
      </c>
      <c r="O165" s="34">
        <v>36.681212290869141</v>
      </c>
      <c r="P165" s="34">
        <v>38.969785728815239</v>
      </c>
      <c r="Q165" s="34">
        <v>7.1021438591516111</v>
      </c>
      <c r="R165" s="34">
        <v>14.899999542902737</v>
      </c>
      <c r="S165" s="34">
        <v>0.27984414503503696</v>
      </c>
      <c r="T165" s="34">
        <v>0.29365610819279453</v>
      </c>
      <c r="U165" s="34">
        <v>0.35726809687097166</v>
      </c>
      <c r="V165" s="34">
        <v>0.21394366392749531</v>
      </c>
      <c r="W165" s="34">
        <v>0.4303985938836738</v>
      </c>
      <c r="X165" s="34">
        <v>0.6817479703513134</v>
      </c>
      <c r="Y165" s="34">
        <v>1.0623908888233713</v>
      </c>
      <c r="Z165" s="34">
        <v>1.25600891329961</v>
      </c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6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</row>
    <row r="166" spans="1:48" ht="15.75" customHeight="1">
      <c r="A166" s="352" t="s">
        <v>2899</v>
      </c>
      <c r="B166" s="51">
        <v>45881</v>
      </c>
      <c r="C166" s="33" t="s">
        <v>2898</v>
      </c>
      <c r="D166" s="37">
        <v>1453</v>
      </c>
      <c r="E166" s="34">
        <v>11.1</v>
      </c>
      <c r="F166" s="34">
        <v>11.2</v>
      </c>
      <c r="G166" s="34">
        <v>4.41</v>
      </c>
      <c r="H166" s="34">
        <v>0.15</v>
      </c>
      <c r="I166" s="34">
        <v>0.28000000000000003</v>
      </c>
      <c r="J166" s="31">
        <v>3.9E-2</v>
      </c>
      <c r="K166" s="31">
        <v>9.1999999999999998E-2</v>
      </c>
      <c r="L166" s="31">
        <v>2.3E-2</v>
      </c>
      <c r="M166" s="31">
        <v>1.2999999999999999E-2</v>
      </c>
      <c r="N166" s="35">
        <f t="shared" si="43"/>
        <v>94.992999999999995</v>
      </c>
      <c r="O166" s="34">
        <v>36.22</v>
      </c>
      <c r="P166" s="34">
        <v>38.71</v>
      </c>
      <c r="Q166" s="34">
        <v>7</v>
      </c>
      <c r="R166" s="34">
        <v>15.76</v>
      </c>
      <c r="S166" s="34">
        <v>0.28000000000000003</v>
      </c>
      <c r="T166" s="34">
        <v>0.27</v>
      </c>
      <c r="U166" s="34">
        <v>0.36</v>
      </c>
      <c r="V166" s="34">
        <v>0.2</v>
      </c>
      <c r="W166" s="34">
        <v>0.39</v>
      </c>
      <c r="X166" s="34">
        <v>0.7</v>
      </c>
      <c r="Y166" s="34">
        <v>1.0687465488680288</v>
      </c>
      <c r="Z166" s="34">
        <v>1.2620099392600774</v>
      </c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6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</row>
    <row r="167" spans="1:48" ht="15.75" customHeight="1">
      <c r="A167" s="352" t="s">
        <v>2901</v>
      </c>
      <c r="B167" s="51">
        <v>45881</v>
      </c>
      <c r="C167" s="33" t="s">
        <v>2900</v>
      </c>
      <c r="D167" s="37">
        <v>1466</v>
      </c>
      <c r="E167" s="34">
        <v>12.3</v>
      </c>
      <c r="F167" s="34">
        <v>12.4</v>
      </c>
      <c r="G167" s="34">
        <v>4.3899999999999997</v>
      </c>
      <c r="H167" s="34">
        <v>0.17</v>
      </c>
      <c r="I167" s="34">
        <v>0.4</v>
      </c>
      <c r="J167" s="31">
        <v>0.03</v>
      </c>
      <c r="K167" s="31">
        <v>9.8000000000000004E-2</v>
      </c>
      <c r="L167" s="31">
        <v>2.9000000000000001E-2</v>
      </c>
      <c r="M167" s="31">
        <v>1.4E-2</v>
      </c>
      <c r="N167" s="35">
        <f t="shared" si="43"/>
        <v>94.869</v>
      </c>
      <c r="O167" s="34">
        <v>36.377997913915877</v>
      </c>
      <c r="P167" s="34">
        <v>38.601952632290626</v>
      </c>
      <c r="Q167" s="34">
        <v>7.0908201359455338</v>
      </c>
      <c r="R167" s="34">
        <v>15.649743381051804</v>
      </c>
      <c r="S167" s="34">
        <v>0.24639317534653271</v>
      </c>
      <c r="T167" s="34">
        <v>0.26488455506003944</v>
      </c>
      <c r="U167" s="34">
        <v>0.34493970471900165</v>
      </c>
      <c r="V167" s="34">
        <v>0.19089921693515147</v>
      </c>
      <c r="W167" s="34">
        <v>0.37420963505754651</v>
      </c>
      <c r="X167" s="34">
        <v>0.73815964967786962</v>
      </c>
      <c r="Y167" s="34">
        <v>1.0611346100914478</v>
      </c>
      <c r="Z167" s="34">
        <v>1.2560551813863581</v>
      </c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6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</row>
    <row r="168" spans="1:48" ht="15.75" customHeight="1">
      <c r="A168" s="353" t="s">
        <v>2903</v>
      </c>
      <c r="B168" s="51">
        <v>45881</v>
      </c>
      <c r="C168" s="33" t="s">
        <v>2902</v>
      </c>
      <c r="D168" s="37">
        <v>1457</v>
      </c>
      <c r="E168" s="34">
        <v>14.3</v>
      </c>
      <c r="F168" s="34">
        <v>14.4</v>
      </c>
      <c r="G168" s="34">
        <v>4.4000000000000004</v>
      </c>
      <c r="H168" s="34">
        <v>0.16</v>
      </c>
      <c r="I168" s="34">
        <v>0.78</v>
      </c>
      <c r="J168" s="31">
        <v>1.7999999999999999E-2</v>
      </c>
      <c r="K168" s="31">
        <v>0.10100000000000001</v>
      </c>
      <c r="L168" s="31">
        <v>5.5E-2</v>
      </c>
      <c r="M168" s="31">
        <v>1.4999999999999999E-2</v>
      </c>
      <c r="N168" s="35">
        <f t="shared" si="43"/>
        <v>94.471000000000004</v>
      </c>
      <c r="O168" s="34">
        <v>35.800540673856283</v>
      </c>
      <c r="P168" s="34">
        <v>39.046332877908277</v>
      </c>
      <c r="Q168" s="34">
        <v>6.9035040982404778</v>
      </c>
      <c r="R168" s="34">
        <v>16.184241538982963</v>
      </c>
      <c r="S168" s="34">
        <v>0.19725469117581501</v>
      </c>
      <c r="T168" s="34">
        <v>0.20616780433283027</v>
      </c>
      <c r="U168" s="34">
        <v>0.28995536736995914</v>
      </c>
      <c r="V168" s="34">
        <v>0.19992029511062329</v>
      </c>
      <c r="W168" s="34">
        <v>0.38459666771906154</v>
      </c>
      <c r="X168" s="34">
        <v>0.66748598530369341</v>
      </c>
      <c r="Y168" s="34">
        <f t="shared" si="44"/>
        <v>1.0906632174530893</v>
      </c>
      <c r="Z168" s="34">
        <f t="shared" si="45"/>
        <v>1.2834956151850549</v>
      </c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6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spans="1:48" ht="15.75" customHeight="1">
      <c r="A169" s="354" t="s">
        <v>2905</v>
      </c>
      <c r="B169" s="318">
        <v>45881</v>
      </c>
      <c r="C169" s="33" t="s">
        <v>2904</v>
      </c>
      <c r="D169" s="37">
        <v>1489</v>
      </c>
      <c r="E169" s="34">
        <v>16</v>
      </c>
      <c r="F169" s="34">
        <v>16.100000000000001</v>
      </c>
      <c r="G169" s="34">
        <v>4.42</v>
      </c>
      <c r="H169" s="34">
        <v>0.16</v>
      </c>
      <c r="I169" s="34">
        <v>0.92</v>
      </c>
      <c r="J169" s="31">
        <v>1.4E-2</v>
      </c>
      <c r="K169" s="31">
        <v>8.3000000000000004E-2</v>
      </c>
      <c r="L169" s="31">
        <v>6.4000000000000001E-2</v>
      </c>
      <c r="M169" s="31">
        <v>1.4999999999999999E-2</v>
      </c>
      <c r="N169" s="35">
        <f t="shared" si="43"/>
        <v>94.323999999999998</v>
      </c>
      <c r="O169" s="82">
        <v>35.585351117967718</v>
      </c>
      <c r="P169" s="34">
        <v>39.041273444776515</v>
      </c>
      <c r="Q169" s="34">
        <v>6.8227307573210592</v>
      </c>
      <c r="R169" s="34">
        <v>16.501947232889904</v>
      </c>
      <c r="S169" s="34">
        <v>0.25797142387725497</v>
      </c>
      <c r="T169" s="34">
        <v>0.19617870019978192</v>
      </c>
      <c r="U169" s="34">
        <v>0.24831598000278882</v>
      </c>
      <c r="V169" s="34">
        <v>0.20418437645035886</v>
      </c>
      <c r="W169" s="34">
        <v>0.36403632986163165</v>
      </c>
      <c r="X169" s="34">
        <v>0.65801063665298398</v>
      </c>
      <c r="Y169" s="34">
        <f t="shared" ref="Y169:Y171" si="46">P169/O169</f>
        <v>1.0971164318528766</v>
      </c>
      <c r="Z169" s="34">
        <f t="shared" ref="Z169:Z171" si="47">(Q169+P169)/O169</f>
        <v>1.2888450657703352</v>
      </c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6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spans="1:48" ht="15.75" customHeight="1">
      <c r="A170" s="355" t="s">
        <v>2907</v>
      </c>
      <c r="B170" s="318">
        <v>45881</v>
      </c>
      <c r="C170" s="33" t="s">
        <v>2906</v>
      </c>
      <c r="D170" s="37">
        <v>1478</v>
      </c>
      <c r="E170" s="34">
        <v>18.2</v>
      </c>
      <c r="F170" s="34">
        <v>18.3</v>
      </c>
      <c r="G170" s="34">
        <v>4.42</v>
      </c>
      <c r="H170" s="34">
        <v>0.15</v>
      </c>
      <c r="I170" s="34">
        <v>0.82</v>
      </c>
      <c r="J170" s="31">
        <v>1.2E-2</v>
      </c>
      <c r="K170" s="31">
        <v>8.2000000000000003E-2</v>
      </c>
      <c r="L170" s="31">
        <v>6.2E-2</v>
      </c>
      <c r="M170" s="31">
        <v>1.6E-2</v>
      </c>
      <c r="N170" s="35">
        <f t="shared" si="43"/>
        <v>94.438000000000002</v>
      </c>
      <c r="O170" s="82">
        <v>34.612511375492232</v>
      </c>
      <c r="P170" s="34">
        <v>39.346719327590314</v>
      </c>
      <c r="Q170" s="34">
        <v>7.1912744668436774</v>
      </c>
      <c r="R170" s="34">
        <v>16.796406434918207</v>
      </c>
      <c r="S170" s="34">
        <v>0.22948404885397106</v>
      </c>
      <c r="T170" s="34">
        <v>0.19632937230849315</v>
      </c>
      <c r="U170" s="34">
        <v>0.24850669536738046</v>
      </c>
      <c r="V170" s="34">
        <v>0.1954567973204554</v>
      </c>
      <c r="W170" s="34">
        <v>0.40479546945060224</v>
      </c>
      <c r="X170" s="34">
        <v>0.65851601185466468</v>
      </c>
      <c r="Y170" s="34">
        <f t="shared" si="46"/>
        <v>1.1367773606699394</v>
      </c>
      <c r="Z170" s="34">
        <f t="shared" si="47"/>
        <v>1.3445425351997351</v>
      </c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6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spans="1:48" ht="15.75" customHeight="1">
      <c r="A171" s="356" t="s">
        <v>2909</v>
      </c>
      <c r="B171" s="318">
        <v>45881</v>
      </c>
      <c r="C171" s="33" t="s">
        <v>2908</v>
      </c>
      <c r="D171" s="37">
        <v>1486</v>
      </c>
      <c r="E171" s="34">
        <v>20.5</v>
      </c>
      <c r="F171" s="34">
        <v>21</v>
      </c>
      <c r="G171" s="34">
        <v>4.47</v>
      </c>
      <c r="H171" s="34">
        <v>0.13</v>
      </c>
      <c r="I171" s="34">
        <v>0.65</v>
      </c>
      <c r="J171" s="31">
        <v>1.9E-2</v>
      </c>
      <c r="K171" s="31">
        <v>8.4000000000000005E-2</v>
      </c>
      <c r="L171" s="31">
        <v>4.9000000000000002E-2</v>
      </c>
      <c r="M171" s="31">
        <v>1.4999999999999999E-2</v>
      </c>
      <c r="N171" s="35">
        <f t="shared" si="43"/>
        <v>94.582999999999998</v>
      </c>
      <c r="O171" s="82">
        <v>34.925522519677422</v>
      </c>
      <c r="P171" s="34">
        <v>39.24422468184958</v>
      </c>
      <c r="Q171" s="34">
        <v>6.9620809180552348</v>
      </c>
      <c r="R171" s="34">
        <v>16.584285331224368</v>
      </c>
      <c r="S171" s="34">
        <v>0.345047330917295</v>
      </c>
      <c r="T171" s="34">
        <v>0.1967977766763235</v>
      </c>
      <c r="U171" s="34">
        <v>0.24909958485801798</v>
      </c>
      <c r="V171" s="34">
        <v>0.18256472535306614</v>
      </c>
      <c r="W171" s="34">
        <v>0.47676945005884941</v>
      </c>
      <c r="X171" s="34">
        <v>0.7136076813298472</v>
      </c>
      <c r="Y171" s="34">
        <f t="shared" si="46"/>
        <v>1.1236546184738956</v>
      </c>
      <c r="Z171" s="34">
        <f t="shared" si="47"/>
        <v>1.3229953989627981</v>
      </c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6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spans="1:48" ht="15.75" customHeight="1">
      <c r="A172" s="357" t="s">
        <v>2911</v>
      </c>
      <c r="B172" s="318">
        <v>45881</v>
      </c>
      <c r="C172" s="33" t="s">
        <v>2910</v>
      </c>
      <c r="D172" s="37">
        <v>1476</v>
      </c>
      <c r="E172" s="34">
        <v>22.45</v>
      </c>
      <c r="F172" s="34">
        <v>22.55</v>
      </c>
      <c r="G172" s="34">
        <v>4.3899999999999997</v>
      </c>
      <c r="H172" s="34">
        <v>0.12</v>
      </c>
      <c r="I172" s="34">
        <v>0.6</v>
      </c>
      <c r="J172" s="31">
        <v>2.3E-2</v>
      </c>
      <c r="K172" s="31">
        <v>8.6999999999999994E-2</v>
      </c>
      <c r="L172" s="31">
        <v>4.2999999999999997E-2</v>
      </c>
      <c r="M172" s="31">
        <v>1.4E-2</v>
      </c>
      <c r="N172" s="35">
        <f t="shared" si="43"/>
        <v>94.722999999999999</v>
      </c>
      <c r="O172" s="82">
        <v>35.388670637377217</v>
      </c>
      <c r="P172" s="34">
        <v>38.954605522848915</v>
      </c>
      <c r="Q172" s="34">
        <v>6.945039654312696</v>
      </c>
      <c r="R172" s="34">
        <v>16.41305795918317</v>
      </c>
      <c r="S172" s="34">
        <v>0.34526510389554432</v>
      </c>
      <c r="T172" s="34">
        <v>0.18</v>
      </c>
      <c r="U172" s="34">
        <v>0.24925680142981696</v>
      </c>
      <c r="V172" s="34">
        <v>0.18713555766696172</v>
      </c>
      <c r="W172" s="34">
        <v>0.50752165751196088</v>
      </c>
      <c r="X172" s="34">
        <v>0.73190951896224343</v>
      </c>
      <c r="Y172" s="34">
        <v>1.1007648725212467</v>
      </c>
      <c r="Z172" s="34">
        <v>1.2970152410495688</v>
      </c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6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spans="1:48" ht="15.75" customHeight="1">
      <c r="A173" s="330"/>
      <c r="B173" s="318"/>
      <c r="C173" s="33"/>
      <c r="D173" s="33"/>
      <c r="E173" s="34"/>
      <c r="F173" s="34"/>
      <c r="G173" s="34"/>
      <c r="H173" s="34"/>
      <c r="I173" s="34"/>
      <c r="J173" s="31"/>
      <c r="K173" s="31"/>
      <c r="L173" s="31"/>
      <c r="M173" s="31"/>
      <c r="N173" s="35"/>
      <c r="O173" s="82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6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spans="1:48" ht="15.75" customHeight="1">
      <c r="A174" s="357" t="s">
        <v>2913</v>
      </c>
      <c r="B174" s="318">
        <v>45882</v>
      </c>
      <c r="C174" s="33" t="s">
        <v>2912</v>
      </c>
      <c r="D174" s="37">
        <v>1469</v>
      </c>
      <c r="E174" s="34">
        <v>0.25</v>
      </c>
      <c r="F174" s="34">
        <v>0.35</v>
      </c>
      <c r="G174" s="34">
        <v>4.33</v>
      </c>
      <c r="H174" s="34">
        <v>0.12</v>
      </c>
      <c r="I174" s="34">
        <v>0.48</v>
      </c>
      <c r="J174" s="31">
        <v>2.3E-2</v>
      </c>
      <c r="K174" s="31">
        <v>9.2999999999999999E-2</v>
      </c>
      <c r="L174" s="31">
        <v>3.6999999999999998E-2</v>
      </c>
      <c r="M174" s="31">
        <v>1.4999999999999999E-2</v>
      </c>
      <c r="N174" s="35">
        <f t="shared" si="43"/>
        <v>94.902000000000001</v>
      </c>
      <c r="O174" s="82">
        <v>35.251441955660155</v>
      </c>
      <c r="P174" s="34">
        <v>38.997358833781249</v>
      </c>
      <c r="Q174" s="34">
        <v>6.9027805684947765</v>
      </c>
      <c r="R174" s="34">
        <v>16.515462408574866</v>
      </c>
      <c r="S174" s="34">
        <v>0.34529569424144929</v>
      </c>
      <c r="T174" s="34">
        <v>0.22</v>
      </c>
      <c r="U174" s="34">
        <v>0.26312771245078709</v>
      </c>
      <c r="V174" s="34">
        <v>0.19606414436215991</v>
      </c>
      <c r="W174" s="34">
        <v>0.5</v>
      </c>
      <c r="X174" s="34">
        <v>0.723047849187335</v>
      </c>
      <c r="Y174" s="34">
        <v>1.1062627986348124</v>
      </c>
      <c r="Z174" s="34">
        <v>1.3020783507242051</v>
      </c>
      <c r="AA174" s="34"/>
      <c r="AB174" s="34" t="s">
        <v>48</v>
      </c>
      <c r="AC174" s="34">
        <v>22.3</v>
      </c>
      <c r="AD174" s="34" t="s">
        <v>51</v>
      </c>
      <c r="AE174" s="34"/>
      <c r="AF174" s="34"/>
      <c r="AG174" s="34"/>
      <c r="AH174" s="34"/>
      <c r="AI174" s="34"/>
      <c r="AJ174" s="34"/>
      <c r="AK174" s="34"/>
      <c r="AL174" s="36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spans="1:48" ht="15.75" customHeight="1">
      <c r="A175" s="357" t="s">
        <v>2915</v>
      </c>
      <c r="B175" s="318">
        <v>45882</v>
      </c>
      <c r="C175" s="33" t="s">
        <v>2914</v>
      </c>
      <c r="D175" s="37">
        <v>1482</v>
      </c>
      <c r="E175" s="34">
        <v>2.1</v>
      </c>
      <c r="F175" s="34">
        <v>2.2000000000000002</v>
      </c>
      <c r="G175" s="34">
        <v>4.38</v>
      </c>
      <c r="H175" s="34">
        <v>0.15</v>
      </c>
      <c r="I175" s="34">
        <v>1.08</v>
      </c>
      <c r="J175" s="31">
        <v>0.01</v>
      </c>
      <c r="K175" s="31">
        <v>0.08</v>
      </c>
      <c r="L175" s="31">
        <v>7.8E-2</v>
      </c>
      <c r="M175" s="31">
        <v>1.6E-2</v>
      </c>
      <c r="N175" s="35">
        <f t="shared" si="43"/>
        <v>94.206000000000003</v>
      </c>
      <c r="O175" s="82">
        <v>34.32206862814968</v>
      </c>
      <c r="P175" s="34">
        <v>40.152407170973589</v>
      </c>
      <c r="Q175" s="34">
        <v>6.7552928365603782</v>
      </c>
      <c r="R175" s="34">
        <v>16.653039961982259</v>
      </c>
      <c r="S175" s="34">
        <v>0.25907043619669967</v>
      </c>
      <c r="T175" s="34">
        <v>0.1773130163118278</v>
      </c>
      <c r="U175" s="34">
        <v>0.235519754879954</v>
      </c>
      <c r="V175" s="34">
        <v>0.21396964662006426</v>
      </c>
      <c r="W175" s="34">
        <v>0.47729440118120187</v>
      </c>
      <c r="X175" s="34">
        <v>0.63402414714434174</v>
      </c>
      <c r="Y175" s="34">
        <v>1.1698714202220923</v>
      </c>
      <c r="Z175" s="34">
        <v>1.3666920987700031</v>
      </c>
      <c r="AA175" s="34"/>
      <c r="AB175" s="34" t="s">
        <v>50</v>
      </c>
      <c r="AC175" s="34">
        <v>6.3</v>
      </c>
      <c r="AD175" s="34" t="s">
        <v>51</v>
      </c>
      <c r="AE175" s="34"/>
      <c r="AF175" s="34"/>
      <c r="AG175" s="34"/>
      <c r="AH175" s="34"/>
      <c r="AI175" s="34"/>
      <c r="AJ175" s="34"/>
      <c r="AK175" s="34"/>
      <c r="AL175" s="36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spans="1:48" ht="15.75" customHeight="1">
      <c r="A176" s="357" t="s">
        <v>2917</v>
      </c>
      <c r="B176" s="318">
        <v>45882</v>
      </c>
      <c r="C176" s="33" t="s">
        <v>2916</v>
      </c>
      <c r="D176" s="37">
        <v>1472</v>
      </c>
      <c r="E176" s="34">
        <v>4.2</v>
      </c>
      <c r="F176" s="34">
        <v>4.3</v>
      </c>
      <c r="G176" s="34">
        <v>4.21</v>
      </c>
      <c r="H176" s="34">
        <v>0.13</v>
      </c>
      <c r="I176" s="34">
        <v>1.05</v>
      </c>
      <c r="J176" s="31">
        <v>8.9999999999999993E-3</v>
      </c>
      <c r="K176" s="31">
        <v>0.09</v>
      </c>
      <c r="L176" s="31">
        <v>7.2999999999999995E-2</v>
      </c>
      <c r="M176" s="31">
        <v>1.2E-2</v>
      </c>
      <c r="N176" s="35">
        <f t="shared" si="43"/>
        <v>94.426000000000002</v>
      </c>
      <c r="O176" s="82">
        <v>33.50283400696329</v>
      </c>
      <c r="P176" s="34">
        <v>40.861624700668749</v>
      </c>
      <c r="Q176" s="34">
        <v>6.6574337079505366</v>
      </c>
      <c r="R176" s="34">
        <v>17.023233596050858</v>
      </c>
      <c r="S176" s="34">
        <v>0.23023797330137002</v>
      </c>
      <c r="T176" s="34">
        <v>0.17727693626209892</v>
      </c>
      <c r="U176" s="34">
        <v>0.24932311495695733</v>
      </c>
      <c r="V176" s="34">
        <v>0.22729648932191002</v>
      </c>
      <c r="W176" s="34">
        <v>0.40612534489135393</v>
      </c>
      <c r="X176" s="34">
        <v>0.54461412963286149</v>
      </c>
      <c r="Y176" s="34">
        <v>1.2196468123316373</v>
      </c>
      <c r="Z176" s="34">
        <v>1.4183593662178799</v>
      </c>
      <c r="AA176" s="34"/>
      <c r="AB176" s="34" t="s">
        <v>53</v>
      </c>
      <c r="AC176" s="34">
        <v>14.3</v>
      </c>
      <c r="AD176" s="34" t="s">
        <v>51</v>
      </c>
      <c r="AE176" s="34"/>
      <c r="AF176" s="34"/>
      <c r="AG176" s="34"/>
      <c r="AH176" s="34"/>
      <c r="AI176" s="34"/>
      <c r="AJ176" s="34"/>
      <c r="AK176" s="34"/>
      <c r="AL176" s="36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spans="1:48" ht="15.75" customHeight="1">
      <c r="A177" s="357" t="s">
        <v>2919</v>
      </c>
      <c r="B177" s="318">
        <v>45882</v>
      </c>
      <c r="C177" s="33" t="s">
        <v>2918</v>
      </c>
      <c r="D177" s="37">
        <v>1485</v>
      </c>
      <c r="E177" s="34">
        <v>5.45</v>
      </c>
      <c r="F177" s="34">
        <v>5.55</v>
      </c>
      <c r="G177" s="34">
        <v>4.29</v>
      </c>
      <c r="H177" s="34">
        <v>0.15</v>
      </c>
      <c r="I177" s="34">
        <v>1.31</v>
      </c>
      <c r="J177" s="31">
        <v>1.2E-2</v>
      </c>
      <c r="K177" s="31">
        <v>9.5000000000000001E-2</v>
      </c>
      <c r="L177" s="31">
        <v>8.2000000000000003E-2</v>
      </c>
      <c r="M177" s="31">
        <v>1.4999999999999999E-2</v>
      </c>
      <c r="N177" s="35">
        <f t="shared" si="43"/>
        <v>94.046000000000006</v>
      </c>
      <c r="O177" s="82">
        <v>34.560542461052563</v>
      </c>
      <c r="P177" s="34">
        <v>39.620727545916104</v>
      </c>
      <c r="Q177" s="34">
        <v>6.9391421695232136</v>
      </c>
      <c r="R177" s="34">
        <v>16.909322077333222</v>
      </c>
      <c r="S177" s="34">
        <v>0.25912882779941582</v>
      </c>
      <c r="T177" s="34">
        <v>9.8529433721640622E-2</v>
      </c>
      <c r="U177" s="34">
        <v>0.2494300642097558</v>
      </c>
      <c r="V177" s="34">
        <v>0.2184765786926722</v>
      </c>
      <c r="W177" s="34">
        <v>0.49771695583424386</v>
      </c>
      <c r="X177" s="34">
        <v>0.52698388591714351</v>
      </c>
      <c r="Y177" s="34">
        <v>1.1464150943396225</v>
      </c>
      <c r="Z177" s="34">
        <v>1.3471973065211347</v>
      </c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6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spans="1:48" ht="15.75" customHeight="1">
      <c r="A178" s="358" t="s">
        <v>2921</v>
      </c>
      <c r="B178" s="318">
        <v>45882</v>
      </c>
      <c r="C178" s="33" t="s">
        <v>2920</v>
      </c>
      <c r="D178" s="33">
        <v>1382</v>
      </c>
      <c r="E178" s="34">
        <v>21.5</v>
      </c>
      <c r="F178" s="34">
        <v>22</v>
      </c>
      <c r="G178" s="34">
        <v>4</v>
      </c>
      <c r="H178" s="34">
        <v>0.15</v>
      </c>
      <c r="I178" s="34">
        <v>1.56</v>
      </c>
      <c r="J178" s="31">
        <v>2.9000000000000001E-2</v>
      </c>
      <c r="K178" s="31">
        <v>0.115</v>
      </c>
      <c r="L178" s="31">
        <v>0.106</v>
      </c>
      <c r="M178" s="31">
        <v>1.6E-2</v>
      </c>
      <c r="N178" s="35">
        <f t="shared" si="43"/>
        <v>94.024000000000001</v>
      </c>
      <c r="O178" s="82">
        <v>35.985731980888751</v>
      </c>
      <c r="P178" s="34">
        <v>37.189189379166386</v>
      </c>
      <c r="Q178" s="34">
        <v>7.0352021456449236</v>
      </c>
      <c r="R178" s="34">
        <v>17.553514440183086</v>
      </c>
      <c r="S178" s="34">
        <v>0.25547042779566059</v>
      </c>
      <c r="T178" s="34">
        <v>0.20597907285227052</v>
      </c>
      <c r="U178" s="34">
        <v>0.37360133888307717</v>
      </c>
      <c r="V178" s="34">
        <v>0.24451709293430821</v>
      </c>
      <c r="W178" s="34">
        <v>0.55143195192621042</v>
      </c>
      <c r="X178" s="34">
        <v>0.57536216972532317</v>
      </c>
      <c r="Y178" s="34">
        <v>1.033442626619816</v>
      </c>
      <c r="Z178" s="34">
        <v>1.2289423916205993</v>
      </c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6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spans="1:48" ht="15.75" customHeight="1">
      <c r="A179" s="330"/>
      <c r="B179" s="318"/>
      <c r="C179" s="33"/>
      <c r="D179" s="33"/>
      <c r="E179" s="34"/>
      <c r="F179" s="34"/>
      <c r="G179" s="34"/>
      <c r="H179" s="34"/>
      <c r="I179" s="34"/>
      <c r="J179" s="31"/>
      <c r="K179" s="31"/>
      <c r="L179" s="31"/>
      <c r="M179" s="31"/>
      <c r="N179" s="35"/>
      <c r="O179" s="82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6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spans="1:48" ht="15.75" customHeight="1">
      <c r="A180" s="359" t="s">
        <v>2923</v>
      </c>
      <c r="B180" s="318">
        <v>45883</v>
      </c>
      <c r="C180" s="33" t="s">
        <v>2922</v>
      </c>
      <c r="D180" s="33">
        <v>1457</v>
      </c>
      <c r="E180" s="34">
        <v>23.05</v>
      </c>
      <c r="F180" s="34">
        <v>0.05</v>
      </c>
      <c r="G180" s="34">
        <v>4.05</v>
      </c>
      <c r="H180" s="34">
        <v>0.16</v>
      </c>
      <c r="I180" s="34">
        <v>1.49</v>
      </c>
      <c r="J180" s="31">
        <v>2.5000000000000001E-2</v>
      </c>
      <c r="K180" s="31">
        <v>9.0999999999999998E-2</v>
      </c>
      <c r="L180" s="31">
        <v>9.9000000000000005E-2</v>
      </c>
      <c r="M180" s="31">
        <v>1.4999999999999999E-2</v>
      </c>
      <c r="N180" s="35">
        <f t="shared" si="43"/>
        <v>94.07</v>
      </c>
      <c r="O180" s="82">
        <v>36.47</v>
      </c>
      <c r="P180" s="34">
        <v>37.729999999999997</v>
      </c>
      <c r="Q180" s="34">
        <v>6.9966176603631585</v>
      </c>
      <c r="R180" s="34">
        <v>16.457590749919486</v>
      </c>
      <c r="S180" s="34">
        <v>0.27509008949239405</v>
      </c>
      <c r="T180" s="34">
        <v>0.13106238894873282</v>
      </c>
      <c r="U180" s="34">
        <v>0.38600994078472023</v>
      </c>
      <c r="V180" s="34">
        <v>0.23385878802280802</v>
      </c>
      <c r="W180" s="34">
        <v>0.51893458333986742</v>
      </c>
      <c r="X180" s="34">
        <v>0.74702541830064584</v>
      </c>
      <c r="Y180" s="34">
        <v>1.0345489443378117</v>
      </c>
      <c r="Z180" s="34">
        <v>1.2263947809257789</v>
      </c>
      <c r="AA180" s="34"/>
      <c r="AB180" s="34" t="s">
        <v>48</v>
      </c>
      <c r="AC180" s="34">
        <v>22.3</v>
      </c>
      <c r="AD180" s="34">
        <v>24.8</v>
      </c>
      <c r="AE180" s="34">
        <v>18.399999999999999</v>
      </c>
      <c r="AF180" s="34">
        <v>0.6</v>
      </c>
      <c r="AG180" s="34">
        <v>3.35</v>
      </c>
      <c r="AH180" s="34">
        <v>52.85</v>
      </c>
      <c r="AI180" s="34">
        <v>1.347826086956522</v>
      </c>
      <c r="AJ180" s="34">
        <v>42.592592592592588</v>
      </c>
      <c r="AK180" s="34">
        <v>858.57499999999993</v>
      </c>
      <c r="AL180" s="36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spans="1:48" ht="15.75" customHeight="1">
      <c r="A181" s="359" t="s">
        <v>2925</v>
      </c>
      <c r="B181" s="318">
        <v>45883</v>
      </c>
      <c r="C181" s="33" t="s">
        <v>2924</v>
      </c>
      <c r="D181" s="33">
        <v>1471</v>
      </c>
      <c r="E181" s="34">
        <v>1</v>
      </c>
      <c r="F181" s="34">
        <v>1.1000000000000001</v>
      </c>
      <c r="G181" s="34">
        <v>4.01</v>
      </c>
      <c r="H181" s="34">
        <v>0.17</v>
      </c>
      <c r="I181" s="34">
        <v>1.73</v>
      </c>
      <c r="J181" s="31">
        <v>2.3E-2</v>
      </c>
      <c r="K181" s="31">
        <v>0.09</v>
      </c>
      <c r="L181" s="31">
        <v>0.109</v>
      </c>
      <c r="M181" s="31">
        <v>1.4999999999999999E-2</v>
      </c>
      <c r="N181" s="35">
        <f t="shared" si="43"/>
        <v>93.852999999999994</v>
      </c>
      <c r="O181" s="82">
        <v>37.144729959284923</v>
      </c>
      <c r="P181" s="34">
        <v>37.552533036478565</v>
      </c>
      <c r="Q181" s="34">
        <v>6.8871396985466609</v>
      </c>
      <c r="R181" s="34">
        <v>16.158627397498986</v>
      </c>
      <c r="S181" s="34">
        <v>0.27486601291275986</v>
      </c>
      <c r="T181" s="34">
        <v>0.18707947307440476</v>
      </c>
      <c r="U181" s="34">
        <v>0.37325372289199787</v>
      </c>
      <c r="V181" s="34">
        <v>0.23</v>
      </c>
      <c r="W181" s="34">
        <v>0.53</v>
      </c>
      <c r="X181" s="34">
        <v>0.53192930177489084</v>
      </c>
      <c r="Y181" s="34">
        <v>1.0109787600459241</v>
      </c>
      <c r="Z181" s="34">
        <v>1.196392403006737</v>
      </c>
      <c r="AA181" s="34"/>
      <c r="AB181" s="34" t="s">
        <v>50</v>
      </c>
      <c r="AC181" s="34">
        <v>6.3</v>
      </c>
      <c r="AD181" s="34" t="s">
        <v>97</v>
      </c>
      <c r="AE181" s="34"/>
      <c r="AF181" s="34"/>
      <c r="AG181" s="34"/>
      <c r="AH181" s="34"/>
      <c r="AI181" s="34"/>
      <c r="AJ181" s="34"/>
      <c r="AK181" s="34"/>
      <c r="AL181" s="36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spans="1:48" ht="15.75" customHeight="1">
      <c r="A182" s="359" t="s">
        <v>2927</v>
      </c>
      <c r="B182" s="318">
        <v>45883</v>
      </c>
      <c r="C182" s="33" t="s">
        <v>2926</v>
      </c>
      <c r="D182" s="33">
        <v>1482</v>
      </c>
      <c r="E182" s="34">
        <v>3</v>
      </c>
      <c r="F182" s="34">
        <v>3.1</v>
      </c>
      <c r="G182" s="34">
        <v>4.08</v>
      </c>
      <c r="H182" s="34">
        <v>0.15</v>
      </c>
      <c r="I182" s="34">
        <v>0.76</v>
      </c>
      <c r="J182" s="31">
        <v>5.1999999999999998E-2</v>
      </c>
      <c r="K182" s="31">
        <v>8.2000000000000003E-2</v>
      </c>
      <c r="L182" s="31">
        <v>5.8000000000000003E-2</v>
      </c>
      <c r="M182" s="31">
        <v>1.4E-2</v>
      </c>
      <c r="N182" s="35">
        <f t="shared" si="43"/>
        <v>94.804000000000002</v>
      </c>
      <c r="O182" s="82">
        <v>37.76</v>
      </c>
      <c r="P182" s="34">
        <v>37.229999999999997</v>
      </c>
      <c r="Q182" s="34">
        <v>6.6007299743058017</v>
      </c>
      <c r="R182" s="34">
        <v>15.904321148446746</v>
      </c>
      <c r="S182" s="34">
        <v>0.25510222940600674</v>
      </c>
      <c r="T182" s="34">
        <v>0.18698382199526034</v>
      </c>
      <c r="U182" s="34">
        <v>0.39793374246561208</v>
      </c>
      <c r="V182" s="34">
        <v>0.22</v>
      </c>
      <c r="W182" s="34">
        <v>0.52</v>
      </c>
      <c r="X182" s="34">
        <v>0.60883339846768547</v>
      </c>
      <c r="Y182" s="34">
        <v>0.98596398305084743</v>
      </c>
      <c r="Z182" s="34">
        <v>1.1607714505907256</v>
      </c>
      <c r="AA182" s="34"/>
      <c r="AB182" s="34" t="s">
        <v>53</v>
      </c>
      <c r="AC182" s="34">
        <v>15</v>
      </c>
      <c r="AD182" s="34">
        <v>25.6</v>
      </c>
      <c r="AE182" s="34">
        <v>18.8</v>
      </c>
      <c r="AF182" s="34">
        <v>0.4</v>
      </c>
      <c r="AG182" s="34">
        <v>3.48</v>
      </c>
      <c r="AH182" s="34">
        <v>51.72</v>
      </c>
      <c r="AI182" s="34">
        <v>1.3617021276595744</v>
      </c>
      <c r="AJ182" s="34">
        <v>42.342342342342334</v>
      </c>
      <c r="AK182" s="34">
        <v>886.93999999999994</v>
      </c>
      <c r="AL182" s="36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spans="1:48" ht="15.75" customHeight="1">
      <c r="A183" s="359" t="s">
        <v>2929</v>
      </c>
      <c r="B183" s="318">
        <v>45883</v>
      </c>
      <c r="C183" s="33" t="s">
        <v>2928</v>
      </c>
      <c r="D183" s="33">
        <v>1486</v>
      </c>
      <c r="E183" s="34">
        <v>4.55</v>
      </c>
      <c r="F183" s="34">
        <v>5.05</v>
      </c>
      <c r="G183" s="34">
        <v>4.1500000000000004</v>
      </c>
      <c r="H183" s="34">
        <v>0.16</v>
      </c>
      <c r="I183" s="34">
        <v>0.6</v>
      </c>
      <c r="J183" s="31">
        <v>4.5999999999999999E-2</v>
      </c>
      <c r="K183" s="31">
        <v>8.2000000000000003E-2</v>
      </c>
      <c r="L183" s="31">
        <v>0.05</v>
      </c>
      <c r="M183" s="31">
        <v>1.4999999999999999E-2</v>
      </c>
      <c r="N183" s="35">
        <f t="shared" si="43"/>
        <v>94.897000000000006</v>
      </c>
      <c r="O183" s="82">
        <v>38.102326058771048</v>
      </c>
      <c r="P183" s="34">
        <v>37.245958489865458</v>
      </c>
      <c r="Q183" s="34">
        <v>6.5619466505266857</v>
      </c>
      <c r="R183" s="34">
        <v>15.468772442897524</v>
      </c>
      <c r="S183" s="34">
        <v>0.255060838363241</v>
      </c>
      <c r="T183" s="34">
        <v>0.21499650585552199</v>
      </c>
      <c r="U183" s="34">
        <v>0.37300235307613006</v>
      </c>
      <c r="V183" s="34">
        <v>0.22</v>
      </c>
      <c r="W183" s="34">
        <v>0.53</v>
      </c>
      <c r="X183" s="34">
        <v>0.62588206746692365</v>
      </c>
      <c r="Y183" s="34">
        <v>0.97752453308008846</v>
      </c>
      <c r="Z183" s="34">
        <v>1.1497435897435897</v>
      </c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6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spans="1:48" ht="15.75" customHeight="1">
      <c r="A184" s="359" t="s">
        <v>2931</v>
      </c>
      <c r="B184" s="318">
        <v>45883</v>
      </c>
      <c r="C184" s="33" t="s">
        <v>2930</v>
      </c>
      <c r="D184" s="33">
        <v>1474</v>
      </c>
      <c r="E184" s="34">
        <v>7.35</v>
      </c>
      <c r="F184" s="34">
        <v>7.45</v>
      </c>
      <c r="G184" s="34">
        <v>4.16</v>
      </c>
      <c r="H184" s="34">
        <v>0.16</v>
      </c>
      <c r="I184" s="34">
        <v>1.33</v>
      </c>
      <c r="J184" s="31">
        <v>3.2000000000000001E-2</v>
      </c>
      <c r="K184" s="31">
        <v>8.2000000000000003E-2</v>
      </c>
      <c r="L184" s="31">
        <v>8.4000000000000005E-2</v>
      </c>
      <c r="M184" s="31">
        <v>1.4E-2</v>
      </c>
      <c r="N184" s="35">
        <f t="shared" si="43"/>
        <v>94.138000000000005</v>
      </c>
      <c r="O184" s="82">
        <v>37.6</v>
      </c>
      <c r="P184" s="34">
        <v>37.450000000000003</v>
      </c>
      <c r="Q184" s="34">
        <v>6.55</v>
      </c>
      <c r="R184" s="34">
        <v>15.468772442897524</v>
      </c>
      <c r="S184" s="34">
        <v>0.255060838363241</v>
      </c>
      <c r="T184" s="34">
        <v>0.21499650585552199</v>
      </c>
      <c r="U184" s="34">
        <v>0.37300235307613006</v>
      </c>
      <c r="V184" s="34">
        <v>0.22</v>
      </c>
      <c r="W184" s="34">
        <v>0.49</v>
      </c>
      <c r="X184" s="34">
        <v>0.62588206746692365</v>
      </c>
      <c r="Y184" s="34">
        <v>0.9960106382978724</v>
      </c>
      <c r="Z184" s="34">
        <v>1.1702127659574468</v>
      </c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6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spans="1:48" ht="15.75" customHeight="1">
      <c r="A185" s="359" t="s">
        <v>2933</v>
      </c>
      <c r="B185" s="318">
        <v>45883</v>
      </c>
      <c r="C185" s="33" t="s">
        <v>2932</v>
      </c>
      <c r="D185" s="33">
        <v>1502</v>
      </c>
      <c r="E185" s="34">
        <v>8.5</v>
      </c>
      <c r="F185" s="34">
        <v>9</v>
      </c>
      <c r="G185" s="34">
        <v>4.1100000000000003</v>
      </c>
      <c r="H185" s="34">
        <v>0.21</v>
      </c>
      <c r="I185" s="34">
        <v>1.62</v>
      </c>
      <c r="J185" s="31">
        <v>1.9E-2</v>
      </c>
      <c r="K185" s="31">
        <v>8.2000000000000003E-2</v>
      </c>
      <c r="L185" s="31">
        <v>9.6000000000000002E-2</v>
      </c>
      <c r="M185" s="31">
        <v>1.4E-2</v>
      </c>
      <c r="N185" s="35">
        <f t="shared" si="43"/>
        <v>93.849000000000004</v>
      </c>
      <c r="O185" s="82">
        <v>37.066063451956602</v>
      </c>
      <c r="P185" s="34">
        <v>37.450000000000003</v>
      </c>
      <c r="Q185" s="34">
        <v>6.55</v>
      </c>
      <c r="R185" s="34">
        <v>15.468772442897524</v>
      </c>
      <c r="S185" s="34">
        <v>0.255060838363241</v>
      </c>
      <c r="T185" s="34">
        <v>0.21499650585552199</v>
      </c>
      <c r="U185" s="34">
        <v>0.37300235307613006</v>
      </c>
      <c r="V185" s="34">
        <v>0.22</v>
      </c>
      <c r="W185" s="34">
        <v>0.49</v>
      </c>
      <c r="X185" s="34">
        <v>0.62588206746692365</v>
      </c>
      <c r="Y185" s="34">
        <v>1.010358168963398</v>
      </c>
      <c r="Z185" s="34">
        <v>1.1870696778208147</v>
      </c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6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spans="1:48" ht="15.75" customHeight="1">
      <c r="A186" s="359" t="s">
        <v>2935</v>
      </c>
      <c r="B186" s="318">
        <v>45883</v>
      </c>
      <c r="C186" s="33" t="s">
        <v>2934</v>
      </c>
      <c r="D186" s="33">
        <v>1513</v>
      </c>
      <c r="E186" s="34">
        <v>9.5500000000000007</v>
      </c>
      <c r="F186" s="34">
        <v>10.55</v>
      </c>
      <c r="G186" s="34">
        <v>4.05</v>
      </c>
      <c r="H186" s="34">
        <v>0.21</v>
      </c>
      <c r="I186" s="34">
        <v>1.54</v>
      </c>
      <c r="J186" s="31">
        <v>2.1999999999999999E-2</v>
      </c>
      <c r="K186" s="31">
        <v>9.2999999999999999E-2</v>
      </c>
      <c r="L186" s="31">
        <v>8.7999999999999995E-2</v>
      </c>
      <c r="M186" s="31">
        <v>1.4E-2</v>
      </c>
      <c r="N186" s="35">
        <f t="shared" si="43"/>
        <v>93.983000000000004</v>
      </c>
      <c r="O186" s="82">
        <v>36.060544835798666</v>
      </c>
      <c r="P186" s="34">
        <v>38.852101938827921</v>
      </c>
      <c r="Q186" s="34">
        <v>6.7333031869564488</v>
      </c>
      <c r="R186" s="34">
        <v>16.381343356684518</v>
      </c>
      <c r="S186" s="34">
        <v>0.25548121196094292</v>
      </c>
      <c r="T186" s="34">
        <v>0.14044620534580526</v>
      </c>
      <c r="U186" s="34">
        <v>0.36116320604803381</v>
      </c>
      <c r="V186" s="34">
        <v>0.19136928109054238</v>
      </c>
      <c r="W186" s="34">
        <v>0.44332675313241493</v>
      </c>
      <c r="X186" s="34">
        <v>0.48092002415472584</v>
      </c>
      <c r="Y186" s="34">
        <f t="shared" ref="Y186" si="48">P186/O186</f>
        <v>1.0774130595014741</v>
      </c>
      <c r="Z186" s="34">
        <f t="shared" ref="Z186" si="49">(Q186+P186)/O186</f>
        <v>1.2641352296077906</v>
      </c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6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spans="1:48" ht="15.75" customHeight="1">
      <c r="A187" s="359" t="s">
        <v>2937</v>
      </c>
      <c r="B187" s="318">
        <v>45883</v>
      </c>
      <c r="C187" s="33" t="s">
        <v>2936</v>
      </c>
      <c r="D187" s="33">
        <v>1499</v>
      </c>
      <c r="E187" s="34">
        <v>11.3</v>
      </c>
      <c r="F187" s="34">
        <v>11.4</v>
      </c>
      <c r="G187" s="34">
        <v>4.0999999999999996</v>
      </c>
      <c r="H187" s="34">
        <v>0.18</v>
      </c>
      <c r="I187" s="34">
        <v>1.26</v>
      </c>
      <c r="J187" s="31">
        <v>0.03</v>
      </c>
      <c r="K187" s="31">
        <v>9.7000000000000003E-2</v>
      </c>
      <c r="L187" s="31">
        <v>7.6999999999999999E-2</v>
      </c>
      <c r="M187" s="31">
        <v>1.4E-2</v>
      </c>
      <c r="N187" s="35">
        <f t="shared" si="43"/>
        <v>94.242000000000004</v>
      </c>
      <c r="O187" s="82">
        <v>36.718283110423272</v>
      </c>
      <c r="P187" s="34">
        <v>38.05118930631879</v>
      </c>
      <c r="Q187" s="34">
        <v>6.5686744229326797</v>
      </c>
      <c r="R187" s="34">
        <v>16.518910987099115</v>
      </c>
      <c r="S187" s="34">
        <v>0.25532234479747151</v>
      </c>
      <c r="T187" s="34">
        <v>0.14971612904265355</v>
      </c>
      <c r="U187" s="34">
        <v>0.36093862212010153</v>
      </c>
      <c r="V187" s="34">
        <v>0.22312532779905142</v>
      </c>
      <c r="W187" s="34">
        <v>0.54030619150473769</v>
      </c>
      <c r="X187" s="34">
        <v>0.52353355796212309</v>
      </c>
      <c r="Y187" s="34">
        <v>1.0363008856347411</v>
      </c>
      <c r="Z187" s="34">
        <v>1.2151947190740289</v>
      </c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6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spans="1:48" ht="15.75" customHeight="1">
      <c r="A188" s="359" t="s">
        <v>2939</v>
      </c>
      <c r="B188" s="318">
        <v>45883</v>
      </c>
      <c r="C188" s="33" t="s">
        <v>2938</v>
      </c>
      <c r="D188" s="33">
        <v>1488</v>
      </c>
      <c r="E188" s="34">
        <v>12.2</v>
      </c>
      <c r="F188" s="34">
        <v>13.3</v>
      </c>
      <c r="G188" s="34">
        <v>4.13</v>
      </c>
      <c r="H188" s="34">
        <v>0.17</v>
      </c>
      <c r="I188" s="34">
        <v>1.1200000000000001</v>
      </c>
      <c r="J188" s="31">
        <v>3.6999999999999998E-2</v>
      </c>
      <c r="K188" s="31">
        <v>9.5000000000000001E-2</v>
      </c>
      <c r="L188" s="31">
        <v>6.8000000000000005E-2</v>
      </c>
      <c r="M188" s="31">
        <v>1.4999999999999999E-2</v>
      </c>
      <c r="N188" s="35">
        <f t="shared" si="43"/>
        <v>94.364999999999995</v>
      </c>
      <c r="O188" s="82">
        <v>37.590483540746469</v>
      </c>
      <c r="P188" s="34">
        <v>37.411921706017765</v>
      </c>
      <c r="Q188" s="34">
        <v>6.4035129314401686</v>
      </c>
      <c r="R188" s="34">
        <v>16.250826112905528</v>
      </c>
      <c r="S188" s="34">
        <v>0.25513429718893288</v>
      </c>
      <c r="T188" s="34">
        <v>0.16830659422063116</v>
      </c>
      <c r="U188" s="34">
        <v>0.34823579435040514</v>
      </c>
      <c r="V188" s="34">
        <v>0.25481256415338566</v>
      </c>
      <c r="W188" s="34">
        <v>0.64788990033318228</v>
      </c>
      <c r="X188" s="34">
        <v>0.54887655864353024</v>
      </c>
      <c r="Y188" s="34">
        <v>0.99524981277415203</v>
      </c>
      <c r="Z188" s="34">
        <v>1.1655991227131699</v>
      </c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6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spans="1:48" ht="15.75" customHeight="1">
      <c r="A189" s="359" t="s">
        <v>2941</v>
      </c>
      <c r="B189" s="318">
        <v>45883</v>
      </c>
      <c r="C189" s="33" t="s">
        <v>2940</v>
      </c>
      <c r="D189" s="33">
        <v>1478</v>
      </c>
      <c r="E189" s="34">
        <v>14.3</v>
      </c>
      <c r="F189" s="34">
        <v>14.4</v>
      </c>
      <c r="G189" s="34">
        <v>4.08</v>
      </c>
      <c r="H189" s="34">
        <v>0.18</v>
      </c>
      <c r="I189" s="34">
        <v>1.1299999999999999</v>
      </c>
      <c r="J189" s="31">
        <v>3.5000000000000003E-2</v>
      </c>
      <c r="K189" s="31">
        <v>8.8999999999999996E-2</v>
      </c>
      <c r="L189" s="31">
        <v>6.9000000000000006E-2</v>
      </c>
      <c r="M189" s="31">
        <v>1.4999999999999999E-2</v>
      </c>
      <c r="N189" s="35">
        <f t="shared" si="43"/>
        <v>94.402000000000001</v>
      </c>
      <c r="O189" s="82">
        <v>38.098746429995501</v>
      </c>
      <c r="P189" s="34">
        <v>37.330289277798826</v>
      </c>
      <c r="Q189" s="34">
        <v>6.2802371877875194</v>
      </c>
      <c r="R189" s="34">
        <v>16.071923448677175</v>
      </c>
      <c r="S189" s="34">
        <v>0.25510686413059558</v>
      </c>
      <c r="T189" s="34">
        <v>0.20568594105107132</v>
      </c>
      <c r="U189" s="34">
        <v>0.33576269526709346</v>
      </c>
      <c r="V189" s="34">
        <v>0.29724935997058055</v>
      </c>
      <c r="W189" s="34">
        <v>0.43188015774946359</v>
      </c>
      <c r="X189" s="34">
        <v>0.58311863757215743</v>
      </c>
      <c r="Y189" s="34">
        <f t="shared" ref="Y189:Y192" si="50">P189/O189</f>
        <v>0.97982985729967065</v>
      </c>
      <c r="Z189" s="34">
        <f t="shared" ref="Z189:Z192" si="51">(Q189+P189)/O189</f>
        <v>1.1446709026429114</v>
      </c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6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spans="1:48" ht="15.75" customHeight="1">
      <c r="A190" s="360" t="s">
        <v>2943</v>
      </c>
      <c r="B190" s="318">
        <v>45883</v>
      </c>
      <c r="C190" s="33" t="s">
        <v>2942</v>
      </c>
      <c r="D190" s="33">
        <v>1507</v>
      </c>
      <c r="E190" s="34">
        <v>15.5</v>
      </c>
      <c r="F190" s="34">
        <v>16</v>
      </c>
      <c r="G190" s="34">
        <v>4.17</v>
      </c>
      <c r="H190" s="34">
        <v>0.17</v>
      </c>
      <c r="I190" s="34">
        <v>0.68</v>
      </c>
      <c r="J190" s="31">
        <v>0.05</v>
      </c>
      <c r="K190" s="31">
        <v>8.5999999999999993E-2</v>
      </c>
      <c r="L190" s="31">
        <v>4.7E-2</v>
      </c>
      <c r="M190" s="31">
        <v>1.4E-2</v>
      </c>
      <c r="N190" s="35">
        <f t="shared" si="43"/>
        <v>94.783000000000001</v>
      </c>
      <c r="O190" s="82">
        <v>39.204355514746858</v>
      </c>
      <c r="P190" s="34">
        <v>36.687370946630779</v>
      </c>
      <c r="Q190" s="34">
        <v>6.0879840534919394</v>
      </c>
      <c r="R190" s="34">
        <v>15.609815443472018</v>
      </c>
      <c r="S190" s="34">
        <v>0.25495369791040068</v>
      </c>
      <c r="T190" s="34">
        <v>0.25228118515645342</v>
      </c>
      <c r="U190" s="34">
        <v>0.33556110326723965</v>
      </c>
      <c r="V190" s="34">
        <v>0.35011926484795253</v>
      </c>
      <c r="W190" s="34">
        <v>0.37766824970255208</v>
      </c>
      <c r="X190" s="34">
        <v>0.7198905407738031</v>
      </c>
      <c r="Y190" s="34">
        <f t="shared" si="50"/>
        <v>0.93579834344759716</v>
      </c>
      <c r="Z190" s="34">
        <f t="shared" si="51"/>
        <v>1.0910868049860585</v>
      </c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6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spans="1:48" ht="15.75" customHeight="1">
      <c r="A191" s="361" t="s">
        <v>2945</v>
      </c>
      <c r="B191" s="318">
        <v>45883</v>
      </c>
      <c r="C191" s="33" t="s">
        <v>2944</v>
      </c>
      <c r="D191" s="33">
        <v>1484</v>
      </c>
      <c r="E191" s="34">
        <v>17.2</v>
      </c>
      <c r="F191" s="34">
        <v>17.3</v>
      </c>
      <c r="G191" s="34">
        <v>4.25</v>
      </c>
      <c r="H191" s="34">
        <v>0.2</v>
      </c>
      <c r="I191" s="34">
        <v>0.97</v>
      </c>
      <c r="J191" s="31">
        <v>3.6999999999999998E-2</v>
      </c>
      <c r="K191" s="31">
        <v>0.1</v>
      </c>
      <c r="L191" s="31">
        <v>6.0999999999999999E-2</v>
      </c>
      <c r="M191" s="31">
        <v>1.4E-2</v>
      </c>
      <c r="N191" s="35">
        <f t="shared" si="43"/>
        <v>94.367999999999995</v>
      </c>
      <c r="O191" s="82">
        <v>38.280084551222508</v>
      </c>
      <c r="P191" s="34">
        <v>37.809204442814618</v>
      </c>
      <c r="Q191" s="34">
        <v>6.488302608740816</v>
      </c>
      <c r="R191" s="34">
        <v>15.148203536160905</v>
      </c>
      <c r="S191" s="34">
        <v>0.25513085579072087</v>
      </c>
      <c r="T191" s="34">
        <v>0.23375600556172213</v>
      </c>
      <c r="U191" s="34">
        <v>0.33579427224756808</v>
      </c>
      <c r="V191" s="34">
        <v>0.29727731494404303</v>
      </c>
      <c r="W191" s="34">
        <v>0.43192077414759494</v>
      </c>
      <c r="X191" s="34">
        <v>0.60032563836948072</v>
      </c>
      <c r="Y191" s="34">
        <f t="shared" si="50"/>
        <v>0.98769908389889249</v>
      </c>
      <c r="Z191" s="34">
        <f t="shared" si="51"/>
        <v>1.1571945979450757</v>
      </c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6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spans="1:48" ht="15.75" customHeight="1">
      <c r="A192" s="362" t="s">
        <v>2947</v>
      </c>
      <c r="B192" s="318">
        <v>45883</v>
      </c>
      <c r="C192" s="33" t="s">
        <v>2946</v>
      </c>
      <c r="D192" s="33">
        <v>1493</v>
      </c>
      <c r="E192" s="34">
        <v>19.399999999999999</v>
      </c>
      <c r="F192" s="34">
        <v>19.5</v>
      </c>
      <c r="G192" s="34">
        <v>4.26</v>
      </c>
      <c r="H192" s="34">
        <v>0.19</v>
      </c>
      <c r="I192" s="34">
        <v>0.85</v>
      </c>
      <c r="J192" s="31">
        <v>3.5999999999999997E-2</v>
      </c>
      <c r="K192" s="31">
        <v>9.6000000000000002E-2</v>
      </c>
      <c r="L192" s="31">
        <v>5.7000000000000002E-2</v>
      </c>
      <c r="M192" s="31">
        <v>1.2999999999999999E-2</v>
      </c>
      <c r="N192" s="35">
        <f t="shared" si="43"/>
        <v>94.498000000000005</v>
      </c>
      <c r="O192" s="82">
        <v>37.39380560670709</v>
      </c>
      <c r="P192" s="34">
        <v>38.201800176813478</v>
      </c>
      <c r="Q192" s="34">
        <v>6.662225339879476</v>
      </c>
      <c r="R192" s="34">
        <v>15.443314956388837</v>
      </c>
      <c r="S192" s="34">
        <v>0.27492841451618832</v>
      </c>
      <c r="T192" s="34">
        <v>0.23390243111465817</v>
      </c>
      <c r="U192" s="34">
        <v>0.32355999954880155</v>
      </c>
      <c r="V192" s="34">
        <v>0.27621613542727114</v>
      </c>
      <c r="W192" s="34">
        <v>0.45380089732129031</v>
      </c>
      <c r="X192" s="34">
        <v>0.62644604228295253</v>
      </c>
      <c r="Y192" s="34">
        <f t="shared" si="50"/>
        <v>1.0216077116783606</v>
      </c>
      <c r="Z192" s="34">
        <f t="shared" si="51"/>
        <v>1.1997715875338983</v>
      </c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6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spans="1:48" ht="15.75" customHeight="1">
      <c r="A193" s="363" t="s">
        <v>2949</v>
      </c>
      <c r="B193" s="318">
        <v>45883</v>
      </c>
      <c r="C193" s="33" t="s">
        <v>2948</v>
      </c>
      <c r="D193" s="33">
        <v>1483</v>
      </c>
      <c r="E193" s="34">
        <v>21.4</v>
      </c>
      <c r="F193" s="34">
        <v>21.5</v>
      </c>
      <c r="G193" s="34">
        <v>4.3099999999999996</v>
      </c>
      <c r="H193" s="34">
        <v>0.18</v>
      </c>
      <c r="I193" s="34">
        <v>0.67</v>
      </c>
      <c r="J193" s="31">
        <v>3.6999999999999998E-2</v>
      </c>
      <c r="K193" s="31">
        <v>9.1999999999999998E-2</v>
      </c>
      <c r="L193" s="31">
        <v>0.05</v>
      </c>
      <c r="M193" s="31">
        <v>1.2E-2</v>
      </c>
      <c r="N193" s="35">
        <f t="shared" si="43"/>
        <v>94.649000000000001</v>
      </c>
      <c r="O193" s="82">
        <v>36.785810050576217</v>
      </c>
      <c r="P193" s="34">
        <v>38.415390442191914</v>
      </c>
      <c r="Q193" s="34">
        <v>6.6639111002771045</v>
      </c>
      <c r="R193" s="34">
        <v>15.654105064774027</v>
      </c>
      <c r="S193" s="34">
        <v>0.2553552674919089</v>
      </c>
      <c r="T193" s="34">
        <v>0.22460315141942808</v>
      </c>
      <c r="U193" s="34">
        <v>0.3360896350473781</v>
      </c>
      <c r="V193" s="34">
        <v>0.2</v>
      </c>
      <c r="W193" s="34">
        <v>0.5</v>
      </c>
      <c r="X193" s="34">
        <v>0.61802092955087773</v>
      </c>
      <c r="Y193" s="34">
        <v>1.0442991574570524</v>
      </c>
      <c r="Z193" s="34">
        <v>1.2254535507167088</v>
      </c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6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spans="1:48" ht="15.75" customHeight="1">
      <c r="A194" s="364" t="s">
        <v>2951</v>
      </c>
      <c r="B194" s="318">
        <v>45883</v>
      </c>
      <c r="C194" s="33" t="s">
        <v>2950</v>
      </c>
      <c r="D194" s="33">
        <v>1483</v>
      </c>
      <c r="E194" s="34">
        <v>22.35</v>
      </c>
      <c r="F194" s="34">
        <v>22.45</v>
      </c>
      <c r="G194" s="34">
        <v>4.16</v>
      </c>
      <c r="H194" s="34">
        <v>0.18</v>
      </c>
      <c r="I194" s="34">
        <v>0.61</v>
      </c>
      <c r="J194" s="31">
        <v>3.7999999999999999E-2</v>
      </c>
      <c r="K194" s="31">
        <v>8.7999999999999995E-2</v>
      </c>
      <c r="L194" s="31">
        <v>4.7E-2</v>
      </c>
      <c r="M194" s="31">
        <v>1.4E-2</v>
      </c>
      <c r="N194" s="35">
        <f t="shared" si="43"/>
        <v>94.863</v>
      </c>
      <c r="O194" s="82">
        <v>37.67774264674663</v>
      </c>
      <c r="P194" s="34">
        <v>37.882069127192494</v>
      </c>
      <c r="Q194" s="34">
        <v>6.5096817462059944</v>
      </c>
      <c r="R194" s="34">
        <v>15.498699125628288</v>
      </c>
      <c r="S194" s="34">
        <v>0.25522957262093771</v>
      </c>
      <c r="T194" s="34">
        <v>0.25255416805295344</v>
      </c>
      <c r="U194" s="34">
        <v>0.33592419987258432</v>
      </c>
      <c r="V194" s="34">
        <v>0.23366540948650791</v>
      </c>
      <c r="W194" s="34">
        <v>0.47529668520551044</v>
      </c>
      <c r="X194" s="34">
        <v>0.60913731898809309</v>
      </c>
      <c r="Y194" s="34">
        <v>1.0054230021782768</v>
      </c>
      <c r="Z194" s="34">
        <v>1.1781956071413315</v>
      </c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6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spans="1:48" ht="15.75" customHeight="1">
      <c r="A195" s="359"/>
      <c r="B195" s="318"/>
      <c r="C195" s="33"/>
      <c r="D195" s="33"/>
      <c r="E195" s="34"/>
      <c r="F195" s="34"/>
      <c r="G195" s="34"/>
      <c r="H195" s="34"/>
      <c r="I195" s="34"/>
      <c r="J195" s="31"/>
      <c r="K195" s="31"/>
      <c r="L195" s="31"/>
      <c r="M195" s="31"/>
      <c r="N195" s="35"/>
      <c r="O195" s="82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6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spans="1:48" ht="15.75" customHeight="1">
      <c r="A196" s="364" t="s">
        <v>2953</v>
      </c>
      <c r="B196" s="318">
        <v>45884</v>
      </c>
      <c r="C196" s="33" t="s">
        <v>2952</v>
      </c>
      <c r="D196" s="33">
        <v>1489</v>
      </c>
      <c r="E196" s="34">
        <v>0.4</v>
      </c>
      <c r="F196" s="34">
        <v>0.5</v>
      </c>
      <c r="G196" s="34">
        <v>4.22</v>
      </c>
      <c r="H196" s="34">
        <v>0.17</v>
      </c>
      <c r="I196" s="34">
        <v>0.62</v>
      </c>
      <c r="J196" s="31">
        <v>3.4000000000000002E-2</v>
      </c>
      <c r="K196" s="31">
        <v>8.5999999999999993E-2</v>
      </c>
      <c r="L196" s="31">
        <v>4.7E-2</v>
      </c>
      <c r="M196" s="31">
        <v>1.0999999999999999E-2</v>
      </c>
      <c r="N196" s="35">
        <f t="shared" si="43"/>
        <v>94.811999999999998</v>
      </c>
      <c r="O196" s="82">
        <v>38.040189515640918</v>
      </c>
      <c r="P196" s="34">
        <v>38.324851315370253</v>
      </c>
      <c r="Q196" s="34">
        <v>6.7543240414279966</v>
      </c>
      <c r="R196" s="34">
        <v>14.581553038889369</v>
      </c>
      <c r="S196" s="34">
        <v>0.25520501077306529</v>
      </c>
      <c r="T196" s="34">
        <v>0.22447098992965075</v>
      </c>
      <c r="U196" s="34">
        <v>0.34833231215068927</v>
      </c>
      <c r="V196" s="34">
        <v>0.24426305570839416</v>
      </c>
      <c r="W196" s="34">
        <v>0.43204631395061815</v>
      </c>
      <c r="X196" s="34">
        <v>0.57476440615902646</v>
      </c>
      <c r="Y196" s="34">
        <v>1.0074831856348216</v>
      </c>
      <c r="Z196" s="34">
        <v>1.1850407669042533</v>
      </c>
      <c r="AA196" s="34"/>
      <c r="AB196" s="34" t="s">
        <v>48</v>
      </c>
      <c r="AC196" s="34">
        <v>22.3</v>
      </c>
      <c r="AD196" s="34" t="s">
        <v>97</v>
      </c>
      <c r="AE196" s="34"/>
      <c r="AF196" s="34"/>
      <c r="AG196" s="34"/>
      <c r="AH196" s="34"/>
      <c r="AI196" s="34"/>
      <c r="AJ196" s="34"/>
      <c r="AK196" s="34"/>
      <c r="AL196" s="36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spans="1:48" ht="15.75" customHeight="1">
      <c r="A197" s="364" t="s">
        <v>2955</v>
      </c>
      <c r="B197" s="318">
        <v>45884</v>
      </c>
      <c r="C197" s="33" t="s">
        <v>2954</v>
      </c>
      <c r="D197" s="33">
        <v>1487</v>
      </c>
      <c r="E197" s="34">
        <v>2.2999999999999998</v>
      </c>
      <c r="F197" s="34">
        <v>2.4</v>
      </c>
      <c r="G197" s="34">
        <v>4.1399999999999997</v>
      </c>
      <c r="H197" s="34">
        <v>0.19</v>
      </c>
      <c r="I197" s="34">
        <v>0.56999999999999995</v>
      </c>
      <c r="J197" s="31">
        <v>0.04</v>
      </c>
      <c r="K197" s="31">
        <v>0.09</v>
      </c>
      <c r="L197" s="31">
        <v>0.04</v>
      </c>
      <c r="M197" s="31">
        <v>1.2E-2</v>
      </c>
      <c r="N197" s="35">
        <f t="shared" si="43"/>
        <v>94.918000000000006</v>
      </c>
      <c r="O197" s="82">
        <v>38.169551565571638</v>
      </c>
      <c r="P197" s="34">
        <v>37.745724748266881</v>
      </c>
      <c r="Q197" s="34">
        <v>6.5739511169253992</v>
      </c>
      <c r="R197" s="34">
        <v>15.002323039416918</v>
      </c>
      <c r="S197" s="34">
        <v>0.25516083786299942</v>
      </c>
      <c r="T197" s="34">
        <v>0.28989150991449691</v>
      </c>
      <c r="U197" s="34">
        <v>0.33583373359813679</v>
      </c>
      <c r="V197" s="34">
        <v>0.24422077671881032</v>
      </c>
      <c r="W197" s="34">
        <v>0.4643693968391015</v>
      </c>
      <c r="X197" s="34">
        <v>0.60897327488559405</v>
      </c>
      <c r="Y197" s="34">
        <v>0.98889620653319277</v>
      </c>
      <c r="Z197" s="34">
        <v>1.1611264488935722</v>
      </c>
      <c r="AA197" s="34"/>
      <c r="AB197" s="34" t="s">
        <v>50</v>
      </c>
      <c r="AC197" s="34">
        <v>6.3</v>
      </c>
      <c r="AD197" s="34">
        <v>25.2</v>
      </c>
      <c r="AE197" s="34">
        <v>18.399999999999999</v>
      </c>
      <c r="AF197" s="34">
        <v>0.6</v>
      </c>
      <c r="AG197" s="34">
        <v>3.22</v>
      </c>
      <c r="AH197" s="34">
        <v>52.58</v>
      </c>
      <c r="AI197" s="34">
        <v>1.3695652173913044</v>
      </c>
      <c r="AJ197" s="34">
        <v>42.201834862385326</v>
      </c>
      <c r="AK197" s="34">
        <v>866.81000000000006</v>
      </c>
      <c r="AL197" s="36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spans="1:48" ht="15.75" customHeight="1">
      <c r="A198" s="364" t="s">
        <v>2957</v>
      </c>
      <c r="B198" s="318">
        <v>45884</v>
      </c>
      <c r="C198" s="33" t="s">
        <v>2956</v>
      </c>
      <c r="D198" s="33">
        <v>1501</v>
      </c>
      <c r="E198" s="34">
        <v>4.2</v>
      </c>
      <c r="F198" s="34">
        <v>4.3</v>
      </c>
      <c r="G198" s="34">
        <v>4.22</v>
      </c>
      <c r="H198" s="34">
        <v>0.22</v>
      </c>
      <c r="I198" s="34">
        <v>0.86</v>
      </c>
      <c r="J198" s="31">
        <v>2.5000000000000001E-2</v>
      </c>
      <c r="K198" s="31">
        <v>0.109</v>
      </c>
      <c r="L198" s="31">
        <v>6.3E-2</v>
      </c>
      <c r="M198" s="31">
        <v>1.2999999999999999E-2</v>
      </c>
      <c r="N198" s="35">
        <f t="shared" si="43"/>
        <v>94.49</v>
      </c>
      <c r="O198" s="82">
        <v>36.920511661206099</v>
      </c>
      <c r="P198" s="34">
        <v>38.793975390323311</v>
      </c>
      <c r="Q198" s="34">
        <v>6.9865612402882089</v>
      </c>
      <c r="R198" s="34">
        <v>15.116002793187729</v>
      </c>
      <c r="S198" s="34">
        <v>0.2554183398166795</v>
      </c>
      <c r="T198" s="34">
        <v>0.21529785185524805</v>
      </c>
      <c r="U198" s="34">
        <v>0.33617264862615387</v>
      </c>
      <c r="V198" s="34">
        <v>0.19132218644528073</v>
      </c>
      <c r="W198" s="34">
        <v>0.50807877353666253</v>
      </c>
      <c r="X198" s="34">
        <v>0.56665911471466834</v>
      </c>
      <c r="Y198" s="34">
        <v>1.0507431680879369</v>
      </c>
      <c r="Z198" s="34">
        <v>1.2399756821007173</v>
      </c>
      <c r="AA198" s="34"/>
      <c r="AB198" s="34" t="s">
        <v>53</v>
      </c>
      <c r="AC198" s="34">
        <v>14.5</v>
      </c>
      <c r="AD198" s="34" t="s">
        <v>97</v>
      </c>
      <c r="AE198" s="34"/>
      <c r="AF198" s="34"/>
      <c r="AG198" s="34"/>
      <c r="AH198" s="34"/>
      <c r="AI198" s="34"/>
      <c r="AJ198" s="34"/>
      <c r="AK198" s="34"/>
      <c r="AL198" s="36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spans="1:48" ht="15.75" customHeight="1">
      <c r="A199" s="364" t="s">
        <v>2959</v>
      </c>
      <c r="B199" s="318">
        <v>45884</v>
      </c>
      <c r="C199" s="33" t="s">
        <v>2958</v>
      </c>
      <c r="D199" s="33">
        <v>1472</v>
      </c>
      <c r="E199" s="34">
        <v>6.2</v>
      </c>
      <c r="F199" s="34">
        <v>6.3</v>
      </c>
      <c r="G199" s="34">
        <v>4.3</v>
      </c>
      <c r="H199" s="34">
        <v>0.2</v>
      </c>
      <c r="I199" s="34">
        <v>0.68</v>
      </c>
      <c r="J199" s="31">
        <v>0.03</v>
      </c>
      <c r="K199" s="31">
        <v>0.10199999999999999</v>
      </c>
      <c r="L199" s="31">
        <v>5.0999999999999997E-2</v>
      </c>
      <c r="M199" s="31">
        <v>1.2999999999999999E-2</v>
      </c>
      <c r="N199" s="35">
        <f t="shared" si="43"/>
        <v>94.623999999999995</v>
      </c>
      <c r="O199" s="82">
        <v>36.929965721318737</v>
      </c>
      <c r="P199" s="34">
        <v>38.870612713166231</v>
      </c>
      <c r="Q199" s="34">
        <v>6.9297231923191873</v>
      </c>
      <c r="R199" s="34">
        <v>15.046611843076318</v>
      </c>
      <c r="S199" s="34">
        <v>0.2554113275510706</v>
      </c>
      <c r="T199" s="34">
        <v>0.22465246023565166</v>
      </c>
      <c r="U199" s="34">
        <v>0.3361634193284288</v>
      </c>
      <c r="V199" s="34">
        <v>0.20194565242688689</v>
      </c>
      <c r="W199" s="34">
        <v>0.52968460449647881</v>
      </c>
      <c r="X199" s="34">
        <v>0.57522906608099145</v>
      </c>
      <c r="Y199" s="34">
        <v>1.0507431680879369</v>
      </c>
      <c r="Z199" s="34">
        <v>1.2399756821007173</v>
      </c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6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spans="1:48" ht="15.75" customHeight="1">
      <c r="A200" s="364" t="s">
        <v>2961</v>
      </c>
      <c r="B200" s="318">
        <v>45884</v>
      </c>
      <c r="C200" s="33" t="s">
        <v>2960</v>
      </c>
      <c r="D200" s="33">
        <v>1489</v>
      </c>
      <c r="E200" s="34">
        <v>8</v>
      </c>
      <c r="F200" s="34">
        <v>8.1</v>
      </c>
      <c r="G200" s="34">
        <v>4.29</v>
      </c>
      <c r="H200" s="34">
        <v>0.2</v>
      </c>
      <c r="I200" s="34">
        <v>0.95</v>
      </c>
      <c r="J200" s="31">
        <v>0.02</v>
      </c>
      <c r="K200" s="31">
        <v>0.11</v>
      </c>
      <c r="L200" s="31">
        <v>6.6000000000000003E-2</v>
      </c>
      <c r="M200" s="31">
        <v>1.2999999999999999E-2</v>
      </c>
      <c r="N200" s="35">
        <f t="shared" si="43"/>
        <v>94.350999999999999</v>
      </c>
      <c r="O200" s="82">
        <v>36.486407814360547</v>
      </c>
      <c r="P200" s="34">
        <v>39.889638190856488</v>
      </c>
      <c r="Q200" s="34">
        <v>7.1218661406876835</v>
      </c>
      <c r="R200" s="34">
        <v>14.393127413610049</v>
      </c>
      <c r="S200" s="34">
        <v>0.2555305254507455</v>
      </c>
      <c r="T200" s="34">
        <v>0.19666264037094341</v>
      </c>
      <c r="U200" s="34">
        <v>0.33632030341777469</v>
      </c>
      <c r="V200" s="34">
        <v>0.2020398984333133</v>
      </c>
      <c r="W200" s="34">
        <v>0.47585712920477735</v>
      </c>
      <c r="X200" s="34">
        <v>0.53254994360766583</v>
      </c>
      <c r="Y200" s="34">
        <v>1.093273922547028</v>
      </c>
      <c r="Z200" s="34">
        <v>1.2884662302393357</v>
      </c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6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spans="1:48" ht="15.75" customHeight="1">
      <c r="A201" s="364" t="s">
        <v>2963</v>
      </c>
      <c r="B201" s="318">
        <v>45884</v>
      </c>
      <c r="C201" s="33" t="s">
        <v>2962</v>
      </c>
      <c r="D201" s="33">
        <v>1483</v>
      </c>
      <c r="E201" s="34">
        <v>9.4</v>
      </c>
      <c r="F201" s="34">
        <v>9.5</v>
      </c>
      <c r="G201" s="34">
        <v>4.3600000000000003</v>
      </c>
      <c r="H201" s="34">
        <v>0.18</v>
      </c>
      <c r="I201" s="34">
        <v>0.49</v>
      </c>
      <c r="J201" s="31">
        <v>3.1E-2</v>
      </c>
      <c r="K201" s="31">
        <v>9.1999999999999998E-2</v>
      </c>
      <c r="L201" s="31">
        <v>4.1000000000000002E-2</v>
      </c>
      <c r="M201" s="31">
        <v>1.2999999999999999E-2</v>
      </c>
      <c r="N201" s="35">
        <f t="shared" si="43"/>
        <v>94.793000000000006</v>
      </c>
      <c r="O201" s="82">
        <v>36.794972110155264</v>
      </c>
      <c r="P201" s="34">
        <v>39.580815311213428</v>
      </c>
      <c r="Q201" s="34">
        <v>6.9393690835716013</v>
      </c>
      <c r="R201" s="34">
        <v>14.465670110924627</v>
      </c>
      <c r="S201" s="34">
        <v>0.27506647276133145</v>
      </c>
      <c r="T201" s="34">
        <v>0.20593750119645934</v>
      </c>
      <c r="U201" s="34">
        <v>0.34862420779279407</v>
      </c>
      <c r="V201" s="34">
        <v>0.21258064639634516</v>
      </c>
      <c r="W201" s="34">
        <v>0.51889003234016973</v>
      </c>
      <c r="X201" s="34">
        <v>0.55807452364798082</v>
      </c>
      <c r="Y201" s="34">
        <v>1.0757126053178685</v>
      </c>
      <c r="Z201" s="34">
        <v>1.2643081847029214</v>
      </c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6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spans="1:48" ht="15.75" customHeight="1">
      <c r="A202" s="364" t="s">
        <v>2965</v>
      </c>
      <c r="B202" s="318">
        <v>45884</v>
      </c>
      <c r="C202" s="33" t="s">
        <v>2964</v>
      </c>
      <c r="D202" s="33">
        <v>1489</v>
      </c>
      <c r="E202" s="34">
        <v>12</v>
      </c>
      <c r="F202" s="34">
        <v>12.1</v>
      </c>
      <c r="G202" s="34">
        <v>4.33</v>
      </c>
      <c r="H202" s="34">
        <v>0.2</v>
      </c>
      <c r="I202" s="34">
        <v>0.69</v>
      </c>
      <c r="J202" s="31">
        <v>2.5000000000000001E-2</v>
      </c>
      <c r="K202" s="31">
        <v>0.107</v>
      </c>
      <c r="L202" s="31">
        <v>5.6000000000000001E-2</v>
      </c>
      <c r="M202" s="31">
        <v>1.4E-2</v>
      </c>
      <c r="N202" s="35">
        <f t="shared" si="43"/>
        <v>94.578000000000003</v>
      </c>
      <c r="O202" s="82">
        <v>36.796280867196764</v>
      </c>
      <c r="P202" s="34">
        <v>38.952218556190381</v>
      </c>
      <c r="Q202" s="34">
        <v>6.8660360280427781</v>
      </c>
      <c r="R202" s="34">
        <v>15.209587881754528</v>
      </c>
      <c r="S202" s="34">
        <v>0.25550064119510557</v>
      </c>
      <c r="T202" s="34">
        <v>0.20600343311995037</v>
      </c>
      <c r="U202" s="34">
        <v>0.33628097081003044</v>
      </c>
      <c r="V202" s="34">
        <v>0.21264870515607781</v>
      </c>
      <c r="W202" s="34">
        <v>0.50824248763581892</v>
      </c>
      <c r="X202" s="34">
        <v>0.74720042889856475</v>
      </c>
      <c r="Y202" s="34">
        <v>1.0585911847117027</v>
      </c>
      <c r="Z202" s="34">
        <v>1.2451871087080251</v>
      </c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6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spans="1:48" ht="15.75" customHeight="1">
      <c r="A203" s="364" t="s">
        <v>2967</v>
      </c>
      <c r="B203" s="318">
        <v>45884</v>
      </c>
      <c r="C203" s="33" t="s">
        <v>2966</v>
      </c>
      <c r="D203" s="33">
        <v>1477</v>
      </c>
      <c r="E203" s="34">
        <v>13.5</v>
      </c>
      <c r="F203" s="34">
        <v>14</v>
      </c>
      <c r="G203" s="34">
        <v>4.29</v>
      </c>
      <c r="H203" s="34">
        <v>0.16</v>
      </c>
      <c r="I203" s="34">
        <v>0.43</v>
      </c>
      <c r="J203" s="31">
        <v>4.5999999999999999E-2</v>
      </c>
      <c r="K203" s="31">
        <v>8.5999999999999993E-2</v>
      </c>
      <c r="L203" s="31">
        <v>3.5000000000000003E-2</v>
      </c>
      <c r="M203" s="31">
        <v>1.2999999999999999E-2</v>
      </c>
      <c r="N203" s="35">
        <f t="shared" si="43"/>
        <v>94.94</v>
      </c>
      <c r="O203" s="82">
        <v>37.482060076741291</v>
      </c>
      <c r="P203" s="34">
        <v>38.371500363319463</v>
      </c>
      <c r="Q203" s="34">
        <v>6.8234759831432665</v>
      </c>
      <c r="R203" s="34">
        <v>15.01177997526567</v>
      </c>
      <c r="S203" s="34">
        <v>0.25532168226479268</v>
      </c>
      <c r="T203" s="34">
        <v>0.2526453121716955</v>
      </c>
      <c r="U203" s="34">
        <v>0.33604543135095416</v>
      </c>
      <c r="V203" s="34">
        <v>0.2443747248915229</v>
      </c>
      <c r="W203" s="34">
        <v>0.4862743105240161</v>
      </c>
      <c r="X203" s="34">
        <v>0.62652214032733189</v>
      </c>
      <c r="Y203" s="34">
        <f t="shared" ref="Y203" si="52">P203/O203</f>
        <v>1.0237297599106645</v>
      </c>
      <c r="Z203" s="34">
        <f t="shared" ref="Z203" si="53">(Q203+P203)/O203</f>
        <v>1.2057762101103811</v>
      </c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6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spans="1:48" s="74" customFormat="1" ht="15.75" customHeight="1">
      <c r="A204" s="365" t="s">
        <v>2969</v>
      </c>
      <c r="B204" s="51">
        <v>45884</v>
      </c>
      <c r="C204" s="33" t="s">
        <v>2968</v>
      </c>
      <c r="D204" s="33">
        <v>1470</v>
      </c>
      <c r="E204" s="34">
        <v>15.3</v>
      </c>
      <c r="F204" s="34">
        <v>15.4</v>
      </c>
      <c r="G204" s="34">
        <v>4.2300000000000004</v>
      </c>
      <c r="H204" s="34">
        <v>0.17</v>
      </c>
      <c r="I204" s="34">
        <v>0.45</v>
      </c>
      <c r="J204" s="31">
        <v>5.3999999999999999E-2</v>
      </c>
      <c r="K204" s="31">
        <v>9.0999999999999998E-2</v>
      </c>
      <c r="L204" s="31">
        <v>2.9000000000000001E-2</v>
      </c>
      <c r="M204" s="31">
        <v>1.4999999999999999E-2</v>
      </c>
      <c r="N204" s="35">
        <f t="shared" ref="N204:N261" si="54">100-SUM(G204:M204)</f>
        <v>94.960999999999999</v>
      </c>
      <c r="O204" s="34">
        <v>37.466119182544745</v>
      </c>
      <c r="P204" s="34">
        <v>38.366897990727352</v>
      </c>
      <c r="Q204" s="34">
        <v>7.0131640272796618</v>
      </c>
      <c r="R204" s="34">
        <v>14.718231638238258</v>
      </c>
      <c r="S204" s="34">
        <v>0.25535567264080777</v>
      </c>
      <c r="T204" s="34">
        <v>0.29947134370233447</v>
      </c>
      <c r="U204" s="34">
        <v>0.33609016829013005</v>
      </c>
      <c r="V204" s="34">
        <v>0.22315445288786859</v>
      </c>
      <c r="W204" s="34">
        <v>0.56199178773817127</v>
      </c>
      <c r="X204" s="34">
        <v>0.66952373595064252</v>
      </c>
      <c r="Y204" s="34">
        <f t="shared" ref="Y204:Y206" si="55">P204/O204</f>
        <v>1.024042490330898</v>
      </c>
      <c r="Z204" s="34">
        <f t="shared" ref="Z204:Z206" si="56">(Q204+P204)/O204</f>
        <v>1.2112293188654921</v>
      </c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6"/>
      <c r="AM204" s="277"/>
      <c r="AN204" s="277"/>
      <c r="AO204" s="277"/>
      <c r="AP204" s="277"/>
      <c r="AQ204" s="277"/>
      <c r="AR204" s="277"/>
      <c r="AS204" s="277"/>
      <c r="AT204" s="277"/>
      <c r="AU204" s="277"/>
      <c r="AV204" s="277"/>
    </row>
    <row r="205" spans="1:48" s="74" customFormat="1" ht="15.75" customHeight="1">
      <c r="A205" s="366" t="s">
        <v>2971</v>
      </c>
      <c r="B205" s="51">
        <v>45884</v>
      </c>
      <c r="C205" s="33" t="s">
        <v>2970</v>
      </c>
      <c r="D205" s="33">
        <v>1483</v>
      </c>
      <c r="E205" s="34">
        <v>17.45</v>
      </c>
      <c r="F205" s="34">
        <v>17.55</v>
      </c>
      <c r="G205" s="34">
        <v>4.29</v>
      </c>
      <c r="H205" s="34">
        <v>0.17</v>
      </c>
      <c r="I205" s="34">
        <v>0.61</v>
      </c>
      <c r="J205" s="31">
        <v>4.1000000000000002E-2</v>
      </c>
      <c r="K205" s="31">
        <v>9.1999999999999998E-2</v>
      </c>
      <c r="L205" s="31">
        <v>4.4999999999999998E-2</v>
      </c>
      <c r="M205" s="31">
        <v>1.2999999999999999E-2</v>
      </c>
      <c r="N205" s="35">
        <f t="shared" si="54"/>
        <v>94.739000000000004</v>
      </c>
      <c r="O205" s="34">
        <v>37.827647044961211</v>
      </c>
      <c r="P205" s="34">
        <v>37.390490193847036</v>
      </c>
      <c r="Q205" s="34">
        <v>6.878249634274634</v>
      </c>
      <c r="R205" s="34">
        <v>15.598593342599921</v>
      </c>
      <c r="S205" s="34">
        <v>0.2552529280688754</v>
      </c>
      <c r="T205" s="34">
        <v>0.26193199270623879</v>
      </c>
      <c r="U205" s="34">
        <v>0.3235121639561464</v>
      </c>
      <c r="V205" s="34">
        <v>0.21244253786312459</v>
      </c>
      <c r="W205" s="34">
        <v>0.49694655021732037</v>
      </c>
      <c r="X205" s="34">
        <v>0.63493361150549943</v>
      </c>
      <c r="Y205" s="34">
        <f t="shared" si="55"/>
        <v>0.98844345643294762</v>
      </c>
      <c r="Z205" s="34">
        <f t="shared" si="56"/>
        <v>1.1702747404697071</v>
      </c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6"/>
      <c r="AM205" s="277"/>
      <c r="AN205" s="277"/>
      <c r="AO205" s="277"/>
      <c r="AP205" s="277"/>
      <c r="AQ205" s="277"/>
      <c r="AR205" s="277"/>
      <c r="AS205" s="277"/>
      <c r="AT205" s="277"/>
      <c r="AU205" s="277"/>
      <c r="AV205" s="277"/>
    </row>
    <row r="206" spans="1:48" s="74" customFormat="1" ht="15.75" customHeight="1">
      <c r="A206" s="367" t="s">
        <v>2973</v>
      </c>
      <c r="B206" s="51">
        <v>45884</v>
      </c>
      <c r="C206" s="33" t="s">
        <v>2972</v>
      </c>
      <c r="D206" s="33">
        <v>1488</v>
      </c>
      <c r="E206" s="34">
        <v>19.5</v>
      </c>
      <c r="F206" s="34">
        <v>20</v>
      </c>
      <c r="G206" s="34">
        <v>4.32</v>
      </c>
      <c r="H206" s="34">
        <v>0.18</v>
      </c>
      <c r="I206" s="34">
        <v>0.86</v>
      </c>
      <c r="J206" s="31">
        <v>2.7E-2</v>
      </c>
      <c r="K206" s="31">
        <v>0.104</v>
      </c>
      <c r="L206" s="31">
        <v>6.3E-2</v>
      </c>
      <c r="M206" s="31">
        <v>1.2E-2</v>
      </c>
      <c r="N206" s="35">
        <f t="shared" si="54"/>
        <v>94.433999999999997</v>
      </c>
      <c r="O206" s="34">
        <v>37.062282934987678</v>
      </c>
      <c r="P206" s="34">
        <v>38.206263802305706</v>
      </c>
      <c r="Q206" s="34">
        <v>7.0895011367271437</v>
      </c>
      <c r="R206" s="34">
        <v>15.498309002385293</v>
      </c>
      <c r="S206" s="34">
        <v>0.2750304314424824</v>
      </c>
      <c r="T206" s="34">
        <v>0.20591051768564073</v>
      </c>
      <c r="U206" s="34">
        <v>0.32368006206283367</v>
      </c>
      <c r="V206" s="34">
        <v>0.19129751320472427</v>
      </c>
      <c r="W206" s="34">
        <v>0.45396928796499914</v>
      </c>
      <c r="X206" s="34">
        <v>0.5837553112335242</v>
      </c>
      <c r="Y206" s="34">
        <f t="shared" si="55"/>
        <v>1.0308664436382595</v>
      </c>
      <c r="Z206" s="34">
        <f t="shared" si="56"/>
        <v>1.2221525861881695</v>
      </c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6"/>
      <c r="AM206" s="277"/>
      <c r="AN206" s="277"/>
      <c r="AO206" s="277"/>
      <c r="AP206" s="277"/>
      <c r="AQ206" s="277"/>
      <c r="AR206" s="277"/>
      <c r="AS206" s="277"/>
      <c r="AT206" s="277"/>
      <c r="AU206" s="277"/>
      <c r="AV206" s="277"/>
    </row>
    <row r="207" spans="1:48" s="74" customFormat="1" ht="15.75" customHeight="1">
      <c r="A207" s="368" t="s">
        <v>2975</v>
      </c>
      <c r="B207" s="51">
        <v>45884</v>
      </c>
      <c r="C207" s="33" t="s">
        <v>2974</v>
      </c>
      <c r="D207" s="33">
        <v>1482</v>
      </c>
      <c r="E207" s="34">
        <v>22.2</v>
      </c>
      <c r="F207" s="34">
        <v>22.3</v>
      </c>
      <c r="G207" s="34">
        <v>4.34</v>
      </c>
      <c r="H207" s="34">
        <v>0.17</v>
      </c>
      <c r="I207" s="34">
        <v>0.56000000000000005</v>
      </c>
      <c r="J207" s="31">
        <v>3.5000000000000003E-2</v>
      </c>
      <c r="K207" s="31">
        <v>0.1</v>
      </c>
      <c r="L207" s="31">
        <v>4.7E-2</v>
      </c>
      <c r="M207" s="31">
        <v>1.2999999999999999E-2</v>
      </c>
      <c r="N207" s="35">
        <f t="shared" si="54"/>
        <v>94.734999999999999</v>
      </c>
      <c r="O207" s="34">
        <v>36.520004968144583</v>
      </c>
      <c r="P207" s="34">
        <v>39.202047313108828</v>
      </c>
      <c r="Q207" s="34">
        <v>7.301765370903043</v>
      </c>
      <c r="R207" s="34">
        <v>14.788342220478349</v>
      </c>
      <c r="S207" s="34">
        <v>0.25554577608911033</v>
      </c>
      <c r="T207" s="34">
        <v>0.18730893108675337</v>
      </c>
      <c r="U207" s="34">
        <v>0.33634037577239118</v>
      </c>
      <c r="V207" s="34">
        <v>0.20205195663035586</v>
      </c>
      <c r="W207" s="34">
        <v>0.48670110964638658</v>
      </c>
      <c r="X207" s="34">
        <v>0.6098919781401636</v>
      </c>
      <c r="Y207" s="34">
        <v>1.0734403609009286</v>
      </c>
      <c r="Z207" s="34">
        <v>1.2733791445147911</v>
      </c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6"/>
      <c r="AM207" s="277"/>
      <c r="AN207" s="277"/>
      <c r="AO207" s="277"/>
      <c r="AP207" s="277"/>
      <c r="AQ207" s="277"/>
      <c r="AR207" s="277"/>
      <c r="AS207" s="277"/>
      <c r="AT207" s="277"/>
      <c r="AU207" s="277"/>
      <c r="AV207" s="277"/>
    </row>
    <row r="208" spans="1:48" s="74" customFormat="1" ht="15.75" customHeight="1">
      <c r="A208" s="368" t="s">
        <v>2976</v>
      </c>
      <c r="B208" s="51">
        <v>45884</v>
      </c>
      <c r="C208" s="33" t="s">
        <v>2977</v>
      </c>
      <c r="D208" s="33">
        <v>1507</v>
      </c>
      <c r="E208" s="34">
        <v>0.1</v>
      </c>
      <c r="F208" s="34">
        <v>0.2</v>
      </c>
      <c r="G208" s="34">
        <v>4.3499999999999996</v>
      </c>
      <c r="H208" s="34">
        <v>0.19</v>
      </c>
      <c r="I208" s="34">
        <v>0.75</v>
      </c>
      <c r="J208" s="31">
        <v>2.1000000000000001E-2</v>
      </c>
      <c r="K208" s="31">
        <v>0.114</v>
      </c>
      <c r="L208" s="31">
        <v>6.3E-2</v>
      </c>
      <c r="M208" s="31">
        <v>1.2E-2</v>
      </c>
      <c r="N208" s="35">
        <f t="shared" si="54"/>
        <v>94.5</v>
      </c>
      <c r="O208" s="34">
        <v>35.423779720716411</v>
      </c>
      <c r="P208" s="34">
        <v>39.666682285211131</v>
      </c>
      <c r="Q208" s="34">
        <v>7.1744642074209954</v>
      </c>
      <c r="R208" s="34">
        <v>15.637121742527157</v>
      </c>
      <c r="S208" s="34">
        <v>0.25572196011404746</v>
      </c>
      <c r="T208" s="34">
        <v>0.17806616626793897</v>
      </c>
      <c r="U208" s="34">
        <v>0.33657226299846599</v>
      </c>
      <c r="V208" s="34">
        <v>0.19154961451165725</v>
      </c>
      <c r="W208" s="34">
        <v>0.43292147724225566</v>
      </c>
      <c r="X208" s="34">
        <v>0.59312056298993099</v>
      </c>
      <c r="Y208" s="34">
        <v>1.1197755461993628</v>
      </c>
      <c r="Z208" s="34">
        <v>1.3223079767865271</v>
      </c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6"/>
      <c r="AM208" s="277"/>
      <c r="AN208" s="277"/>
      <c r="AO208" s="277"/>
      <c r="AP208" s="277"/>
      <c r="AQ208" s="277"/>
      <c r="AR208" s="277"/>
      <c r="AS208" s="277"/>
      <c r="AT208" s="277"/>
      <c r="AU208" s="277"/>
      <c r="AV208" s="277"/>
    </row>
    <row r="209" spans="1:48" s="74" customFormat="1" ht="15.75" customHeight="1">
      <c r="A209" s="364"/>
      <c r="B209" s="51"/>
      <c r="C209" s="33"/>
      <c r="D209" s="33"/>
      <c r="E209" s="34"/>
      <c r="F209" s="34"/>
      <c r="G209" s="34"/>
      <c r="H209" s="34"/>
      <c r="I209" s="34"/>
      <c r="J209" s="31"/>
      <c r="K209" s="31"/>
      <c r="L209" s="31"/>
      <c r="M209" s="31"/>
      <c r="N209" s="35"/>
      <c r="O209" s="34"/>
      <c r="P209" s="33"/>
      <c r="Q209" s="33"/>
      <c r="R209" s="33"/>
      <c r="S209" s="33"/>
      <c r="T209" s="33"/>
      <c r="U209" s="34"/>
      <c r="V209" s="33"/>
      <c r="W209" s="34"/>
      <c r="X209" s="33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6"/>
      <c r="AM209" s="277"/>
      <c r="AN209" s="277"/>
      <c r="AO209" s="277"/>
      <c r="AP209" s="277"/>
      <c r="AQ209" s="277"/>
      <c r="AR209" s="277"/>
      <c r="AS209" s="277"/>
      <c r="AT209" s="277"/>
      <c r="AU209" s="277"/>
      <c r="AV209" s="277"/>
    </row>
    <row r="210" spans="1:48" s="74" customFormat="1" ht="15.75" customHeight="1">
      <c r="A210" s="368" t="s">
        <v>2979</v>
      </c>
      <c r="B210" s="51">
        <v>45885</v>
      </c>
      <c r="C210" s="33" t="s">
        <v>2978</v>
      </c>
      <c r="D210" s="33">
        <v>1483</v>
      </c>
      <c r="E210" s="34">
        <v>2.2999999999999998</v>
      </c>
      <c r="F210" s="34">
        <v>2.4</v>
      </c>
      <c r="G210" s="34">
        <v>4.33</v>
      </c>
      <c r="H210" s="34">
        <v>0.16</v>
      </c>
      <c r="I210" s="34">
        <v>0.54</v>
      </c>
      <c r="J210" s="31">
        <v>0.03</v>
      </c>
      <c r="K210" s="31">
        <v>9.6000000000000002E-2</v>
      </c>
      <c r="L210" s="31">
        <v>4.4999999999999998E-2</v>
      </c>
      <c r="M210" s="31">
        <v>1.0999999999999999E-2</v>
      </c>
      <c r="N210" s="35">
        <f t="shared" si="54"/>
        <v>94.787999999999997</v>
      </c>
      <c r="O210" s="34">
        <v>36.484913314877218</v>
      </c>
      <c r="P210" s="34">
        <v>38.984329653032624</v>
      </c>
      <c r="Q210" s="34">
        <v>6.9987886599211571</v>
      </c>
      <c r="R210" s="34">
        <v>15.299464908242889</v>
      </c>
      <c r="S210" s="34">
        <v>0.25552005880683237</v>
      </c>
      <c r="T210" s="34">
        <v>0.21538359307527366</v>
      </c>
      <c r="U210" s="34">
        <v>0.33630652758864266</v>
      </c>
      <c r="V210" s="34">
        <v>0.21266486609395888</v>
      </c>
      <c r="W210" s="34">
        <v>0.45420865434499508</v>
      </c>
      <c r="X210" s="34">
        <v>0.61841976401640975</v>
      </c>
      <c r="Y210" s="34">
        <v>1.0685054755806762</v>
      </c>
      <c r="Z210" s="34">
        <v>1.2603323986575989</v>
      </c>
      <c r="AA210" s="34"/>
      <c r="AB210" s="34" t="s">
        <v>48</v>
      </c>
      <c r="AC210" s="34">
        <v>22.3</v>
      </c>
      <c r="AD210" s="34">
        <v>25</v>
      </c>
      <c r="AE210" s="34">
        <v>18.399999999999999</v>
      </c>
      <c r="AF210" s="34">
        <v>0.4</v>
      </c>
      <c r="AG210" s="34">
        <v>3.48</v>
      </c>
      <c r="AH210" s="34">
        <v>52.72</v>
      </c>
      <c r="AI210" s="34">
        <v>1.3586956521739131</v>
      </c>
      <c r="AJ210" s="34">
        <v>42.396313364055302</v>
      </c>
      <c r="AK210" s="34">
        <v>868.64</v>
      </c>
      <c r="AL210" s="36"/>
      <c r="AM210" s="277"/>
      <c r="AN210" s="277"/>
      <c r="AO210" s="277"/>
      <c r="AP210" s="277"/>
      <c r="AQ210" s="277"/>
      <c r="AR210" s="277"/>
      <c r="AS210" s="277"/>
      <c r="AT210" s="277"/>
      <c r="AU210" s="277"/>
      <c r="AV210" s="277"/>
    </row>
    <row r="211" spans="1:48" s="74" customFormat="1" ht="15.75" customHeight="1">
      <c r="A211" s="369" t="s">
        <v>2981</v>
      </c>
      <c r="B211" s="51">
        <v>45885</v>
      </c>
      <c r="C211" s="33" t="s">
        <v>2980</v>
      </c>
      <c r="D211" s="33">
        <v>1476</v>
      </c>
      <c r="E211" s="34">
        <v>4.55</v>
      </c>
      <c r="F211" s="34">
        <v>5.05</v>
      </c>
      <c r="G211" s="34">
        <v>4.2699999999999996</v>
      </c>
      <c r="H211" s="34">
        <v>0.15</v>
      </c>
      <c r="I211" s="34">
        <v>0.35</v>
      </c>
      <c r="J211" s="31">
        <v>5.0999999999999997E-2</v>
      </c>
      <c r="K211" s="31">
        <v>9.2999999999999999E-2</v>
      </c>
      <c r="L211" s="31">
        <v>2.9000000000000001E-2</v>
      </c>
      <c r="M211" s="31">
        <v>1.2999999999999999E-2</v>
      </c>
      <c r="N211" s="35">
        <f t="shared" si="54"/>
        <v>95.043999999999997</v>
      </c>
      <c r="O211" s="34">
        <v>37.481988343783165</v>
      </c>
      <c r="P211" s="34">
        <v>38.526776834747182</v>
      </c>
      <c r="Q211" s="34">
        <v>6.9084022969159413</v>
      </c>
      <c r="R211" s="34">
        <v>14.647292718183397</v>
      </c>
      <c r="S211" s="34">
        <v>0.25532119363157707</v>
      </c>
      <c r="T211" s="34">
        <v>0.26200204453681702</v>
      </c>
      <c r="U211" s="34">
        <v>0.32359868496133287</v>
      </c>
      <c r="V211" s="34">
        <v>0.24437425720853345</v>
      </c>
      <c r="W211" s="34">
        <v>0.605140206091487</v>
      </c>
      <c r="X211" s="34">
        <v>0.63510341994058994</v>
      </c>
      <c r="Y211" s="34">
        <v>1.0278744148090881</v>
      </c>
      <c r="Z211" s="34">
        <v>1.2121870033930333</v>
      </c>
      <c r="AA211" s="34"/>
      <c r="AB211" s="34" t="s">
        <v>50</v>
      </c>
      <c r="AC211" s="34">
        <v>6.3</v>
      </c>
      <c r="AD211" s="34" t="s">
        <v>51</v>
      </c>
      <c r="AE211" s="34"/>
      <c r="AF211" s="34"/>
      <c r="AG211" s="34"/>
      <c r="AH211" s="34"/>
      <c r="AI211" s="34"/>
      <c r="AJ211" s="34"/>
      <c r="AK211" s="34"/>
      <c r="AL211" s="36"/>
      <c r="AM211" s="277"/>
      <c r="AN211" s="277"/>
      <c r="AO211" s="277"/>
      <c r="AP211" s="277"/>
      <c r="AQ211" s="277"/>
      <c r="AR211" s="277"/>
      <c r="AS211" s="277"/>
      <c r="AT211" s="277"/>
      <c r="AU211" s="277"/>
      <c r="AV211" s="277"/>
    </row>
    <row r="212" spans="1:48" s="74" customFormat="1" ht="15.75" customHeight="1">
      <c r="A212" s="369" t="s">
        <v>2983</v>
      </c>
      <c r="B212" s="51">
        <v>45885</v>
      </c>
      <c r="C212" s="33" t="s">
        <v>2982</v>
      </c>
      <c r="D212" s="33">
        <v>1495</v>
      </c>
      <c r="E212" s="34">
        <v>6.3</v>
      </c>
      <c r="F212" s="34">
        <v>6.4</v>
      </c>
      <c r="G212" s="34">
        <v>4.29</v>
      </c>
      <c r="H212" s="34">
        <v>0.16</v>
      </c>
      <c r="I212" s="34">
        <v>0.36</v>
      </c>
      <c r="J212" s="31">
        <v>0.05</v>
      </c>
      <c r="K212" s="31">
        <v>9.2999999999999999E-2</v>
      </c>
      <c r="L212" s="31">
        <v>2.9000000000000001E-2</v>
      </c>
      <c r="M212" s="31">
        <v>1.2999999999999999E-2</v>
      </c>
      <c r="N212" s="35">
        <f t="shared" si="54"/>
        <v>95.004999999999995</v>
      </c>
      <c r="O212" s="34">
        <v>37.140644473558268</v>
      </c>
      <c r="P212" s="34">
        <v>38.773653091476476</v>
      </c>
      <c r="Q212" s="34">
        <v>6.8619467897987763</v>
      </c>
      <c r="R212" s="34">
        <v>15.003503777074645</v>
      </c>
      <c r="S212" s="34">
        <v>0.27499066155509688</v>
      </c>
      <c r="T212" s="34">
        <v>0.20588074266017573</v>
      </c>
      <c r="U212" s="34">
        <v>0.32363325735271609</v>
      </c>
      <c r="V212" s="34">
        <v>0.21252205693953624</v>
      </c>
      <c r="W212" s="34">
        <v>0.52955425040246373</v>
      </c>
      <c r="X212" s="34">
        <v>0.58367089918185888</v>
      </c>
      <c r="Y212" s="34">
        <v>1.0439682359061055</v>
      </c>
      <c r="Z212" s="34">
        <v>1.2287239634133125</v>
      </c>
      <c r="AA212" s="34"/>
      <c r="AB212" s="34" t="s">
        <v>53</v>
      </c>
      <c r="AC212" s="34">
        <v>14.3</v>
      </c>
      <c r="AD212" s="34">
        <v>24.6</v>
      </c>
      <c r="AE212" s="34">
        <v>18.399999999999999</v>
      </c>
      <c r="AF212" s="34">
        <v>0.6</v>
      </c>
      <c r="AG212" s="34">
        <v>3.35</v>
      </c>
      <c r="AH212" s="34">
        <v>53.05</v>
      </c>
      <c r="AI212" s="34">
        <v>1.3369565217391306</v>
      </c>
      <c r="AJ212" s="34">
        <v>42.790697674418603</v>
      </c>
      <c r="AK212" s="34">
        <v>852.47499999999991</v>
      </c>
      <c r="AL212" s="36"/>
      <c r="AM212" s="277"/>
      <c r="AN212" s="277"/>
      <c r="AO212" s="277"/>
      <c r="AP212" s="277"/>
      <c r="AQ212" s="277"/>
      <c r="AR212" s="277"/>
      <c r="AS212" s="277"/>
      <c r="AT212" s="277"/>
      <c r="AU212" s="277"/>
      <c r="AV212" s="277"/>
    </row>
    <row r="213" spans="1:48" s="74" customFormat="1" ht="15.75" customHeight="1">
      <c r="A213" s="369" t="s">
        <v>2984</v>
      </c>
      <c r="B213" s="51">
        <v>45885</v>
      </c>
      <c r="C213" s="33" t="s">
        <v>2985</v>
      </c>
      <c r="D213" s="33">
        <v>1474</v>
      </c>
      <c r="E213" s="34">
        <v>7.55</v>
      </c>
      <c r="F213" s="34">
        <v>8.0500000000000007</v>
      </c>
      <c r="G213" s="34">
        <v>4.1900000000000004</v>
      </c>
      <c r="H213" s="34">
        <v>0.16</v>
      </c>
      <c r="I213" s="34">
        <v>0.54</v>
      </c>
      <c r="J213" s="31">
        <v>4.7E-2</v>
      </c>
      <c r="K213" s="31">
        <v>9.0999999999999998E-2</v>
      </c>
      <c r="L213" s="31">
        <v>3.5000000000000003E-2</v>
      </c>
      <c r="M213" s="31">
        <v>1.2999999999999999E-2</v>
      </c>
      <c r="N213" s="35">
        <f t="shared" si="54"/>
        <v>94.924000000000007</v>
      </c>
      <c r="O213" s="34">
        <v>37.654520641013853</v>
      </c>
      <c r="P213" s="34">
        <v>38.181518542081321</v>
      </c>
      <c r="Q213" s="34">
        <v>6.8979835221560188</v>
      </c>
      <c r="R213" s="34">
        <v>14.911128203676924</v>
      </c>
      <c r="S213" s="34">
        <v>0.25528488570178881</v>
      </c>
      <c r="T213" s="34">
        <v>0.25260890132297914</v>
      </c>
      <c r="U213" s="34">
        <v>0.32355266763638607</v>
      </c>
      <c r="V213" s="34">
        <v>0.23371604920491637</v>
      </c>
      <c r="W213" s="34">
        <v>0.56183599845024845</v>
      </c>
      <c r="X213" s="34">
        <v>0.61785058875555876</v>
      </c>
      <c r="Y213" s="34">
        <v>1.0139956077542907</v>
      </c>
      <c r="Z213" s="34">
        <v>1.1971869857011561</v>
      </c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6"/>
      <c r="AM213" s="277"/>
      <c r="AN213" s="277"/>
      <c r="AO213" s="277"/>
      <c r="AP213" s="277"/>
      <c r="AQ213" s="277"/>
      <c r="AR213" s="277"/>
      <c r="AS213" s="277"/>
      <c r="AT213" s="277"/>
      <c r="AU213" s="277"/>
      <c r="AV213" s="277"/>
    </row>
    <row r="214" spans="1:48" s="74" customFormat="1" ht="15.75" customHeight="1">
      <c r="A214" s="369" t="s">
        <v>2987</v>
      </c>
      <c r="B214" s="51">
        <v>45885</v>
      </c>
      <c r="C214" s="33" t="s">
        <v>2986</v>
      </c>
      <c r="D214" s="33">
        <v>1473</v>
      </c>
      <c r="E214" s="34">
        <v>10</v>
      </c>
      <c r="F214" s="34">
        <v>1.1000000000000001</v>
      </c>
      <c r="G214" s="34">
        <v>4.25</v>
      </c>
      <c r="H214" s="34">
        <v>0.21</v>
      </c>
      <c r="I214" s="34">
        <v>0.75</v>
      </c>
      <c r="J214" s="31">
        <v>3.2000000000000001E-2</v>
      </c>
      <c r="K214" s="31">
        <v>0.10100000000000001</v>
      </c>
      <c r="L214" s="31">
        <v>5.7000000000000002E-2</v>
      </c>
      <c r="M214" s="31">
        <v>1.7000000000000001E-2</v>
      </c>
      <c r="N214" s="35">
        <f t="shared" si="54"/>
        <v>94.582999999999998</v>
      </c>
      <c r="O214" s="34">
        <v>37.233212932362228</v>
      </c>
      <c r="P214" s="34">
        <v>38.258382398643704</v>
      </c>
      <c r="Q214" s="34">
        <v>6.8635777670557623</v>
      </c>
      <c r="R214" s="34">
        <v>15.35194672690343</v>
      </c>
      <c r="S214" s="34">
        <v>0.23576230502358639</v>
      </c>
      <c r="T214" s="34">
        <v>0.25273187667103209</v>
      </c>
      <c r="U214" s="34">
        <v>0.31125978837322449</v>
      </c>
      <c r="V214" s="34">
        <v>0.21257257010323369</v>
      </c>
      <c r="W214" s="34">
        <v>0.50806052053366613</v>
      </c>
      <c r="X214" s="34">
        <v>0.65249311433013402</v>
      </c>
      <c r="Y214" s="34">
        <v>1.0275337362946302</v>
      </c>
      <c r="Z214" s="34">
        <v>1.2118739322246488</v>
      </c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6"/>
      <c r="AM214" s="277"/>
      <c r="AN214" s="277"/>
      <c r="AO214" s="277"/>
      <c r="AP214" s="277"/>
      <c r="AQ214" s="277"/>
      <c r="AR214" s="277"/>
      <c r="AS214" s="277"/>
      <c r="AT214" s="277"/>
      <c r="AU214" s="277"/>
      <c r="AV214" s="277"/>
    </row>
    <row r="215" spans="1:48" s="74" customFormat="1" ht="15.75" customHeight="1">
      <c r="A215" s="369" t="s">
        <v>2989</v>
      </c>
      <c r="B215" s="51">
        <v>45885</v>
      </c>
      <c r="C215" s="33" t="s">
        <v>2988</v>
      </c>
      <c r="D215" s="33">
        <v>1539</v>
      </c>
      <c r="E215" s="34">
        <v>12.25</v>
      </c>
      <c r="F215" s="34">
        <v>12.35</v>
      </c>
      <c r="G215" s="34">
        <v>4.26</v>
      </c>
      <c r="H215" s="34">
        <v>0.22</v>
      </c>
      <c r="I215" s="34">
        <v>1.17</v>
      </c>
      <c r="J215" s="31">
        <v>1.2999999999999999E-2</v>
      </c>
      <c r="K215" s="31">
        <v>0.11</v>
      </c>
      <c r="L215" s="31">
        <v>8.7999999999999995E-2</v>
      </c>
      <c r="M215" s="31">
        <v>1.4E-2</v>
      </c>
      <c r="N215" s="35">
        <f t="shared" si="54"/>
        <v>94.125</v>
      </c>
      <c r="O215" s="34">
        <v>35.532115481173065</v>
      </c>
      <c r="P215" s="34">
        <v>40.040197202101737</v>
      </c>
      <c r="Q215" s="34">
        <v>7.2602585315377173</v>
      </c>
      <c r="R215" s="34">
        <v>15.303209263093411</v>
      </c>
      <c r="S215" s="34">
        <v>0.25574737986449048</v>
      </c>
      <c r="T215" s="34">
        <v>0.1405925263678138</v>
      </c>
      <c r="U215" s="34">
        <v>0.3116719625752431</v>
      </c>
      <c r="V215" s="34">
        <v>0.15964054606925954</v>
      </c>
      <c r="W215" s="34">
        <v>0.3463716090472419</v>
      </c>
      <c r="X215" s="34">
        <v>0.55019549817001356</v>
      </c>
      <c r="Y215" s="34">
        <v>1.1268734399818472</v>
      </c>
      <c r="Z215" s="34">
        <v>1.3312029158157477</v>
      </c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6"/>
      <c r="AM215" s="277"/>
      <c r="AN215" s="277"/>
      <c r="AO215" s="277"/>
      <c r="AP215" s="277"/>
      <c r="AQ215" s="277"/>
      <c r="AR215" s="277"/>
      <c r="AS215" s="277"/>
      <c r="AT215" s="277"/>
      <c r="AU215" s="277"/>
      <c r="AV215" s="277"/>
    </row>
    <row r="216" spans="1:48" s="74" customFormat="1" ht="15.75" customHeight="1">
      <c r="A216" s="369" t="s">
        <v>2991</v>
      </c>
      <c r="B216" s="51">
        <v>45885</v>
      </c>
      <c r="C216" s="33" t="s">
        <v>2990</v>
      </c>
      <c r="D216" s="33">
        <v>1520</v>
      </c>
      <c r="E216" s="34">
        <v>14.4</v>
      </c>
      <c r="F216" s="34">
        <v>14.5</v>
      </c>
      <c r="G216" s="34">
        <v>4.3600000000000003</v>
      </c>
      <c r="H216" s="34">
        <v>0.18</v>
      </c>
      <c r="I216" s="34">
        <v>0.86</v>
      </c>
      <c r="J216" s="31">
        <v>1.4E-2</v>
      </c>
      <c r="K216" s="31">
        <v>0.1</v>
      </c>
      <c r="L216" s="31">
        <v>7.2999999999999995E-2</v>
      </c>
      <c r="M216" s="31">
        <v>1.4E-2</v>
      </c>
      <c r="N216" s="35">
        <f t="shared" si="54"/>
        <v>94.399000000000001</v>
      </c>
      <c r="O216" s="34">
        <v>35.03</v>
      </c>
      <c r="P216" s="34">
        <v>40.869999999999997</v>
      </c>
      <c r="Q216" s="34">
        <v>7.5676248628484002</v>
      </c>
      <c r="R216" s="34">
        <v>14.493574839271803</v>
      </c>
      <c r="S216" s="34">
        <v>0.27559708455746418</v>
      </c>
      <c r="T216" s="34">
        <v>0.15006164440189793</v>
      </c>
      <c r="U216" s="34">
        <v>0.32434694941222053</v>
      </c>
      <c r="V216" s="34">
        <v>0.1916916489779083</v>
      </c>
      <c r="W216" s="34">
        <v>0.41158036500875395</v>
      </c>
      <c r="X216" s="34">
        <v>0.59356036320984573</v>
      </c>
      <c r="Y216" s="34">
        <v>1.1667142449329144</v>
      </c>
      <c r="Z216" s="34">
        <v>1.3827469272865656</v>
      </c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6"/>
      <c r="AM216" s="277"/>
      <c r="AN216" s="277"/>
      <c r="AO216" s="277"/>
      <c r="AP216" s="277"/>
      <c r="AQ216" s="277"/>
      <c r="AR216" s="277"/>
      <c r="AS216" s="277"/>
      <c r="AT216" s="277"/>
      <c r="AU216" s="277"/>
      <c r="AV216" s="277"/>
    </row>
    <row r="217" spans="1:48" s="74" customFormat="1" ht="15.75" customHeight="1">
      <c r="A217" s="369" t="s">
        <v>2993</v>
      </c>
      <c r="B217" s="51">
        <v>45885</v>
      </c>
      <c r="C217" s="33" t="s">
        <v>2992</v>
      </c>
      <c r="D217" s="33">
        <v>1500</v>
      </c>
      <c r="E217" s="34">
        <v>16.5</v>
      </c>
      <c r="F217" s="34">
        <v>17</v>
      </c>
      <c r="G217" s="34">
        <v>4.34</v>
      </c>
      <c r="H217" s="34">
        <v>0.16</v>
      </c>
      <c r="I217" s="34">
        <v>0.8</v>
      </c>
      <c r="J217" s="31">
        <v>1.7000000000000001E-2</v>
      </c>
      <c r="K217" s="31">
        <v>0.1</v>
      </c>
      <c r="L217" s="31">
        <v>7.0000000000000007E-2</v>
      </c>
      <c r="M217" s="31">
        <v>1.4999999999999999E-2</v>
      </c>
      <c r="N217" s="35">
        <f t="shared" si="54"/>
        <v>94.498000000000005</v>
      </c>
      <c r="O217" s="34">
        <v>35.037613068293645</v>
      </c>
      <c r="P217" s="34">
        <v>40.361330628434736</v>
      </c>
      <c r="Q217" s="34">
        <v>7.0634710187273848</v>
      </c>
      <c r="R217" s="34">
        <v>15.47474415595557</v>
      </c>
      <c r="S217" s="34">
        <v>0.25581022108508822</v>
      </c>
      <c r="T217" s="34">
        <v>0.13125193405295749</v>
      </c>
      <c r="U217" s="34">
        <v>0.29927860354563762</v>
      </c>
      <c r="V217" s="34">
        <v>0.2129063630720785</v>
      </c>
      <c r="W217" s="34">
        <v>0.43307089761252326</v>
      </c>
      <c r="X217" s="34">
        <v>0.61052310922037356</v>
      </c>
      <c r="Y217" s="34">
        <v>1.1519429291534315</v>
      </c>
      <c r="Z217" s="34">
        <v>1.3535397389863275</v>
      </c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6"/>
      <c r="AM217" s="277"/>
      <c r="AN217" s="277"/>
      <c r="AO217" s="277"/>
      <c r="AP217" s="277"/>
      <c r="AQ217" s="277"/>
      <c r="AR217" s="277"/>
      <c r="AS217" s="277"/>
      <c r="AT217" s="277"/>
      <c r="AU217" s="277"/>
      <c r="AV217" s="277"/>
    </row>
    <row r="218" spans="1:48" s="74" customFormat="1" ht="15.75" customHeight="1">
      <c r="A218" s="369" t="s">
        <v>2995</v>
      </c>
      <c r="B218" s="51">
        <v>45885</v>
      </c>
      <c r="C218" s="33" t="s">
        <v>2994</v>
      </c>
      <c r="D218" s="33">
        <v>1476</v>
      </c>
      <c r="E218" s="34">
        <v>18.399999999999999</v>
      </c>
      <c r="F218" s="34">
        <v>18.5</v>
      </c>
      <c r="G218" s="34">
        <v>4.3600000000000003</v>
      </c>
      <c r="H218" s="34">
        <v>0.16</v>
      </c>
      <c r="I218" s="34">
        <v>0.35</v>
      </c>
      <c r="J218" s="31">
        <v>0.03</v>
      </c>
      <c r="K218" s="31">
        <v>9.1999999999999998E-2</v>
      </c>
      <c r="L218" s="31">
        <v>3.7999999999999999E-2</v>
      </c>
      <c r="M218" s="31">
        <v>1.4999999999999999E-2</v>
      </c>
      <c r="N218" s="35">
        <f t="shared" si="54"/>
        <v>94.954999999999998</v>
      </c>
      <c r="O218" s="34">
        <v>35.755979044837602</v>
      </c>
      <c r="P218" s="34">
        <v>40.04238785251961</v>
      </c>
      <c r="Q218" s="34">
        <v>7.0226005218107028</v>
      </c>
      <c r="R218" s="34">
        <v>14.757765244105766</v>
      </c>
      <c r="S218" s="34">
        <v>0.25569926397832282</v>
      </c>
      <c r="T218" s="34">
        <v>0.21553464913683501</v>
      </c>
      <c r="U218" s="34">
        <v>0.29914879212596346</v>
      </c>
      <c r="V218" s="34">
        <v>0.24473611772956749</v>
      </c>
      <c r="W218" s="34">
        <v>0.56274797031294821</v>
      </c>
      <c r="X218" s="34">
        <v>0.71340054344267312</v>
      </c>
      <c r="Y218" s="34">
        <v>1.1198794977004238</v>
      </c>
      <c r="Z218" s="34">
        <v>1.3162830282261699</v>
      </c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6"/>
      <c r="AM218" s="277"/>
      <c r="AN218" s="277"/>
      <c r="AO218" s="277"/>
      <c r="AP218" s="277"/>
      <c r="AQ218" s="277"/>
      <c r="AR218" s="277"/>
      <c r="AS218" s="277"/>
      <c r="AT218" s="277"/>
      <c r="AU218" s="277"/>
      <c r="AV218" s="277"/>
    </row>
    <row r="219" spans="1:48" s="74" customFormat="1" ht="15.75" customHeight="1">
      <c r="A219" s="369" t="s">
        <v>2997</v>
      </c>
      <c r="B219" s="51">
        <v>45885</v>
      </c>
      <c r="C219" s="33" t="s">
        <v>2996</v>
      </c>
      <c r="D219" s="33">
        <v>1489</v>
      </c>
      <c r="E219" s="34">
        <v>20.5</v>
      </c>
      <c r="F219" s="34">
        <v>21</v>
      </c>
      <c r="G219" s="34">
        <v>4.34</v>
      </c>
      <c r="H219" s="34">
        <v>0.2</v>
      </c>
      <c r="I219" s="34">
        <v>0.52</v>
      </c>
      <c r="J219" s="31">
        <v>1.2999999999999999E-2</v>
      </c>
      <c r="K219" s="31">
        <v>0.106</v>
      </c>
      <c r="L219" s="31">
        <v>6.0999999999999999E-2</v>
      </c>
      <c r="M219" s="31">
        <v>1.6E-2</v>
      </c>
      <c r="N219" s="35">
        <f t="shared" si="54"/>
        <v>94.744</v>
      </c>
      <c r="O219" s="34">
        <v>34.96</v>
      </c>
      <c r="P219" s="34">
        <v>40.869999999999997</v>
      </c>
      <c r="Q219" s="34">
        <v>7.22804422669478</v>
      </c>
      <c r="R219" s="34">
        <v>14.722614464913482</v>
      </c>
      <c r="S219" s="34">
        <v>0.25594566011091713</v>
      </c>
      <c r="T219" s="34">
        <v>0.15946173101960909</v>
      </c>
      <c r="U219" s="34">
        <v>0.32439014503811936</v>
      </c>
      <c r="V219" s="34">
        <v>0.19171717793932505</v>
      </c>
      <c r="W219" s="34">
        <v>0.40080267345080489</v>
      </c>
      <c r="X219" s="34">
        <v>0.63665676062111098</v>
      </c>
      <c r="Y219" s="34">
        <v>1.1690503432494279</v>
      </c>
      <c r="Z219" s="34">
        <v>1.3758021803974478</v>
      </c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6"/>
      <c r="AM219" s="277"/>
      <c r="AN219" s="277"/>
      <c r="AO219" s="277"/>
      <c r="AP219" s="277"/>
      <c r="AQ219" s="277"/>
      <c r="AR219" s="277"/>
      <c r="AS219" s="277"/>
      <c r="AT219" s="277"/>
      <c r="AU219" s="277"/>
      <c r="AV219" s="277"/>
    </row>
    <row r="220" spans="1:48" s="74" customFormat="1" ht="15.75" customHeight="1">
      <c r="A220" s="369" t="s">
        <v>2997</v>
      </c>
      <c r="B220" s="51">
        <v>45885</v>
      </c>
      <c r="C220" s="33" t="s">
        <v>2998</v>
      </c>
      <c r="D220" s="33">
        <v>1497</v>
      </c>
      <c r="E220" s="34">
        <v>23.18</v>
      </c>
      <c r="F220" s="34">
        <v>23.28</v>
      </c>
      <c r="G220" s="34">
        <v>4.34</v>
      </c>
      <c r="H220" s="34">
        <v>0.17</v>
      </c>
      <c r="I220" s="34">
        <v>0.4</v>
      </c>
      <c r="J220" s="31">
        <v>1.4E-2</v>
      </c>
      <c r="K220" s="31">
        <v>9.6000000000000002E-2</v>
      </c>
      <c r="L220" s="31">
        <v>0.05</v>
      </c>
      <c r="M220" s="31">
        <v>1.4E-2</v>
      </c>
      <c r="N220" s="35">
        <f t="shared" si="54"/>
        <v>94.915999999999997</v>
      </c>
      <c r="O220" s="34">
        <v>34.626853430486015</v>
      </c>
      <c r="P220" s="34">
        <v>41.376388724087455</v>
      </c>
      <c r="Q220" s="34">
        <v>7.3890403352126928</v>
      </c>
      <c r="R220" s="34">
        <v>14.456326008541897</v>
      </c>
      <c r="S220" s="34">
        <v>0.25595129466945132</v>
      </c>
      <c r="T220" s="34">
        <v>0.16884554984105515</v>
      </c>
      <c r="U220" s="34">
        <v>0.34935092379299804</v>
      </c>
      <c r="V220" s="34">
        <v>0.19172139852919812</v>
      </c>
      <c r="W220" s="34">
        <v>0.41164424015012802</v>
      </c>
      <c r="X220" s="34">
        <v>0.65387809468912317</v>
      </c>
      <c r="Y220" s="34">
        <v>1.194921993335353</v>
      </c>
      <c r="Z220" s="34">
        <v>1.4083124577633817</v>
      </c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6"/>
      <c r="AM220" s="277"/>
      <c r="AN220" s="277"/>
      <c r="AO220" s="277"/>
      <c r="AP220" s="277"/>
      <c r="AQ220" s="277"/>
      <c r="AR220" s="277"/>
      <c r="AS220" s="277"/>
      <c r="AT220" s="277"/>
      <c r="AU220" s="277"/>
      <c r="AV220" s="277"/>
    </row>
    <row r="221" spans="1:48" s="74" customFormat="1" ht="15.75" customHeight="1">
      <c r="A221" s="369"/>
      <c r="B221" s="51"/>
      <c r="C221" s="33"/>
      <c r="D221" s="33"/>
      <c r="E221" s="34"/>
      <c r="F221" s="34"/>
      <c r="G221" s="34"/>
      <c r="H221" s="34"/>
      <c r="I221" s="34"/>
      <c r="J221" s="31"/>
      <c r="K221" s="31"/>
      <c r="L221" s="31"/>
      <c r="M221" s="31"/>
      <c r="N221" s="35"/>
      <c r="O221" s="34"/>
      <c r="P221" s="33"/>
      <c r="Q221" s="33"/>
      <c r="R221" s="33"/>
      <c r="S221" s="33"/>
      <c r="T221" s="33"/>
      <c r="U221" s="34"/>
      <c r="V221" s="33"/>
      <c r="W221" s="34"/>
      <c r="X221" s="33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6"/>
      <c r="AM221" s="277"/>
      <c r="AN221" s="277"/>
      <c r="AO221" s="277"/>
      <c r="AP221" s="277"/>
      <c r="AQ221" s="277"/>
      <c r="AR221" s="277"/>
      <c r="AS221" s="277"/>
      <c r="AT221" s="277"/>
      <c r="AU221" s="277"/>
      <c r="AV221" s="277"/>
    </row>
    <row r="222" spans="1:48" s="74" customFormat="1" ht="15.75" customHeight="1">
      <c r="A222" s="369" t="s">
        <v>3000</v>
      </c>
      <c r="B222" s="51">
        <v>45886</v>
      </c>
      <c r="C222" s="33" t="s">
        <v>2999</v>
      </c>
      <c r="D222" s="33">
        <v>1476</v>
      </c>
      <c r="E222" s="34">
        <v>2</v>
      </c>
      <c r="F222" s="34">
        <v>2.1</v>
      </c>
      <c r="G222" s="34">
        <v>4.32</v>
      </c>
      <c r="H222" s="34">
        <v>0.15</v>
      </c>
      <c r="I222" s="34">
        <v>0.3</v>
      </c>
      <c r="J222" s="31">
        <v>2.4E-2</v>
      </c>
      <c r="K222" s="31">
        <v>9.1999999999999998E-2</v>
      </c>
      <c r="L222" s="31">
        <v>3.5000000000000003E-2</v>
      </c>
      <c r="M222" s="31">
        <v>1.2999999999999999E-2</v>
      </c>
      <c r="N222" s="35">
        <f t="shared" si="54"/>
        <v>95.066000000000003</v>
      </c>
      <c r="O222" s="34">
        <v>35.358746461892551</v>
      </c>
      <c r="P222" s="34">
        <v>40.48336170074942</v>
      </c>
      <c r="Q222" s="34">
        <v>7.2423379674683277</v>
      </c>
      <c r="R222" s="34">
        <v>14.683608698560658</v>
      </c>
      <c r="S222" s="34">
        <v>0.25578221573382098</v>
      </c>
      <c r="T222" s="34">
        <v>0.19685634746538164</v>
      </c>
      <c r="U222" s="34">
        <v>0.33665156932904672</v>
      </c>
      <c r="V222" s="34">
        <v>0.21288305470910704</v>
      </c>
      <c r="W222" s="34">
        <v>0.476325834911627</v>
      </c>
      <c r="X222" s="34">
        <v>0.65344614918001842</v>
      </c>
      <c r="Y222" s="34">
        <v>1.1449320394991904</v>
      </c>
      <c r="Z222" s="34">
        <v>1.3497565508905562</v>
      </c>
      <c r="AA222" s="34"/>
      <c r="AB222" s="34" t="s">
        <v>50</v>
      </c>
      <c r="AC222" s="34">
        <v>22.3</v>
      </c>
      <c r="AD222" s="34" t="s">
        <v>51</v>
      </c>
      <c r="AE222" s="34"/>
      <c r="AF222" s="34"/>
      <c r="AG222" s="34"/>
      <c r="AH222" s="34"/>
      <c r="AI222" s="34"/>
      <c r="AJ222" s="34"/>
      <c r="AK222" s="34"/>
      <c r="AL222" s="36"/>
      <c r="AM222" s="277"/>
      <c r="AN222" s="277"/>
      <c r="AO222" s="277"/>
      <c r="AP222" s="277"/>
      <c r="AQ222" s="277"/>
      <c r="AR222" s="277"/>
      <c r="AS222" s="277"/>
      <c r="AT222" s="277"/>
      <c r="AU222" s="277"/>
      <c r="AV222" s="277"/>
    </row>
    <row r="223" spans="1:48" s="74" customFormat="1" ht="15.75" customHeight="1">
      <c r="A223" s="369" t="s">
        <v>3002</v>
      </c>
      <c r="B223" s="51">
        <v>45886</v>
      </c>
      <c r="C223" s="33" t="s">
        <v>3001</v>
      </c>
      <c r="D223" s="33">
        <v>1468</v>
      </c>
      <c r="E223" s="34">
        <v>3.1</v>
      </c>
      <c r="F223" s="34">
        <v>3.2</v>
      </c>
      <c r="G223" s="34">
        <v>4.32</v>
      </c>
      <c r="H223" s="34">
        <v>0.15</v>
      </c>
      <c r="I223" s="34">
        <v>0.33</v>
      </c>
      <c r="J223" s="31">
        <v>0.03</v>
      </c>
      <c r="K223" s="31">
        <v>9.2999999999999999E-2</v>
      </c>
      <c r="L223" s="31">
        <v>3.4000000000000002E-2</v>
      </c>
      <c r="M223" s="31">
        <v>1.2999999999999999E-2</v>
      </c>
      <c r="N223" s="35">
        <f t="shared" si="54"/>
        <v>95.03</v>
      </c>
      <c r="O223" s="34">
        <v>36.08239947871121</v>
      </c>
      <c r="P223" s="34">
        <v>39.70196252389038</v>
      </c>
      <c r="Q223" s="34">
        <v>7.1248071328390123</v>
      </c>
      <c r="R223" s="34">
        <v>14.793566189383828</v>
      </c>
      <c r="S223" s="34">
        <v>0.25563604741014911</v>
      </c>
      <c r="T223" s="34">
        <v>0.19674385269231606</v>
      </c>
      <c r="U223" s="34">
        <v>0.32399773631798617</v>
      </c>
      <c r="V223" s="34">
        <v>0.22339947144417824</v>
      </c>
      <c r="W223" s="34">
        <v>0.45441483396031712</v>
      </c>
      <c r="X223" s="34">
        <v>0.65307273335061267</v>
      </c>
      <c r="Y223" s="34">
        <v>1.1003138122040561</v>
      </c>
      <c r="Z223" s="34">
        <v>1.2977731617975521</v>
      </c>
      <c r="AA223" s="34"/>
      <c r="AD223" s="34">
        <v>24.8</v>
      </c>
      <c r="AE223" s="34">
        <v>18.600000000000001</v>
      </c>
      <c r="AF223" s="34">
        <v>0.6</v>
      </c>
      <c r="AG223" s="34">
        <v>3.48</v>
      </c>
      <c r="AH223" s="34">
        <v>52.519999999999996</v>
      </c>
      <c r="AI223" s="34">
        <v>1.3333333333333333</v>
      </c>
      <c r="AJ223" s="34">
        <v>42.857142857142854</v>
      </c>
      <c r="AK223" s="34">
        <v>862.54</v>
      </c>
      <c r="AL223" s="36"/>
      <c r="AM223" s="277"/>
      <c r="AN223" s="277"/>
      <c r="AO223" s="277"/>
      <c r="AP223" s="277"/>
      <c r="AQ223" s="277"/>
      <c r="AR223" s="277"/>
      <c r="AS223" s="277"/>
      <c r="AT223" s="277"/>
      <c r="AU223" s="277"/>
      <c r="AV223" s="277"/>
    </row>
    <row r="224" spans="1:48" s="74" customFormat="1" ht="15.75" customHeight="1">
      <c r="A224" s="369" t="s">
        <v>3004</v>
      </c>
      <c r="B224" s="51">
        <v>45886</v>
      </c>
      <c r="C224" s="33" t="s">
        <v>3003</v>
      </c>
      <c r="D224" s="33">
        <v>1480</v>
      </c>
      <c r="E224" s="34">
        <v>5.15</v>
      </c>
      <c r="F224" s="34">
        <v>5.25</v>
      </c>
      <c r="G224" s="34">
        <v>4.29</v>
      </c>
      <c r="H224" s="34">
        <v>0.16</v>
      </c>
      <c r="I224" s="34">
        <v>0.28999999999999998</v>
      </c>
      <c r="J224" s="31">
        <v>2.9000000000000001E-2</v>
      </c>
      <c r="K224" s="31">
        <v>9.7000000000000003E-2</v>
      </c>
      <c r="L224" s="31">
        <v>3.3000000000000002E-2</v>
      </c>
      <c r="M224" s="31">
        <v>1.4E-2</v>
      </c>
      <c r="N224" s="35">
        <f t="shared" si="54"/>
        <v>95.087000000000003</v>
      </c>
      <c r="O224" s="34">
        <v>35.669613710620837</v>
      </c>
      <c r="P224" s="34">
        <v>40.109669889579692</v>
      </c>
      <c r="Q224" s="34">
        <v>7.1565191146515765</v>
      </c>
      <c r="R224" s="34">
        <v>14.711720079466764</v>
      </c>
      <c r="S224" s="34">
        <v>0.23608270744071472</v>
      </c>
      <c r="T224" s="34">
        <v>0.26244850161186017</v>
      </c>
      <c r="U224" s="34">
        <v>0.34908472741276453</v>
      </c>
      <c r="V224" s="34">
        <v>0.20221838465208763</v>
      </c>
      <c r="W224" s="34">
        <v>0.47627751122004852</v>
      </c>
      <c r="X224" s="34">
        <v>0.69636537334363491</v>
      </c>
      <c r="Y224" s="34">
        <v>1.1244772711860573</v>
      </c>
      <c r="Z224" s="34">
        <v>1.3251107619973321</v>
      </c>
      <c r="AA224" s="34"/>
      <c r="AD224" s="34" t="s">
        <v>51</v>
      </c>
      <c r="AE224" s="34"/>
      <c r="AF224" s="34"/>
      <c r="AG224" s="34"/>
      <c r="AH224" s="34"/>
      <c r="AI224" s="34"/>
      <c r="AJ224" s="34"/>
      <c r="AK224" s="34"/>
      <c r="AL224" s="36"/>
      <c r="AM224" s="277"/>
      <c r="AN224" s="277"/>
      <c r="AO224" s="277"/>
      <c r="AP224" s="277"/>
      <c r="AQ224" s="277"/>
      <c r="AR224" s="277"/>
      <c r="AS224" s="277"/>
      <c r="AT224" s="277"/>
      <c r="AU224" s="277"/>
      <c r="AV224" s="277"/>
    </row>
    <row r="225" spans="1:48" s="74" customFormat="1" ht="15.75" customHeight="1">
      <c r="A225" s="369" t="s">
        <v>3006</v>
      </c>
      <c r="B225" s="51">
        <v>45886</v>
      </c>
      <c r="C225" s="33" t="s">
        <v>3005</v>
      </c>
      <c r="D225" s="33">
        <v>1490</v>
      </c>
      <c r="E225" s="34">
        <v>6.4</v>
      </c>
      <c r="F225" s="34">
        <v>6.5</v>
      </c>
      <c r="G225" s="34">
        <v>4.4800000000000004</v>
      </c>
      <c r="H225" s="34">
        <v>0.17</v>
      </c>
      <c r="I225" s="34">
        <v>0.56000000000000005</v>
      </c>
      <c r="J225" s="31">
        <v>1.9E-2</v>
      </c>
      <c r="K225" s="31">
        <v>9.9000000000000005E-2</v>
      </c>
      <c r="L225" s="31">
        <v>5.6000000000000001E-2</v>
      </c>
      <c r="M225" s="31">
        <v>1.2999999999999999E-2</v>
      </c>
      <c r="N225" s="35">
        <f t="shared" si="54"/>
        <v>94.602999999999994</v>
      </c>
      <c r="O225" s="34">
        <v>35.182692303811393</v>
      </c>
      <c r="P225" s="34">
        <v>40.388566287657881</v>
      </c>
      <c r="Q225" s="34">
        <v>7.233326222966312</v>
      </c>
      <c r="R225" s="34">
        <v>15.029909785788931</v>
      </c>
      <c r="S225" s="34">
        <v>0.27547464222476331</v>
      </c>
      <c r="T225" s="34">
        <v>0.19686840466370123</v>
      </c>
      <c r="U225" s="34">
        <v>0.336672188805067</v>
      </c>
      <c r="V225" s="34">
        <v>0.1916064841703857</v>
      </c>
      <c r="W225" s="34">
        <v>0.41139750799462238</v>
      </c>
      <c r="X225" s="34">
        <v>0.65348617191696989</v>
      </c>
      <c r="Y225" s="34">
        <f t="shared" ref="Y225" si="57">P225/O225</f>
        <v>1.147966901989548</v>
      </c>
      <c r="Z225" s="34">
        <f t="shared" ref="Z225" si="58">(Q225+P225)/O225</f>
        <v>1.3535602136242781</v>
      </c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6"/>
      <c r="AM225" s="277"/>
      <c r="AN225" s="277"/>
      <c r="AO225" s="277"/>
      <c r="AP225" s="277"/>
      <c r="AQ225" s="277"/>
      <c r="AR225" s="277"/>
      <c r="AS225" s="277"/>
      <c r="AT225" s="277"/>
      <c r="AU225" s="277"/>
      <c r="AV225" s="277"/>
    </row>
    <row r="226" spans="1:48" s="74" customFormat="1" ht="15.75" customHeight="1">
      <c r="A226" s="369" t="s">
        <v>3008</v>
      </c>
      <c r="B226" s="51">
        <v>45886</v>
      </c>
      <c r="C226" s="33" t="s">
        <v>3007</v>
      </c>
      <c r="D226" s="33">
        <v>1484</v>
      </c>
      <c r="E226" s="34">
        <v>9</v>
      </c>
      <c r="F226" s="34">
        <v>9.1</v>
      </c>
      <c r="G226" s="34">
        <v>4.3899999999999997</v>
      </c>
      <c r="H226" s="34">
        <v>0.18</v>
      </c>
      <c r="I226" s="34">
        <v>0.42</v>
      </c>
      <c r="J226" s="31">
        <v>2.8000000000000001E-2</v>
      </c>
      <c r="K226" s="31">
        <v>0.107</v>
      </c>
      <c r="L226" s="31">
        <v>4.2999999999999997E-2</v>
      </c>
      <c r="M226" s="31">
        <v>1.4E-2</v>
      </c>
      <c r="N226" s="35">
        <f t="shared" si="54"/>
        <v>94.817999999999998</v>
      </c>
      <c r="O226" s="34">
        <v>35.706809630849975</v>
      </c>
      <c r="P226" s="34">
        <v>39.754269334891035</v>
      </c>
      <c r="Q226" s="34">
        <v>7.2311912653837735</v>
      </c>
      <c r="R226" s="34">
        <v>14.995876497334455</v>
      </c>
      <c r="S226" s="34">
        <v>0.25572238185874357</v>
      </c>
      <c r="T226" s="34">
        <v>0.23429797360560328</v>
      </c>
      <c r="U226" s="34">
        <v>0.33657281808402345</v>
      </c>
      <c r="V226" s="34">
        <v>0.20219159322248706</v>
      </c>
      <c r="W226" s="34">
        <v>0.46539135557221378</v>
      </c>
      <c r="X226" s="34">
        <v>0.68767714919769318</v>
      </c>
      <c r="Y226" s="34">
        <v>1.1133525998509857</v>
      </c>
      <c r="Z226" s="34">
        <v>1.3158683479713713</v>
      </c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6"/>
      <c r="AM226" s="277"/>
      <c r="AN226" s="277"/>
      <c r="AO226" s="277"/>
      <c r="AP226" s="277"/>
      <c r="AQ226" s="277"/>
      <c r="AR226" s="277"/>
      <c r="AS226" s="277"/>
      <c r="AT226" s="277"/>
      <c r="AU226" s="277"/>
      <c r="AV226" s="277"/>
    </row>
    <row r="227" spans="1:48" s="74" customFormat="1" ht="15.75" customHeight="1">
      <c r="A227" s="369" t="s">
        <v>3010</v>
      </c>
      <c r="B227" s="51">
        <v>45886</v>
      </c>
      <c r="C227" s="33" t="s">
        <v>3009</v>
      </c>
      <c r="D227" s="33">
        <v>1497</v>
      </c>
      <c r="E227" s="34">
        <v>10.25</v>
      </c>
      <c r="F227" s="34">
        <v>10.35</v>
      </c>
      <c r="G227" s="34">
        <v>4.46</v>
      </c>
      <c r="H227" s="34">
        <v>0.21</v>
      </c>
      <c r="I227" s="34">
        <v>0.55000000000000004</v>
      </c>
      <c r="J227" s="31">
        <v>1.9E-2</v>
      </c>
      <c r="K227" s="31">
        <v>0.11</v>
      </c>
      <c r="L227" s="31">
        <v>5.3999999999999999E-2</v>
      </c>
      <c r="M227" s="31">
        <v>1.2999999999999999E-2</v>
      </c>
      <c r="N227" s="35">
        <f t="shared" si="54"/>
        <v>94.584000000000003</v>
      </c>
      <c r="O227" s="34">
        <v>35.314430631309854</v>
      </c>
      <c r="P227" s="34">
        <v>40.179115003628411</v>
      </c>
      <c r="Q227" s="34">
        <v>7.3080277974422803</v>
      </c>
      <c r="R227" s="34">
        <v>15.057576688862218</v>
      </c>
      <c r="S227" s="34">
        <v>0.27543917399948509</v>
      </c>
      <c r="T227" s="34">
        <v>0.19684305723836151</v>
      </c>
      <c r="U227" s="34">
        <v>0.33662884120348374</v>
      </c>
      <c r="V227" s="34">
        <v>0.19158181423383386</v>
      </c>
      <c r="W227" s="34">
        <v>0.41134453927352843</v>
      </c>
      <c r="X227" s="34">
        <v>0.61901245280856165</v>
      </c>
      <c r="Y227" s="34">
        <v>1.1377534420165765</v>
      </c>
      <c r="Z227" s="34">
        <v>1.3446951275201497</v>
      </c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6"/>
      <c r="AM227" s="277"/>
      <c r="AN227" s="277"/>
      <c r="AO227" s="277"/>
      <c r="AP227" s="277"/>
      <c r="AQ227" s="277"/>
      <c r="AR227" s="277"/>
      <c r="AS227" s="277"/>
      <c r="AT227" s="277"/>
      <c r="AU227" s="277"/>
      <c r="AV227" s="277"/>
    </row>
    <row r="228" spans="1:48" s="74" customFormat="1" ht="15.75" customHeight="1">
      <c r="A228" s="369" t="s">
        <v>3012</v>
      </c>
      <c r="B228" s="51">
        <v>45886</v>
      </c>
      <c r="C228" s="33" t="s">
        <v>3011</v>
      </c>
      <c r="D228" s="33">
        <v>1496</v>
      </c>
      <c r="E228" s="34">
        <v>12.3</v>
      </c>
      <c r="F228" s="34">
        <v>12.4</v>
      </c>
      <c r="G228" s="34">
        <v>4.3600000000000003</v>
      </c>
      <c r="H228" s="34">
        <v>0.19</v>
      </c>
      <c r="I228" s="34">
        <v>0.81</v>
      </c>
      <c r="J228" s="31">
        <v>1.9E-2</v>
      </c>
      <c r="K228" s="31">
        <v>0.11600000000000001</v>
      </c>
      <c r="L228" s="31">
        <v>6.8000000000000005E-2</v>
      </c>
      <c r="M228" s="31">
        <v>1.2999999999999999E-2</v>
      </c>
      <c r="N228" s="35">
        <f t="shared" si="54"/>
        <v>94.424000000000007</v>
      </c>
      <c r="O228" s="34">
        <v>35.170618342584966</v>
      </c>
      <c r="P228" s="34">
        <v>39.842024786666016</v>
      </c>
      <c r="Q228" s="34">
        <v>7.3653677531134703</v>
      </c>
      <c r="R228" s="34">
        <v>15.394352618803584</v>
      </c>
      <c r="S228" s="34">
        <v>0.25578631521879974</v>
      </c>
      <c r="T228" s="34">
        <v>0.1874852405055831</v>
      </c>
      <c r="U228" s="34">
        <v>0.33665696492720271</v>
      </c>
      <c r="V228" s="34">
        <v>0.21288646663859759</v>
      </c>
      <c r="W228" s="34">
        <v>0.48715922976531351</v>
      </c>
      <c r="X228" s="34">
        <v>0.62766228177645977</v>
      </c>
      <c r="Y228" s="34">
        <v>1.1328212770835724</v>
      </c>
      <c r="Z228" s="34">
        <v>1.3422394818296459</v>
      </c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6"/>
      <c r="AM228" s="277"/>
      <c r="AN228" s="277"/>
      <c r="AO228" s="277"/>
      <c r="AP228" s="277"/>
      <c r="AQ228" s="277"/>
      <c r="AR228" s="277"/>
      <c r="AS228" s="277"/>
      <c r="AT228" s="277"/>
      <c r="AU228" s="277"/>
      <c r="AV228" s="277"/>
    </row>
    <row r="229" spans="1:48" s="74" customFormat="1" ht="15.75" customHeight="1">
      <c r="A229" s="370" t="s">
        <v>3014</v>
      </c>
      <c r="B229" s="51">
        <v>45886</v>
      </c>
      <c r="C229" s="33" t="s">
        <v>3013</v>
      </c>
      <c r="D229" s="33">
        <v>1495</v>
      </c>
      <c r="E229" s="34">
        <v>14.1</v>
      </c>
      <c r="F229" s="34">
        <v>14.2</v>
      </c>
      <c r="G229" s="34">
        <v>4.3499999999999996</v>
      </c>
      <c r="H229" s="34">
        <v>0.17</v>
      </c>
      <c r="I229" s="34">
        <v>0.9</v>
      </c>
      <c r="J229" s="31">
        <v>1.7000000000000001E-2</v>
      </c>
      <c r="K229" s="31">
        <v>0.111</v>
      </c>
      <c r="L229" s="31">
        <v>7.2999999999999995E-2</v>
      </c>
      <c r="M229" s="31">
        <v>1.2E-2</v>
      </c>
      <c r="N229" s="35">
        <f t="shared" si="54"/>
        <v>94.367000000000004</v>
      </c>
      <c r="O229" s="34">
        <v>34.716131956665649</v>
      </c>
      <c r="P229" s="34">
        <v>39.976269571298253</v>
      </c>
      <c r="Q229" s="34">
        <v>7.5843089712126828</v>
      </c>
      <c r="R229" s="34">
        <v>15.604626282553239</v>
      </c>
      <c r="S229" s="34">
        <v>0.27551589518381581</v>
      </c>
      <c r="T229" s="34">
        <v>0.14064134725608279</v>
      </c>
      <c r="U229" s="34">
        <v>0.34919381387538956</v>
      </c>
      <c r="V229" s="34">
        <v>0.21292797520060708</v>
      </c>
      <c r="W229" s="34">
        <v>0.46559847304519109</v>
      </c>
      <c r="X229" s="34">
        <v>0.58478571370909149</v>
      </c>
      <c r="Y229" s="34">
        <f t="shared" ref="Y229:Y233" si="59">P229/O229</f>
        <v>1.1515185395999348</v>
      </c>
      <c r="Z229" s="34">
        <f t="shared" ref="Z229:Z233" si="60">(Q229+P229)/O229</f>
        <v>1.3699849569035614</v>
      </c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6"/>
      <c r="AM229" s="277"/>
      <c r="AN229" s="277"/>
      <c r="AO229" s="277"/>
      <c r="AP229" s="277"/>
      <c r="AQ229" s="277"/>
      <c r="AR229" s="277"/>
      <c r="AS229" s="277"/>
      <c r="AT229" s="277"/>
      <c r="AU229" s="277"/>
      <c r="AV229" s="277"/>
    </row>
    <row r="230" spans="1:48" s="74" customFormat="1" ht="15.75" customHeight="1">
      <c r="A230" s="371" t="s">
        <v>3016</v>
      </c>
      <c r="B230" s="51">
        <v>45886</v>
      </c>
      <c r="C230" s="33" t="s">
        <v>3015</v>
      </c>
      <c r="D230" s="33">
        <v>1480</v>
      </c>
      <c r="E230" s="34">
        <v>16</v>
      </c>
      <c r="F230" s="34">
        <v>16.100000000000001</v>
      </c>
      <c r="G230" s="34">
        <v>4.3</v>
      </c>
      <c r="H230" s="34">
        <v>0.16</v>
      </c>
      <c r="I230" s="34">
        <v>0.47</v>
      </c>
      <c r="J230" s="31">
        <v>3.2000000000000001E-2</v>
      </c>
      <c r="K230" s="31">
        <v>9.4E-2</v>
      </c>
      <c r="L230" s="31">
        <v>4.3999999999999997E-2</v>
      </c>
      <c r="M230" s="31">
        <v>1.2999999999999999E-2</v>
      </c>
      <c r="N230" s="35">
        <f t="shared" si="54"/>
        <v>94.887</v>
      </c>
      <c r="O230" s="34">
        <v>35.737488924401653</v>
      </c>
      <c r="P230" s="34">
        <v>39.335271741690875</v>
      </c>
      <c r="Q230" s="34">
        <v>7.4673454891608699</v>
      </c>
      <c r="R230" s="34">
        <v>15.163270230879883</v>
      </c>
      <c r="S230" s="34">
        <v>0.25571692954703817</v>
      </c>
      <c r="T230" s="34">
        <v>0.22492125896476564</v>
      </c>
      <c r="U230" s="34">
        <v>0.33656564194284089</v>
      </c>
      <c r="V230" s="34">
        <v>0.26603589770026043</v>
      </c>
      <c r="W230" s="34">
        <v>0.43291296080315106</v>
      </c>
      <c r="X230" s="34">
        <v>0.6704709249086791</v>
      </c>
      <c r="Y230" s="34">
        <f t="shared" si="59"/>
        <v>1.1006725129709001</v>
      </c>
      <c r="Z230" s="34">
        <f t="shared" si="60"/>
        <v>1.3096224340175953</v>
      </c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6"/>
      <c r="AM230" s="277"/>
      <c r="AN230" s="277"/>
      <c r="AO230" s="277"/>
      <c r="AP230" s="277"/>
      <c r="AQ230" s="277"/>
      <c r="AR230" s="277"/>
      <c r="AS230" s="277"/>
      <c r="AT230" s="277"/>
      <c r="AU230" s="277"/>
      <c r="AV230" s="277"/>
    </row>
    <row r="231" spans="1:48" s="74" customFormat="1" ht="15.75" customHeight="1">
      <c r="A231" s="372" t="s">
        <v>3018</v>
      </c>
      <c r="B231" s="51">
        <v>45886</v>
      </c>
      <c r="C231" s="33" t="s">
        <v>3017</v>
      </c>
      <c r="D231" s="33">
        <v>1477</v>
      </c>
      <c r="E231" s="34">
        <v>17.5</v>
      </c>
      <c r="F231" s="34">
        <v>18</v>
      </c>
      <c r="G231" s="34">
        <v>4.2300000000000004</v>
      </c>
      <c r="H231" s="34">
        <v>0.17</v>
      </c>
      <c r="I231" s="34">
        <v>1.1499999999999999</v>
      </c>
      <c r="J231" s="31">
        <v>1.7999999999999999E-2</v>
      </c>
      <c r="K231" s="31">
        <v>9.8000000000000004E-2</v>
      </c>
      <c r="L231" s="31">
        <v>8.5000000000000006E-2</v>
      </c>
      <c r="M231" s="31">
        <v>1.4999999999999999E-2</v>
      </c>
      <c r="N231" s="35">
        <f t="shared" si="54"/>
        <v>94.233999999999995</v>
      </c>
      <c r="O231" s="34">
        <v>35.891789529775011</v>
      </c>
      <c r="P231" s="34">
        <v>38.41657682594424</v>
      </c>
      <c r="Q231" s="34">
        <v>7.3700741197305071</v>
      </c>
      <c r="R231" s="34">
        <v>16.143800634170994</v>
      </c>
      <c r="S231" s="34">
        <v>0.25562161836734099</v>
      </c>
      <c r="T231" s="34">
        <v>0.15925984341061086</v>
      </c>
      <c r="U231" s="34">
        <v>0.32397944868893525</v>
      </c>
      <c r="V231" s="34">
        <v>0.22338686195279611</v>
      </c>
      <c r="W231" s="34">
        <v>0.48684555547342334</v>
      </c>
      <c r="X231" s="34">
        <v>0.61866556248615268</v>
      </c>
      <c r="Y231" s="34">
        <f t="shared" si="59"/>
        <v>1.0703444249854057</v>
      </c>
      <c r="Z231" s="34">
        <f t="shared" si="60"/>
        <v>1.2756859311150031</v>
      </c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6"/>
      <c r="AM231" s="277"/>
      <c r="AN231" s="277"/>
      <c r="AO231" s="277"/>
      <c r="AP231" s="277"/>
      <c r="AQ231" s="277"/>
      <c r="AR231" s="277"/>
      <c r="AS231" s="277"/>
      <c r="AT231" s="277"/>
      <c r="AU231" s="277"/>
      <c r="AV231" s="277"/>
    </row>
    <row r="232" spans="1:48" s="74" customFormat="1" ht="15.75" customHeight="1">
      <c r="A232" s="373" t="s">
        <v>3020</v>
      </c>
      <c r="B232" s="51">
        <v>45886</v>
      </c>
      <c r="C232" s="33" t="s">
        <v>3019</v>
      </c>
      <c r="D232" s="33">
        <v>1511</v>
      </c>
      <c r="E232" s="34">
        <v>19.3</v>
      </c>
      <c r="F232" s="34">
        <v>19.399999999999999</v>
      </c>
      <c r="G232" s="34">
        <v>4.24</v>
      </c>
      <c r="H232" s="34">
        <v>0.17</v>
      </c>
      <c r="I232" s="34">
        <v>1</v>
      </c>
      <c r="J232" s="31">
        <v>1.7999999999999999E-2</v>
      </c>
      <c r="K232" s="31">
        <v>0.10299999999999999</v>
      </c>
      <c r="L232" s="31">
        <v>0.08</v>
      </c>
      <c r="M232" s="31">
        <v>1.4E-2</v>
      </c>
      <c r="N232" s="35">
        <f t="shared" si="54"/>
        <v>94.375</v>
      </c>
      <c r="O232" s="34">
        <v>35.282002234874952</v>
      </c>
      <c r="P232" s="34">
        <v>39.312385214474148</v>
      </c>
      <c r="Q232" s="34">
        <v>7.6198014036370605</v>
      </c>
      <c r="R232" s="34">
        <v>15.678783427784849</v>
      </c>
      <c r="S232" s="34">
        <v>0.27543150883114592</v>
      </c>
      <c r="T232" s="34">
        <v>0.14059827093803007</v>
      </c>
      <c r="U232" s="34">
        <v>0.3366194731942127</v>
      </c>
      <c r="V232" s="34">
        <v>0.19157648272330291</v>
      </c>
      <c r="W232" s="34">
        <v>0.44380675716739898</v>
      </c>
      <c r="X232" s="34">
        <v>0.61899522637491422</v>
      </c>
      <c r="Y232" s="34">
        <f t="shared" si="59"/>
        <v>1.1142333973216325</v>
      </c>
      <c r="Z232" s="34">
        <f t="shared" si="60"/>
        <v>1.3302019059371999</v>
      </c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6"/>
      <c r="AM232" s="277"/>
      <c r="AN232" s="277"/>
      <c r="AO232" s="277"/>
      <c r="AP232" s="277"/>
      <c r="AQ232" s="277"/>
      <c r="AR232" s="277"/>
      <c r="AS232" s="277"/>
      <c r="AT232" s="277"/>
      <c r="AU232" s="277"/>
      <c r="AV232" s="277"/>
    </row>
    <row r="233" spans="1:48" s="74" customFormat="1" ht="15.75" customHeight="1">
      <c r="A233" s="374" t="s">
        <v>3022</v>
      </c>
      <c r="B233" s="51">
        <v>45886</v>
      </c>
      <c r="C233" s="33" t="s">
        <v>3021</v>
      </c>
      <c r="D233" s="33">
        <v>1501</v>
      </c>
      <c r="E233" s="34">
        <v>21.15</v>
      </c>
      <c r="F233" s="34">
        <v>21.25</v>
      </c>
      <c r="G233" s="34">
        <v>4.1900000000000004</v>
      </c>
      <c r="H233" s="34">
        <v>0.18</v>
      </c>
      <c r="I233" s="34">
        <v>0.97</v>
      </c>
      <c r="J233" s="31">
        <v>1.7000000000000001E-2</v>
      </c>
      <c r="K233" s="31">
        <v>0.1</v>
      </c>
      <c r="L233" s="31">
        <v>7.6999999999999999E-2</v>
      </c>
      <c r="M233" s="31">
        <v>1.2999999999999999E-2</v>
      </c>
      <c r="N233" s="35">
        <f t="shared" si="54"/>
        <v>94.453000000000003</v>
      </c>
      <c r="O233" s="34">
        <v>34.448971269843824</v>
      </c>
      <c r="P233" s="34">
        <v>38.980356119087212</v>
      </c>
      <c r="Q233" s="34">
        <v>7.6611753282408204</v>
      </c>
      <c r="R233" s="34">
        <v>16.762080493693574</v>
      </c>
      <c r="S233" s="34">
        <v>0.27555950323799677</v>
      </c>
      <c r="T233" s="34">
        <v>0.15004118150546661</v>
      </c>
      <c r="U233" s="34">
        <v>0.33677590195571777</v>
      </c>
      <c r="V233" s="34">
        <v>0.20231359312672595</v>
      </c>
      <c r="W233" s="34">
        <v>0.45484258167665242</v>
      </c>
      <c r="X233" s="34">
        <v>0.62788402763198248</v>
      </c>
      <c r="Y233" s="34">
        <f t="shared" si="59"/>
        <v>1.1315390469500057</v>
      </c>
      <c r="Z233" s="34">
        <f t="shared" si="60"/>
        <v>1.3539310385200796</v>
      </c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6"/>
      <c r="AM233" s="277"/>
      <c r="AN233" s="277"/>
      <c r="AO233" s="277"/>
      <c r="AP233" s="277"/>
      <c r="AQ233" s="277"/>
      <c r="AR233" s="277"/>
      <c r="AS233" s="277"/>
      <c r="AT233" s="277"/>
      <c r="AU233" s="277"/>
      <c r="AV233" s="277"/>
    </row>
    <row r="234" spans="1:48" s="74" customFormat="1" ht="15.75" customHeight="1">
      <c r="A234" s="375" t="s">
        <v>3024</v>
      </c>
      <c r="B234" s="51">
        <v>45886</v>
      </c>
      <c r="C234" s="33" t="s">
        <v>3023</v>
      </c>
      <c r="D234" s="33">
        <v>1503</v>
      </c>
      <c r="E234" s="34">
        <v>23.45</v>
      </c>
      <c r="F234" s="34">
        <v>23.55</v>
      </c>
      <c r="G234" s="34">
        <v>4.3</v>
      </c>
      <c r="H234" s="34">
        <v>0.17</v>
      </c>
      <c r="I234" s="34">
        <v>0.73</v>
      </c>
      <c r="J234" s="31">
        <v>2.1000000000000001E-2</v>
      </c>
      <c r="K234" s="31">
        <v>9.5000000000000001E-2</v>
      </c>
      <c r="L234" s="31">
        <v>6.7000000000000004E-2</v>
      </c>
      <c r="M234" s="31">
        <v>1.2999999999999999E-2</v>
      </c>
      <c r="N234" s="35">
        <f t="shared" si="54"/>
        <v>94.603999999999999</v>
      </c>
      <c r="O234" s="34">
        <v>35.178080203420329</v>
      </c>
      <c r="P234" s="34">
        <v>38.797897641378007</v>
      </c>
      <c r="Q234" s="34">
        <v>7.6389038285312996</v>
      </c>
      <c r="R234" s="34">
        <v>16.054141556069098</v>
      </c>
      <c r="S234" s="34">
        <v>0.25576434951235283</v>
      </c>
      <c r="T234" s="34">
        <v>0.16872222615214322</v>
      </c>
      <c r="U234" s="34">
        <v>0.34909576015565313</v>
      </c>
      <c r="V234" s="34">
        <v>0.23415500346275933</v>
      </c>
      <c r="W234" s="34">
        <v>0.54124154984289674</v>
      </c>
      <c r="X234" s="34">
        <v>0.66199788147544314</v>
      </c>
      <c r="Y234" s="34">
        <v>1.1028998005867792</v>
      </c>
      <c r="Z234" s="34">
        <v>1.3200493375813698</v>
      </c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6"/>
      <c r="AM234" s="277"/>
      <c r="AN234" s="277"/>
      <c r="AO234" s="277"/>
      <c r="AP234" s="277"/>
      <c r="AQ234" s="277"/>
      <c r="AR234" s="277"/>
      <c r="AS234" s="277"/>
      <c r="AT234" s="277"/>
      <c r="AU234" s="277"/>
      <c r="AV234" s="277"/>
    </row>
    <row r="235" spans="1:48" s="74" customFormat="1" ht="15.75" customHeight="1">
      <c r="A235" s="369"/>
      <c r="B235" s="51"/>
      <c r="C235" s="33"/>
      <c r="D235" s="33"/>
      <c r="E235" s="34"/>
      <c r="F235" s="34"/>
      <c r="G235" s="34"/>
      <c r="H235" s="34"/>
      <c r="I235" s="34"/>
      <c r="J235" s="31"/>
      <c r="K235" s="31"/>
      <c r="L235" s="31"/>
      <c r="M235" s="31"/>
      <c r="N235" s="35"/>
      <c r="O235" s="34"/>
      <c r="P235" s="33"/>
      <c r="Q235" s="33"/>
      <c r="R235" s="33"/>
      <c r="S235" s="33"/>
      <c r="T235" s="33"/>
      <c r="U235" s="34"/>
      <c r="V235" s="33"/>
      <c r="W235" s="34"/>
      <c r="X235" s="33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6"/>
      <c r="AM235" s="277"/>
      <c r="AN235" s="277"/>
      <c r="AO235" s="277"/>
      <c r="AP235" s="277"/>
      <c r="AQ235" s="277"/>
      <c r="AR235" s="277"/>
      <c r="AS235" s="277"/>
      <c r="AT235" s="277"/>
      <c r="AU235" s="277"/>
      <c r="AV235" s="277"/>
    </row>
    <row r="236" spans="1:48" s="74" customFormat="1" ht="15.75" customHeight="1">
      <c r="A236" s="375" t="s">
        <v>3026</v>
      </c>
      <c r="B236" s="51">
        <v>45887</v>
      </c>
      <c r="C236" s="33" t="s">
        <v>3025</v>
      </c>
      <c r="D236" s="33">
        <v>1479</v>
      </c>
      <c r="E236" s="34">
        <v>1.47</v>
      </c>
      <c r="F236" s="34">
        <v>1.57</v>
      </c>
      <c r="G236" s="34">
        <v>4.26</v>
      </c>
      <c r="H236" s="34">
        <v>0.14000000000000001</v>
      </c>
      <c r="I236" s="34">
        <v>0.33</v>
      </c>
      <c r="J236" s="31">
        <v>4.2999999999999997E-2</v>
      </c>
      <c r="K236" s="31">
        <v>9.0999999999999998E-2</v>
      </c>
      <c r="L236" s="31">
        <v>3.5000000000000003E-2</v>
      </c>
      <c r="M236" s="31">
        <v>1.2999999999999999E-2</v>
      </c>
      <c r="N236" s="35">
        <f t="shared" si="54"/>
        <v>95.087999999999994</v>
      </c>
      <c r="O236" s="34">
        <v>35.506311631846245</v>
      </c>
      <c r="P236" s="34">
        <v>38.43996178107804</v>
      </c>
      <c r="Q236" s="34">
        <v>7.5806426781056322</v>
      </c>
      <c r="R236" s="34">
        <v>15.843716117589628</v>
      </c>
      <c r="S236" s="34">
        <v>0.25571251588460686</v>
      </c>
      <c r="T236" s="34">
        <v>0.23428893420228211</v>
      </c>
      <c r="U236" s="34">
        <v>0.34902501182925783</v>
      </c>
      <c r="V236" s="34">
        <v>0.25539005369559731</v>
      </c>
      <c r="W236" s="34">
        <v>0.63853559589943254</v>
      </c>
      <c r="X236" s="34">
        <v>0.75641567986925173</v>
      </c>
      <c r="Y236" s="34">
        <v>1.0826233425665241</v>
      </c>
      <c r="Z236" s="34">
        <v>1.296124614022341</v>
      </c>
      <c r="AA236" s="34"/>
      <c r="AB236" s="34" t="s">
        <v>48</v>
      </c>
      <c r="AC236" s="34">
        <v>22.3</v>
      </c>
      <c r="AD236" s="34">
        <v>24.2</v>
      </c>
      <c r="AE236" s="34">
        <v>18.2</v>
      </c>
      <c r="AF236" s="34">
        <v>0.6</v>
      </c>
      <c r="AG236" s="34">
        <v>3.22</v>
      </c>
      <c r="AH236" s="34">
        <v>53.78</v>
      </c>
      <c r="AI236" s="34">
        <v>1.3296703296703296</v>
      </c>
      <c r="AJ236" s="34">
        <v>42.924528301886795</v>
      </c>
      <c r="AK236" s="34">
        <v>836.31000000000006</v>
      </c>
      <c r="AL236" s="36"/>
      <c r="AM236" s="277"/>
      <c r="AN236" s="277"/>
      <c r="AO236" s="277"/>
      <c r="AP236" s="277"/>
      <c r="AQ236" s="277"/>
      <c r="AR236" s="277"/>
      <c r="AS236" s="277"/>
      <c r="AT236" s="277"/>
      <c r="AU236" s="277"/>
      <c r="AV236" s="277"/>
    </row>
    <row r="237" spans="1:48" s="74" customFormat="1" ht="15.75" customHeight="1">
      <c r="A237" s="375" t="s">
        <v>3028</v>
      </c>
      <c r="B237" s="51">
        <v>45887</v>
      </c>
      <c r="C237" s="33" t="s">
        <v>3027</v>
      </c>
      <c r="D237" s="33">
        <v>1495</v>
      </c>
      <c r="E237" s="34">
        <v>3.05</v>
      </c>
      <c r="F237" s="34">
        <v>3.15</v>
      </c>
      <c r="G237" s="34">
        <v>4.22</v>
      </c>
      <c r="H237" s="34">
        <v>0.17</v>
      </c>
      <c r="I237" s="34">
        <v>0.74</v>
      </c>
      <c r="J237" s="31">
        <v>2.3E-2</v>
      </c>
      <c r="K237" s="31">
        <v>0.10100000000000001</v>
      </c>
      <c r="L237" s="31">
        <v>6.4000000000000001E-2</v>
      </c>
      <c r="M237" s="31">
        <v>1.2999999999999999E-2</v>
      </c>
      <c r="N237" s="35">
        <f t="shared" si="54"/>
        <v>94.668999999999997</v>
      </c>
      <c r="O237" s="34">
        <v>35.255358190664289</v>
      </c>
      <c r="P237" s="34">
        <v>38.90735160655187</v>
      </c>
      <c r="Q237" s="34">
        <v>7.4484320618998554</v>
      </c>
      <c r="R237" s="34">
        <v>16.001818741015462</v>
      </c>
      <c r="S237" s="34">
        <v>0.27538713888985</v>
      </c>
      <c r="T237" s="34">
        <v>0.17806245404653284</v>
      </c>
      <c r="U237" s="34">
        <v>0.34903062582658245</v>
      </c>
      <c r="V237" s="34">
        <v>0.2</v>
      </c>
      <c r="W237" s="34">
        <v>0.5</v>
      </c>
      <c r="X237" s="34">
        <v>0.68766167878525186</v>
      </c>
      <c r="Y237" s="34">
        <v>1.1035869043263511</v>
      </c>
      <c r="Z237" s="34">
        <v>1.3148578272203417</v>
      </c>
      <c r="AA237" s="34"/>
      <c r="AB237" s="34" t="s">
        <v>50</v>
      </c>
      <c r="AC237" s="34">
        <v>6.3</v>
      </c>
      <c r="AD237" s="34" t="s">
        <v>51</v>
      </c>
      <c r="AE237" s="34"/>
      <c r="AF237" s="34"/>
      <c r="AG237" s="34"/>
      <c r="AH237" s="34"/>
      <c r="AI237" s="34"/>
      <c r="AJ237" s="34"/>
      <c r="AK237" s="34"/>
      <c r="AL237" s="36"/>
      <c r="AM237" s="277"/>
      <c r="AN237" s="277"/>
      <c r="AO237" s="277"/>
      <c r="AP237" s="277"/>
      <c r="AQ237" s="277"/>
      <c r="AR237" s="277"/>
      <c r="AS237" s="277"/>
      <c r="AT237" s="277"/>
      <c r="AU237" s="277"/>
      <c r="AV237" s="277"/>
    </row>
    <row r="238" spans="1:48" s="74" customFormat="1" ht="15.75" customHeight="1">
      <c r="A238" s="376" t="s">
        <v>3030</v>
      </c>
      <c r="B238" s="51">
        <v>45887</v>
      </c>
      <c r="C238" s="33" t="s">
        <v>3029</v>
      </c>
      <c r="D238" s="33">
        <v>1489</v>
      </c>
      <c r="E238" s="34">
        <v>5.3</v>
      </c>
      <c r="F238" s="34">
        <v>5.4</v>
      </c>
      <c r="G238" s="34">
        <v>4.25</v>
      </c>
      <c r="H238" s="34">
        <v>0.16</v>
      </c>
      <c r="I238" s="34">
        <v>0.51</v>
      </c>
      <c r="J238" s="31">
        <v>2.5000000000000001E-2</v>
      </c>
      <c r="K238" s="31">
        <v>8.7999999999999995E-2</v>
      </c>
      <c r="L238" s="31">
        <v>5.1999999999999998E-2</v>
      </c>
      <c r="M238" s="31">
        <v>1.2E-2</v>
      </c>
      <c r="N238" s="35">
        <f t="shared" si="54"/>
        <v>94.903000000000006</v>
      </c>
      <c r="O238" s="34">
        <v>35.647226442676931</v>
      </c>
      <c r="P238" s="34">
        <v>38.317030488631993</v>
      </c>
      <c r="Q238" s="34">
        <v>7.3336918218093468</v>
      </c>
      <c r="R238" s="34">
        <v>16.255412530186824</v>
      </c>
      <c r="S238" s="34">
        <v>0.25567087748422013</v>
      </c>
      <c r="T238" s="34">
        <v>0.2061406901531819</v>
      </c>
      <c r="U238" s="34">
        <v>0.34896817908825067</v>
      </c>
      <c r="V238" s="34">
        <v>0.2</v>
      </c>
      <c r="W238" s="34">
        <v>0.5</v>
      </c>
      <c r="X238" s="34">
        <v>0.73910404439184352</v>
      </c>
      <c r="Y238" s="34">
        <v>1.0748951408673626</v>
      </c>
      <c r="Z238" s="34">
        <v>1.2806248021525792</v>
      </c>
      <c r="AA238" s="34"/>
      <c r="AB238" s="34" t="s">
        <v>53</v>
      </c>
      <c r="AC238" s="34">
        <v>14.5</v>
      </c>
      <c r="AD238" s="34">
        <v>24.4</v>
      </c>
      <c r="AE238" s="34">
        <v>18.600000000000001</v>
      </c>
      <c r="AF238" s="34">
        <v>0.4</v>
      </c>
      <c r="AG238" s="34">
        <v>3.62</v>
      </c>
      <c r="AH238" s="34">
        <v>52.980000000000004</v>
      </c>
      <c r="AI238" s="34">
        <v>1.311827956989247</v>
      </c>
      <c r="AJ238" s="34">
        <v>43.255813953488378</v>
      </c>
      <c r="AK238" s="34">
        <v>854.61</v>
      </c>
      <c r="AL238" s="36"/>
      <c r="AM238" s="277"/>
      <c r="AN238" s="277"/>
      <c r="AO238" s="277"/>
      <c r="AP238" s="277"/>
      <c r="AQ238" s="277"/>
      <c r="AR238" s="277"/>
      <c r="AS238" s="277"/>
      <c r="AT238" s="277"/>
      <c r="AU238" s="277"/>
      <c r="AV238" s="277"/>
    </row>
    <row r="239" spans="1:48" s="74" customFormat="1" ht="15.75" customHeight="1">
      <c r="A239" s="376" t="s">
        <v>3031</v>
      </c>
      <c r="B239" s="51">
        <v>45887</v>
      </c>
      <c r="C239" s="33" t="s">
        <v>3032</v>
      </c>
      <c r="D239" s="33">
        <v>1477</v>
      </c>
      <c r="E239" s="34">
        <v>7.1</v>
      </c>
      <c r="F239" s="34">
        <v>7.2</v>
      </c>
      <c r="G239" s="34">
        <v>4.25</v>
      </c>
      <c r="H239" s="34">
        <v>0.16</v>
      </c>
      <c r="I239" s="34">
        <v>0.42</v>
      </c>
      <c r="J239" s="31">
        <v>2.8000000000000001E-2</v>
      </c>
      <c r="K239" s="31">
        <v>8.7999999999999995E-2</v>
      </c>
      <c r="L239" s="31">
        <v>4.4999999999999998E-2</v>
      </c>
      <c r="M239" s="31">
        <v>1.2999999999999999E-2</v>
      </c>
      <c r="N239" s="35">
        <f t="shared" si="54"/>
        <v>94.995999999999995</v>
      </c>
      <c r="O239" s="34">
        <v>35.425153579825938</v>
      </c>
      <c r="P239" s="34">
        <v>38.792971897154715</v>
      </c>
      <c r="Q239" s="34">
        <v>7.3165357876640265</v>
      </c>
      <c r="R239" s="34">
        <v>15.983040815467776</v>
      </c>
      <c r="S239" s="34">
        <v>0.2557318779135363</v>
      </c>
      <c r="T239" s="34">
        <v>0.21556214015489211</v>
      </c>
      <c r="U239" s="34">
        <v>0.34905143928961402</v>
      </c>
      <c r="V239" s="34">
        <v>0.21</v>
      </c>
      <c r="W239" s="34">
        <v>0.5</v>
      </c>
      <c r="X239" s="34">
        <v>0.75647295411813087</v>
      </c>
      <c r="Y239" s="34">
        <v>1.0950685593991805</v>
      </c>
      <c r="Z239" s="34">
        <v>1.3016036071916246</v>
      </c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6"/>
      <c r="AM239" s="277"/>
      <c r="AN239" s="277"/>
      <c r="AO239" s="277"/>
      <c r="AP239" s="277"/>
      <c r="AQ239" s="277"/>
      <c r="AR239" s="277"/>
      <c r="AS239" s="277"/>
      <c r="AT239" s="277"/>
      <c r="AU239" s="277"/>
      <c r="AV239" s="277"/>
    </row>
    <row r="240" spans="1:48" s="74" customFormat="1" ht="15.75" customHeight="1">
      <c r="A240" s="376" t="s">
        <v>3034</v>
      </c>
      <c r="B240" s="51">
        <v>45887</v>
      </c>
      <c r="C240" s="33" t="s">
        <v>3033</v>
      </c>
      <c r="D240" s="33">
        <v>1500</v>
      </c>
      <c r="E240" s="34">
        <v>9.3000000000000007</v>
      </c>
      <c r="F240" s="34">
        <v>9.4</v>
      </c>
      <c r="G240" s="34">
        <v>4.33</v>
      </c>
      <c r="H240" s="34">
        <v>0.18</v>
      </c>
      <c r="I240" s="34">
        <v>0.78</v>
      </c>
      <c r="J240" s="31">
        <v>1.9E-2</v>
      </c>
      <c r="K240" s="31">
        <v>0.104</v>
      </c>
      <c r="L240" s="31">
        <v>7.2999999999999995E-2</v>
      </c>
      <c r="M240" s="31">
        <v>1.2999999999999999E-2</v>
      </c>
      <c r="N240" s="35">
        <f t="shared" si="54"/>
        <v>94.501000000000005</v>
      </c>
      <c r="O240" s="34">
        <v>34.612715377049987</v>
      </c>
      <c r="P240" s="34">
        <v>40.40852985050077</v>
      </c>
      <c r="Q240" s="34">
        <v>7.6153016474524122</v>
      </c>
      <c r="R240" s="34">
        <v>15.027465383155249</v>
      </c>
      <c r="S240" s="34">
        <v>0.27561080589278036</v>
      </c>
      <c r="T240" s="34">
        <v>0.20634503397856724</v>
      </c>
      <c r="U240" s="34">
        <v>0.34931410541943581</v>
      </c>
      <c r="V240" s="34">
        <v>0.21300132539723074</v>
      </c>
      <c r="W240" s="34">
        <v>0.50908527004741533</v>
      </c>
      <c r="X240" s="34">
        <v>0.72263120110617296</v>
      </c>
      <c r="Y240" s="34">
        <v>1.1674475524475525</v>
      </c>
      <c r="Z240" s="34">
        <v>1.3874621212121212</v>
      </c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6"/>
      <c r="AM240" s="277"/>
      <c r="AN240" s="277"/>
      <c r="AO240" s="277"/>
      <c r="AP240" s="277"/>
      <c r="AQ240" s="277"/>
      <c r="AR240" s="277"/>
      <c r="AS240" s="277"/>
      <c r="AT240" s="277"/>
      <c r="AU240" s="277"/>
      <c r="AV240" s="277"/>
    </row>
    <row r="241" spans="1:48" s="74" customFormat="1" ht="15.75" customHeight="1">
      <c r="A241" s="376" t="s">
        <v>3036</v>
      </c>
      <c r="B241" s="51">
        <v>45887</v>
      </c>
      <c r="C241" s="33" t="s">
        <v>3035</v>
      </c>
      <c r="D241" s="33">
        <v>1498</v>
      </c>
      <c r="E241" s="34">
        <v>10.55</v>
      </c>
      <c r="F241" s="34">
        <v>11.05</v>
      </c>
      <c r="G241" s="34">
        <v>4.3099999999999996</v>
      </c>
      <c r="H241" s="34">
        <v>0.18</v>
      </c>
      <c r="I241" s="34">
        <v>0.76</v>
      </c>
      <c r="J241" s="31">
        <v>2.1999999999999999E-2</v>
      </c>
      <c r="K241" s="31">
        <v>0.104</v>
      </c>
      <c r="L241" s="31">
        <v>7.0999999999999994E-2</v>
      </c>
      <c r="M241" s="31">
        <v>1.4E-2</v>
      </c>
      <c r="N241" s="35">
        <f t="shared" si="54"/>
        <v>94.539000000000001</v>
      </c>
      <c r="O241" s="34">
        <v>34.815636836248856</v>
      </c>
      <c r="P241" s="34">
        <v>40.079475163348931</v>
      </c>
      <c r="Q241" s="34">
        <v>7.3868076929522442</v>
      </c>
      <c r="R241" s="34">
        <v>15.320654869697403</v>
      </c>
      <c r="S241" s="34">
        <v>0.25587395747122649</v>
      </c>
      <c r="T241" s="34">
        <v>0.18754948017673448</v>
      </c>
      <c r="U241" s="34">
        <v>0.36171841410645134</v>
      </c>
      <c r="V241" s="34">
        <v>0.2</v>
      </c>
      <c r="W241" s="34">
        <v>0.5</v>
      </c>
      <c r="X241" s="34">
        <v>0.73969111649488628</v>
      </c>
      <c r="Y241" s="34">
        <v>1.151191786376274</v>
      </c>
      <c r="Z241" s="34">
        <v>1.3633610403151064</v>
      </c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6"/>
      <c r="AM241" s="277"/>
      <c r="AN241" s="277"/>
      <c r="AO241" s="277"/>
      <c r="AP241" s="277"/>
      <c r="AQ241" s="277"/>
      <c r="AR241" s="277"/>
      <c r="AS241" s="277"/>
      <c r="AT241" s="277"/>
      <c r="AU241" s="277"/>
      <c r="AV241" s="277"/>
    </row>
    <row r="242" spans="1:48" s="74" customFormat="1" ht="15.75" customHeight="1">
      <c r="A242" s="376" t="s">
        <v>3038</v>
      </c>
      <c r="B242" s="51">
        <v>45887</v>
      </c>
      <c r="C242" s="33" t="s">
        <v>3037</v>
      </c>
      <c r="D242" s="33">
        <v>1485</v>
      </c>
      <c r="E242" s="34">
        <v>12.5</v>
      </c>
      <c r="F242" s="34">
        <v>13</v>
      </c>
      <c r="G242" s="34">
        <v>4.24</v>
      </c>
      <c r="H242" s="34">
        <v>0.16</v>
      </c>
      <c r="I242" s="34">
        <v>0.49</v>
      </c>
      <c r="J242" s="31">
        <v>3.2000000000000001E-2</v>
      </c>
      <c r="K242" s="31">
        <v>9.1999999999999998E-2</v>
      </c>
      <c r="L242" s="31">
        <v>0.05</v>
      </c>
      <c r="M242" s="31">
        <v>1.4999999999999999E-2</v>
      </c>
      <c r="N242" s="35">
        <f t="shared" si="54"/>
        <v>94.921000000000006</v>
      </c>
      <c r="O242" s="34">
        <v>35.239193309854244</v>
      </c>
      <c r="P242" s="34">
        <v>38.766761049518735</v>
      </c>
      <c r="Q242" s="34">
        <v>7.0713013564594034</v>
      </c>
      <c r="R242" s="34">
        <v>16.3888029635024</v>
      </c>
      <c r="S242" s="34">
        <v>0.25575143270685413</v>
      </c>
      <c r="T242" s="34">
        <v>0.22495160695211952</v>
      </c>
      <c r="U242" s="34">
        <v>0.36154520592264261</v>
      </c>
      <c r="V242" s="34">
        <v>0.21285743453533892</v>
      </c>
      <c r="W242" s="34">
        <v>0.49791707839885807</v>
      </c>
      <c r="X242" s="34">
        <v>0.79091856214939649</v>
      </c>
      <c r="Y242" s="34">
        <v>1.1001035326957398</v>
      </c>
      <c r="Z242" s="34">
        <v>1.3007693451699995</v>
      </c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6"/>
      <c r="AM242" s="277"/>
      <c r="AN242" s="277"/>
      <c r="AO242" s="277"/>
      <c r="AP242" s="277"/>
      <c r="AQ242" s="277"/>
      <c r="AR242" s="277"/>
      <c r="AS242" s="277"/>
      <c r="AT242" s="277"/>
      <c r="AU242" s="277"/>
      <c r="AV242" s="277"/>
    </row>
    <row r="243" spans="1:48" s="74" customFormat="1" ht="15.75" customHeight="1">
      <c r="A243" s="376" t="s">
        <v>3040</v>
      </c>
      <c r="B243" s="51">
        <v>45887</v>
      </c>
      <c r="C243" s="33" t="s">
        <v>3039</v>
      </c>
      <c r="D243" s="33">
        <v>1482</v>
      </c>
      <c r="E243" s="34">
        <v>13.45</v>
      </c>
      <c r="F243" s="34">
        <v>13.55</v>
      </c>
      <c r="G243" s="34">
        <v>4.3099999999999996</v>
      </c>
      <c r="H243" s="34">
        <v>0.17</v>
      </c>
      <c r="I243" s="34">
        <v>0.68</v>
      </c>
      <c r="J243" s="31">
        <v>2.4E-2</v>
      </c>
      <c r="K243" s="31">
        <v>0.10199999999999999</v>
      </c>
      <c r="L243" s="31">
        <v>6.4000000000000001E-2</v>
      </c>
      <c r="M243" s="31">
        <v>1.4E-2</v>
      </c>
      <c r="N243" s="35">
        <f t="shared" si="54"/>
        <v>94.635999999999996</v>
      </c>
      <c r="O243" s="34">
        <v>35.340000000000003</v>
      </c>
      <c r="P243" s="34">
        <v>39.35</v>
      </c>
      <c r="Q243" s="34">
        <v>7.34</v>
      </c>
      <c r="R243" s="34">
        <v>15.47</v>
      </c>
      <c r="S243" s="34">
        <v>0.28000000000000003</v>
      </c>
      <c r="T243" s="34">
        <v>0.21</v>
      </c>
      <c r="U243" s="34">
        <v>0.35</v>
      </c>
      <c r="V243" s="34">
        <v>0.2</v>
      </c>
      <c r="W243" s="34">
        <v>0.51</v>
      </c>
      <c r="X243" s="34">
        <v>0.76</v>
      </c>
      <c r="Y243" s="34">
        <v>1.1134691567628749</v>
      </c>
      <c r="Z243" s="34">
        <v>1.3211658177702319</v>
      </c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6"/>
      <c r="AM243" s="277"/>
      <c r="AN243" s="277"/>
      <c r="AO243" s="277"/>
      <c r="AP243" s="277"/>
      <c r="AQ243" s="277"/>
      <c r="AR243" s="277"/>
      <c r="AS243" s="277"/>
      <c r="AT243" s="277"/>
      <c r="AU243" s="277"/>
      <c r="AV243" s="277"/>
    </row>
    <row r="244" spans="1:48" s="74" customFormat="1" ht="15.75" customHeight="1">
      <c r="A244" s="377" t="s">
        <v>3042</v>
      </c>
      <c r="B244" s="51">
        <v>45887</v>
      </c>
      <c r="C244" s="33" t="s">
        <v>3041</v>
      </c>
      <c r="D244" s="33">
        <v>1491</v>
      </c>
      <c r="E244" s="34">
        <v>16</v>
      </c>
      <c r="F244" s="34">
        <v>16.100000000000001</v>
      </c>
      <c r="G244" s="34">
        <v>4.2699999999999996</v>
      </c>
      <c r="H244" s="34">
        <v>0.18</v>
      </c>
      <c r="I244" s="34">
        <v>0.88</v>
      </c>
      <c r="J244" s="31">
        <v>1.9E-2</v>
      </c>
      <c r="K244" s="31">
        <v>0.10299999999999999</v>
      </c>
      <c r="L244" s="31">
        <v>7.9000000000000001E-2</v>
      </c>
      <c r="M244" s="31">
        <v>1.2E-2</v>
      </c>
      <c r="N244" s="35">
        <f t="shared" si="54"/>
        <v>94.457000000000008</v>
      </c>
      <c r="O244" s="34">
        <v>34.619544235472972</v>
      </c>
      <c r="P244" s="34">
        <v>39.771725521757631</v>
      </c>
      <c r="Q244" s="34">
        <v>7.623955674637104</v>
      </c>
      <c r="R244" s="34">
        <v>15.707076319001851</v>
      </c>
      <c r="S244" s="34">
        <v>0.27558167247308668</v>
      </c>
      <c r="T244" s="34">
        <v>0.15943158086210119</v>
      </c>
      <c r="U244" s="34">
        <v>0.33680299615517506</v>
      </c>
      <c r="V244" s="34">
        <v>0.20232986960260582</v>
      </c>
      <c r="W244" s="34">
        <v>0.49820100069014839</v>
      </c>
      <c r="X244" s="34">
        <v>0.70535112934728195</v>
      </c>
      <c r="Y244" s="34">
        <f t="shared" ref="Y244:Y247" si="61">P244/O244</f>
        <v>1.1488229091417521</v>
      </c>
      <c r="Z244" s="34">
        <f t="shared" ref="Z244:Z247" si="62">(Q244+P244)/O244</f>
        <v>1.3690440542492952</v>
      </c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6"/>
      <c r="AM244" s="277"/>
      <c r="AN244" s="277"/>
      <c r="AO244" s="277"/>
      <c r="AP244" s="277"/>
      <c r="AQ244" s="277"/>
      <c r="AR244" s="277"/>
      <c r="AS244" s="277"/>
      <c r="AT244" s="277"/>
      <c r="AU244" s="277"/>
      <c r="AV244" s="277"/>
    </row>
    <row r="245" spans="1:48" s="74" customFormat="1" ht="15.75" customHeight="1">
      <c r="A245" s="378" t="s">
        <v>3044</v>
      </c>
      <c r="B245" s="51">
        <v>45887</v>
      </c>
      <c r="C245" s="33" t="s">
        <v>3043</v>
      </c>
      <c r="D245" s="33">
        <v>1492</v>
      </c>
      <c r="E245" s="34">
        <v>17.399999999999999</v>
      </c>
      <c r="F245" s="34">
        <v>17.5</v>
      </c>
      <c r="G245" s="34">
        <v>4.3099999999999996</v>
      </c>
      <c r="H245" s="34">
        <v>0.15</v>
      </c>
      <c r="I245" s="34">
        <v>0.41</v>
      </c>
      <c r="J245" s="31">
        <v>0.04</v>
      </c>
      <c r="K245" s="31">
        <v>9.0999999999999998E-2</v>
      </c>
      <c r="L245" s="31">
        <v>4.2000000000000003E-2</v>
      </c>
      <c r="M245" s="31">
        <v>1.2E-2</v>
      </c>
      <c r="N245" s="35">
        <f t="shared" si="54"/>
        <v>94.944999999999993</v>
      </c>
      <c r="O245" s="34">
        <v>35.449857602554381</v>
      </c>
      <c r="P245" s="34">
        <v>38.544191301278452</v>
      </c>
      <c r="Q245" s="34">
        <v>7.3834854725140096</v>
      </c>
      <c r="R245" s="34">
        <v>16.300476021093573</v>
      </c>
      <c r="S245" s="34">
        <v>0.25575887803143899</v>
      </c>
      <c r="T245" s="34">
        <v>0.21558489916032791</v>
      </c>
      <c r="U245" s="34">
        <v>0.3241534140623874</v>
      </c>
      <c r="V245" s="34">
        <v>0.2341499942633351</v>
      </c>
      <c r="W245" s="34">
        <v>0.43298397699521679</v>
      </c>
      <c r="X245" s="34">
        <v>0.73935844004690665</v>
      </c>
      <c r="Y245" s="34">
        <f t="shared" si="61"/>
        <v>1.0872876199790744</v>
      </c>
      <c r="Z245" s="34">
        <f t="shared" si="62"/>
        <v>1.2955673133785195</v>
      </c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6"/>
      <c r="AM245" s="277"/>
      <c r="AN245" s="277"/>
      <c r="AO245" s="277"/>
      <c r="AP245" s="277"/>
      <c r="AQ245" s="277"/>
      <c r="AR245" s="277"/>
      <c r="AS245" s="277"/>
      <c r="AT245" s="277"/>
      <c r="AU245" s="277"/>
      <c r="AV245" s="277"/>
    </row>
    <row r="246" spans="1:48" s="74" customFormat="1" ht="15.75" customHeight="1">
      <c r="A246" s="379" t="s">
        <v>3046</v>
      </c>
      <c r="B246" s="51">
        <v>45887</v>
      </c>
      <c r="C246" s="33" t="s">
        <v>3045</v>
      </c>
      <c r="D246" s="33">
        <v>1493</v>
      </c>
      <c r="E246" s="34">
        <v>19.100000000000001</v>
      </c>
      <c r="F246" s="34">
        <v>19.2</v>
      </c>
      <c r="G246" s="34">
        <v>4.25</v>
      </c>
      <c r="H246" s="34">
        <v>0.14000000000000001</v>
      </c>
      <c r="I246" s="34">
        <v>0.31</v>
      </c>
      <c r="J246" s="31">
        <v>5.0999999999999997E-2</v>
      </c>
      <c r="K246" s="31">
        <v>8.8999999999999996E-2</v>
      </c>
      <c r="L246" s="31">
        <v>3.2000000000000001E-2</v>
      </c>
      <c r="M246" s="31">
        <v>1.2999999999999999E-2</v>
      </c>
      <c r="N246" s="35">
        <f t="shared" si="54"/>
        <v>95.114999999999995</v>
      </c>
      <c r="O246" s="34">
        <v>36.638719063834465</v>
      </c>
      <c r="P246" s="34">
        <v>37.777132665392649</v>
      </c>
      <c r="Q246" s="34">
        <v>7.3119116706724148</v>
      </c>
      <c r="R246" s="34">
        <v>15.825041801745995</v>
      </c>
      <c r="S246" s="34">
        <v>0.25557025304675846</v>
      </c>
      <c r="T246" s="34">
        <v>0.26225762095435018</v>
      </c>
      <c r="U246" s="34">
        <v>0.32391434735536906</v>
      </c>
      <c r="V246" s="34">
        <v>0.25524797025603113</v>
      </c>
      <c r="W246" s="34">
        <v>0.43266464655141645</v>
      </c>
      <c r="X246" s="34">
        <v>0.80753996019054164</v>
      </c>
      <c r="Y246" s="34">
        <f t="shared" si="61"/>
        <v>1.03107132647227</v>
      </c>
      <c r="Z246" s="34">
        <f t="shared" si="62"/>
        <v>1.2306392114175135</v>
      </c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6"/>
      <c r="AM246" s="277"/>
      <c r="AN246" s="277"/>
      <c r="AO246" s="277"/>
      <c r="AP246" s="277"/>
      <c r="AQ246" s="277"/>
      <c r="AR246" s="277"/>
      <c r="AS246" s="277"/>
      <c r="AT246" s="277"/>
      <c r="AU246" s="277"/>
      <c r="AV246" s="277"/>
    </row>
    <row r="247" spans="1:48" s="74" customFormat="1" ht="15.75" customHeight="1">
      <c r="A247" s="380" t="s">
        <v>3048</v>
      </c>
      <c r="B247" s="51">
        <v>45887</v>
      </c>
      <c r="C247" s="33" t="s">
        <v>3047</v>
      </c>
      <c r="D247" s="33">
        <v>1498</v>
      </c>
      <c r="E247" s="34">
        <v>21.2</v>
      </c>
      <c r="F247" s="34">
        <v>21.3</v>
      </c>
      <c r="G247" s="34">
        <v>4.22</v>
      </c>
      <c r="H247" s="34">
        <v>0.17</v>
      </c>
      <c r="I247" s="34">
        <v>0.63</v>
      </c>
      <c r="J247" s="31">
        <v>2.7E-2</v>
      </c>
      <c r="K247" s="31">
        <v>9.5000000000000001E-2</v>
      </c>
      <c r="L247" s="31">
        <v>5.7000000000000002E-2</v>
      </c>
      <c r="M247" s="31">
        <v>1.2E-2</v>
      </c>
      <c r="N247" s="35">
        <f t="shared" si="54"/>
        <v>94.789000000000001</v>
      </c>
      <c r="O247" s="34">
        <v>36.296556384744285</v>
      </c>
      <c r="P247" s="34">
        <v>37.98487605984996</v>
      </c>
      <c r="Q247" s="34">
        <v>7.3504051985671337</v>
      </c>
      <c r="R247" s="34">
        <v>16.082942088684661</v>
      </c>
      <c r="S247" s="34">
        <v>0.25559479820714587</v>
      </c>
      <c r="T247" s="34">
        <v>0.2248138357496649</v>
      </c>
      <c r="U247" s="34">
        <v>0.33640489696250264</v>
      </c>
      <c r="V247" s="34">
        <v>0.23399977742545763</v>
      </c>
      <c r="W247" s="34">
        <v>0.43270619999129051</v>
      </c>
      <c r="X247" s="34">
        <v>0.72170075981787574</v>
      </c>
      <c r="Y247" s="34">
        <f t="shared" si="61"/>
        <v>1.0465145965145963</v>
      </c>
      <c r="Z247" s="34">
        <f t="shared" si="62"/>
        <v>1.2490243090243087</v>
      </c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6"/>
      <c r="AM247" s="277"/>
      <c r="AN247" s="277"/>
      <c r="AO247" s="277"/>
      <c r="AP247" s="277"/>
      <c r="AQ247" s="277"/>
      <c r="AR247" s="277"/>
      <c r="AS247" s="277"/>
      <c r="AT247" s="277"/>
      <c r="AU247" s="277"/>
      <c r="AV247" s="277"/>
    </row>
    <row r="248" spans="1:48" s="74" customFormat="1" ht="15.75" customHeight="1">
      <c r="A248" s="381" t="s">
        <v>3050</v>
      </c>
      <c r="B248" s="51">
        <v>45887</v>
      </c>
      <c r="C248" s="33" t="s">
        <v>3049</v>
      </c>
      <c r="D248" s="33">
        <v>1508</v>
      </c>
      <c r="E248" s="34">
        <v>23.4</v>
      </c>
      <c r="F248" s="34">
        <v>23.5</v>
      </c>
      <c r="G248" s="34">
        <v>4.24</v>
      </c>
      <c r="H248" s="34">
        <v>0.18</v>
      </c>
      <c r="I248" s="34">
        <v>0.76</v>
      </c>
      <c r="J248" s="31">
        <v>2.4E-2</v>
      </c>
      <c r="K248" s="31">
        <v>9.1999999999999998E-2</v>
      </c>
      <c r="L248" s="31">
        <v>6.5000000000000002E-2</v>
      </c>
      <c r="M248" s="31">
        <v>1.2E-2</v>
      </c>
      <c r="N248" s="35">
        <f t="shared" si="54"/>
        <v>94.626999999999995</v>
      </c>
      <c r="O248" s="34">
        <v>35.796339586479263</v>
      </c>
      <c r="P248" s="34">
        <v>38.104273144383789</v>
      </c>
      <c r="Q248" s="34">
        <v>7.4265256562899289</v>
      </c>
      <c r="R248" s="34">
        <v>16.409536531536762</v>
      </c>
      <c r="S248" s="34">
        <v>0.27527587408525961</v>
      </c>
      <c r="T248" s="34">
        <v>0.16862258973167615</v>
      </c>
      <c r="U248" s="34">
        <v>0.33642926370658621</v>
      </c>
      <c r="V248" s="34">
        <v>0.2021053548611918</v>
      </c>
      <c r="W248" s="34">
        <v>0.5</v>
      </c>
      <c r="X248" s="34">
        <v>0.66160694839702638</v>
      </c>
      <c r="Y248" s="34">
        <v>1.0644740100402965</v>
      </c>
      <c r="Z248" s="34">
        <v>1.271940073388713</v>
      </c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6"/>
      <c r="AM248" s="277"/>
      <c r="AN248" s="277"/>
      <c r="AO248" s="277"/>
      <c r="AP248" s="277"/>
      <c r="AQ248" s="277"/>
      <c r="AR248" s="277"/>
      <c r="AS248" s="277"/>
      <c r="AT248" s="277"/>
      <c r="AU248" s="277"/>
      <c r="AV248" s="277"/>
    </row>
    <row r="249" spans="1:48" s="74" customFormat="1" ht="15.75" customHeight="1">
      <c r="A249" s="369"/>
      <c r="B249" s="51"/>
      <c r="C249" s="33"/>
      <c r="D249" s="33"/>
      <c r="E249" s="34"/>
      <c r="F249" s="34"/>
      <c r="G249" s="34"/>
      <c r="H249" s="34"/>
      <c r="I249" s="34"/>
      <c r="J249" s="31"/>
      <c r="K249" s="31"/>
      <c r="L249" s="31"/>
      <c r="M249" s="31"/>
      <c r="N249" s="35"/>
      <c r="O249" s="34"/>
      <c r="P249" s="33"/>
      <c r="Q249" s="33"/>
      <c r="R249" s="33"/>
      <c r="S249" s="33"/>
      <c r="T249" s="33"/>
      <c r="U249" s="34"/>
      <c r="V249" s="33"/>
      <c r="W249" s="34"/>
      <c r="X249" s="33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6"/>
      <c r="AM249" s="277"/>
      <c r="AN249" s="277"/>
      <c r="AO249" s="277"/>
      <c r="AP249" s="277"/>
      <c r="AQ249" s="277"/>
      <c r="AR249" s="277"/>
      <c r="AS249" s="277"/>
      <c r="AT249" s="277"/>
      <c r="AU249" s="277"/>
      <c r="AV249" s="277"/>
    </row>
    <row r="250" spans="1:48" s="74" customFormat="1" ht="15.75" customHeight="1">
      <c r="A250" s="381" t="s">
        <v>3053</v>
      </c>
      <c r="B250" s="51">
        <v>45888</v>
      </c>
      <c r="C250" s="33" t="s">
        <v>3051</v>
      </c>
      <c r="D250" s="33">
        <v>1494</v>
      </c>
      <c r="E250" s="34">
        <v>1.1499999999999999</v>
      </c>
      <c r="F250" s="34">
        <v>1.25</v>
      </c>
      <c r="G250" s="34">
        <v>4.2699999999999996</v>
      </c>
      <c r="H250" s="34">
        <v>0.15</v>
      </c>
      <c r="I250" s="34">
        <v>0.43</v>
      </c>
      <c r="J250" s="31">
        <v>0.04</v>
      </c>
      <c r="K250" s="31">
        <v>8.5999999999999993E-2</v>
      </c>
      <c r="L250" s="31">
        <v>4.1000000000000002E-2</v>
      </c>
      <c r="M250" s="31">
        <v>1.1299999999999999E-2</v>
      </c>
      <c r="N250" s="35">
        <f t="shared" si="54"/>
        <v>94.971699999999998</v>
      </c>
      <c r="O250" s="34">
        <v>36.010604400186722</v>
      </c>
      <c r="P250" s="34">
        <v>38.157904224182886</v>
      </c>
      <c r="Q250" s="34">
        <v>7.5125522613815825</v>
      </c>
      <c r="R250" s="34">
        <v>15.87910816385329</v>
      </c>
      <c r="S250" s="34">
        <v>0.25564700243367938</v>
      </c>
      <c r="T250" s="34">
        <v>0.22485975308636996</v>
      </c>
      <c r="U250" s="34">
        <v>0.33647360633206413</v>
      </c>
      <c r="V250" s="34">
        <v>0.2</v>
      </c>
      <c r="W250" s="34">
        <v>0.5</v>
      </c>
      <c r="X250" s="34">
        <v>0.74762845592708771</v>
      </c>
      <c r="Y250" s="34">
        <v>1.0596296524249682</v>
      </c>
      <c r="Z250" s="34">
        <v>1.2682502070231196</v>
      </c>
      <c r="AA250" s="34"/>
      <c r="AB250" s="34" t="s">
        <v>48</v>
      </c>
      <c r="AC250" s="34">
        <v>22.3</v>
      </c>
      <c r="AD250" s="34" t="s">
        <v>51</v>
      </c>
      <c r="AE250" s="34"/>
      <c r="AF250" s="34"/>
      <c r="AG250" s="34"/>
      <c r="AH250" s="34"/>
      <c r="AI250" s="34"/>
      <c r="AJ250" s="34"/>
      <c r="AK250" s="34"/>
      <c r="AL250" s="36"/>
      <c r="AM250" s="277"/>
      <c r="AN250" s="277"/>
      <c r="AO250" s="277"/>
      <c r="AP250" s="277"/>
      <c r="AQ250" s="277"/>
      <c r="AR250" s="277"/>
      <c r="AS250" s="277"/>
      <c r="AT250" s="277"/>
      <c r="AU250" s="277"/>
      <c r="AV250" s="277"/>
    </row>
    <row r="251" spans="1:48" s="74" customFormat="1" ht="15.75" customHeight="1">
      <c r="A251" s="381" t="s">
        <v>3055</v>
      </c>
      <c r="B251" s="51">
        <v>45888</v>
      </c>
      <c r="C251" s="33" t="s">
        <v>3054</v>
      </c>
      <c r="D251" s="33">
        <v>1474</v>
      </c>
      <c r="E251" s="34">
        <v>3.25</v>
      </c>
      <c r="F251" s="34">
        <v>3.35</v>
      </c>
      <c r="G251" s="34">
        <v>4.28</v>
      </c>
      <c r="H251" s="34">
        <v>0.16</v>
      </c>
      <c r="I251" s="34">
        <v>0.74</v>
      </c>
      <c r="J251" s="31">
        <v>3.2000000000000001E-2</v>
      </c>
      <c r="K251" s="31">
        <v>0.10100000000000001</v>
      </c>
      <c r="L251" s="31">
        <v>6.3E-2</v>
      </c>
      <c r="M251" s="31">
        <v>1.0999999999999999E-2</v>
      </c>
      <c r="N251" s="35">
        <f t="shared" si="54"/>
        <v>94.613</v>
      </c>
      <c r="O251" s="34">
        <v>36.111512336897881</v>
      </c>
      <c r="P251" s="34">
        <v>38.017730128587665</v>
      </c>
      <c r="Q251" s="34">
        <v>7.3983633153366357</v>
      </c>
      <c r="R251" s="34">
        <v>16.0845052588732</v>
      </c>
      <c r="S251" s="34">
        <v>0.25561964056289771</v>
      </c>
      <c r="T251" s="34">
        <v>0.21546753277271369</v>
      </c>
      <c r="U251" s="34">
        <v>0.33643759359868469</v>
      </c>
      <c r="V251" s="34">
        <v>0.20211035893182458</v>
      </c>
      <c r="W251" s="34">
        <v>0.5</v>
      </c>
      <c r="X251" s="34">
        <v>0.73895592656104392</v>
      </c>
      <c r="Y251" s="34">
        <v>1.0527869831068264</v>
      </c>
      <c r="Z251" s="34">
        <v>1.2576624601102409</v>
      </c>
      <c r="AA251" s="34"/>
      <c r="AB251" s="34" t="s">
        <v>50</v>
      </c>
      <c r="AC251" s="34">
        <v>6.3</v>
      </c>
      <c r="AD251" s="34">
        <v>25</v>
      </c>
      <c r="AE251" s="34">
        <v>18.399999999999999</v>
      </c>
      <c r="AF251" s="34">
        <v>0.6</v>
      </c>
      <c r="AG251" s="34">
        <v>3.48</v>
      </c>
      <c r="AH251" s="34">
        <v>52.52</v>
      </c>
      <c r="AI251" s="34">
        <v>1.3586956521739131</v>
      </c>
      <c r="AJ251" s="34">
        <v>42.396313364055302</v>
      </c>
      <c r="AK251" s="34">
        <v>868.64</v>
      </c>
      <c r="AL251" s="36"/>
      <c r="AM251" s="277"/>
      <c r="AN251" s="277"/>
      <c r="AO251" s="277"/>
      <c r="AP251" s="277"/>
      <c r="AQ251" s="277"/>
      <c r="AR251" s="277"/>
      <c r="AS251" s="277"/>
      <c r="AT251" s="277"/>
      <c r="AU251" s="277"/>
      <c r="AV251" s="277"/>
    </row>
    <row r="252" spans="1:48" s="74" customFormat="1" ht="15.75" customHeight="1">
      <c r="A252" s="381" t="s">
        <v>3057</v>
      </c>
      <c r="B252" s="51">
        <v>45888</v>
      </c>
      <c r="C252" s="33" t="s">
        <v>3056</v>
      </c>
      <c r="D252" s="33">
        <v>1489</v>
      </c>
      <c r="E252" s="34">
        <v>5.48</v>
      </c>
      <c r="F252" s="34">
        <v>5.58</v>
      </c>
      <c r="G252" s="34">
        <v>4.18</v>
      </c>
      <c r="H252" s="34">
        <v>0.18</v>
      </c>
      <c r="I252" s="34">
        <v>0.84</v>
      </c>
      <c r="J252" s="31">
        <v>1.9E-2</v>
      </c>
      <c r="K252" s="31">
        <v>0.1</v>
      </c>
      <c r="L252" s="31">
        <v>7.4999999999999997E-2</v>
      </c>
      <c r="M252" s="31">
        <v>1.2E-2</v>
      </c>
      <c r="N252" s="35">
        <f t="shared" si="54"/>
        <v>94.593999999999994</v>
      </c>
      <c r="O252" s="34">
        <v>35.004459051943215</v>
      </c>
      <c r="P252" s="34">
        <v>38.861334411954054</v>
      </c>
      <c r="Q252" s="34">
        <v>7.3940639718090342</v>
      </c>
      <c r="R252" s="34">
        <v>16.480590756615729</v>
      </c>
      <c r="S252" s="34">
        <v>0.27547453664486837</v>
      </c>
      <c r="T252" s="34">
        <v>0.23436705858435269</v>
      </c>
      <c r="U252" s="34">
        <v>0.33667205977027082</v>
      </c>
      <c r="V252" s="34">
        <v>0.19160641073425272</v>
      </c>
      <c r="W252" s="34">
        <v>0.476354826686545</v>
      </c>
      <c r="X252" s="34">
        <v>0.70507691525768301</v>
      </c>
      <c r="Y252" s="34">
        <v>1.1101824014559862</v>
      </c>
      <c r="Z252" s="34">
        <v>1.321414460801253</v>
      </c>
      <c r="AA252" s="34"/>
      <c r="AB252" s="34" t="s">
        <v>53</v>
      </c>
      <c r="AC252" s="34">
        <v>14.5</v>
      </c>
      <c r="AD252" s="34" t="s">
        <v>51</v>
      </c>
      <c r="AE252" s="34"/>
      <c r="AF252" s="34"/>
      <c r="AG252" s="34"/>
      <c r="AH252" s="34"/>
      <c r="AI252" s="34"/>
      <c r="AJ252" s="34"/>
      <c r="AK252" s="34"/>
      <c r="AL252" s="36"/>
      <c r="AM252" s="277"/>
      <c r="AN252" s="277"/>
      <c r="AO252" s="277"/>
      <c r="AP252" s="277"/>
      <c r="AQ252" s="277"/>
      <c r="AR252" s="277"/>
      <c r="AS252" s="277"/>
      <c r="AT252" s="277"/>
      <c r="AU252" s="277"/>
      <c r="AV252" s="277"/>
    </row>
    <row r="253" spans="1:48" s="74" customFormat="1" ht="15.75" customHeight="1">
      <c r="A253" s="381" t="s">
        <v>3059</v>
      </c>
      <c r="B253" s="51">
        <v>45888</v>
      </c>
      <c r="C253" s="33" t="s">
        <v>3058</v>
      </c>
      <c r="D253" s="33">
        <v>1511</v>
      </c>
      <c r="E253" s="34">
        <v>8</v>
      </c>
      <c r="F253" s="34">
        <v>8.1</v>
      </c>
      <c r="G253" s="34">
        <v>4.2</v>
      </c>
      <c r="H253" s="34">
        <v>0.2</v>
      </c>
      <c r="I253" s="34">
        <v>1.02</v>
      </c>
      <c r="J253" s="31">
        <v>1.2999999999999999E-2</v>
      </c>
      <c r="K253" s="31">
        <v>0.10100000000000001</v>
      </c>
      <c r="L253" s="31">
        <v>8.5000000000000006E-2</v>
      </c>
      <c r="M253" s="31">
        <v>1.2E-2</v>
      </c>
      <c r="N253" s="35">
        <f t="shared" si="54"/>
        <v>94.369</v>
      </c>
      <c r="O253" s="34">
        <v>34.436575973774701</v>
      </c>
      <c r="P253" s="34">
        <v>39.785782051168241</v>
      </c>
      <c r="Q253" s="34">
        <v>7.1311186026082467</v>
      </c>
      <c r="R253" s="34">
        <v>16.484760364003638</v>
      </c>
      <c r="S253" s="34">
        <v>0.27554423200228234</v>
      </c>
      <c r="T253" s="34">
        <v>0.20629519126049095</v>
      </c>
      <c r="U253" s="34">
        <v>0.3492297284701058</v>
      </c>
      <c r="V253" s="34">
        <v>0.19165488736458514</v>
      </c>
      <c r="W253" s="34">
        <v>0.44398838963658155</v>
      </c>
      <c r="X253" s="34">
        <v>0.64505057971113922</v>
      </c>
      <c r="Y253" s="34">
        <v>1.1553350159280424</v>
      </c>
      <c r="Z253" s="34">
        <v>1.3624147966832192</v>
      </c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6"/>
      <c r="AM253" s="277"/>
      <c r="AN253" s="277"/>
      <c r="AO253" s="277"/>
      <c r="AP253" s="277"/>
      <c r="AQ253" s="277"/>
      <c r="AR253" s="277"/>
      <c r="AS253" s="277"/>
      <c r="AT253" s="277"/>
      <c r="AU253" s="277"/>
      <c r="AV253" s="277"/>
    </row>
    <row r="254" spans="1:48" s="74" customFormat="1" ht="15.75" customHeight="1">
      <c r="A254" s="382" t="s">
        <v>3061</v>
      </c>
      <c r="B254" s="51">
        <v>45888</v>
      </c>
      <c r="C254" s="33" t="s">
        <v>3060</v>
      </c>
      <c r="D254" s="33">
        <v>1489</v>
      </c>
      <c r="E254" s="34">
        <v>10.1</v>
      </c>
      <c r="F254" s="34">
        <v>10.199999999999999</v>
      </c>
      <c r="G254" s="34">
        <v>4.29</v>
      </c>
      <c r="H254" s="34">
        <v>0.16</v>
      </c>
      <c r="I254" s="34">
        <v>0.45</v>
      </c>
      <c r="J254" s="31">
        <v>3.7999999999999999E-2</v>
      </c>
      <c r="K254" s="31">
        <v>9.4E-2</v>
      </c>
      <c r="L254" s="31">
        <v>4.5999999999999999E-2</v>
      </c>
      <c r="M254" s="31">
        <v>1.2E-2</v>
      </c>
      <c r="N254" s="35">
        <f t="shared" si="54"/>
        <v>94.91</v>
      </c>
      <c r="O254" s="34">
        <v>35.46934405666881</v>
      </c>
      <c r="P254" s="34">
        <v>39.768012557126461</v>
      </c>
      <c r="Q254" s="34">
        <v>7.0995731577876828</v>
      </c>
      <c r="R254" s="34">
        <v>15.194726103745367</v>
      </c>
      <c r="S254" s="34">
        <v>0.25574822546770654</v>
      </c>
      <c r="T254" s="34">
        <v>0.25306738420137581</v>
      </c>
      <c r="U254" s="34">
        <v>0.37400759170502013</v>
      </c>
      <c r="V254" s="34">
        <v>0.23414024172705541</v>
      </c>
      <c r="W254" s="34">
        <v>0.47626253714935141</v>
      </c>
      <c r="X254" s="34">
        <v>0.76511814442118053</v>
      </c>
      <c r="Y254" s="34">
        <f t="shared" ref="Y254" si="63">P254/O254</f>
        <v>1.1211939102564101</v>
      </c>
      <c r="Z254" s="34">
        <f t="shared" ref="Z254" si="64">(Q254+P254)/O254</f>
        <v>1.3213547349518091</v>
      </c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6"/>
      <c r="AM254" s="277"/>
      <c r="AN254" s="277"/>
      <c r="AO254" s="277"/>
      <c r="AP254" s="277"/>
      <c r="AQ254" s="277"/>
      <c r="AR254" s="277"/>
      <c r="AS254" s="277"/>
      <c r="AT254" s="277"/>
      <c r="AU254" s="277"/>
      <c r="AV254" s="277"/>
    </row>
    <row r="255" spans="1:48" s="74" customFormat="1" ht="15.75" customHeight="1">
      <c r="A255" s="383" t="s">
        <v>3063</v>
      </c>
      <c r="B255" s="51">
        <v>45888</v>
      </c>
      <c r="C255" s="33" t="s">
        <v>3062</v>
      </c>
      <c r="D255" s="33">
        <v>1501</v>
      </c>
      <c r="E255" s="34">
        <v>12.2</v>
      </c>
      <c r="F255" s="34">
        <v>12.3</v>
      </c>
      <c r="G255" s="34">
        <v>4.17</v>
      </c>
      <c r="H255" s="34">
        <v>0.18</v>
      </c>
      <c r="I255" s="34">
        <v>1.06</v>
      </c>
      <c r="J255" s="31">
        <v>1.7000000000000001E-2</v>
      </c>
      <c r="K255" s="31">
        <v>0.10100000000000001</v>
      </c>
      <c r="L255" s="31">
        <v>8.4000000000000005E-2</v>
      </c>
      <c r="M255" s="31">
        <v>1.2E-2</v>
      </c>
      <c r="N255" s="35">
        <f t="shared" si="54"/>
        <v>94.376000000000005</v>
      </c>
      <c r="O255" s="34">
        <v>34.543667774963787</v>
      </c>
      <c r="P255" s="34">
        <v>40.51814443318446</v>
      </c>
      <c r="Q255" s="34">
        <v>7.424787169194305</v>
      </c>
      <c r="R255" s="34">
        <v>15.182753507571613</v>
      </c>
      <c r="S255" s="34">
        <v>0.2755620221364633</v>
      </c>
      <c r="T255" s="34">
        <v>0.16879787216643719</v>
      </c>
      <c r="U255" s="34">
        <v>0.38667216272200522</v>
      </c>
      <c r="V255" s="34">
        <v>0.22361180484844154</v>
      </c>
      <c r="W255" s="34">
        <v>0.47650610795084564</v>
      </c>
      <c r="X255" s="34">
        <v>0.67949714526163096</v>
      </c>
      <c r="Y255" s="34">
        <f t="shared" ref="Y255" si="65">P255/O255</f>
        <v>1.1729543225444865</v>
      </c>
      <c r="Z255" s="34">
        <f t="shared" ref="Z255" si="66">(Q255+P255)/O255</f>
        <v>1.3878934893279156</v>
      </c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6"/>
      <c r="AM255" s="277"/>
      <c r="AN255" s="277"/>
      <c r="AO255" s="277"/>
      <c r="AP255" s="277"/>
      <c r="AQ255" s="277"/>
      <c r="AR255" s="277"/>
      <c r="AS255" s="277"/>
      <c r="AT255" s="277"/>
      <c r="AU255" s="277"/>
      <c r="AV255" s="277"/>
    </row>
    <row r="256" spans="1:48" s="74" customFormat="1" ht="15.75" customHeight="1">
      <c r="A256" s="384" t="s">
        <v>3065</v>
      </c>
      <c r="B256" s="51">
        <v>45888</v>
      </c>
      <c r="C256" s="33" t="s">
        <v>3064</v>
      </c>
      <c r="D256" s="33">
        <v>1492</v>
      </c>
      <c r="E256" s="34">
        <v>14.5</v>
      </c>
      <c r="F256" s="34">
        <v>15</v>
      </c>
      <c r="G256" s="34">
        <v>4.3099999999999996</v>
      </c>
      <c r="H256" s="34">
        <v>0.17</v>
      </c>
      <c r="I256" s="34">
        <v>0.59</v>
      </c>
      <c r="J256" s="31">
        <v>2.7E-2</v>
      </c>
      <c r="K256" s="31">
        <v>0.104</v>
      </c>
      <c r="L256" s="31">
        <v>5.8000000000000003E-2</v>
      </c>
      <c r="M256" s="31">
        <v>1.2E-2</v>
      </c>
      <c r="N256" s="35">
        <f t="shared" si="54"/>
        <v>94.728999999999999</v>
      </c>
      <c r="O256" s="34">
        <v>35.217158640068547</v>
      </c>
      <c r="P256" s="34">
        <v>38.81420882780322</v>
      </c>
      <c r="Q256" s="34">
        <v>7.212886085091923</v>
      </c>
      <c r="R256" s="34">
        <v>16.358704783569063</v>
      </c>
      <c r="S256" s="34">
        <v>0.25574365202906918</v>
      </c>
      <c r="T256" s="34">
        <v>0.19682666788019079</v>
      </c>
      <c r="U256" s="34">
        <v>0.36153420670077235</v>
      </c>
      <c r="V256" s="34">
        <v>0.22349350675428117</v>
      </c>
      <c r="W256" s="34">
        <v>0.50872588536898466</v>
      </c>
      <c r="X256" s="34">
        <v>0.73071774473390849</v>
      </c>
      <c r="Y256" s="34">
        <v>1.1021391369047617</v>
      </c>
      <c r="Z256" s="34">
        <v>1.3069508356227104</v>
      </c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6"/>
      <c r="AM256" s="277"/>
      <c r="AN256" s="277"/>
      <c r="AO256" s="277"/>
      <c r="AP256" s="277"/>
      <c r="AQ256" s="277"/>
      <c r="AR256" s="277"/>
      <c r="AS256" s="277"/>
      <c r="AT256" s="277"/>
      <c r="AU256" s="277"/>
      <c r="AV256" s="277"/>
    </row>
    <row r="257" spans="1:48" s="74" customFormat="1" ht="15.75" customHeight="1">
      <c r="A257" s="384" t="s">
        <v>3067</v>
      </c>
      <c r="B257" s="51">
        <v>45888</v>
      </c>
      <c r="C257" s="33" t="s">
        <v>3066</v>
      </c>
      <c r="D257" s="33">
        <v>1478</v>
      </c>
      <c r="E257" s="34">
        <v>16.3</v>
      </c>
      <c r="F257" s="34">
        <v>16.399999999999999</v>
      </c>
      <c r="G257" s="34">
        <v>4.29</v>
      </c>
      <c r="H257" s="34">
        <v>0.14000000000000001</v>
      </c>
      <c r="I257" s="34">
        <v>0.35</v>
      </c>
      <c r="J257" s="31">
        <v>4.3999999999999997E-2</v>
      </c>
      <c r="K257" s="31">
        <v>8.7999999999999995E-2</v>
      </c>
      <c r="L257" s="31">
        <v>3.5999999999999997E-2</v>
      </c>
      <c r="M257" s="31">
        <v>1.0999999999999999E-2</v>
      </c>
      <c r="N257" s="35">
        <f t="shared" si="54"/>
        <v>95.040999999999997</v>
      </c>
      <c r="O257" s="34">
        <v>36.121210965604533</v>
      </c>
      <c r="P257" s="34">
        <v>38.259924465129664</v>
      </c>
      <c r="Q257" s="34">
        <v>7.1241964956958705</v>
      </c>
      <c r="R257" s="34">
        <v>15.975682158896314</v>
      </c>
      <c r="S257" s="34">
        <v>0.25561413792365156</v>
      </c>
      <c r="T257" s="34">
        <v>0.22483084640825596</v>
      </c>
      <c r="U257" s="34">
        <v>0.33643035121816051</v>
      </c>
      <c r="V257" s="34">
        <v>0.24465464146790863</v>
      </c>
      <c r="W257" s="34">
        <v>0.43273894093632065</v>
      </c>
      <c r="X257" s="34">
        <v>0.76471699671933546</v>
      </c>
      <c r="Y257" s="34">
        <v>1.0592093521327861</v>
      </c>
      <c r="Z257" s="34">
        <v>1.2564396305550598</v>
      </c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6"/>
      <c r="AM257" s="277"/>
      <c r="AN257" s="277"/>
      <c r="AO257" s="277"/>
      <c r="AP257" s="277"/>
      <c r="AQ257" s="277"/>
      <c r="AR257" s="277"/>
      <c r="AS257" s="277"/>
      <c r="AT257" s="277"/>
      <c r="AU257" s="277"/>
      <c r="AV257" s="277"/>
    </row>
    <row r="258" spans="1:48" s="74" customFormat="1" ht="15.75" customHeight="1">
      <c r="A258" s="384" t="s">
        <v>3069</v>
      </c>
      <c r="B258" s="51">
        <v>45888</v>
      </c>
      <c r="C258" s="33" t="s">
        <v>3068</v>
      </c>
      <c r="D258" s="33">
        <v>1475</v>
      </c>
      <c r="E258" s="34">
        <v>18.05</v>
      </c>
      <c r="F258" s="34">
        <v>18.149999999999999</v>
      </c>
      <c r="G258" s="34">
        <v>4.1900000000000004</v>
      </c>
      <c r="H258" s="34">
        <v>0.12</v>
      </c>
      <c r="I258" s="34">
        <v>0.26</v>
      </c>
      <c r="J258" s="31">
        <v>6.7000000000000004E-2</v>
      </c>
      <c r="K258" s="31">
        <v>8.8999999999999996E-2</v>
      </c>
      <c r="L258" s="31">
        <v>2.1999999999999999E-2</v>
      </c>
      <c r="M258" s="31">
        <v>0.01</v>
      </c>
      <c r="N258" s="35">
        <f t="shared" si="54"/>
        <v>95.242000000000004</v>
      </c>
      <c r="O258" s="34">
        <v>36.670757983198541</v>
      </c>
      <c r="P258" s="34">
        <v>37.310317396251726</v>
      </c>
      <c r="Q258" s="34">
        <v>6.998282218481199</v>
      </c>
      <c r="R258" s="34">
        <v>16.264362372095</v>
      </c>
      <c r="S258" s="34">
        <v>0.25550156904341637</v>
      </c>
      <c r="T258" s="34">
        <v>0.29027861899123958</v>
      </c>
      <c r="U258" s="34">
        <v>0.33628219201139131</v>
      </c>
      <c r="V258" s="34">
        <v>0.23391442512675953</v>
      </c>
      <c r="W258" s="34">
        <v>0.47580320565556772</v>
      </c>
      <c r="X258" s="34">
        <v>0.82450001914514826</v>
      </c>
      <c r="Y258" s="34">
        <v>1.0174405834028903</v>
      </c>
      <c r="Z258" s="34">
        <v>1.2082815314325877</v>
      </c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6"/>
      <c r="AM258" s="277"/>
      <c r="AN258" s="277"/>
      <c r="AO258" s="277"/>
      <c r="AP258" s="277"/>
      <c r="AQ258" s="277"/>
      <c r="AR258" s="277"/>
      <c r="AS258" s="277"/>
      <c r="AT258" s="277"/>
      <c r="AU258" s="277"/>
      <c r="AV258" s="277"/>
    </row>
    <row r="259" spans="1:48" s="74" customFormat="1" ht="15.75" customHeight="1">
      <c r="A259" s="384" t="s">
        <v>3071</v>
      </c>
      <c r="B259" s="51">
        <v>45888</v>
      </c>
      <c r="C259" s="33" t="s">
        <v>3070</v>
      </c>
      <c r="D259" s="33">
        <v>1489</v>
      </c>
      <c r="E259" s="34">
        <v>19.3</v>
      </c>
      <c r="F259" s="34">
        <v>19.399999999999999</v>
      </c>
      <c r="G259" s="34">
        <v>4.2699999999999996</v>
      </c>
      <c r="H259" s="34">
        <v>0.15</v>
      </c>
      <c r="I259" s="34">
        <v>0.6</v>
      </c>
      <c r="J259" s="31">
        <v>2.5000000000000001E-2</v>
      </c>
      <c r="K259" s="31">
        <v>9.1999999999999998E-2</v>
      </c>
      <c r="L259" s="31">
        <v>5.6000000000000001E-2</v>
      </c>
      <c r="M259" s="31">
        <v>0.01</v>
      </c>
      <c r="N259" s="35">
        <f t="shared" si="54"/>
        <v>94.796999999999997</v>
      </c>
      <c r="O259" s="34">
        <v>35.746625493934978</v>
      </c>
      <c r="P259" s="34">
        <v>38.116836057145278</v>
      </c>
      <c r="Q259" s="34">
        <v>7.2191968733005707</v>
      </c>
      <c r="R259" s="34">
        <v>16.519244902209376</v>
      </c>
      <c r="S259" s="34">
        <v>0.27529640338912864</v>
      </c>
      <c r="T259" s="34">
        <v>0.18737240570249536</v>
      </c>
      <c r="U259" s="34">
        <v>0.33645435365901305</v>
      </c>
      <c r="V259" s="34">
        <v>0.21275834453960762</v>
      </c>
      <c r="W259" s="34">
        <v>0.45440830518430969</v>
      </c>
      <c r="X259" s="34">
        <v>0.7218068609352255</v>
      </c>
      <c r="Y259" s="34">
        <v>1.0663058549012534</v>
      </c>
      <c r="Z259" s="34">
        <v>1.2682604946343221</v>
      </c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6"/>
      <c r="AM259" s="277"/>
      <c r="AN259" s="277"/>
      <c r="AO259" s="277"/>
      <c r="AP259" s="277"/>
      <c r="AQ259" s="277"/>
      <c r="AR259" s="277"/>
      <c r="AS259" s="277"/>
      <c r="AT259" s="277"/>
      <c r="AU259" s="277"/>
      <c r="AV259" s="277"/>
    </row>
    <row r="260" spans="1:48" s="74" customFormat="1" ht="15.75" customHeight="1">
      <c r="A260" s="384" t="s">
        <v>3073</v>
      </c>
      <c r="B260" s="51">
        <v>45888</v>
      </c>
      <c r="C260" s="33" t="s">
        <v>3072</v>
      </c>
      <c r="D260" s="33">
        <v>1469</v>
      </c>
      <c r="E260" s="34">
        <v>21.4</v>
      </c>
      <c r="F260" s="34">
        <v>21.5</v>
      </c>
      <c r="G260" s="34">
        <v>4.26</v>
      </c>
      <c r="H260" s="34">
        <v>0.14000000000000001</v>
      </c>
      <c r="I260" s="34">
        <v>0.31</v>
      </c>
      <c r="J260" s="31">
        <v>4.5999999999999999E-2</v>
      </c>
      <c r="K260" s="31">
        <v>0.09</v>
      </c>
      <c r="L260" s="31">
        <v>3.1E-2</v>
      </c>
      <c r="M260" s="31">
        <v>0.01</v>
      </c>
      <c r="N260" s="35">
        <f t="shared" si="54"/>
        <v>95.113</v>
      </c>
      <c r="O260" s="34">
        <v>36.24958780805509</v>
      </c>
      <c r="P260" s="34">
        <v>37.90181909286315</v>
      </c>
      <c r="Q260" s="34">
        <v>7.1132152121048344</v>
      </c>
      <c r="R260" s="34">
        <v>16.258163302979824</v>
      </c>
      <c r="S260" s="34">
        <v>0.25555907036016878</v>
      </c>
      <c r="T260" s="34">
        <v>0.23414834433614146</v>
      </c>
      <c r="U260" s="34">
        <v>0.34881557223340198</v>
      </c>
      <c r="V260" s="34">
        <v>0.2</v>
      </c>
      <c r="W260" s="34">
        <v>0.5</v>
      </c>
      <c r="X260" s="34">
        <v>0.76455225191255261</v>
      </c>
      <c r="Y260" s="34">
        <v>1.0455793123374748</v>
      </c>
      <c r="Z260" s="34">
        <v>1.2418081701598027</v>
      </c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6"/>
      <c r="AM260" s="277"/>
      <c r="AN260" s="277"/>
      <c r="AO260" s="277"/>
      <c r="AP260" s="277"/>
      <c r="AQ260" s="277"/>
      <c r="AR260" s="277"/>
      <c r="AS260" s="277"/>
      <c r="AT260" s="277"/>
      <c r="AU260" s="277"/>
      <c r="AV260" s="277"/>
    </row>
    <row r="261" spans="1:48" s="74" customFormat="1" ht="15.75" customHeight="1">
      <c r="A261" s="384" t="s">
        <v>3075</v>
      </c>
      <c r="B261" s="51">
        <v>45888</v>
      </c>
      <c r="C261" s="33" t="s">
        <v>3074</v>
      </c>
      <c r="D261" s="33">
        <v>1464</v>
      </c>
      <c r="E261" s="34">
        <v>23.32</v>
      </c>
      <c r="F261" s="34">
        <v>23.42</v>
      </c>
      <c r="G261" s="34">
        <v>4.29</v>
      </c>
      <c r="H261" s="34">
        <v>0.14000000000000001</v>
      </c>
      <c r="I261" s="34">
        <v>0.24</v>
      </c>
      <c r="J261" s="31">
        <v>4.9000000000000002E-2</v>
      </c>
      <c r="K261" s="31">
        <v>9.5000000000000001E-2</v>
      </c>
      <c r="L261" s="31">
        <v>0.03</v>
      </c>
      <c r="M261" s="31">
        <v>1.0999999999999999E-2</v>
      </c>
      <c r="N261" s="35">
        <f t="shared" si="54"/>
        <v>95.144999999999996</v>
      </c>
      <c r="O261" s="34">
        <v>36.334740683340179</v>
      </c>
      <c r="P261" s="34">
        <v>37.825490709935082</v>
      </c>
      <c r="Q261" s="34">
        <v>7.1134820583998755</v>
      </c>
      <c r="R261" s="34">
        <v>16.189754771326712</v>
      </c>
      <c r="S261" s="34">
        <v>0.2555686574440762</v>
      </c>
      <c r="T261" s="34">
        <v>0.25288969847181414</v>
      </c>
      <c r="U261" s="34">
        <v>0.33637049140820868</v>
      </c>
      <c r="V261" s="34">
        <v>0.2</v>
      </c>
      <c r="W261" s="34">
        <v>0.5</v>
      </c>
      <c r="X261" s="34">
        <v>0.80753491847339687</v>
      </c>
      <c r="Y261" s="34">
        <v>1.0410282280417766</v>
      </c>
      <c r="Z261" s="34">
        <v>1.2368045546266937</v>
      </c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6"/>
      <c r="AM261" s="277"/>
      <c r="AN261" s="277"/>
      <c r="AO261" s="277"/>
      <c r="AP261" s="277"/>
      <c r="AQ261" s="277"/>
      <c r="AR261" s="277"/>
      <c r="AS261" s="277"/>
      <c r="AT261" s="277"/>
      <c r="AU261" s="277"/>
      <c r="AV261" s="277"/>
    </row>
    <row r="262" spans="1:48" s="74" customFormat="1" ht="15.75" customHeight="1">
      <c r="A262" s="369"/>
      <c r="B262" s="51"/>
      <c r="C262" s="33"/>
      <c r="D262" s="33"/>
      <c r="E262" s="34"/>
      <c r="F262" s="34"/>
      <c r="G262" s="34"/>
      <c r="H262" s="34"/>
      <c r="I262" s="34"/>
      <c r="J262" s="31"/>
      <c r="K262" s="31"/>
      <c r="L262" s="31"/>
      <c r="M262" s="31"/>
      <c r="N262" s="35"/>
      <c r="O262" s="34"/>
      <c r="P262" s="33"/>
      <c r="Q262" s="33"/>
      <c r="R262" s="33"/>
      <c r="S262" s="33"/>
      <c r="T262" s="33"/>
      <c r="U262" s="34"/>
      <c r="V262" s="33"/>
      <c r="W262" s="34"/>
      <c r="X262" s="33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6"/>
      <c r="AM262" s="277"/>
      <c r="AN262" s="277"/>
      <c r="AO262" s="277"/>
      <c r="AP262" s="277"/>
      <c r="AQ262" s="277"/>
      <c r="AR262" s="277"/>
      <c r="AS262" s="277"/>
      <c r="AT262" s="277"/>
      <c r="AU262" s="277"/>
      <c r="AV262" s="277"/>
    </row>
    <row r="263" spans="1:48" s="74" customFormat="1" ht="15.75" customHeight="1">
      <c r="A263" s="384" t="s">
        <v>3077</v>
      </c>
      <c r="B263" s="51">
        <v>45889</v>
      </c>
      <c r="C263" s="33" t="s">
        <v>3076</v>
      </c>
      <c r="D263" s="33">
        <v>1473</v>
      </c>
      <c r="E263" s="34">
        <v>1.22</v>
      </c>
      <c r="F263" s="34">
        <v>1.32</v>
      </c>
      <c r="G263" s="34">
        <v>4.28</v>
      </c>
      <c r="H263" s="34">
        <v>0.18</v>
      </c>
      <c r="I263" s="34">
        <v>0.59</v>
      </c>
      <c r="J263" s="31">
        <v>2.3E-2</v>
      </c>
      <c r="K263" s="31">
        <v>0.106</v>
      </c>
      <c r="L263" s="31">
        <v>6.0999999999999999E-2</v>
      </c>
      <c r="M263" s="31">
        <v>1.2E-2</v>
      </c>
      <c r="N263" s="35">
        <f>100-SUM(G263:M263)</f>
        <v>94.748000000000005</v>
      </c>
      <c r="O263" s="34">
        <v>36.630723142418184</v>
      </c>
      <c r="P263" s="34">
        <v>38.128406917818211</v>
      </c>
      <c r="Q263" s="34">
        <v>7.008080657142127</v>
      </c>
      <c r="R263" s="34">
        <v>15.880734317358421</v>
      </c>
      <c r="S263" s="34">
        <v>0.25551447818038986</v>
      </c>
      <c r="T263" s="34">
        <v>0.22474318856345768</v>
      </c>
      <c r="U263" s="34">
        <v>0.32384365728395725</v>
      </c>
      <c r="V263" s="34">
        <v>0.21266022143639007</v>
      </c>
      <c r="W263" s="34">
        <v>0.48664150104264831</v>
      </c>
      <c r="X263" s="34">
        <v>0.73865191875618852</v>
      </c>
      <c r="Y263" s="34">
        <f t="shared" ref="Y263:Y268" si="67">P263/O263</f>
        <v>1.0408860007916612</v>
      </c>
      <c r="Z263" s="34">
        <f t="shared" ref="Z263:Z268" si="68">(Q263+P263)/O263</f>
        <v>1.2322030171086775</v>
      </c>
      <c r="AA263" s="34"/>
      <c r="AB263" s="34" t="s">
        <v>48</v>
      </c>
      <c r="AC263" s="34">
        <v>22.3</v>
      </c>
      <c r="AD263" s="34">
        <v>24.4</v>
      </c>
      <c r="AE263" s="34">
        <v>18</v>
      </c>
      <c r="AF263" s="34">
        <v>0.6</v>
      </c>
      <c r="AG263" s="34">
        <v>3.48</v>
      </c>
      <c r="AH263" s="34">
        <v>53.52</v>
      </c>
      <c r="AI263" s="34">
        <v>1.36</v>
      </c>
      <c r="AJ263" s="34">
        <v>42.45</v>
      </c>
      <c r="AK263" s="34">
        <v>850.34</v>
      </c>
      <c r="AL263" s="36"/>
      <c r="AM263" s="277"/>
      <c r="AN263" s="277"/>
      <c r="AO263" s="277"/>
      <c r="AP263" s="277"/>
      <c r="AQ263" s="277"/>
      <c r="AR263" s="277"/>
      <c r="AS263" s="277"/>
      <c r="AT263" s="277"/>
      <c r="AU263" s="277"/>
      <c r="AV263" s="277"/>
    </row>
    <row r="264" spans="1:48" s="74" customFormat="1" ht="15.75" customHeight="1">
      <c r="A264" s="384" t="s">
        <v>3079</v>
      </c>
      <c r="B264" s="51">
        <v>45889</v>
      </c>
      <c r="C264" s="33" t="s">
        <v>3078</v>
      </c>
      <c r="D264" s="33">
        <v>1494</v>
      </c>
      <c r="E264" s="34">
        <v>3.05</v>
      </c>
      <c r="F264" s="34">
        <v>3.15</v>
      </c>
      <c r="G264" s="34">
        <v>4.43</v>
      </c>
      <c r="H264" s="34">
        <v>0.15</v>
      </c>
      <c r="I264" s="34">
        <v>0.37</v>
      </c>
      <c r="J264" s="31">
        <v>4.2999999999999997E-2</v>
      </c>
      <c r="K264" s="31">
        <v>9.7000000000000003E-2</v>
      </c>
      <c r="L264" s="31">
        <v>0.04</v>
      </c>
      <c r="M264" s="31">
        <v>0.01</v>
      </c>
      <c r="N264" s="35">
        <f t="shared" ref="N264:N327" si="69">100-SUM(G264:M264)</f>
        <v>94.86</v>
      </c>
      <c r="O264" s="34">
        <v>36.260628188163068</v>
      </c>
      <c r="P264" s="34">
        <v>38.203686974625775</v>
      </c>
      <c r="Q264" s="34">
        <v>7.0660931297748419</v>
      </c>
      <c r="R264" s="34">
        <v>16.120383509644835</v>
      </c>
      <c r="S264" s="34">
        <v>0.25556306406446527</v>
      </c>
      <c r="T264" s="34">
        <v>0.21541984317224594</v>
      </c>
      <c r="U264" s="34">
        <v>0.33636312959840314</v>
      </c>
      <c r="V264" s="34">
        <v>0.21270065861607457</v>
      </c>
      <c r="W264" s="34">
        <v>0.4975503474558971</v>
      </c>
      <c r="X264" s="34">
        <v>0.72161115488442096</v>
      </c>
      <c r="Y264" s="34">
        <f t="shared" si="67"/>
        <v>1.0535859107674532</v>
      </c>
      <c r="Z264" s="34">
        <f t="shared" si="68"/>
        <v>1.2484554837132826</v>
      </c>
      <c r="AA264" s="34"/>
      <c r="AB264" s="34" t="s">
        <v>50</v>
      </c>
      <c r="AC264" s="34">
        <v>6.3</v>
      </c>
      <c r="AD264" s="34" t="s">
        <v>51</v>
      </c>
      <c r="AE264" s="34"/>
      <c r="AF264" s="34"/>
      <c r="AG264" s="34"/>
      <c r="AH264" s="34"/>
      <c r="AI264" s="34"/>
      <c r="AJ264" s="34"/>
      <c r="AK264" s="34"/>
      <c r="AL264" s="36"/>
      <c r="AM264" s="277"/>
      <c r="AN264" s="277"/>
      <c r="AO264" s="277"/>
      <c r="AP264" s="277"/>
      <c r="AQ264" s="277"/>
      <c r="AR264" s="277"/>
      <c r="AS264" s="277"/>
      <c r="AT264" s="277"/>
      <c r="AU264" s="277"/>
      <c r="AV264" s="277"/>
    </row>
    <row r="265" spans="1:48" s="74" customFormat="1" ht="15.75" customHeight="1">
      <c r="A265" s="384" t="s">
        <v>3081</v>
      </c>
      <c r="B265" s="51">
        <v>45889</v>
      </c>
      <c r="C265" s="33" t="s">
        <v>3080</v>
      </c>
      <c r="D265" s="33">
        <v>1480</v>
      </c>
      <c r="E265" s="34">
        <v>5.05</v>
      </c>
      <c r="F265" s="34">
        <v>5.15</v>
      </c>
      <c r="G265" s="34">
        <v>4.25</v>
      </c>
      <c r="H265" s="34">
        <v>0.15</v>
      </c>
      <c r="I265" s="34">
        <v>0.43</v>
      </c>
      <c r="J265" s="31">
        <v>3.5999999999999997E-2</v>
      </c>
      <c r="K265" s="31">
        <v>9.1999999999999998E-2</v>
      </c>
      <c r="L265" s="31">
        <v>4.2999999999999997E-2</v>
      </c>
      <c r="M265" s="31">
        <v>1.0999999999999999E-2</v>
      </c>
      <c r="N265" s="35">
        <f t="shared" si="69"/>
        <v>94.988</v>
      </c>
      <c r="O265" s="34">
        <v>36.425977612737867</v>
      </c>
      <c r="P265" s="34">
        <v>38.298524945201414</v>
      </c>
      <c r="Q265" s="34">
        <v>7.0373217962238881</v>
      </c>
      <c r="R265" s="34">
        <v>15.892639369881852</v>
      </c>
      <c r="S265" s="34">
        <v>0.25554739900828177</v>
      </c>
      <c r="T265" s="34">
        <v>0.23413765080952678</v>
      </c>
      <c r="U265" s="34">
        <v>0.33634251180160801</v>
      </c>
      <c r="V265" s="34">
        <v>0.20205323982117615</v>
      </c>
      <c r="W265" s="34">
        <v>0.47588855168408595</v>
      </c>
      <c r="X265" s="34">
        <v>0.72156692283028867</v>
      </c>
      <c r="Y265" s="34">
        <f t="shared" si="67"/>
        <v>1.051406920422878</v>
      </c>
      <c r="Z265" s="34">
        <f t="shared" si="68"/>
        <v>1.2446020590967399</v>
      </c>
      <c r="AA265" s="34"/>
      <c r="AB265" s="34" t="s">
        <v>53</v>
      </c>
      <c r="AC265" s="34">
        <v>14.3</v>
      </c>
      <c r="AD265" s="34">
        <v>24.8</v>
      </c>
      <c r="AE265" s="34">
        <v>18.2</v>
      </c>
      <c r="AF265" s="34">
        <v>0.6</v>
      </c>
      <c r="AG265" s="34">
        <v>3.22</v>
      </c>
      <c r="AH265" s="34">
        <v>53.18</v>
      </c>
      <c r="AI265" s="34">
        <v>1.3626373626373627</v>
      </c>
      <c r="AJ265" s="34">
        <v>42.325581395348841</v>
      </c>
      <c r="AK265" s="34">
        <v>854.61</v>
      </c>
      <c r="AL265" s="36"/>
      <c r="AM265" s="277"/>
      <c r="AN265" s="277"/>
      <c r="AO265" s="277"/>
      <c r="AP265" s="277"/>
      <c r="AQ265" s="277"/>
      <c r="AR265" s="277"/>
      <c r="AS265" s="277"/>
      <c r="AT265" s="277"/>
      <c r="AU265" s="277"/>
      <c r="AV265" s="277"/>
    </row>
    <row r="266" spans="1:48" s="74" customFormat="1" ht="15.75" customHeight="1">
      <c r="A266" s="384" t="s">
        <v>3083</v>
      </c>
      <c r="B266" s="51">
        <v>45889</v>
      </c>
      <c r="C266" s="33" t="s">
        <v>3082</v>
      </c>
      <c r="D266" s="33">
        <v>1490</v>
      </c>
      <c r="E266" s="34">
        <v>6.4</v>
      </c>
      <c r="F266" s="34">
        <v>6.5</v>
      </c>
      <c r="G266" s="34">
        <v>4.3600000000000003</v>
      </c>
      <c r="H266" s="34">
        <v>0.17</v>
      </c>
      <c r="I266" s="34">
        <v>0.68</v>
      </c>
      <c r="J266" s="31">
        <v>2.1999999999999999E-2</v>
      </c>
      <c r="K266" s="31">
        <v>0.112</v>
      </c>
      <c r="L266" s="31">
        <v>6.4000000000000001E-2</v>
      </c>
      <c r="M266" s="31">
        <v>0.01</v>
      </c>
      <c r="N266" s="35">
        <f t="shared" si="69"/>
        <v>94.581999999999994</v>
      </c>
      <c r="O266" s="34">
        <v>35.54</v>
      </c>
      <c r="P266" s="34">
        <v>38.94</v>
      </c>
      <c r="Q266" s="34">
        <v>7.09</v>
      </c>
      <c r="R266" s="34">
        <v>16.260000000000002</v>
      </c>
      <c r="S266" s="34">
        <v>0.26</v>
      </c>
      <c r="T266" s="34">
        <v>0.18</v>
      </c>
      <c r="U266" s="34">
        <v>0.35</v>
      </c>
      <c r="V266" s="34">
        <v>0.19</v>
      </c>
      <c r="W266" s="34">
        <v>0.42</v>
      </c>
      <c r="X266" s="34">
        <v>0.67</v>
      </c>
      <c r="Y266" s="34">
        <f t="shared" si="67"/>
        <v>1.0956668542487338</v>
      </c>
      <c r="Z266" s="34">
        <f t="shared" si="68"/>
        <v>1.295160382667417</v>
      </c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6"/>
      <c r="AM266" s="277"/>
      <c r="AN266" s="277"/>
      <c r="AO266" s="277"/>
      <c r="AP266" s="277"/>
      <c r="AQ266" s="277"/>
      <c r="AR266" s="277"/>
      <c r="AS266" s="277"/>
      <c r="AT266" s="277"/>
      <c r="AU266" s="277"/>
      <c r="AV266" s="277"/>
    </row>
    <row r="267" spans="1:48" s="74" customFormat="1" ht="15.75" customHeight="1">
      <c r="A267" s="384" t="s">
        <v>3085</v>
      </c>
      <c r="B267" s="51">
        <v>45889</v>
      </c>
      <c r="C267" s="33" t="s">
        <v>3084</v>
      </c>
      <c r="D267" s="33">
        <v>1471</v>
      </c>
      <c r="E267" s="34">
        <v>8.5500000000000007</v>
      </c>
      <c r="F267" s="34">
        <v>9.0500000000000007</v>
      </c>
      <c r="G267" s="34">
        <v>4.3</v>
      </c>
      <c r="H267" s="34">
        <v>0.17</v>
      </c>
      <c r="I267" s="34">
        <v>0.44</v>
      </c>
      <c r="J267" s="31">
        <v>3.6999999999999998E-2</v>
      </c>
      <c r="K267" s="31">
        <v>9.1999999999999998E-2</v>
      </c>
      <c r="L267" s="31">
        <v>4.4999999999999998E-2</v>
      </c>
      <c r="M267" s="31">
        <v>1.2E-2</v>
      </c>
      <c r="N267" s="35">
        <f t="shared" si="69"/>
        <v>94.903999999999996</v>
      </c>
      <c r="O267" s="34">
        <v>35.665200396321268</v>
      </c>
      <c r="P267" s="34">
        <v>38.119389230313466</v>
      </c>
      <c r="Q267" s="34">
        <v>7.0684829394345208</v>
      </c>
      <c r="R267" s="34">
        <v>16.638706164171538</v>
      </c>
      <c r="S267" s="34">
        <v>0.25564949755294913</v>
      </c>
      <c r="T267" s="34">
        <v>0.26233893900846456</v>
      </c>
      <c r="U267" s="34">
        <v>0.38632531851603652</v>
      </c>
      <c r="V267" s="34">
        <v>0.21277259569350121</v>
      </c>
      <c r="W267" s="34">
        <v>0.49771862299440028</v>
      </c>
      <c r="X267" s="34">
        <v>0.77341629599384887</v>
      </c>
      <c r="Y267" s="34">
        <f t="shared" si="67"/>
        <v>1.0688118616107745</v>
      </c>
      <c r="Z267" s="34">
        <f t="shared" si="68"/>
        <v>1.2670017739311217</v>
      </c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6"/>
      <c r="AM267" s="277"/>
      <c r="AN267" s="277"/>
      <c r="AO267" s="277"/>
      <c r="AP267" s="277"/>
      <c r="AQ267" s="277"/>
      <c r="AR267" s="277"/>
      <c r="AS267" s="277"/>
      <c r="AT267" s="277"/>
      <c r="AU267" s="277"/>
      <c r="AV267" s="277"/>
    </row>
    <row r="268" spans="1:48" s="74" customFormat="1" ht="15.75" customHeight="1">
      <c r="A268" s="384" t="s">
        <v>3087</v>
      </c>
      <c r="B268" s="51">
        <v>45889</v>
      </c>
      <c r="C268" s="33" t="s">
        <v>3086</v>
      </c>
      <c r="D268" s="33">
        <v>1463</v>
      </c>
      <c r="E268" s="34">
        <v>10.199999999999999</v>
      </c>
      <c r="F268" s="34">
        <v>10.3</v>
      </c>
      <c r="G268" s="34">
        <v>4.22</v>
      </c>
      <c r="H268" s="34">
        <v>0.14000000000000001</v>
      </c>
      <c r="I268" s="34">
        <v>0.33</v>
      </c>
      <c r="J268" s="31">
        <v>4.4999999999999998E-2</v>
      </c>
      <c r="K268" s="31">
        <v>9.9000000000000005E-2</v>
      </c>
      <c r="L268" s="31">
        <v>3.5999999999999997E-2</v>
      </c>
      <c r="M268" s="31">
        <v>1.0999999999999999E-2</v>
      </c>
      <c r="N268" s="35">
        <f t="shared" si="69"/>
        <v>95.119</v>
      </c>
      <c r="O268" s="34">
        <v>35.416657912456948</v>
      </c>
      <c r="P268" s="34">
        <v>38.872950667421875</v>
      </c>
      <c r="Q268" s="34">
        <v>7.2129583081014985</v>
      </c>
      <c r="R268" s="34">
        <v>15.855670575826553</v>
      </c>
      <c r="S268" s="34">
        <v>0.32</v>
      </c>
      <c r="T268" s="34">
        <v>0.29055656191412282</v>
      </c>
      <c r="U268" s="34">
        <v>0.37400464837437042</v>
      </c>
      <c r="V268" s="34">
        <v>0.2</v>
      </c>
      <c r="W268" s="34">
        <v>0.51</v>
      </c>
      <c r="X268" s="34">
        <v>0.82528948116627432</v>
      </c>
      <c r="Y268" s="34">
        <f t="shared" si="67"/>
        <v>1.0975894666150658</v>
      </c>
      <c r="Z268" s="34">
        <f t="shared" si="68"/>
        <v>1.3012495162428575</v>
      </c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6"/>
      <c r="AM268" s="277"/>
      <c r="AN268" s="277"/>
      <c r="AO268" s="277"/>
      <c r="AP268" s="277"/>
      <c r="AQ268" s="277"/>
      <c r="AR268" s="277"/>
      <c r="AS268" s="277"/>
      <c r="AT268" s="277"/>
      <c r="AU268" s="277"/>
      <c r="AV268" s="277"/>
    </row>
    <row r="269" spans="1:48" s="74" customFormat="1" ht="15.75" customHeight="1">
      <c r="A269" s="385" t="s">
        <v>3089</v>
      </c>
      <c r="B269" s="51">
        <v>45889</v>
      </c>
      <c r="C269" s="33" t="s">
        <v>3088</v>
      </c>
      <c r="D269" s="33">
        <v>1490</v>
      </c>
      <c r="E269" s="34">
        <v>11.5</v>
      </c>
      <c r="F269" s="34">
        <v>0</v>
      </c>
      <c r="G269" s="34">
        <v>4.3600000000000003</v>
      </c>
      <c r="H269" s="34">
        <v>0.17</v>
      </c>
      <c r="I269" s="34">
        <v>0.88</v>
      </c>
      <c r="J269" s="31">
        <v>1.9E-2</v>
      </c>
      <c r="K269" s="31">
        <v>0.113</v>
      </c>
      <c r="L269" s="31">
        <v>7.3999999999999996E-2</v>
      </c>
      <c r="M269" s="31">
        <v>0.01</v>
      </c>
      <c r="N269" s="35">
        <f t="shared" si="69"/>
        <v>94.373999999999995</v>
      </c>
      <c r="O269" s="34">
        <v>35.151068442254669</v>
      </c>
      <c r="P269" s="34">
        <v>39.353239045439715</v>
      </c>
      <c r="Q269" s="34">
        <v>7.2384282598611493</v>
      </c>
      <c r="R269" s="34">
        <v>15.780303109007141</v>
      </c>
      <c r="S269" s="34">
        <v>0.31463893430829359</v>
      </c>
      <c r="T269" s="34">
        <v>0.16864292265371525</v>
      </c>
      <c r="U269" s="34">
        <v>0.3738553679617308</v>
      </c>
      <c r="V269" s="34">
        <v>0.34042901089094058</v>
      </c>
      <c r="W269" s="34">
        <v>0.49770818105042702</v>
      </c>
      <c r="X269" s="34">
        <v>0.66168672657220262</v>
      </c>
      <c r="Y269" s="34">
        <f t="shared" ref="Y269" si="70">P269/O269</f>
        <v>1.1195460277427489</v>
      </c>
      <c r="Z269" s="34">
        <f t="shared" ref="Z269" si="71">(Q269+P269)/O269</f>
        <v>1.3254694485842027</v>
      </c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6"/>
      <c r="AM269" s="277"/>
      <c r="AN269" s="277"/>
      <c r="AO269" s="277"/>
      <c r="AP269" s="277"/>
      <c r="AQ269" s="277"/>
      <c r="AR269" s="277"/>
      <c r="AS269" s="277"/>
      <c r="AT269" s="277"/>
      <c r="AU269" s="277"/>
      <c r="AV269" s="277"/>
    </row>
    <row r="270" spans="1:48" s="74" customFormat="1" ht="15.75" customHeight="1">
      <c r="A270" s="386" t="s">
        <v>3091</v>
      </c>
      <c r="B270" s="51">
        <v>45889</v>
      </c>
      <c r="C270" s="33" t="s">
        <v>3090</v>
      </c>
      <c r="D270" s="33">
        <v>1494</v>
      </c>
      <c r="E270" s="34">
        <v>13.5</v>
      </c>
      <c r="F270" s="34">
        <v>14</v>
      </c>
      <c r="G270" s="34">
        <v>4.3899999999999997</v>
      </c>
      <c r="H270" s="34">
        <v>0.15</v>
      </c>
      <c r="I270" s="34">
        <v>0.54</v>
      </c>
      <c r="J270" s="31">
        <v>3.2000000000000001E-2</v>
      </c>
      <c r="K270" s="31">
        <v>0.104</v>
      </c>
      <c r="L270" s="31">
        <v>5.2999999999999999E-2</v>
      </c>
      <c r="M270" s="31">
        <v>8.9999999999999993E-3</v>
      </c>
      <c r="N270" s="35">
        <f t="shared" si="69"/>
        <v>94.721999999999994</v>
      </c>
      <c r="O270" s="34">
        <v>35.146903868901354</v>
      </c>
      <c r="P270" s="34">
        <v>39.265058023984928</v>
      </c>
      <c r="Q270" s="34">
        <v>7.4309709793804517</v>
      </c>
      <c r="R270" s="34">
        <v>15.985193110073688</v>
      </c>
      <c r="S270" s="34">
        <v>0.27544064698930243</v>
      </c>
      <c r="T270" s="34">
        <v>0.15934999373905412</v>
      </c>
      <c r="U270" s="34">
        <v>0.34909844295672859</v>
      </c>
      <c r="V270" s="34">
        <v>0.19158283877241875</v>
      </c>
      <c r="W270" s="34">
        <v>0.43299656742756265</v>
      </c>
      <c r="X270" s="34">
        <v>0.65340552777453509</v>
      </c>
      <c r="Y270" s="34">
        <v>1.1171697561311338</v>
      </c>
      <c r="Z270" s="34">
        <v>1.3285958039872443</v>
      </c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6"/>
      <c r="AM270" s="277"/>
      <c r="AN270" s="277"/>
      <c r="AO270" s="277"/>
      <c r="AP270" s="277"/>
      <c r="AQ270" s="277"/>
      <c r="AR270" s="277"/>
      <c r="AS270" s="277"/>
      <c r="AT270" s="277"/>
      <c r="AU270" s="277"/>
      <c r="AV270" s="277"/>
    </row>
    <row r="271" spans="1:48" s="74" customFormat="1" ht="15.75" customHeight="1">
      <c r="A271" s="386" t="s">
        <v>3093</v>
      </c>
      <c r="B271" s="51">
        <v>45889</v>
      </c>
      <c r="C271" s="33" t="s">
        <v>3092</v>
      </c>
      <c r="D271" s="33">
        <v>1489</v>
      </c>
      <c r="E271" s="34">
        <v>15</v>
      </c>
      <c r="F271" s="34">
        <v>15.1</v>
      </c>
      <c r="G271" s="34">
        <v>4.34</v>
      </c>
      <c r="H271" s="34">
        <v>0.16</v>
      </c>
      <c r="I271" s="34">
        <v>0.56999999999999995</v>
      </c>
      <c r="J271" s="31">
        <v>0.03</v>
      </c>
      <c r="K271" s="31">
        <v>9.5000000000000001E-2</v>
      </c>
      <c r="L271" s="31">
        <v>5.5E-2</v>
      </c>
      <c r="M271" s="31">
        <v>0.01</v>
      </c>
      <c r="N271" s="35">
        <f t="shared" si="69"/>
        <v>94.74</v>
      </c>
      <c r="O271" s="34">
        <v>35.731786249487257</v>
      </c>
      <c r="P271" s="34">
        <v>38.940080304442404</v>
      </c>
      <c r="Q271" s="34">
        <v>7.418899776980866</v>
      </c>
      <c r="R271" s="34">
        <v>15.683638561305647</v>
      </c>
      <c r="S271" s="34">
        <v>0.25567612448313454</v>
      </c>
      <c r="T271" s="34">
        <v>0.16866402600282443</v>
      </c>
      <c r="U271" s="34">
        <v>0.361438745806411</v>
      </c>
      <c r="V271" s="34">
        <v>0.20215501897972937</v>
      </c>
      <c r="W271" s="34">
        <v>0.45448607436890115</v>
      </c>
      <c r="X271" s="34">
        <v>0.65317511814283757</v>
      </c>
      <c r="Y271" s="34">
        <v>1.0897882359575903</v>
      </c>
      <c r="Z271" s="34">
        <v>1.2974156891495596</v>
      </c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6"/>
      <c r="AM271" s="277"/>
      <c r="AN271" s="277"/>
      <c r="AO271" s="277"/>
      <c r="AP271" s="277"/>
      <c r="AQ271" s="277"/>
      <c r="AR271" s="277"/>
      <c r="AS271" s="277"/>
      <c r="AT271" s="277"/>
      <c r="AU271" s="277"/>
      <c r="AV271" s="277"/>
    </row>
    <row r="272" spans="1:48" s="74" customFormat="1" ht="15.75" customHeight="1">
      <c r="A272" s="386" t="s">
        <v>3095</v>
      </c>
      <c r="B272" s="51">
        <v>45889</v>
      </c>
      <c r="C272" s="33" t="s">
        <v>3094</v>
      </c>
      <c r="D272" s="33">
        <v>1494</v>
      </c>
      <c r="E272" s="34">
        <v>16.399999999999999</v>
      </c>
      <c r="F272" s="34">
        <v>16.5</v>
      </c>
      <c r="G272" s="34">
        <v>4.1900000000000004</v>
      </c>
      <c r="H272" s="34">
        <v>0.2</v>
      </c>
      <c r="I272" s="34">
        <v>0.95</v>
      </c>
      <c r="J272" s="31">
        <v>1.6E-2</v>
      </c>
      <c r="K272" s="31">
        <v>0.11</v>
      </c>
      <c r="L272" s="31">
        <v>8.5000000000000006E-2</v>
      </c>
      <c r="M272" s="31">
        <v>1.0999999999999999E-2</v>
      </c>
      <c r="N272" s="35">
        <f t="shared" si="69"/>
        <v>94.438000000000002</v>
      </c>
      <c r="O272" s="34">
        <v>35.034576143402454</v>
      </c>
      <c r="P272" s="34">
        <v>39.803386267879873</v>
      </c>
      <c r="Q272" s="34">
        <v>7.4032375209531658</v>
      </c>
      <c r="R272" s="34">
        <v>15.67076769739818</v>
      </c>
      <c r="S272" s="34">
        <v>0.27546405217019465</v>
      </c>
      <c r="T272" s="34">
        <v>0.14998920873435656</v>
      </c>
      <c r="U272" s="34">
        <v>0.34912810710505204</v>
      </c>
      <c r="V272" s="34">
        <v>0.1915991182542103</v>
      </c>
      <c r="W272" s="34">
        <v>0.41138169266576347</v>
      </c>
      <c r="X272" s="34">
        <v>0.61047019143674974</v>
      </c>
      <c r="Y272" s="34">
        <v>1.1361172489987568</v>
      </c>
      <c r="Z272" s="34">
        <v>1.3474295677392623</v>
      </c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6"/>
      <c r="AM272" s="277"/>
      <c r="AN272" s="277"/>
      <c r="AO272" s="277"/>
      <c r="AP272" s="277"/>
      <c r="AQ272" s="277"/>
      <c r="AR272" s="277"/>
      <c r="AS272" s="277"/>
      <c r="AT272" s="277"/>
      <c r="AU272" s="277"/>
      <c r="AV272" s="277"/>
    </row>
    <row r="273" spans="1:48" s="74" customFormat="1" ht="15.75" customHeight="1">
      <c r="A273" s="386" t="s">
        <v>3097</v>
      </c>
      <c r="B273" s="51">
        <v>45889</v>
      </c>
      <c r="C273" s="33" t="s">
        <v>3096</v>
      </c>
      <c r="D273" s="33">
        <v>1505</v>
      </c>
      <c r="E273" s="34">
        <v>18.2</v>
      </c>
      <c r="F273" s="34">
        <v>18.3</v>
      </c>
      <c r="G273" s="34">
        <v>4.46</v>
      </c>
      <c r="H273" s="34">
        <v>0.17</v>
      </c>
      <c r="I273" s="34">
        <v>0.68</v>
      </c>
      <c r="J273" s="31">
        <v>2.5999999999999999E-2</v>
      </c>
      <c r="K273" s="31">
        <v>0.111</v>
      </c>
      <c r="L273" s="31">
        <v>6.2E-2</v>
      </c>
      <c r="M273" s="31">
        <v>0.01</v>
      </c>
      <c r="N273" s="35">
        <f t="shared" si="69"/>
        <v>94.480999999999995</v>
      </c>
      <c r="O273" s="34">
        <v>35.344522656624235</v>
      </c>
      <c r="P273" s="34">
        <v>39.788540443830684</v>
      </c>
      <c r="Q273" s="34">
        <v>7.3361089936025454</v>
      </c>
      <c r="R273" s="34">
        <v>15.382609754089662</v>
      </c>
      <c r="S273" s="34">
        <v>0.25575514615113615</v>
      </c>
      <c r="T273" s="34">
        <v>0.16871615489320696</v>
      </c>
      <c r="U273" s="34">
        <v>0.37401771254999466</v>
      </c>
      <c r="V273" s="34">
        <v>0.20221749891142798</v>
      </c>
      <c r="W273" s="34">
        <v>0.41132877619483649</v>
      </c>
      <c r="X273" s="34">
        <v>0.63618286315227057</v>
      </c>
      <c r="Y273" s="34">
        <v>1.1257342709188789</v>
      </c>
      <c r="Z273" s="34">
        <v>1.3332942672689108</v>
      </c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6"/>
      <c r="AM273" s="277"/>
      <c r="AN273" s="277"/>
      <c r="AO273" s="277"/>
      <c r="AP273" s="277"/>
      <c r="AQ273" s="277"/>
      <c r="AR273" s="277"/>
      <c r="AS273" s="277"/>
      <c r="AT273" s="277"/>
      <c r="AU273" s="277"/>
      <c r="AV273" s="277"/>
    </row>
    <row r="274" spans="1:48" s="74" customFormat="1" ht="15.75" customHeight="1">
      <c r="A274" s="386" t="s">
        <v>3099</v>
      </c>
      <c r="B274" s="51">
        <v>45889</v>
      </c>
      <c r="C274" s="33" t="s">
        <v>3098</v>
      </c>
      <c r="D274" s="33">
        <v>1506</v>
      </c>
      <c r="E274" s="34">
        <v>19.3</v>
      </c>
      <c r="F274" s="34">
        <v>19.399999999999999</v>
      </c>
      <c r="G274" s="34">
        <v>4.32</v>
      </c>
      <c r="H274" s="34">
        <v>0.18</v>
      </c>
      <c r="I274" s="34">
        <v>0.82</v>
      </c>
      <c r="J274" s="31">
        <v>2.5000000000000001E-2</v>
      </c>
      <c r="K274" s="31">
        <v>0.113</v>
      </c>
      <c r="L274" s="31">
        <v>7.0999999999999994E-2</v>
      </c>
      <c r="M274" s="31">
        <v>0.01</v>
      </c>
      <c r="N274" s="35">
        <f t="shared" si="69"/>
        <v>94.460999999999999</v>
      </c>
      <c r="O274" s="34">
        <v>35.335861445072318</v>
      </c>
      <c r="P274" s="34">
        <v>39.428744646003381</v>
      </c>
      <c r="Q274" s="34">
        <v>7.2019912238326107</v>
      </c>
      <c r="R274" s="34">
        <v>15.842474284175569</v>
      </c>
      <c r="S274" s="34">
        <v>0.2753611248662447</v>
      </c>
      <c r="T274" s="34">
        <v>0.14993316517892716</v>
      </c>
      <c r="U274" s="34">
        <v>0.36146185715481544</v>
      </c>
      <c r="V274" s="34">
        <v>0.21280836347976759</v>
      </c>
      <c r="W274" s="34">
        <v>0.46533692434766222</v>
      </c>
      <c r="X274" s="34">
        <v>0.63602696588872576</v>
      </c>
      <c r="Y274" s="34">
        <v>1.1158280294734919</v>
      </c>
      <c r="Z274" s="34">
        <v>1.319643386714116</v>
      </c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6"/>
      <c r="AM274" s="277"/>
      <c r="AN274" s="277"/>
      <c r="AO274" s="277"/>
      <c r="AP274" s="277"/>
      <c r="AQ274" s="277"/>
      <c r="AR274" s="277"/>
      <c r="AS274" s="277"/>
      <c r="AT274" s="277"/>
      <c r="AU274" s="277"/>
      <c r="AV274" s="277"/>
    </row>
    <row r="275" spans="1:48" s="74" customFormat="1" ht="15.75" customHeight="1">
      <c r="A275" s="386" t="s">
        <v>3101</v>
      </c>
      <c r="B275" s="51">
        <v>45889</v>
      </c>
      <c r="C275" s="33" t="s">
        <v>3100</v>
      </c>
      <c r="D275" s="33">
        <v>1501</v>
      </c>
      <c r="E275" s="34">
        <v>21</v>
      </c>
      <c r="F275" s="34">
        <v>21.1</v>
      </c>
      <c r="G275" s="34">
        <v>4.24</v>
      </c>
      <c r="H275" s="34">
        <v>0.17</v>
      </c>
      <c r="I275" s="34">
        <v>0.6</v>
      </c>
      <c r="J275" s="31">
        <v>2.5000000000000001E-2</v>
      </c>
      <c r="K275" s="31">
        <v>0.10299999999999999</v>
      </c>
      <c r="L275" s="31">
        <v>5.8999999999999997E-2</v>
      </c>
      <c r="M275" s="31">
        <v>1.0999999999999999E-2</v>
      </c>
      <c r="N275" s="35">
        <f t="shared" si="69"/>
        <v>94.792000000000002</v>
      </c>
      <c r="O275" s="34">
        <v>35.657168928919681</v>
      </c>
      <c r="P275" s="34">
        <v>39.560937368261612</v>
      </c>
      <c r="Q275" s="34">
        <v>7.3335816184061233</v>
      </c>
      <c r="R275" s="34">
        <v>15.101130222185834</v>
      </c>
      <c r="S275" s="34">
        <v>0.27533373055717719</v>
      </c>
      <c r="T275" s="34">
        <v>0.17802792077522397</v>
      </c>
      <c r="U275" s="34">
        <v>0.36142589711203221</v>
      </c>
      <c r="V275" s="34">
        <v>0.21</v>
      </c>
      <c r="W275" s="34">
        <v>0.49</v>
      </c>
      <c r="X275" s="34">
        <v>0.67893421037238355</v>
      </c>
      <c r="Y275" s="34">
        <v>1.1094806053482218</v>
      </c>
      <c r="Z275" s="34">
        <v>1.3151498112525142</v>
      </c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6"/>
      <c r="AM275" s="277"/>
      <c r="AN275" s="277"/>
      <c r="AO275" s="277"/>
      <c r="AP275" s="277"/>
      <c r="AQ275" s="277"/>
      <c r="AR275" s="277"/>
      <c r="AS275" s="277"/>
      <c r="AT275" s="277"/>
      <c r="AU275" s="277"/>
      <c r="AV275" s="277"/>
    </row>
    <row r="276" spans="1:48" s="74" customFormat="1" ht="15.75" customHeight="1">
      <c r="A276" s="386" t="s">
        <v>3103</v>
      </c>
      <c r="B276" s="51">
        <v>45889</v>
      </c>
      <c r="C276" s="33" t="s">
        <v>3102</v>
      </c>
      <c r="D276" s="33">
        <v>1504</v>
      </c>
      <c r="E276" s="34">
        <v>23.55</v>
      </c>
      <c r="F276" s="34">
        <v>0.05</v>
      </c>
      <c r="G276" s="34">
        <v>4.25</v>
      </c>
      <c r="H276" s="34">
        <v>0.19</v>
      </c>
      <c r="I276" s="34">
        <v>0.88</v>
      </c>
      <c r="J276" s="31">
        <v>2.1000000000000001E-2</v>
      </c>
      <c r="K276" s="31">
        <v>0.111</v>
      </c>
      <c r="L276" s="31">
        <v>7.6999999999999999E-2</v>
      </c>
      <c r="M276" s="31">
        <v>1.2E-2</v>
      </c>
      <c r="N276" s="35">
        <f t="shared" si="69"/>
        <v>94.459000000000003</v>
      </c>
      <c r="O276" s="34">
        <v>34.795261940589278</v>
      </c>
      <c r="P276" s="34">
        <v>39.688711066959485</v>
      </c>
      <c r="Q276" s="34">
        <v>7.1483227424288449</v>
      </c>
      <c r="R276" s="34">
        <v>16.135408589859473</v>
      </c>
      <c r="S276" s="34">
        <v>0.27547828305340577</v>
      </c>
      <c r="T276" s="34">
        <v>0.15937176723779073</v>
      </c>
      <c r="U276" s="34">
        <v>0.34914614358305629</v>
      </c>
      <c r="V276" s="34">
        <v>0.21289890727780772</v>
      </c>
      <c r="W276" s="34">
        <v>0.4547085184416359</v>
      </c>
      <c r="X276" s="34">
        <v>0.67069204056920728</v>
      </c>
      <c r="Y276" s="34">
        <v>1.1406355018888912</v>
      </c>
      <c r="Z276" s="34">
        <v>1.34607504577375</v>
      </c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6"/>
      <c r="AM276" s="277"/>
      <c r="AN276" s="277"/>
      <c r="AO276" s="277"/>
      <c r="AP276" s="277"/>
      <c r="AQ276" s="277"/>
      <c r="AR276" s="277"/>
      <c r="AS276" s="277"/>
      <c r="AT276" s="277"/>
      <c r="AU276" s="277"/>
      <c r="AV276" s="277"/>
    </row>
    <row r="277" spans="1:48" s="74" customFormat="1" ht="15.75" customHeight="1">
      <c r="A277" s="369"/>
      <c r="B277" s="51"/>
      <c r="C277" s="33"/>
      <c r="D277" s="33"/>
      <c r="E277" s="34"/>
      <c r="F277" s="34"/>
      <c r="G277" s="34"/>
      <c r="H277" s="34"/>
      <c r="I277" s="34"/>
      <c r="J277" s="31"/>
      <c r="K277" s="31"/>
      <c r="L277" s="31"/>
      <c r="M277" s="31"/>
      <c r="N277" s="35"/>
      <c r="O277" s="34"/>
      <c r="P277" s="33"/>
      <c r="Q277" s="33"/>
      <c r="R277" s="33"/>
      <c r="S277" s="33"/>
      <c r="T277" s="33"/>
      <c r="U277" s="34"/>
      <c r="V277" s="33"/>
      <c r="W277" s="34"/>
      <c r="X277" s="33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6"/>
      <c r="AM277" s="277"/>
      <c r="AN277" s="277"/>
      <c r="AO277" s="277"/>
      <c r="AP277" s="277"/>
      <c r="AQ277" s="277"/>
      <c r="AR277" s="277"/>
      <c r="AS277" s="277"/>
      <c r="AT277" s="277"/>
      <c r="AU277" s="277"/>
      <c r="AV277" s="277"/>
    </row>
    <row r="278" spans="1:48" s="74" customFormat="1" ht="15.75" customHeight="1">
      <c r="A278" s="386" t="s">
        <v>3105</v>
      </c>
      <c r="B278" s="51">
        <v>45890</v>
      </c>
      <c r="C278" s="33" t="s">
        <v>3104</v>
      </c>
      <c r="D278" s="33">
        <v>1497</v>
      </c>
      <c r="E278" s="34">
        <v>1.35</v>
      </c>
      <c r="F278" s="34">
        <v>1.45</v>
      </c>
      <c r="G278" s="34">
        <v>4.25</v>
      </c>
      <c r="H278" s="34">
        <v>0.18</v>
      </c>
      <c r="I278" s="34">
        <v>0.59</v>
      </c>
      <c r="J278" s="31">
        <v>2.5999999999999999E-2</v>
      </c>
      <c r="K278" s="31">
        <v>0.1</v>
      </c>
      <c r="L278" s="31">
        <v>5.8000000000000003E-2</v>
      </c>
      <c r="M278" s="31">
        <v>1.2E-2</v>
      </c>
      <c r="N278" s="35">
        <f t="shared" si="69"/>
        <v>94.784000000000006</v>
      </c>
      <c r="O278" s="34">
        <v>35.252234278432383</v>
      </c>
      <c r="P278" s="34">
        <v>39.761672284839968</v>
      </c>
      <c r="Q278" s="34">
        <v>7.1852663522750042</v>
      </c>
      <c r="R278" s="34">
        <v>15.42297344731948</v>
      </c>
      <c r="S278" s="34">
        <v>0.2557700019012043</v>
      </c>
      <c r="T278" s="34">
        <v>0.19684694739637926</v>
      </c>
      <c r="U278" s="34">
        <v>0.36157145642346711</v>
      </c>
      <c r="V278" s="34">
        <v>0.22351653381782419</v>
      </c>
      <c r="W278" s="34">
        <v>0.49795323037228478</v>
      </c>
      <c r="X278" s="34">
        <v>0.72219546722198491</v>
      </c>
      <c r="Y278" s="34">
        <v>1.1279192113268832</v>
      </c>
      <c r="Z278" s="34">
        <v>1.3317436354902903</v>
      </c>
      <c r="AA278" s="34"/>
      <c r="AB278" s="34" t="s">
        <v>48</v>
      </c>
      <c r="AC278" s="34">
        <v>22.3</v>
      </c>
      <c r="AD278" s="34" t="s">
        <v>51</v>
      </c>
      <c r="AE278" s="34"/>
      <c r="AF278" s="34"/>
      <c r="AG278" s="34"/>
      <c r="AH278" s="34"/>
      <c r="AI278" s="34"/>
      <c r="AJ278" s="34"/>
      <c r="AK278" s="34"/>
      <c r="AL278" s="36"/>
      <c r="AM278" s="277"/>
      <c r="AN278" s="277"/>
      <c r="AO278" s="277"/>
      <c r="AP278" s="277"/>
      <c r="AQ278" s="277"/>
      <c r="AR278" s="277"/>
      <c r="AS278" s="277"/>
      <c r="AT278" s="277"/>
      <c r="AU278" s="277"/>
      <c r="AV278" s="277"/>
    </row>
    <row r="279" spans="1:48" s="74" customFormat="1" ht="15.75" customHeight="1">
      <c r="A279" s="386" t="s">
        <v>3107</v>
      </c>
      <c r="B279" s="51">
        <v>45890</v>
      </c>
      <c r="C279" s="33" t="s">
        <v>3106</v>
      </c>
      <c r="D279" s="33">
        <v>1480</v>
      </c>
      <c r="E279" s="34">
        <v>4.05</v>
      </c>
      <c r="F279" s="34">
        <v>4.1500000000000004</v>
      </c>
      <c r="G279" s="34">
        <v>4.29</v>
      </c>
      <c r="H279" s="34">
        <v>0.15</v>
      </c>
      <c r="I279" s="34">
        <v>0.4</v>
      </c>
      <c r="J279" s="31">
        <v>4.2000000000000003E-2</v>
      </c>
      <c r="K279" s="31">
        <v>9.5000000000000001E-2</v>
      </c>
      <c r="L279" s="31">
        <v>4.1000000000000002E-2</v>
      </c>
      <c r="M279" s="31">
        <v>1.2E-2</v>
      </c>
      <c r="N279" s="35">
        <f t="shared" si="69"/>
        <v>94.97</v>
      </c>
      <c r="O279" s="34">
        <v>36.299999999999997</v>
      </c>
      <c r="P279" s="34">
        <v>38.92</v>
      </c>
      <c r="Q279" s="34">
        <v>6.9767088695563899</v>
      </c>
      <c r="R279" s="34">
        <v>15.440274328855008</v>
      </c>
      <c r="S279" s="34">
        <v>0.25540329130569311</v>
      </c>
      <c r="T279" s="34">
        <v>0.21528516712755266</v>
      </c>
      <c r="U279" s="34">
        <v>0.34860294757503107</v>
      </c>
      <c r="V279" s="34">
        <v>0.23</v>
      </c>
      <c r="W279" s="34">
        <v>0.52</v>
      </c>
      <c r="X279" s="34">
        <v>0.7211600184676672</v>
      </c>
      <c r="Y279" s="34">
        <v>1.0721763085399449</v>
      </c>
      <c r="Z279" s="34">
        <v>1.2643721451668428</v>
      </c>
      <c r="AA279" s="34"/>
      <c r="AB279" s="34" t="s">
        <v>50</v>
      </c>
      <c r="AC279" s="34">
        <v>6.5</v>
      </c>
      <c r="AD279" s="34">
        <v>24.6</v>
      </c>
      <c r="AE279" s="34">
        <v>17.8</v>
      </c>
      <c r="AF279" s="34">
        <v>0.4</v>
      </c>
      <c r="AG279" s="34">
        <v>3.48</v>
      </c>
      <c r="AH279" s="34">
        <v>53.72</v>
      </c>
      <c r="AI279" s="34">
        <v>1.3820224719101124</v>
      </c>
      <c r="AJ279" s="34">
        <v>41.981132075471692</v>
      </c>
      <c r="AK279" s="34">
        <v>856.43999999999994</v>
      </c>
      <c r="AL279" s="36"/>
      <c r="AM279" s="277"/>
      <c r="AN279" s="277"/>
      <c r="AO279" s="277"/>
      <c r="AP279" s="277"/>
      <c r="AQ279" s="277"/>
      <c r="AR279" s="277"/>
      <c r="AS279" s="277"/>
      <c r="AT279" s="277"/>
      <c r="AU279" s="277"/>
      <c r="AV279" s="277"/>
    </row>
    <row r="280" spans="1:48" s="74" customFormat="1" ht="15.75" customHeight="1">
      <c r="A280" s="386" t="s">
        <v>3109</v>
      </c>
      <c r="B280" s="51">
        <v>45890</v>
      </c>
      <c r="C280" s="33" t="s">
        <v>3108</v>
      </c>
      <c r="D280" s="33">
        <v>1477</v>
      </c>
      <c r="E280" s="34">
        <v>5.45</v>
      </c>
      <c r="F280" s="34">
        <v>5.55</v>
      </c>
      <c r="G280" s="34">
        <v>4.29</v>
      </c>
      <c r="H280" s="34">
        <v>0.15</v>
      </c>
      <c r="I280" s="34">
        <v>0.7</v>
      </c>
      <c r="J280" s="31">
        <v>2.7E-2</v>
      </c>
      <c r="K280" s="31">
        <v>0.104</v>
      </c>
      <c r="L280" s="31">
        <v>6.3E-2</v>
      </c>
      <c r="M280" s="31">
        <v>0.01</v>
      </c>
      <c r="N280" s="35">
        <f t="shared" si="69"/>
        <v>94.656000000000006</v>
      </c>
      <c r="O280" s="34">
        <v>36.618727678598454</v>
      </c>
      <c r="P280" s="34">
        <v>38.89440950925507</v>
      </c>
      <c r="Q280" s="34">
        <v>7.0550113894894624</v>
      </c>
      <c r="R280" s="34">
        <v>14.01</v>
      </c>
      <c r="S280" s="34">
        <v>0.25550384768596002</v>
      </c>
      <c r="T280" s="34">
        <v>0.17791428864324221</v>
      </c>
      <c r="U280" s="34">
        <v>0.3487401981577441</v>
      </c>
      <c r="V280" s="34">
        <v>0.21265137386221142</v>
      </c>
      <c r="W280" s="34">
        <v>0.48662125467616846</v>
      </c>
      <c r="X280" s="34">
        <v>0.6785008584494715</v>
      </c>
      <c r="Y280" s="34">
        <v>1.0621453003673478</v>
      </c>
      <c r="Z280" s="34">
        <v>1.2548065924638703</v>
      </c>
      <c r="AA280" s="34"/>
      <c r="AB280" s="34" t="s">
        <v>53</v>
      </c>
      <c r="AC280" s="34">
        <v>14.3</v>
      </c>
      <c r="AD280" s="34"/>
      <c r="AE280" s="34"/>
      <c r="AF280" s="34"/>
      <c r="AG280" s="34"/>
      <c r="AH280" s="34"/>
      <c r="AI280" s="34"/>
      <c r="AJ280" s="34"/>
      <c r="AK280" s="34"/>
      <c r="AL280" s="36"/>
      <c r="AM280" s="277"/>
      <c r="AN280" s="277"/>
      <c r="AO280" s="277"/>
      <c r="AP280" s="277"/>
      <c r="AQ280" s="277"/>
      <c r="AR280" s="277"/>
      <c r="AS280" s="277"/>
      <c r="AT280" s="277"/>
      <c r="AU280" s="277"/>
      <c r="AV280" s="277"/>
    </row>
    <row r="281" spans="1:48" s="74" customFormat="1" ht="15.75" customHeight="1">
      <c r="A281" s="386" t="s">
        <v>3111</v>
      </c>
      <c r="B281" s="51">
        <v>45890</v>
      </c>
      <c r="C281" s="33" t="s">
        <v>3110</v>
      </c>
      <c r="D281" s="33">
        <v>1477</v>
      </c>
      <c r="E281" s="34">
        <v>7.2</v>
      </c>
      <c r="F281" s="34">
        <v>7.3</v>
      </c>
      <c r="G281" s="34">
        <v>4.24</v>
      </c>
      <c r="H281" s="34">
        <v>0.11</v>
      </c>
      <c r="I281" s="34">
        <v>0.31</v>
      </c>
      <c r="J281" s="31">
        <v>5.8000000000000003E-2</v>
      </c>
      <c r="K281" s="31">
        <v>8.6999999999999994E-2</v>
      </c>
      <c r="L281" s="31">
        <v>3.2000000000000001E-2</v>
      </c>
      <c r="M281" s="31">
        <v>8.9999999999999993E-3</v>
      </c>
      <c r="N281" s="35">
        <f t="shared" si="69"/>
        <v>95.153999999999996</v>
      </c>
      <c r="O281" s="34">
        <v>36.957873548522464</v>
      </c>
      <c r="P281" s="34">
        <v>38.73222798366487</v>
      </c>
      <c r="Q281" s="34">
        <v>7.0160161918898325</v>
      </c>
      <c r="R281" s="34">
        <v>14.01</v>
      </c>
      <c r="S281" s="34">
        <v>0.2554595225450278</v>
      </c>
      <c r="T281" s="34">
        <v>0.2153325657013771</v>
      </c>
      <c r="U281" s="34">
        <v>0.34867969825305739</v>
      </c>
      <c r="V281" s="34">
        <v>0.21261448282436113</v>
      </c>
      <c r="W281" s="34">
        <v>0.51897262398491772</v>
      </c>
      <c r="X281" s="34">
        <v>0.72990592221497641</v>
      </c>
      <c r="Y281" s="34">
        <v>1.0480101874046632</v>
      </c>
      <c r="Z281" s="34">
        <v>1.2378483874482455</v>
      </c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6"/>
      <c r="AM281" s="277"/>
      <c r="AN281" s="277"/>
      <c r="AO281" s="277"/>
      <c r="AP281" s="277"/>
      <c r="AQ281" s="277"/>
      <c r="AR281" s="277"/>
      <c r="AS281" s="277"/>
      <c r="AT281" s="277"/>
      <c r="AU281" s="277"/>
      <c r="AV281" s="277"/>
    </row>
    <row r="282" spans="1:48" s="74" customFormat="1" ht="15.75" customHeight="1">
      <c r="A282" s="387" t="s">
        <v>3113</v>
      </c>
      <c r="B282" s="51">
        <v>45890</v>
      </c>
      <c r="C282" s="33" t="s">
        <v>3112</v>
      </c>
      <c r="D282" s="33">
        <v>1452</v>
      </c>
      <c r="E282" s="34">
        <v>9.1</v>
      </c>
      <c r="F282" s="34">
        <v>9.1999999999999993</v>
      </c>
      <c r="G282" s="34">
        <v>4.2300000000000004</v>
      </c>
      <c r="H282" s="34">
        <v>0.12</v>
      </c>
      <c r="I282" s="34">
        <v>0.37</v>
      </c>
      <c r="J282" s="31">
        <v>5.2999999999999999E-2</v>
      </c>
      <c r="K282" s="31">
        <v>9.0999999999999998E-2</v>
      </c>
      <c r="L282" s="31">
        <v>3.7999999999999999E-2</v>
      </c>
      <c r="M282" s="31">
        <v>0.01</v>
      </c>
      <c r="N282" s="35">
        <f t="shared" si="69"/>
        <v>95.087999999999994</v>
      </c>
      <c r="O282" s="34">
        <v>37.544727292068586</v>
      </c>
      <c r="P282" s="34">
        <v>38.274287411255379</v>
      </c>
      <c r="Q282" s="34">
        <v>6.9178317223466372</v>
      </c>
      <c r="R282" s="34">
        <v>14.765477805393989</v>
      </c>
      <c r="S282" s="34">
        <v>0.29460102454543141</v>
      </c>
      <c r="T282" s="34">
        <v>0.2245729121534846</v>
      </c>
      <c r="U282" s="34">
        <v>0.33604438588773444</v>
      </c>
      <c r="V282" s="34">
        <v>0.24437396462293162</v>
      </c>
      <c r="W282" s="34">
        <v>0.49707885985800865</v>
      </c>
      <c r="X282" s="34">
        <v>0.78100462186782849</v>
      </c>
      <c r="Y282" s="34">
        <f t="shared" ref="Y282" si="72">P282/O282</f>
        <v>1.0194317597118601</v>
      </c>
      <c r="Z282" s="34">
        <f t="shared" ref="Z282" si="73">(Q282+P282)/O282</f>
        <v>1.2036875053597462</v>
      </c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6"/>
      <c r="AM282" s="277"/>
      <c r="AN282" s="277"/>
      <c r="AO282" s="277"/>
      <c r="AP282" s="277"/>
      <c r="AQ282" s="277"/>
      <c r="AR282" s="277"/>
      <c r="AS282" s="277"/>
      <c r="AT282" s="277"/>
      <c r="AU282" s="277"/>
      <c r="AV282" s="277"/>
    </row>
    <row r="283" spans="1:48" s="74" customFormat="1" ht="15.75" customHeight="1">
      <c r="A283" s="388" t="s">
        <v>3115</v>
      </c>
      <c r="B283" s="51">
        <v>45890</v>
      </c>
      <c r="C283" s="33" t="s">
        <v>3114</v>
      </c>
      <c r="D283" s="37">
        <v>1476</v>
      </c>
      <c r="E283" s="34">
        <v>11.3</v>
      </c>
      <c r="F283" s="34">
        <v>11.4</v>
      </c>
      <c r="G283" s="34">
        <v>4.43</v>
      </c>
      <c r="H283" s="34">
        <v>0.14000000000000001</v>
      </c>
      <c r="I283" s="34">
        <v>0.56000000000000005</v>
      </c>
      <c r="J283" s="31">
        <v>3.3000000000000002E-2</v>
      </c>
      <c r="K283" s="31">
        <v>0.10299999999999999</v>
      </c>
      <c r="L283" s="31">
        <v>3.9E-2</v>
      </c>
      <c r="M283" s="31">
        <v>0.01</v>
      </c>
      <c r="N283" s="35">
        <f t="shared" si="69"/>
        <v>94.685000000000002</v>
      </c>
      <c r="O283" s="34">
        <v>36.639182886346219</v>
      </c>
      <c r="P283" s="34">
        <v>38.845310835602952</v>
      </c>
      <c r="Q283" s="34">
        <v>7.064361810366087</v>
      </c>
      <c r="R283" s="34">
        <v>15.091290541807863</v>
      </c>
      <c r="S283" s="34">
        <v>0.275154327037964</v>
      </c>
      <c r="T283" s="34">
        <v>0.18727570560985549</v>
      </c>
      <c r="U283" s="34">
        <v>0.34873555588725563</v>
      </c>
      <c r="V283" s="34">
        <v>0.21264854314409398</v>
      </c>
      <c r="W283" s="34">
        <v>0.49742843870695164</v>
      </c>
      <c r="X283" s="34">
        <v>0.73861135549074075</v>
      </c>
      <c r="Y283" s="34">
        <f t="shared" ref="Y283:Y284" si="74">P283/O283</f>
        <v>1.0602122584474682</v>
      </c>
      <c r="Z283" s="34">
        <f t="shared" ref="Z283:Z284" si="75">(Q283+P283)/O283</f>
        <v>1.2530211928682917</v>
      </c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6"/>
      <c r="AM283" s="277"/>
      <c r="AN283" s="277"/>
      <c r="AO283" s="277"/>
      <c r="AP283" s="277"/>
      <c r="AQ283" s="277"/>
      <c r="AR283" s="277"/>
      <c r="AS283" s="277"/>
      <c r="AT283" s="277"/>
      <c r="AU283" s="277"/>
      <c r="AV283" s="277"/>
    </row>
    <row r="284" spans="1:48" s="74" customFormat="1" ht="15.75" customHeight="1">
      <c r="A284" s="389" t="s">
        <v>3117</v>
      </c>
      <c r="B284" s="51">
        <v>45890</v>
      </c>
      <c r="C284" s="33" t="s">
        <v>3116</v>
      </c>
      <c r="D284" s="33">
        <v>1470</v>
      </c>
      <c r="E284" s="34">
        <v>13.3</v>
      </c>
      <c r="F284" s="34">
        <v>13.4</v>
      </c>
      <c r="G284" s="34">
        <v>4.28</v>
      </c>
      <c r="H284" s="34">
        <v>0.13</v>
      </c>
      <c r="I284" s="34">
        <v>0.56000000000000005</v>
      </c>
      <c r="J284" s="31">
        <v>3.7999999999999999E-2</v>
      </c>
      <c r="K284" s="31">
        <v>9.8000000000000004E-2</v>
      </c>
      <c r="L284" s="31">
        <v>5.5E-2</v>
      </c>
      <c r="M284" s="31">
        <v>0.01</v>
      </c>
      <c r="N284" s="35">
        <f t="shared" si="69"/>
        <v>94.828999999999994</v>
      </c>
      <c r="O284" s="34">
        <v>36.391046483364363</v>
      </c>
      <c r="P284" s="34">
        <v>38.586340893732562</v>
      </c>
      <c r="Q284" s="34">
        <v>6.8666299845641179</v>
      </c>
      <c r="R284" s="34">
        <v>15.861532020505495</v>
      </c>
      <c r="S284" s="34">
        <v>0.25552274365297561</v>
      </c>
      <c r="T284" s="34">
        <v>0.16856284397662408</v>
      </c>
      <c r="U284" s="34">
        <v>0.34876598948472831</v>
      </c>
      <c r="V284" s="34">
        <v>0.20203374561212578</v>
      </c>
      <c r="W284" s="34">
        <v>0.48665724309380182</v>
      </c>
      <c r="X284" s="34">
        <v>0.71290805201320229</v>
      </c>
      <c r="Y284" s="34">
        <f t="shared" si="74"/>
        <v>1.0603251245157719</v>
      </c>
      <c r="Z284" s="34">
        <f t="shared" si="75"/>
        <v>1.2490152185943553</v>
      </c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6"/>
      <c r="AM284" s="277"/>
      <c r="AN284" s="277"/>
      <c r="AO284" s="277"/>
      <c r="AP284" s="277"/>
      <c r="AQ284" s="277"/>
      <c r="AR284" s="277"/>
      <c r="AS284" s="277"/>
      <c r="AT284" s="277"/>
      <c r="AU284" s="277"/>
      <c r="AV284" s="277"/>
    </row>
    <row r="285" spans="1:48" s="74" customFormat="1" ht="15.75" customHeight="1">
      <c r="A285" s="390" t="s">
        <v>3119</v>
      </c>
      <c r="B285" s="51">
        <v>45890</v>
      </c>
      <c r="C285" s="33" t="s">
        <v>3118</v>
      </c>
      <c r="D285" s="33">
        <v>1487</v>
      </c>
      <c r="E285" s="34">
        <v>15.05</v>
      </c>
      <c r="F285" s="34">
        <v>15.15</v>
      </c>
      <c r="G285" s="34">
        <v>4.17</v>
      </c>
      <c r="H285" s="34">
        <v>0.15</v>
      </c>
      <c r="I285" s="34">
        <v>0.69</v>
      </c>
      <c r="J285" s="31">
        <v>0.04</v>
      </c>
      <c r="K285" s="31">
        <v>9.0999999999999998E-2</v>
      </c>
      <c r="L285" s="31">
        <v>5.7000000000000002E-2</v>
      </c>
      <c r="M285" s="31">
        <v>0.01</v>
      </c>
      <c r="N285" s="35">
        <f t="shared" si="69"/>
        <v>94.792000000000002</v>
      </c>
      <c r="O285" s="34">
        <v>36.889135669846581</v>
      </c>
      <c r="P285" s="34">
        <v>38.327777336137927</v>
      </c>
      <c r="Q285" s="34">
        <v>6.8355056270793799</v>
      </c>
      <c r="R285" s="34">
        <v>15.648129460457501</v>
      </c>
      <c r="S285" s="34">
        <v>0.2554185330148287</v>
      </c>
      <c r="T285" s="34">
        <v>0.16849409846580363</v>
      </c>
      <c r="U285" s="34">
        <v>0.34862375116257915</v>
      </c>
      <c r="V285" s="34">
        <v>0.21258036795685623</v>
      </c>
      <c r="W285" s="34">
        <v>0.51888935269468983</v>
      </c>
      <c r="X285" s="34">
        <v>0.69544580318385729</v>
      </c>
      <c r="Y285" s="34">
        <v>1.0389990613812972</v>
      </c>
      <c r="Z285" s="34">
        <v>1.2242976730987509</v>
      </c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6"/>
      <c r="AM285" s="277"/>
      <c r="AN285" s="277"/>
      <c r="AO285" s="277"/>
      <c r="AP285" s="277"/>
      <c r="AQ285" s="277"/>
      <c r="AR285" s="277"/>
      <c r="AS285" s="277"/>
      <c r="AT285" s="277"/>
      <c r="AU285" s="277"/>
      <c r="AV285" s="277"/>
    </row>
    <row r="286" spans="1:48" s="74" customFormat="1" ht="15.75" customHeight="1">
      <c r="A286" s="390" t="s">
        <v>3121</v>
      </c>
      <c r="B286" s="51">
        <v>45890</v>
      </c>
      <c r="C286" s="33" t="s">
        <v>3120</v>
      </c>
      <c r="D286" s="33">
        <v>1485</v>
      </c>
      <c r="E286" s="34">
        <v>17</v>
      </c>
      <c r="F286" s="34">
        <v>17.100000000000001</v>
      </c>
      <c r="G286" s="34">
        <v>4.22</v>
      </c>
      <c r="H286" s="34">
        <v>0.13</v>
      </c>
      <c r="I286" s="34">
        <v>0.74</v>
      </c>
      <c r="J286" s="31">
        <v>3.5000000000000003E-2</v>
      </c>
      <c r="K286" s="31">
        <v>0.10100000000000001</v>
      </c>
      <c r="L286" s="31">
        <v>0.06</v>
      </c>
      <c r="M286" s="31">
        <v>7.0000000000000007E-2</v>
      </c>
      <c r="N286" s="35">
        <f t="shared" si="69"/>
        <v>94.644000000000005</v>
      </c>
      <c r="O286" s="34">
        <v>36.582956335502871</v>
      </c>
      <c r="P286" s="34">
        <v>38.510886671641963</v>
      </c>
      <c r="Q286" s="34">
        <v>6.8841912256531881</v>
      </c>
      <c r="R286" s="34">
        <v>15.710628802787456</v>
      </c>
      <c r="S286" s="34">
        <v>0.25547342146143959</v>
      </c>
      <c r="T286" s="34">
        <v>0.1685303071904358</v>
      </c>
      <c r="U286" s="34">
        <v>0.34869866904706903</v>
      </c>
      <c r="V286" s="34">
        <v>0.21262605064886528</v>
      </c>
      <c r="W286" s="34">
        <v>0.5190008599929119</v>
      </c>
      <c r="X286" s="34">
        <v>0.68700765607379566</v>
      </c>
      <c r="Y286" s="34">
        <v>1.0527002333670907</v>
      </c>
      <c r="Z286" s="34">
        <v>1.2408805204526441</v>
      </c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6"/>
      <c r="AM286" s="277"/>
      <c r="AN286" s="277"/>
      <c r="AO286" s="277"/>
      <c r="AP286" s="277"/>
      <c r="AQ286" s="277"/>
      <c r="AR286" s="277"/>
      <c r="AS286" s="277"/>
      <c r="AT286" s="277"/>
      <c r="AU286" s="277"/>
      <c r="AV286" s="277"/>
    </row>
    <row r="287" spans="1:48" s="74" customFormat="1" ht="15.75" customHeight="1">
      <c r="A287" s="390" t="s">
        <v>3123</v>
      </c>
      <c r="B287" s="51">
        <v>45890</v>
      </c>
      <c r="C287" s="33" t="s">
        <v>3122</v>
      </c>
      <c r="D287" s="33">
        <v>1470</v>
      </c>
      <c r="E287" s="34">
        <v>18.2</v>
      </c>
      <c r="F287" s="34">
        <v>18.3</v>
      </c>
      <c r="G287" s="34">
        <v>4.2300000000000004</v>
      </c>
      <c r="H287" s="34">
        <v>0.14000000000000001</v>
      </c>
      <c r="I287" s="34">
        <v>0.75</v>
      </c>
      <c r="J287" s="31">
        <v>2.8000000000000001E-2</v>
      </c>
      <c r="K287" s="31">
        <v>0.10199999999999999</v>
      </c>
      <c r="L287" s="31">
        <v>6.8000000000000005E-2</v>
      </c>
      <c r="M287" s="31">
        <v>8.9999999999999993E-3</v>
      </c>
      <c r="N287" s="35">
        <f t="shared" si="69"/>
        <v>94.673000000000002</v>
      </c>
      <c r="O287" s="34">
        <v>36.039579034899987</v>
      </c>
      <c r="P287" s="34">
        <v>38.678719066276678</v>
      </c>
      <c r="Q287" s="34">
        <v>6.8013798809072874</v>
      </c>
      <c r="R287" s="34">
        <v>16.287500136860938</v>
      </c>
      <c r="S287" s="34">
        <v>0.25555528289786678</v>
      </c>
      <c r="T287" s="34">
        <v>0.14985271947983364</v>
      </c>
      <c r="U287" s="34">
        <v>0.34881040268168806</v>
      </c>
      <c r="V287" s="34">
        <v>0.20205947336313052</v>
      </c>
      <c r="W287" s="34">
        <v>0.46508725074043528</v>
      </c>
      <c r="X287" s="34">
        <v>0.66145675189213393</v>
      </c>
      <c r="Y287" s="34">
        <v>1.0732289361321619</v>
      </c>
      <c r="Z287" s="34">
        <v>1.2619486732389957</v>
      </c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6"/>
      <c r="AM287" s="277"/>
      <c r="AN287" s="277"/>
      <c r="AO287" s="277"/>
      <c r="AP287" s="277"/>
      <c r="AQ287" s="277"/>
      <c r="AR287" s="277"/>
      <c r="AS287" s="277"/>
      <c r="AT287" s="277"/>
      <c r="AU287" s="277"/>
      <c r="AV287" s="277"/>
    </row>
    <row r="288" spans="1:48" s="74" customFormat="1" ht="15.75" customHeight="1">
      <c r="A288" s="390" t="s">
        <v>3125</v>
      </c>
      <c r="B288" s="51">
        <v>45890</v>
      </c>
      <c r="C288" s="33" t="s">
        <v>3124</v>
      </c>
      <c r="D288" s="33">
        <v>1495</v>
      </c>
      <c r="E288" s="34">
        <v>21.2</v>
      </c>
      <c r="F288" s="34">
        <v>21.3</v>
      </c>
      <c r="G288" s="34">
        <v>4.28</v>
      </c>
      <c r="H288" s="34">
        <v>0.14000000000000001</v>
      </c>
      <c r="I288" s="34">
        <v>0.62</v>
      </c>
      <c r="J288" s="31">
        <v>4.1000000000000002E-2</v>
      </c>
      <c r="K288" s="31">
        <v>0.1</v>
      </c>
      <c r="L288" s="31">
        <v>5.7000000000000002E-2</v>
      </c>
      <c r="M288" s="31">
        <v>8.9999999999999993E-3</v>
      </c>
      <c r="N288" s="35">
        <f t="shared" si="69"/>
        <v>94.753</v>
      </c>
      <c r="O288" s="34">
        <v>36.775398647038116</v>
      </c>
      <c r="P288" s="34">
        <v>38.183545966261057</v>
      </c>
      <c r="Q288" s="34">
        <v>6.6941428176179461</v>
      </c>
      <c r="R288" s="34">
        <v>15.973923739709912</v>
      </c>
      <c r="S288" s="34">
        <v>0.25542833105258467</v>
      </c>
      <c r="T288" s="34">
        <v>0.17786170435447557</v>
      </c>
      <c r="U288" s="34">
        <v>0.33618579873996207</v>
      </c>
      <c r="V288" s="34">
        <v>0.20195909655733998</v>
      </c>
      <c r="W288" s="34">
        <v>0.51890925766168206</v>
      </c>
      <c r="X288" s="34">
        <v>0.71264464100693337</v>
      </c>
      <c r="Y288" s="34">
        <v>1.0382904705598983</v>
      </c>
      <c r="Z288" s="34">
        <v>1.2203182136679147</v>
      </c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6"/>
      <c r="AM288" s="277"/>
      <c r="AN288" s="277"/>
      <c r="AO288" s="277"/>
      <c r="AP288" s="277"/>
      <c r="AQ288" s="277"/>
      <c r="AR288" s="277"/>
      <c r="AS288" s="277"/>
      <c r="AT288" s="277"/>
      <c r="AU288" s="277"/>
      <c r="AV288" s="277"/>
    </row>
    <row r="289" spans="1:48" s="74" customFormat="1" ht="15.75" customHeight="1">
      <c r="A289" s="390" t="s">
        <v>3127</v>
      </c>
      <c r="B289" s="51">
        <v>45890</v>
      </c>
      <c r="C289" s="33" t="s">
        <v>3126</v>
      </c>
      <c r="D289" s="33">
        <v>1480</v>
      </c>
      <c r="E289" s="34">
        <v>23</v>
      </c>
      <c r="F289" s="34">
        <v>23.1</v>
      </c>
      <c r="G289" s="34">
        <v>4.1900000000000004</v>
      </c>
      <c r="H289" s="34">
        <v>0.14000000000000001</v>
      </c>
      <c r="I289" s="34">
        <v>0.54</v>
      </c>
      <c r="J289" s="31">
        <v>4.1000000000000002E-2</v>
      </c>
      <c r="K289" s="31">
        <v>0.1</v>
      </c>
      <c r="L289" s="31">
        <v>5.3999999999999999E-2</v>
      </c>
      <c r="M289" s="31">
        <v>0.01</v>
      </c>
      <c r="N289" s="35">
        <f t="shared" si="69"/>
        <v>94.924999999999997</v>
      </c>
      <c r="O289" s="34">
        <v>36.682030699516879</v>
      </c>
      <c r="P289" s="34">
        <v>37.863877057643379</v>
      </c>
      <c r="Q289" s="34">
        <v>6.86425142331806</v>
      </c>
      <c r="R289" s="34">
        <v>16.220657561206227</v>
      </c>
      <c r="S289" s="34">
        <v>0.25543423204001475</v>
      </c>
      <c r="T289" s="34">
        <v>0.17786581337275623</v>
      </c>
      <c r="U289" s="34">
        <v>0.34864517894616776</v>
      </c>
      <c r="V289" s="34">
        <v>0.22322310567935719</v>
      </c>
      <c r="W289" s="34">
        <v>0.55135382352458107</v>
      </c>
      <c r="X289" s="34">
        <v>0.71266110475256161</v>
      </c>
      <c r="Y289" s="34">
        <v>1.0322186731647347</v>
      </c>
      <c r="Z289" s="34">
        <v>1.2193471197752017</v>
      </c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6"/>
      <c r="AM289" s="277"/>
      <c r="AN289" s="277"/>
      <c r="AO289" s="277"/>
      <c r="AP289" s="277"/>
      <c r="AQ289" s="277"/>
      <c r="AR289" s="277"/>
      <c r="AS289" s="277"/>
      <c r="AT289" s="277"/>
      <c r="AU289" s="277"/>
      <c r="AV289" s="277"/>
    </row>
    <row r="290" spans="1:48" s="74" customFormat="1" ht="15.75" customHeight="1">
      <c r="A290" s="369"/>
      <c r="B290" s="51"/>
      <c r="C290" s="33"/>
      <c r="D290" s="33"/>
      <c r="E290" s="34"/>
      <c r="F290" s="34"/>
      <c r="G290" s="34"/>
      <c r="H290" s="34"/>
      <c r="I290" s="34"/>
      <c r="J290" s="31"/>
      <c r="K290" s="31"/>
      <c r="L290" s="31"/>
      <c r="M290" s="31"/>
      <c r="N290" s="35"/>
      <c r="O290" s="34"/>
      <c r="P290" s="33"/>
      <c r="Q290" s="33"/>
      <c r="R290" s="33"/>
      <c r="S290" s="33"/>
      <c r="T290" s="33"/>
      <c r="U290" s="34"/>
      <c r="V290" s="33"/>
      <c r="W290" s="34"/>
      <c r="X290" s="33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6"/>
      <c r="AM290" s="277"/>
      <c r="AN290" s="277"/>
      <c r="AO290" s="277"/>
      <c r="AP290" s="277"/>
      <c r="AQ290" s="277"/>
      <c r="AR290" s="277"/>
      <c r="AS290" s="277"/>
      <c r="AT290" s="277"/>
      <c r="AU290" s="277"/>
      <c r="AV290" s="277"/>
    </row>
    <row r="291" spans="1:48" s="74" customFormat="1" ht="15.75" customHeight="1">
      <c r="A291" s="390" t="s">
        <v>3129</v>
      </c>
      <c r="B291" s="51">
        <v>45891</v>
      </c>
      <c r="C291" s="33" t="s">
        <v>3128</v>
      </c>
      <c r="D291" s="33">
        <v>1499</v>
      </c>
      <c r="E291" s="34">
        <v>1.25</v>
      </c>
      <c r="F291" s="34">
        <v>1.35</v>
      </c>
      <c r="G291" s="34">
        <v>4.29</v>
      </c>
      <c r="H291" s="34">
        <v>0.14000000000000001</v>
      </c>
      <c r="I291" s="34">
        <v>0.51</v>
      </c>
      <c r="J291" s="31">
        <v>0.04</v>
      </c>
      <c r="K291" s="31">
        <v>0.1</v>
      </c>
      <c r="L291" s="31">
        <v>5.1999999999999998E-2</v>
      </c>
      <c r="M291" s="31">
        <v>8.9999999999999993E-3</v>
      </c>
      <c r="N291" s="35">
        <f t="shared" si="69"/>
        <v>94.858999999999995</v>
      </c>
      <c r="O291" s="34">
        <v>36.555272245367767</v>
      </c>
      <c r="P291" s="34">
        <v>37.999857135470933</v>
      </c>
      <c r="Q291" s="34">
        <v>7.0454461591211484</v>
      </c>
      <c r="R291" s="34">
        <v>16.017800920319683</v>
      </c>
      <c r="S291" s="34">
        <v>0.25549946799970602</v>
      </c>
      <c r="T291" s="34">
        <v>0.18727498836674544</v>
      </c>
      <c r="U291" s="34">
        <v>0.33627942669144795</v>
      </c>
      <c r="V291" s="34">
        <v>0.2232801151624165</v>
      </c>
      <c r="W291" s="34">
        <v>0.54068101480076503</v>
      </c>
      <c r="X291" s="34">
        <v>0.7386085266993393</v>
      </c>
      <c r="Y291" s="34">
        <f t="shared" ref="Y291:Y293" si="76">P291/O291</f>
        <v>1.0395178260582159</v>
      </c>
      <c r="Z291" s="34">
        <f t="shared" ref="Z291:Z293" si="77">(Q291+P291)/O291</f>
        <v>1.2322518894740322</v>
      </c>
      <c r="AA291" s="34"/>
      <c r="AB291" s="34" t="s">
        <v>48</v>
      </c>
      <c r="AC291" s="34">
        <v>22.3</v>
      </c>
      <c r="AD291" s="34">
        <v>25</v>
      </c>
      <c r="AE291" s="34">
        <v>18.2</v>
      </c>
      <c r="AF291" s="34">
        <v>0.6</v>
      </c>
      <c r="AG291" s="34">
        <v>3.35</v>
      </c>
      <c r="AH291" s="34">
        <v>52.85</v>
      </c>
      <c r="AI291" s="34">
        <v>1.3736263736263736</v>
      </c>
      <c r="AJ291" s="34">
        <v>42.129629629629626</v>
      </c>
      <c r="AK291" s="34">
        <v>864.67499999999995</v>
      </c>
      <c r="AL291" s="36"/>
      <c r="AM291" s="277"/>
      <c r="AN291" s="277"/>
      <c r="AO291" s="277"/>
      <c r="AP291" s="277"/>
      <c r="AQ291" s="277"/>
      <c r="AR291" s="277"/>
      <c r="AS291" s="277"/>
      <c r="AT291" s="277"/>
      <c r="AU291" s="277"/>
      <c r="AV291" s="277"/>
    </row>
    <row r="292" spans="1:48" s="74" customFormat="1" ht="15.75" customHeight="1">
      <c r="A292" s="390" t="s">
        <v>3130</v>
      </c>
      <c r="B292" s="51">
        <v>45891</v>
      </c>
      <c r="C292" s="33" t="s">
        <v>3131</v>
      </c>
      <c r="D292" s="33">
        <v>1484</v>
      </c>
      <c r="E292" s="34">
        <v>3</v>
      </c>
      <c r="F292" s="34">
        <v>3.1</v>
      </c>
      <c r="G292" s="34">
        <v>4.2699999999999996</v>
      </c>
      <c r="H292" s="34">
        <v>0.14000000000000001</v>
      </c>
      <c r="I292" s="34">
        <v>0.52</v>
      </c>
      <c r="J292" s="31">
        <v>3.6999999999999998E-2</v>
      </c>
      <c r="K292" s="31">
        <v>0.1</v>
      </c>
      <c r="L292" s="31">
        <v>5.5E-2</v>
      </c>
      <c r="M292" s="31">
        <v>1.0999999999999999E-2</v>
      </c>
      <c r="N292" s="35">
        <f t="shared" si="69"/>
        <v>94.867000000000004</v>
      </c>
      <c r="O292" s="34">
        <v>36.131393433257045</v>
      </c>
      <c r="P292" s="34">
        <v>38.492903981602375</v>
      </c>
      <c r="Q292" s="34">
        <v>7.2469685973590563</v>
      </c>
      <c r="R292" s="34">
        <v>15.738877527814415</v>
      </c>
      <c r="S292" s="34">
        <v>0.25561206140083265</v>
      </c>
      <c r="T292" s="34">
        <v>0.16862176496886577</v>
      </c>
      <c r="U292" s="34">
        <v>0.34888790032626266</v>
      </c>
      <c r="V292" s="34">
        <v>0.21274143824028949</v>
      </c>
      <c r="W292" s="34">
        <v>0.51928251061379738</v>
      </c>
      <c r="X292" s="34">
        <v>0.7647107844170481</v>
      </c>
      <c r="Y292" s="34">
        <f t="shared" si="76"/>
        <v>1.0653589669246379</v>
      </c>
      <c r="Z292" s="34">
        <f t="shared" si="77"/>
        <v>1.265931596672391</v>
      </c>
      <c r="AA292" s="34"/>
      <c r="AB292" s="34" t="s">
        <v>50</v>
      </c>
      <c r="AC292" s="34">
        <v>6.3</v>
      </c>
      <c r="AD292" s="34" t="s">
        <v>51</v>
      </c>
      <c r="AE292" s="34"/>
      <c r="AF292" s="34"/>
      <c r="AG292" s="34"/>
      <c r="AH292" s="34"/>
      <c r="AI292" s="34"/>
      <c r="AJ292" s="34"/>
      <c r="AK292" s="34"/>
      <c r="AL292" s="36"/>
      <c r="AM292" s="277"/>
      <c r="AN292" s="277"/>
      <c r="AO292" s="277"/>
      <c r="AP292" s="277"/>
      <c r="AQ292" s="277"/>
      <c r="AR292" s="277"/>
      <c r="AS292" s="277"/>
      <c r="AT292" s="277"/>
      <c r="AU292" s="277"/>
      <c r="AV292" s="277"/>
    </row>
    <row r="293" spans="1:48" s="74" customFormat="1" ht="15.75" customHeight="1">
      <c r="A293" s="390" t="s">
        <v>3132</v>
      </c>
      <c r="B293" s="51">
        <v>45891</v>
      </c>
      <c r="C293" s="33" t="s">
        <v>3133</v>
      </c>
      <c r="D293" s="33">
        <v>1495</v>
      </c>
      <c r="E293" s="34">
        <v>4.4000000000000004</v>
      </c>
      <c r="F293" s="34">
        <v>4.5</v>
      </c>
      <c r="G293" s="34">
        <v>4.28</v>
      </c>
      <c r="H293" s="34">
        <v>0.13</v>
      </c>
      <c r="I293" s="34">
        <v>0.48</v>
      </c>
      <c r="J293" s="31">
        <v>0.04</v>
      </c>
      <c r="K293" s="31">
        <v>9.0999999999999998E-2</v>
      </c>
      <c r="L293" s="31">
        <v>5.3999999999999999E-2</v>
      </c>
      <c r="M293" s="31">
        <v>8.9999999999999993E-3</v>
      </c>
      <c r="N293" s="35">
        <f t="shared" si="69"/>
        <v>94.915999999999997</v>
      </c>
      <c r="O293" s="34">
        <v>36.083597871114875</v>
      </c>
      <c r="P293" s="34">
        <v>38.097865922421946</v>
      </c>
      <c r="Q293" s="34">
        <v>6.9056964444206486</v>
      </c>
      <c r="R293" s="34">
        <v>16.574394588839976</v>
      </c>
      <c r="S293" s="34">
        <v>0.25557033034984117</v>
      </c>
      <c r="T293" s="34">
        <v>0.16859423589440184</v>
      </c>
      <c r="U293" s="34">
        <v>0.34883094112535862</v>
      </c>
      <c r="V293" s="34">
        <v>0.21270670621802673</v>
      </c>
      <c r="W293" s="34">
        <v>0.48674787459835378</v>
      </c>
      <c r="X293" s="34">
        <v>0.75599508501656987</v>
      </c>
      <c r="Y293" s="34">
        <f t="shared" si="76"/>
        <v>1.0558222619180528</v>
      </c>
      <c r="Z293" s="34">
        <f t="shared" si="77"/>
        <v>1.2472027464552864</v>
      </c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6"/>
      <c r="AM293" s="277"/>
      <c r="AN293" s="277"/>
      <c r="AO293" s="277"/>
      <c r="AP293" s="277"/>
      <c r="AQ293" s="277"/>
      <c r="AR293" s="277"/>
      <c r="AS293" s="277"/>
      <c r="AT293" s="277"/>
      <c r="AU293" s="277"/>
      <c r="AV293" s="277"/>
    </row>
    <row r="294" spans="1:48" s="74" customFormat="1" ht="15.75" customHeight="1">
      <c r="A294" s="390" t="s">
        <v>3134</v>
      </c>
      <c r="B294" s="51">
        <v>45891</v>
      </c>
      <c r="C294" s="33" t="s">
        <v>3135</v>
      </c>
      <c r="D294" s="33">
        <v>1463</v>
      </c>
      <c r="E294" s="34">
        <v>6.2</v>
      </c>
      <c r="F294" s="34">
        <v>6.3</v>
      </c>
      <c r="G294" s="34">
        <v>4.2300000000000004</v>
      </c>
      <c r="H294" s="34">
        <v>0.11</v>
      </c>
      <c r="I294" s="34">
        <v>0.27</v>
      </c>
      <c r="J294" s="31">
        <v>6.8000000000000005E-2</v>
      </c>
      <c r="K294" s="31">
        <v>9.6000000000000002E-2</v>
      </c>
      <c r="L294" s="31">
        <v>3.1E-2</v>
      </c>
      <c r="M294" s="31">
        <v>0.01</v>
      </c>
      <c r="N294" s="35">
        <f t="shared" si="69"/>
        <v>95.185000000000002</v>
      </c>
      <c r="O294" s="34">
        <v>37.074947517811417</v>
      </c>
      <c r="P294" s="34">
        <v>37.460675204152274</v>
      </c>
      <c r="Q294" s="34">
        <v>6.7878209439629416</v>
      </c>
      <c r="R294" s="34">
        <v>16.198811577329476</v>
      </c>
      <c r="S294" s="34">
        <v>0.25540054190700123</v>
      </c>
      <c r="T294" s="34">
        <v>0.21528284959768115</v>
      </c>
      <c r="U294" s="34">
        <v>0.33614922364249433</v>
      </c>
      <c r="V294" s="34">
        <v>0.24445020341414117</v>
      </c>
      <c r="W294" s="34">
        <v>0.50804336989208732</v>
      </c>
      <c r="X294" s="34">
        <v>0.79841856829053048</v>
      </c>
      <c r="Y294" s="34">
        <f t="shared" ref="Y294:Y298" si="78">P294/O294</f>
        <v>1.0104039981757371</v>
      </c>
      <c r="Z294" s="34">
        <f t="shared" ref="Z294:Z298" si="79">(Q294+P294)/O294</f>
        <v>1.193487762237762</v>
      </c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6"/>
      <c r="AM294" s="277"/>
      <c r="AN294" s="277"/>
      <c r="AO294" s="277"/>
      <c r="AP294" s="277"/>
      <c r="AQ294" s="277"/>
      <c r="AR294" s="277"/>
      <c r="AS294" s="277"/>
      <c r="AT294" s="277"/>
      <c r="AU294" s="277"/>
      <c r="AV294" s="277"/>
    </row>
    <row r="295" spans="1:48" s="74" customFormat="1" ht="15.75" customHeight="1">
      <c r="A295" s="391" t="s">
        <v>3137</v>
      </c>
      <c r="B295" s="51">
        <v>45891</v>
      </c>
      <c r="C295" s="33" t="s">
        <v>3136</v>
      </c>
      <c r="D295" s="33">
        <v>1481</v>
      </c>
      <c r="E295" s="34">
        <v>7.4</v>
      </c>
      <c r="F295" s="34">
        <v>7.5</v>
      </c>
      <c r="G295" s="34">
        <v>4.28</v>
      </c>
      <c r="H295" s="34">
        <v>0.13</v>
      </c>
      <c r="I295" s="34">
        <v>0.46</v>
      </c>
      <c r="J295" s="31">
        <v>3.7999999999999999E-2</v>
      </c>
      <c r="K295" s="31">
        <v>0.1</v>
      </c>
      <c r="L295" s="31">
        <v>5.1999999999999998E-2</v>
      </c>
      <c r="M295" s="31">
        <v>0.01</v>
      </c>
      <c r="N295" s="35">
        <f t="shared" si="69"/>
        <v>94.93</v>
      </c>
      <c r="O295" s="34">
        <v>36.346571142073685</v>
      </c>
      <c r="P295" s="34">
        <v>38.321254100981406</v>
      </c>
      <c r="Q295" s="34">
        <v>6.8566969142395422</v>
      </c>
      <c r="R295" s="34">
        <v>16.018120294984392</v>
      </c>
      <c r="S295" s="34">
        <v>0.27515875943825474</v>
      </c>
      <c r="T295" s="34">
        <v>0.17791478627319826</v>
      </c>
      <c r="U295" s="34">
        <v>0.34874117359131268</v>
      </c>
      <c r="V295" s="34">
        <v>0.22328456708514116</v>
      </c>
      <c r="W295" s="34">
        <v>0.54069179529545819</v>
      </c>
      <c r="X295" s="34">
        <v>0.78156646603760416</v>
      </c>
      <c r="Y295" s="34">
        <f t="shared" si="78"/>
        <v>1.0543292777519222</v>
      </c>
      <c r="Z295" s="34">
        <f t="shared" si="79"/>
        <v>1.2429769740487109</v>
      </c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6"/>
      <c r="AM295" s="277"/>
      <c r="AN295" s="277"/>
      <c r="AO295" s="277"/>
      <c r="AP295" s="277"/>
      <c r="AQ295" s="277"/>
      <c r="AR295" s="277"/>
      <c r="AS295" s="277"/>
      <c r="AT295" s="277"/>
      <c r="AU295" s="277"/>
      <c r="AV295" s="277"/>
    </row>
    <row r="296" spans="1:48" s="74" customFormat="1" ht="15.75" customHeight="1">
      <c r="A296" s="392" t="s">
        <v>3139</v>
      </c>
      <c r="B296" s="51">
        <v>45891</v>
      </c>
      <c r="C296" s="33" t="s">
        <v>3138</v>
      </c>
      <c r="D296" s="33">
        <v>1485</v>
      </c>
      <c r="E296" s="34">
        <v>9.3000000000000007</v>
      </c>
      <c r="F296" s="34">
        <v>9.4</v>
      </c>
      <c r="G296" s="34">
        <v>4.28</v>
      </c>
      <c r="H296" s="34">
        <v>0.14000000000000001</v>
      </c>
      <c r="I296" s="34">
        <v>0.74</v>
      </c>
      <c r="J296" s="31">
        <v>0.03</v>
      </c>
      <c r="K296" s="31">
        <v>0.11600000000000001</v>
      </c>
      <c r="L296" s="31">
        <v>6.8000000000000005E-2</v>
      </c>
      <c r="M296" s="31">
        <v>8.9999999999999993E-3</v>
      </c>
      <c r="N296" s="35">
        <f t="shared" si="69"/>
        <v>94.617000000000004</v>
      </c>
      <c r="O296" s="34">
        <v>35.81555667427012</v>
      </c>
      <c r="P296" s="34">
        <v>38.871957492658012</v>
      </c>
      <c r="Q296" s="34">
        <v>6.9936012396881821</v>
      </c>
      <c r="R296" s="34">
        <v>16.028850014678927</v>
      </c>
      <c r="S296" s="34">
        <v>0.23600834933218456</v>
      </c>
      <c r="T296" s="34">
        <v>0.15929354520755801</v>
      </c>
      <c r="U296" s="34">
        <v>0.33651139256086215</v>
      </c>
      <c r="V296" s="34">
        <v>0.20215469266568273</v>
      </c>
      <c r="W296" s="34">
        <v>0.48694857937262992</v>
      </c>
      <c r="X296" s="34">
        <v>0.73911801956584688</v>
      </c>
      <c r="Y296" s="34">
        <f t="shared" si="78"/>
        <v>1.0853372417518115</v>
      </c>
      <c r="Z296" s="34">
        <f t="shared" si="79"/>
        <v>1.280604379529189</v>
      </c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6"/>
      <c r="AM296" s="277"/>
      <c r="AN296" s="277"/>
      <c r="AO296" s="277"/>
      <c r="AP296" s="277"/>
      <c r="AQ296" s="277"/>
      <c r="AR296" s="277"/>
      <c r="AS296" s="277"/>
      <c r="AT296" s="277"/>
      <c r="AU296" s="277"/>
      <c r="AV296" s="277"/>
    </row>
    <row r="297" spans="1:48" s="74" customFormat="1" ht="15.75" customHeight="1">
      <c r="A297" s="393" t="s">
        <v>3141</v>
      </c>
      <c r="B297" s="51">
        <v>45891</v>
      </c>
      <c r="C297" s="33" t="s">
        <v>3140</v>
      </c>
      <c r="D297" s="33">
        <v>1491</v>
      </c>
      <c r="E297" s="34">
        <v>11.05</v>
      </c>
      <c r="F297" s="34">
        <v>11.15</v>
      </c>
      <c r="G297" s="34">
        <v>4.24</v>
      </c>
      <c r="H297" s="34">
        <v>0.14000000000000001</v>
      </c>
      <c r="I297" s="34">
        <v>0.69</v>
      </c>
      <c r="J297" s="31">
        <v>0.03</v>
      </c>
      <c r="K297" s="31">
        <v>9.8000000000000004E-2</v>
      </c>
      <c r="L297" s="31">
        <v>6.8000000000000005E-2</v>
      </c>
      <c r="M297" s="31">
        <v>0.01</v>
      </c>
      <c r="N297" s="35">
        <f t="shared" si="69"/>
        <v>94.724000000000004</v>
      </c>
      <c r="O297" s="34">
        <v>35.757733652806124</v>
      </c>
      <c r="P297" s="34">
        <v>38.972990099113751</v>
      </c>
      <c r="Q297" s="34">
        <v>6.8791467671938173</v>
      </c>
      <c r="R297" s="34">
        <v>16.13490262306312</v>
      </c>
      <c r="S297" s="34">
        <v>0.25563688869864321</v>
      </c>
      <c r="T297" s="34">
        <v>0.14990057155721198</v>
      </c>
      <c r="U297" s="34">
        <v>0.34892178739620933</v>
      </c>
      <c r="V297" s="34">
        <v>0.19148589140856756</v>
      </c>
      <c r="W297" s="34">
        <v>0.47605520225185549</v>
      </c>
      <c r="X297" s="34">
        <v>0.7132265165106888</v>
      </c>
      <c r="Y297" s="34">
        <f t="shared" si="78"/>
        <v>1.0899177917014131</v>
      </c>
      <c r="Z297" s="34">
        <f t="shared" si="79"/>
        <v>1.282299860262796</v>
      </c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6"/>
      <c r="AM297" s="277"/>
      <c r="AN297" s="277"/>
      <c r="AO297" s="277"/>
      <c r="AP297" s="277"/>
      <c r="AQ297" s="277"/>
      <c r="AR297" s="277"/>
      <c r="AS297" s="277"/>
      <c r="AT297" s="277"/>
      <c r="AU297" s="277"/>
      <c r="AV297" s="277"/>
    </row>
    <row r="298" spans="1:48" s="74" customFormat="1" ht="15.75" customHeight="1">
      <c r="A298" s="394" t="s">
        <v>3143</v>
      </c>
      <c r="B298" s="51">
        <v>45891</v>
      </c>
      <c r="C298" s="33" t="s">
        <v>3142</v>
      </c>
      <c r="D298" s="33">
        <v>1472</v>
      </c>
      <c r="E298" s="34">
        <v>13</v>
      </c>
      <c r="F298" s="34">
        <v>13.1</v>
      </c>
      <c r="G298" s="34">
        <v>4.25</v>
      </c>
      <c r="H298" s="34">
        <v>0.14000000000000001</v>
      </c>
      <c r="I298" s="34">
        <v>0.54</v>
      </c>
      <c r="J298" s="31">
        <v>3.1E-2</v>
      </c>
      <c r="K298" s="31">
        <v>0.10100000000000001</v>
      </c>
      <c r="L298" s="31">
        <v>5.8000000000000003E-2</v>
      </c>
      <c r="M298" s="31">
        <v>0.01</v>
      </c>
      <c r="N298" s="35">
        <f t="shared" si="69"/>
        <v>94.87</v>
      </c>
      <c r="O298" s="34">
        <v>35.423272262992278</v>
      </c>
      <c r="P298" s="34">
        <v>39.277135237473793</v>
      </c>
      <c r="Q298" s="34">
        <v>7.0892899513584045</v>
      </c>
      <c r="R298" s="34">
        <v>15.81447764661684</v>
      </c>
      <c r="S298" s="34">
        <v>0.27538893502590267</v>
      </c>
      <c r="T298" s="34">
        <v>0.15932007694524009</v>
      </c>
      <c r="U298" s="34">
        <v>0.33656744148602619</v>
      </c>
      <c r="V298" s="34">
        <v>0.21282985610901142</v>
      </c>
      <c r="W298" s="34">
        <v>0.51949833059335959</v>
      </c>
      <c r="X298" s="34">
        <v>0.78222026139913781</v>
      </c>
      <c r="Y298" s="34">
        <f t="shared" si="78"/>
        <v>1.1087946631770593</v>
      </c>
      <c r="Z298" s="34">
        <f t="shared" si="79"/>
        <v>1.3089255234410557</v>
      </c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6"/>
      <c r="AM298" s="277"/>
      <c r="AN298" s="277"/>
      <c r="AO298" s="277"/>
      <c r="AP298" s="277"/>
      <c r="AQ298" s="277"/>
      <c r="AR298" s="277"/>
      <c r="AS298" s="277"/>
      <c r="AT298" s="277"/>
      <c r="AU298" s="277"/>
      <c r="AV298" s="277"/>
    </row>
    <row r="299" spans="1:48" s="74" customFormat="1" ht="15.75" customHeight="1">
      <c r="A299" s="395" t="s">
        <v>3145</v>
      </c>
      <c r="B299" s="51">
        <v>45891</v>
      </c>
      <c r="C299" s="33" t="s">
        <v>3144</v>
      </c>
      <c r="D299" s="33">
        <v>1489</v>
      </c>
      <c r="E299" s="34">
        <v>14.5</v>
      </c>
      <c r="F299" s="34">
        <v>15</v>
      </c>
      <c r="G299" s="34">
        <v>4.25</v>
      </c>
      <c r="H299" s="34">
        <v>0.13</v>
      </c>
      <c r="I299" s="34">
        <v>0.6</v>
      </c>
      <c r="J299" s="31">
        <v>0.03</v>
      </c>
      <c r="K299" s="31">
        <v>9.7000000000000003E-2</v>
      </c>
      <c r="L299" s="31">
        <v>6.3E-2</v>
      </c>
      <c r="M299" s="31">
        <v>0.01</v>
      </c>
      <c r="N299" s="35">
        <f t="shared" si="69"/>
        <v>94.82</v>
      </c>
      <c r="O299" s="34">
        <v>35.887511156400855</v>
      </c>
      <c r="P299" s="34">
        <v>39.345082452195811</v>
      </c>
      <c r="Q299" s="34">
        <v>6.8968112592712734</v>
      </c>
      <c r="R299" s="34">
        <v>15.560098191460025</v>
      </c>
      <c r="S299" s="34">
        <v>0.2752520052769889</v>
      </c>
      <c r="T299" s="34">
        <v>0.13113953120266378</v>
      </c>
      <c r="U299" s="34">
        <v>0.34885935504880666</v>
      </c>
      <c r="V299" s="34">
        <v>0.22336023379034348</v>
      </c>
      <c r="W299" s="34">
        <v>0.47597002200561289</v>
      </c>
      <c r="X299" s="34">
        <v>0.69591579334759202</v>
      </c>
      <c r="Y299" s="34">
        <v>1.0963446944182493</v>
      </c>
      <c r="Z299" s="34">
        <v>1.288523283488257</v>
      </c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6"/>
      <c r="AM299" s="277"/>
      <c r="AN299" s="277"/>
      <c r="AO299" s="277"/>
      <c r="AP299" s="277"/>
      <c r="AQ299" s="277"/>
      <c r="AR299" s="277"/>
      <c r="AS299" s="277"/>
      <c r="AT299" s="277"/>
      <c r="AU299" s="277"/>
      <c r="AV299" s="277"/>
    </row>
    <row r="300" spans="1:48" s="74" customFormat="1" ht="15.75" customHeight="1">
      <c r="A300" s="395" t="s">
        <v>3147</v>
      </c>
      <c r="B300" s="51">
        <v>45891</v>
      </c>
      <c r="C300" s="33" t="s">
        <v>3146</v>
      </c>
      <c r="D300" s="33">
        <v>1488</v>
      </c>
      <c r="E300" s="34">
        <v>16.45</v>
      </c>
      <c r="F300" s="34">
        <v>16.55</v>
      </c>
      <c r="G300" s="34">
        <v>4.1900000000000004</v>
      </c>
      <c r="H300" s="34">
        <v>0.13</v>
      </c>
      <c r="I300" s="34">
        <v>0.82</v>
      </c>
      <c r="J300" s="31">
        <v>1.9E-2</v>
      </c>
      <c r="K300" s="31">
        <v>0.105</v>
      </c>
      <c r="L300" s="31">
        <v>6.9000000000000006E-2</v>
      </c>
      <c r="M300" s="31">
        <v>6.0000000000000001E-3</v>
      </c>
      <c r="N300" s="35">
        <f t="shared" si="69"/>
        <v>94.661000000000001</v>
      </c>
      <c r="O300" s="34">
        <v>35.264896601953154</v>
      </c>
      <c r="P300" s="34">
        <v>40.073210234102817</v>
      </c>
      <c r="Q300" s="34">
        <v>7.1363147572686021</v>
      </c>
      <c r="R300" s="34">
        <v>15.370017150194395</v>
      </c>
      <c r="S300" s="34">
        <v>0.27537978464343804</v>
      </c>
      <c r="T300" s="34">
        <v>0.10308603618641581</v>
      </c>
      <c r="U300" s="34">
        <v>0.3490213049220624</v>
      </c>
      <c r="V300" s="34">
        <v>0.20218164516561551</v>
      </c>
      <c r="W300" s="34">
        <v>0.48701350233523716</v>
      </c>
      <c r="X300" s="34">
        <v>0.61887898322824164</v>
      </c>
      <c r="Y300" s="34">
        <v>1.1363484398216939</v>
      </c>
      <c r="Z300" s="34">
        <v>1.3387115670362324</v>
      </c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6"/>
      <c r="AM300" s="277"/>
      <c r="AN300" s="277"/>
      <c r="AO300" s="277"/>
      <c r="AP300" s="277"/>
      <c r="AQ300" s="277"/>
      <c r="AR300" s="277"/>
      <c r="AS300" s="277"/>
      <c r="AT300" s="277"/>
      <c r="AU300" s="277"/>
      <c r="AV300" s="277"/>
    </row>
    <row r="301" spans="1:48" s="74" customFormat="1" ht="15.75" customHeight="1">
      <c r="A301" s="395" t="s">
        <v>3149</v>
      </c>
      <c r="B301" s="51">
        <v>45891</v>
      </c>
      <c r="C301" s="33" t="s">
        <v>3148</v>
      </c>
      <c r="D301" s="33">
        <v>1494</v>
      </c>
      <c r="E301" s="34">
        <v>19.350000000000001</v>
      </c>
      <c r="F301" s="34">
        <v>19.45</v>
      </c>
      <c r="G301" s="34">
        <v>4.2699999999999996</v>
      </c>
      <c r="H301" s="34">
        <v>0.12</v>
      </c>
      <c r="I301" s="34">
        <v>0.62</v>
      </c>
      <c r="J301" s="31">
        <v>2.3E-2</v>
      </c>
      <c r="K301" s="31">
        <v>0.10100000000000001</v>
      </c>
      <c r="L301" s="31">
        <v>5.8000000000000003E-2</v>
      </c>
      <c r="M301" s="31">
        <v>7.0000000000000001E-3</v>
      </c>
      <c r="N301" s="35">
        <f t="shared" si="69"/>
        <v>94.801000000000002</v>
      </c>
      <c r="O301" s="34">
        <v>35.247266270018748</v>
      </c>
      <c r="P301" s="34">
        <v>39.678268246734198</v>
      </c>
      <c r="Q301" s="34">
        <v>7.1086300271280063</v>
      </c>
      <c r="R301" s="34">
        <v>15.775981498798869</v>
      </c>
      <c r="S301" s="34">
        <v>0.25573395688030254</v>
      </c>
      <c r="T301" s="34">
        <v>0.12184046101366874</v>
      </c>
      <c r="U301" s="34">
        <v>0.34905427689573459</v>
      </c>
      <c r="V301" s="34">
        <v>0.21284288971122284</v>
      </c>
      <c r="W301" s="34">
        <v>0.487059510404517</v>
      </c>
      <c r="X301" s="34">
        <v>0.65332286241473259</v>
      </c>
      <c r="Y301" s="34">
        <v>1.1257119330268301</v>
      </c>
      <c r="Z301" s="34">
        <v>1.3273908369358858</v>
      </c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6"/>
      <c r="AM301" s="277"/>
      <c r="AN301" s="277"/>
      <c r="AO301" s="277"/>
      <c r="AP301" s="277"/>
      <c r="AQ301" s="277"/>
      <c r="AR301" s="277"/>
      <c r="AS301" s="277"/>
      <c r="AT301" s="277"/>
      <c r="AU301" s="277"/>
      <c r="AV301" s="277"/>
    </row>
    <row r="302" spans="1:48" s="74" customFormat="1" ht="15.75" customHeight="1">
      <c r="A302" s="395" t="s">
        <v>3150</v>
      </c>
      <c r="B302" s="51">
        <v>45891</v>
      </c>
      <c r="C302" s="33" t="s">
        <v>3151</v>
      </c>
      <c r="D302" s="33">
        <v>1458</v>
      </c>
      <c r="E302" s="34">
        <v>22.45</v>
      </c>
      <c r="F302" s="34">
        <v>22.55</v>
      </c>
      <c r="G302" s="34">
        <v>4.26</v>
      </c>
      <c r="H302" s="34">
        <v>0.12</v>
      </c>
      <c r="I302" s="34">
        <v>0.41</v>
      </c>
      <c r="J302" s="31">
        <v>5.0999999999999997E-2</v>
      </c>
      <c r="K302" s="31">
        <v>9.5000000000000001E-2</v>
      </c>
      <c r="L302" s="31">
        <v>3.7999999999999999E-2</v>
      </c>
      <c r="M302" s="31">
        <v>1.0999999999999999E-2</v>
      </c>
      <c r="N302" s="35">
        <f t="shared" si="69"/>
        <v>95.015000000000001</v>
      </c>
      <c r="O302" s="34">
        <v>35.544289640652742</v>
      </c>
      <c r="P302" s="34">
        <v>39.174660104803507</v>
      </c>
      <c r="Q302" s="34">
        <v>7.0788924217945706</v>
      </c>
      <c r="R302" s="34">
        <v>15.763045280184727</v>
      </c>
      <c r="S302" s="34">
        <v>0.25568415897167657</v>
      </c>
      <c r="T302" s="34">
        <v>0.16866932618166242</v>
      </c>
      <c r="U302" s="34">
        <v>0.37391390051382872</v>
      </c>
      <c r="V302" s="34">
        <v>0.22344151597398723</v>
      </c>
      <c r="W302" s="34">
        <v>0.5410718528049745</v>
      </c>
      <c r="X302" s="34">
        <v>0.75633179811829798</v>
      </c>
      <c r="Y302" s="34">
        <v>1.1021365316582001</v>
      </c>
      <c r="Z302" s="34">
        <v>1.3012934846698112</v>
      </c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6"/>
      <c r="AM302" s="277"/>
      <c r="AN302" s="277"/>
      <c r="AO302" s="277"/>
      <c r="AP302" s="277"/>
      <c r="AQ302" s="277"/>
      <c r="AR302" s="277"/>
      <c r="AS302" s="277"/>
      <c r="AT302" s="277"/>
      <c r="AU302" s="277"/>
      <c r="AV302" s="277"/>
    </row>
    <row r="303" spans="1:48" s="74" customFormat="1" ht="15.75" customHeight="1">
      <c r="A303" s="395" t="s">
        <v>3153</v>
      </c>
      <c r="B303" s="51">
        <v>45891</v>
      </c>
      <c r="C303" s="33" t="s">
        <v>3152</v>
      </c>
      <c r="D303" s="33">
        <v>1463</v>
      </c>
      <c r="E303" s="34">
        <v>23.35</v>
      </c>
      <c r="F303" s="34">
        <v>23.45</v>
      </c>
      <c r="G303" s="34">
        <v>4.37</v>
      </c>
      <c r="H303" s="34">
        <v>0.13</v>
      </c>
      <c r="I303" s="34">
        <v>0.61</v>
      </c>
      <c r="J303" s="31">
        <v>3.5999999999999997E-2</v>
      </c>
      <c r="K303" s="31">
        <v>0.10199999999999999</v>
      </c>
      <c r="L303" s="31">
        <v>6.5000000000000002E-2</v>
      </c>
      <c r="M303" s="31">
        <v>1.0999999999999999E-2</v>
      </c>
      <c r="N303" s="35">
        <f t="shared" si="69"/>
        <v>94.676000000000002</v>
      </c>
      <c r="O303" s="34">
        <v>35.998678781465415</v>
      </c>
      <c r="P303" s="34">
        <v>38.74781693313237</v>
      </c>
      <c r="Q303" s="34">
        <v>6.9149271586957148</v>
      </c>
      <c r="R303" s="34">
        <v>15.972444823814516</v>
      </c>
      <c r="S303" s="34">
        <v>0.25556233990915217</v>
      </c>
      <c r="T303" s="34">
        <v>0.1498568575759846</v>
      </c>
      <c r="U303" s="34">
        <v>0.36127789326769455</v>
      </c>
      <c r="V303" s="34">
        <v>0.23397006150573077</v>
      </c>
      <c r="W303" s="34">
        <v>0.49</v>
      </c>
      <c r="X303" s="34">
        <v>0.71301852550551958</v>
      </c>
      <c r="Y303" s="34">
        <v>1.0763677513932095</v>
      </c>
      <c r="Z303" s="34">
        <v>1.2684561110986772</v>
      </c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6"/>
      <c r="AM303" s="277"/>
      <c r="AN303" s="277"/>
      <c r="AO303" s="277"/>
      <c r="AP303" s="277"/>
      <c r="AQ303" s="277"/>
      <c r="AR303" s="277"/>
      <c r="AS303" s="277"/>
      <c r="AT303" s="277"/>
      <c r="AU303" s="277"/>
      <c r="AV303" s="277"/>
    </row>
    <row r="304" spans="1:48" s="74" customFormat="1" ht="15.75" customHeight="1">
      <c r="A304" s="395"/>
      <c r="B304" s="51"/>
      <c r="C304" s="33"/>
      <c r="D304" s="33"/>
      <c r="E304" s="34"/>
      <c r="F304" s="34"/>
      <c r="G304" s="34"/>
      <c r="H304" s="34"/>
      <c r="I304" s="34"/>
      <c r="J304" s="31"/>
      <c r="K304" s="31"/>
      <c r="L304" s="31"/>
      <c r="M304" s="31"/>
      <c r="N304" s="35"/>
      <c r="O304" s="34"/>
      <c r="P304" s="33"/>
      <c r="Q304" s="33"/>
      <c r="R304" s="33"/>
      <c r="S304" s="33"/>
      <c r="T304" s="33"/>
      <c r="U304" s="34"/>
      <c r="V304" s="33"/>
      <c r="W304" s="34"/>
      <c r="X304" s="33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6"/>
      <c r="AM304" s="277"/>
      <c r="AN304" s="277"/>
      <c r="AO304" s="277"/>
      <c r="AP304" s="277"/>
      <c r="AQ304" s="277"/>
      <c r="AR304" s="277"/>
      <c r="AS304" s="277"/>
      <c r="AT304" s="277"/>
      <c r="AU304" s="277"/>
      <c r="AV304" s="277"/>
    </row>
    <row r="305" spans="1:48" s="74" customFormat="1" ht="15.75" customHeight="1">
      <c r="A305" s="395" t="s">
        <v>3154</v>
      </c>
      <c r="B305" s="51">
        <v>45892</v>
      </c>
      <c r="C305" s="33" t="s">
        <v>3155</v>
      </c>
      <c r="D305" s="33">
        <v>1482</v>
      </c>
      <c r="E305" s="34">
        <v>1.45</v>
      </c>
      <c r="F305" s="34">
        <v>1.55</v>
      </c>
      <c r="G305" s="34">
        <v>4.46</v>
      </c>
      <c r="H305" s="34">
        <v>0.13</v>
      </c>
      <c r="I305" s="34">
        <v>0.62</v>
      </c>
      <c r="J305" s="31">
        <v>3.7999999999999999E-2</v>
      </c>
      <c r="K305" s="31">
        <v>0.112</v>
      </c>
      <c r="L305" s="31">
        <v>0.06</v>
      </c>
      <c r="M305" s="31">
        <v>1.0999999999999999E-2</v>
      </c>
      <c r="N305" s="35">
        <f t="shared" si="69"/>
        <v>94.569000000000003</v>
      </c>
      <c r="O305" s="34">
        <v>35.83744564272574</v>
      </c>
      <c r="P305" s="34">
        <v>39.056010560265634</v>
      </c>
      <c r="Q305" s="34">
        <v>6.8972557870505753</v>
      </c>
      <c r="R305" s="34">
        <v>15.876662089247375</v>
      </c>
      <c r="S305" s="34">
        <v>0.25560762165522011</v>
      </c>
      <c r="T305" s="34">
        <v>0.14988340992393109</v>
      </c>
      <c r="U305" s="34">
        <v>0.36134190619631584</v>
      </c>
      <c r="V305" s="34">
        <v>0.22337463027372956</v>
      </c>
      <c r="W305" s="34">
        <v>0.51927349115581289</v>
      </c>
      <c r="X305" s="34">
        <v>0.7131448615056718</v>
      </c>
      <c r="Y305" s="34">
        <v>1.0898101095046431</v>
      </c>
      <c r="Z305" s="34">
        <v>1.2822695792953025</v>
      </c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6"/>
      <c r="AM305" s="277"/>
      <c r="AN305" s="277"/>
      <c r="AO305" s="277"/>
      <c r="AP305" s="277"/>
      <c r="AQ305" s="277"/>
      <c r="AR305" s="277"/>
      <c r="AS305" s="277"/>
      <c r="AT305" s="277"/>
      <c r="AU305" s="277"/>
      <c r="AV305" s="277"/>
    </row>
    <row r="306" spans="1:48" s="74" customFormat="1" ht="15.75" customHeight="1">
      <c r="A306" s="395" t="s">
        <v>3157</v>
      </c>
      <c r="B306" s="51">
        <v>45892</v>
      </c>
      <c r="C306" s="33" t="s">
        <v>3156</v>
      </c>
      <c r="D306" s="33">
        <v>1494</v>
      </c>
      <c r="E306" s="34">
        <v>2.5499999999999998</v>
      </c>
      <c r="F306" s="34">
        <v>3.05</v>
      </c>
      <c r="G306" s="34">
        <v>4.26</v>
      </c>
      <c r="H306" s="34">
        <v>0.13</v>
      </c>
      <c r="I306" s="34">
        <v>0.55000000000000004</v>
      </c>
      <c r="J306" s="31">
        <v>3.2000000000000001E-2</v>
      </c>
      <c r="K306" s="31">
        <v>9.9000000000000005E-2</v>
      </c>
      <c r="L306" s="31">
        <v>5.8000000000000003E-2</v>
      </c>
      <c r="M306" s="31">
        <v>1.0999999999999999E-2</v>
      </c>
      <c r="N306" s="35">
        <f t="shared" si="69"/>
        <v>94.86</v>
      </c>
      <c r="O306" s="34">
        <v>35.677066890543301</v>
      </c>
      <c r="P306" s="34">
        <v>39.472263744058395</v>
      </c>
      <c r="Q306" s="34">
        <v>6.9459054067398807</v>
      </c>
      <c r="R306" s="34">
        <v>15.613572843411191</v>
      </c>
      <c r="S306" s="34">
        <v>0.25565945143296814</v>
      </c>
      <c r="T306" s="34">
        <v>0.14054418929263501</v>
      </c>
      <c r="U306" s="34">
        <v>0.34895258353689651</v>
      </c>
      <c r="V306" s="34">
        <v>0.21278088013336569</v>
      </c>
      <c r="W306" s="34">
        <v>0.49</v>
      </c>
      <c r="X306" s="34">
        <v>0.70469561750986709</v>
      </c>
      <c r="Y306" s="34">
        <v>1.1063763695922286</v>
      </c>
      <c r="Z306" s="34">
        <v>1.3010646108663728</v>
      </c>
      <c r="AA306" s="34"/>
      <c r="AB306" s="34" t="s">
        <v>50</v>
      </c>
      <c r="AC306" s="34">
        <v>6.3</v>
      </c>
      <c r="AD306" s="34">
        <v>25</v>
      </c>
      <c r="AE306" s="34">
        <v>18.399999999999999</v>
      </c>
      <c r="AF306" s="34">
        <v>0.6</v>
      </c>
      <c r="AG306" s="34">
        <v>3.35</v>
      </c>
      <c r="AH306" s="34">
        <v>52.650000000000006</v>
      </c>
      <c r="AI306" s="34">
        <v>1.3586956521739131</v>
      </c>
      <c r="AJ306" s="34">
        <v>42.396313364055302</v>
      </c>
      <c r="AK306" s="34">
        <v>864.67499999999995</v>
      </c>
      <c r="AL306" s="36"/>
      <c r="AM306" s="277"/>
      <c r="AN306" s="277"/>
      <c r="AO306" s="277"/>
      <c r="AP306" s="277"/>
      <c r="AQ306" s="277"/>
      <c r="AR306" s="277"/>
      <c r="AS306" s="277"/>
      <c r="AT306" s="277"/>
      <c r="AU306" s="277"/>
      <c r="AV306" s="277"/>
    </row>
    <row r="307" spans="1:48" s="74" customFormat="1" ht="15.75" customHeight="1">
      <c r="A307" s="395" t="s">
        <v>3159</v>
      </c>
      <c r="B307" s="51">
        <v>45892</v>
      </c>
      <c r="C307" s="33" t="s">
        <v>3158</v>
      </c>
      <c r="D307" s="33">
        <v>1493</v>
      </c>
      <c r="E307" s="34">
        <v>4.2</v>
      </c>
      <c r="F307" s="34">
        <v>4.3</v>
      </c>
      <c r="G307" s="34">
        <v>4.34</v>
      </c>
      <c r="H307" s="34">
        <v>0.13</v>
      </c>
      <c r="I307" s="34">
        <v>0.56999999999999995</v>
      </c>
      <c r="J307" s="31">
        <v>0.03</v>
      </c>
      <c r="K307" s="31">
        <v>9.7000000000000003E-2</v>
      </c>
      <c r="L307" s="31">
        <v>5.8000000000000003E-2</v>
      </c>
      <c r="M307" s="31">
        <v>1.2E-2</v>
      </c>
      <c r="N307" s="35">
        <f t="shared" si="69"/>
        <v>94.763000000000005</v>
      </c>
      <c r="O307" s="34">
        <v>35.481674201229268</v>
      </c>
      <c r="P307" s="34">
        <v>39.009649519513381</v>
      </c>
      <c r="Q307" s="34">
        <v>6.9371759377279583</v>
      </c>
      <c r="R307" s="34">
        <v>16.216917813933414</v>
      </c>
      <c r="S307" s="34">
        <v>0.25568601609863972</v>
      </c>
      <c r="T307" s="34">
        <v>0.14992937892290983</v>
      </c>
      <c r="U307" s="34">
        <v>0.34898884196061192</v>
      </c>
      <c r="V307" s="34">
        <v>0.2128029894389688</v>
      </c>
      <c r="W307" s="34">
        <v>0.5</v>
      </c>
      <c r="X307" s="34">
        <v>0.74774254968064913</v>
      </c>
      <c r="Y307" s="34">
        <v>1.0994309146258348</v>
      </c>
      <c r="Z307" s="34">
        <v>1.2949452496705893</v>
      </c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6"/>
      <c r="AM307" s="277"/>
      <c r="AN307" s="277"/>
      <c r="AO307" s="277"/>
      <c r="AP307" s="277"/>
      <c r="AQ307" s="277"/>
      <c r="AR307" s="277"/>
      <c r="AS307" s="277"/>
      <c r="AT307" s="277"/>
      <c r="AU307" s="277"/>
      <c r="AV307" s="277"/>
    </row>
    <row r="308" spans="1:48" s="74" customFormat="1" ht="15.75" customHeight="1">
      <c r="A308" s="395" t="s">
        <v>3160</v>
      </c>
      <c r="B308" s="51">
        <v>45892</v>
      </c>
      <c r="C308" s="33" t="s">
        <v>3161</v>
      </c>
      <c r="D308" s="33">
        <v>1489</v>
      </c>
      <c r="E308" s="34">
        <v>5.4</v>
      </c>
      <c r="F308" s="34">
        <v>5.5</v>
      </c>
      <c r="G308" s="34">
        <v>4.28</v>
      </c>
      <c r="H308" s="34">
        <v>0.13</v>
      </c>
      <c r="I308" s="34">
        <v>0.53</v>
      </c>
      <c r="J308" s="31">
        <v>3.1E-2</v>
      </c>
      <c r="K308" s="31">
        <v>9.7000000000000003E-2</v>
      </c>
      <c r="L308" s="31">
        <v>6.0999999999999999E-2</v>
      </c>
      <c r="M308" s="31">
        <v>1.2E-2</v>
      </c>
      <c r="N308" s="35">
        <f t="shared" si="69"/>
        <v>94.858999999999995</v>
      </c>
      <c r="O308" s="34">
        <v>35.277971149957743</v>
      </c>
      <c r="P308" s="34">
        <v>39.327343369744987</v>
      </c>
      <c r="Q308" s="34">
        <v>7.0234064472281199</v>
      </c>
      <c r="R308" s="34">
        <v>15.933506734663071</v>
      </c>
      <c r="S308" s="34">
        <v>0.25572860845483331</v>
      </c>
      <c r="T308" s="34">
        <v>0.14058220712267203</v>
      </c>
      <c r="U308" s="34">
        <v>0.36151294022305469</v>
      </c>
      <c r="V308" s="34">
        <v>0.2</v>
      </c>
      <c r="W308" s="34">
        <v>0.51</v>
      </c>
      <c r="X308" s="34">
        <v>0.77365563016541439</v>
      </c>
      <c r="Y308" s="34">
        <v>1.1147847250788427</v>
      </c>
      <c r="Z308" s="34">
        <v>1.3138723204899674</v>
      </c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6"/>
      <c r="AM308" s="277"/>
      <c r="AN308" s="277"/>
      <c r="AO308" s="277"/>
      <c r="AP308" s="277"/>
      <c r="AQ308" s="277"/>
      <c r="AR308" s="277"/>
      <c r="AS308" s="277"/>
      <c r="AT308" s="277"/>
      <c r="AU308" s="277"/>
      <c r="AV308" s="277"/>
    </row>
    <row r="309" spans="1:48" s="74" customFormat="1" ht="15.75" customHeight="1">
      <c r="A309" s="395" t="s">
        <v>3162</v>
      </c>
      <c r="B309" s="51">
        <v>45892</v>
      </c>
      <c r="C309" s="33" t="s">
        <v>3163</v>
      </c>
      <c r="D309" s="33">
        <v>1488</v>
      </c>
      <c r="E309" s="34">
        <v>7.15</v>
      </c>
      <c r="F309" s="34">
        <v>7.25</v>
      </c>
      <c r="G309" s="34">
        <v>4.18</v>
      </c>
      <c r="H309" s="34">
        <v>0.12</v>
      </c>
      <c r="I309" s="34">
        <v>0.47</v>
      </c>
      <c r="J309" s="31">
        <v>3.7999999999999999E-2</v>
      </c>
      <c r="K309" s="31">
        <v>9.1999999999999998E-2</v>
      </c>
      <c r="L309" s="31">
        <v>4.9000000000000002E-2</v>
      </c>
      <c r="M309" s="31">
        <v>1.0999999999999999E-2</v>
      </c>
      <c r="N309" s="35">
        <f t="shared" si="69"/>
        <v>95.04</v>
      </c>
      <c r="O309" s="34">
        <v>35.619999999999997</v>
      </c>
      <c r="P309" s="33">
        <v>38.78</v>
      </c>
      <c r="Q309" s="33">
        <v>6.94</v>
      </c>
      <c r="R309" s="33">
        <v>16.02</v>
      </c>
      <c r="S309" s="33">
        <v>0.26</v>
      </c>
      <c r="T309" s="33">
        <v>0.17</v>
      </c>
      <c r="U309" s="34">
        <v>0.36</v>
      </c>
      <c r="V309" s="33">
        <v>0.27</v>
      </c>
      <c r="W309" s="34">
        <v>0.43</v>
      </c>
      <c r="X309" s="33">
        <v>0.81</v>
      </c>
      <c r="Y309" s="34">
        <v>1.0900000000000001</v>
      </c>
      <c r="Z309" s="34">
        <v>1.28</v>
      </c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6"/>
      <c r="AM309" s="277"/>
      <c r="AN309" s="277"/>
      <c r="AO309" s="277"/>
      <c r="AP309" s="277"/>
      <c r="AQ309" s="277"/>
      <c r="AR309" s="277"/>
      <c r="AS309" s="277"/>
      <c r="AT309" s="277"/>
      <c r="AU309" s="277"/>
      <c r="AV309" s="277"/>
    </row>
    <row r="310" spans="1:48" s="74" customFormat="1" ht="15.75" customHeight="1">
      <c r="A310" s="395" t="s">
        <v>3165</v>
      </c>
      <c r="B310" s="51">
        <v>45892</v>
      </c>
      <c r="C310" s="33" t="s">
        <v>3164</v>
      </c>
      <c r="D310" s="33">
        <v>1467</v>
      </c>
      <c r="E310" s="34">
        <v>9.4499999999999993</v>
      </c>
      <c r="F310" s="34">
        <v>9.5500000000000007</v>
      </c>
      <c r="G310" s="34">
        <v>4.21</v>
      </c>
      <c r="H310" s="34">
        <v>0.12</v>
      </c>
      <c r="I310" s="34">
        <v>0.31</v>
      </c>
      <c r="J310" s="31">
        <v>5.5E-2</v>
      </c>
      <c r="K310" s="31">
        <v>9.6000000000000002E-2</v>
      </c>
      <c r="L310" s="31">
        <v>3.6999999999999998E-2</v>
      </c>
      <c r="M310" s="31">
        <v>1.2E-2</v>
      </c>
      <c r="N310" s="35">
        <f t="shared" si="69"/>
        <v>95.16</v>
      </c>
      <c r="O310" s="34">
        <v>36.132879509760848</v>
      </c>
      <c r="P310" s="34">
        <v>38.298687127310089</v>
      </c>
      <c r="Q310" s="34">
        <v>6.6689533255267284</v>
      </c>
      <c r="R310" s="34">
        <v>16.178617646246288</v>
      </c>
      <c r="S310" s="34">
        <v>0.23589090569582999</v>
      </c>
      <c r="T310" s="34">
        <v>0.20604200523124497</v>
      </c>
      <c r="U310" s="34">
        <v>0.361258301742935</v>
      </c>
      <c r="V310" s="34">
        <v>0.26586065191128383</v>
      </c>
      <c r="W310" s="34">
        <v>0.45</v>
      </c>
      <c r="X310" s="34">
        <v>0.85042176030121908</v>
      </c>
      <c r="Y310" s="34">
        <v>1.0599400780379038</v>
      </c>
      <c r="Z310" s="34">
        <v>1.2445075250836117</v>
      </c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6"/>
      <c r="AM310" s="277"/>
      <c r="AN310" s="277"/>
      <c r="AO310" s="277"/>
      <c r="AP310" s="277"/>
      <c r="AQ310" s="277"/>
      <c r="AR310" s="277"/>
      <c r="AS310" s="277"/>
      <c r="AT310" s="277"/>
      <c r="AU310" s="277"/>
      <c r="AV310" s="277"/>
    </row>
    <row r="311" spans="1:48" s="74" customFormat="1" ht="15.75" customHeight="1">
      <c r="A311" s="396" t="s">
        <v>3167</v>
      </c>
      <c r="B311" s="51">
        <v>45892</v>
      </c>
      <c r="C311" s="33" t="s">
        <v>3166</v>
      </c>
      <c r="D311" s="33">
        <v>1465</v>
      </c>
      <c r="E311" s="34">
        <v>12</v>
      </c>
      <c r="F311" s="34">
        <v>12.1</v>
      </c>
      <c r="G311" s="34">
        <v>4.26</v>
      </c>
      <c r="H311" s="34">
        <v>0.11</v>
      </c>
      <c r="I311" s="34">
        <v>0.28000000000000003</v>
      </c>
      <c r="J311" s="31">
        <v>4.8000000000000001E-2</v>
      </c>
      <c r="K311" s="31">
        <v>9.1999999999999998E-2</v>
      </c>
      <c r="L311" s="31">
        <v>3.5999999999999997E-2</v>
      </c>
      <c r="M311" s="31">
        <v>1.0999999999999999E-2</v>
      </c>
      <c r="N311" s="35">
        <f t="shared" si="69"/>
        <v>95.162999999999997</v>
      </c>
      <c r="O311" s="34">
        <v>35.575361897387005</v>
      </c>
      <c r="P311" s="34">
        <v>38.503366929498888</v>
      </c>
      <c r="Q311" s="34">
        <v>6.9181524539867087</v>
      </c>
      <c r="R311" s="34">
        <v>16.384324207889726</v>
      </c>
      <c r="S311" s="34">
        <v>0.22</v>
      </c>
      <c r="T311" s="34">
        <v>0.1874084432115663</v>
      </c>
      <c r="U311" s="34">
        <v>0.34898273328364571</v>
      </c>
      <c r="V311" s="34">
        <v>0.22</v>
      </c>
      <c r="W311" s="34">
        <v>0.48</v>
      </c>
      <c r="X311" s="34">
        <v>0.87664833387449104</v>
      </c>
      <c r="Y311" s="34">
        <v>1.0823042936444995</v>
      </c>
      <c r="Z311" s="34">
        <v>1.2767690041916844</v>
      </c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6"/>
      <c r="AM311" s="277"/>
      <c r="AN311" s="277"/>
      <c r="AO311" s="277"/>
      <c r="AP311" s="277"/>
      <c r="AQ311" s="277"/>
      <c r="AR311" s="277"/>
      <c r="AS311" s="277"/>
      <c r="AT311" s="277"/>
      <c r="AU311" s="277"/>
      <c r="AV311" s="277"/>
    </row>
    <row r="312" spans="1:48" s="74" customFormat="1" ht="15.75" customHeight="1">
      <c r="A312" s="397" t="s">
        <v>3169</v>
      </c>
      <c r="B312" s="51">
        <v>45892</v>
      </c>
      <c r="C312" s="33" t="s">
        <v>3168</v>
      </c>
      <c r="D312" s="33">
        <v>1453</v>
      </c>
      <c r="E312" s="34">
        <v>14</v>
      </c>
      <c r="F312" s="34">
        <v>14.1</v>
      </c>
      <c r="G312" s="34">
        <v>4.26</v>
      </c>
      <c r="H312" s="34">
        <v>0.11</v>
      </c>
      <c r="I312" s="34">
        <v>0.3</v>
      </c>
      <c r="J312" s="31">
        <v>5.3999999999999999E-2</v>
      </c>
      <c r="K312" s="31">
        <v>3.5999999999999997E-2</v>
      </c>
      <c r="L312" s="31">
        <v>1.0999999999999999E-2</v>
      </c>
      <c r="M312" s="31">
        <v>0.01</v>
      </c>
      <c r="N312" s="35">
        <f t="shared" si="69"/>
        <v>95.218999999999994</v>
      </c>
      <c r="O312" s="34">
        <v>35.667202649825526</v>
      </c>
      <c r="P312" s="34">
        <v>38.393756454486621</v>
      </c>
      <c r="Q312" s="34">
        <v>6.7759181713056904</v>
      </c>
      <c r="R312" s="34">
        <v>16.580459564995707</v>
      </c>
      <c r="S312" s="34">
        <v>0.25</v>
      </c>
      <c r="T312" s="34">
        <v>0.19676525008787527</v>
      </c>
      <c r="U312" s="34">
        <v>0.34895858689419601</v>
      </c>
      <c r="V312" s="34">
        <v>0.22342376784171644</v>
      </c>
      <c r="W312" s="34">
        <v>0.56267003005159544</v>
      </c>
      <c r="X312" s="34">
        <v>0.88518167472967901</v>
      </c>
      <c r="Y312" s="34">
        <v>1.0764442850040674</v>
      </c>
      <c r="Z312" s="34">
        <v>1.266420444273705</v>
      </c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6"/>
      <c r="AM312" s="277"/>
      <c r="AN312" s="277"/>
      <c r="AO312" s="277"/>
      <c r="AP312" s="277"/>
      <c r="AQ312" s="277"/>
      <c r="AR312" s="277"/>
      <c r="AS312" s="277"/>
      <c r="AT312" s="277"/>
      <c r="AU312" s="277"/>
      <c r="AV312" s="277"/>
    </row>
    <row r="313" spans="1:48" s="74" customFormat="1" ht="15.75" customHeight="1">
      <c r="A313" s="397" t="s">
        <v>3171</v>
      </c>
      <c r="B313" s="51">
        <v>45892</v>
      </c>
      <c r="C313" s="33" t="s">
        <v>3170</v>
      </c>
      <c r="D313" s="33">
        <v>1492</v>
      </c>
      <c r="E313" s="34">
        <v>16.350000000000001</v>
      </c>
      <c r="F313" s="34">
        <v>16.45</v>
      </c>
      <c r="G313" s="34">
        <v>4.21</v>
      </c>
      <c r="H313" s="34">
        <v>0.11</v>
      </c>
      <c r="I313" s="34">
        <v>0.44</v>
      </c>
      <c r="J313" s="31">
        <v>4.1000000000000002E-2</v>
      </c>
      <c r="K313" s="31">
        <v>8.6999999999999994E-2</v>
      </c>
      <c r="L313" s="31">
        <v>4.5999999999999999E-2</v>
      </c>
      <c r="M313" s="31">
        <v>0.01</v>
      </c>
      <c r="N313" s="35">
        <f t="shared" si="69"/>
        <v>95.055999999999997</v>
      </c>
      <c r="O313" s="34">
        <v>36.496100743141334</v>
      </c>
      <c r="P313" s="34">
        <v>38.334046551590149</v>
      </c>
      <c r="Q313" s="34">
        <v>6.8383566846584793</v>
      </c>
      <c r="R313" s="34">
        <v>15.91096671472301</v>
      </c>
      <c r="S313" s="34">
        <v>0.25552506689602539</v>
      </c>
      <c r="T313" s="34">
        <v>0.18729375174440704</v>
      </c>
      <c r="U313" s="34">
        <v>0.33631311905975542</v>
      </c>
      <c r="V313" s="34">
        <v>0.21266903423881056</v>
      </c>
      <c r="W313" s="34">
        <v>0.52992048275812709</v>
      </c>
      <c r="X313" s="34">
        <v>0.79880785118989595</v>
      </c>
      <c r="Y313" s="34">
        <v>1.0503600595960711</v>
      </c>
      <c r="Z313" s="34">
        <v>1.2377323143140935</v>
      </c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6"/>
      <c r="AM313" s="277"/>
      <c r="AN313" s="277"/>
      <c r="AO313" s="277"/>
      <c r="AP313" s="277"/>
      <c r="AQ313" s="277"/>
      <c r="AR313" s="277"/>
      <c r="AS313" s="277"/>
      <c r="AT313" s="277"/>
      <c r="AU313" s="277"/>
      <c r="AV313" s="277"/>
    </row>
    <row r="314" spans="1:48" s="74" customFormat="1" ht="15.75" customHeight="1">
      <c r="A314" s="397" t="s">
        <v>3173</v>
      </c>
      <c r="B314" s="51">
        <v>45892</v>
      </c>
      <c r="C314" s="33" t="s">
        <v>3172</v>
      </c>
      <c r="D314" s="33">
        <v>1490</v>
      </c>
      <c r="E314" s="34">
        <v>18.25</v>
      </c>
      <c r="F314" s="34">
        <v>18.350000000000001</v>
      </c>
      <c r="G314" s="34">
        <v>4.38</v>
      </c>
      <c r="H314" s="34">
        <v>0.11</v>
      </c>
      <c r="I314" s="34">
        <v>0.51</v>
      </c>
      <c r="J314" s="31">
        <v>3.5999999999999997E-2</v>
      </c>
      <c r="K314" s="31">
        <v>9.6000000000000002E-2</v>
      </c>
      <c r="L314" s="31">
        <v>0.05</v>
      </c>
      <c r="M314" s="31">
        <v>0.01</v>
      </c>
      <c r="N314" s="35">
        <f t="shared" si="69"/>
        <v>94.808000000000007</v>
      </c>
      <c r="O314" s="34">
        <v>36.371308623262195</v>
      </c>
      <c r="P314" s="34">
        <v>38.801402881581524</v>
      </c>
      <c r="Q314" s="34">
        <v>6.7535121360282782</v>
      </c>
      <c r="R314" s="34">
        <v>15.891633248018779</v>
      </c>
      <c r="S314" s="34">
        <v>0.23587497319743894</v>
      </c>
      <c r="T314" s="34">
        <v>0.14983861002296328</v>
      </c>
      <c r="U314" s="34">
        <v>0.33632121882775212</v>
      </c>
      <c r="V314" s="34">
        <v>0.20204044835354404</v>
      </c>
      <c r="W314" s="34">
        <v>0.48667338860281023</v>
      </c>
      <c r="X314" s="34">
        <v>0.66139447210472113</v>
      </c>
      <c r="Y314" s="34">
        <v>1.0668134953155108</v>
      </c>
      <c r="Z314" s="34">
        <v>1.2524959024563114</v>
      </c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6"/>
      <c r="AM314" s="277"/>
      <c r="AN314" s="277"/>
      <c r="AO314" s="277"/>
      <c r="AP314" s="277"/>
      <c r="AQ314" s="277"/>
      <c r="AR314" s="277"/>
      <c r="AS314" s="277"/>
      <c r="AT314" s="277"/>
      <c r="AU314" s="277"/>
      <c r="AV314" s="277"/>
    </row>
    <row r="315" spans="1:48" s="74" customFormat="1" ht="15.75" customHeight="1">
      <c r="A315" s="398" t="s">
        <v>3175</v>
      </c>
      <c r="B315" s="51">
        <v>45892</v>
      </c>
      <c r="C315" s="33" t="s">
        <v>3174</v>
      </c>
      <c r="D315" s="33" t="s">
        <v>51</v>
      </c>
      <c r="E315" s="34">
        <v>20.100000000000001</v>
      </c>
      <c r="F315" s="34">
        <v>20.2</v>
      </c>
      <c r="G315" s="34">
        <v>4.2699999999999996</v>
      </c>
      <c r="H315" s="34">
        <v>0.11</v>
      </c>
      <c r="I315" s="34">
        <v>0.39</v>
      </c>
      <c r="J315" s="31">
        <v>3.9E-2</v>
      </c>
      <c r="K315" s="31">
        <v>8.7999999999999995E-2</v>
      </c>
      <c r="L315" s="31">
        <v>4.2000000000000003E-2</v>
      </c>
      <c r="M315" s="31">
        <v>1.0999999999999999E-2</v>
      </c>
      <c r="N315" s="35">
        <f t="shared" si="69"/>
        <v>95.05</v>
      </c>
      <c r="O315" s="34">
        <v>35.790926047338253</v>
      </c>
      <c r="P315" s="34">
        <v>39.32489515017884</v>
      </c>
      <c r="Q315" s="34">
        <v>6.9172847456874909</v>
      </c>
      <c r="R315" s="34">
        <v>15.672140739829215</v>
      </c>
      <c r="S315" s="34">
        <v>0.25564947176670183</v>
      </c>
      <c r="T315" s="34">
        <v>0.15927719690382869</v>
      </c>
      <c r="U315" s="34">
        <v>0.34893896217337195</v>
      </c>
      <c r="V315" s="34">
        <v>0.2021339455204566</v>
      </c>
      <c r="W315" s="34">
        <v>0.4868986038179659</v>
      </c>
      <c r="X315" s="34">
        <v>0.72185513678387925</v>
      </c>
      <c r="Y315" s="34">
        <v>1.0987392474328952</v>
      </c>
      <c r="Z315" s="34">
        <v>1.2920084782021259</v>
      </c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6"/>
      <c r="AM315" s="277"/>
      <c r="AN315" s="277"/>
      <c r="AO315" s="277"/>
      <c r="AP315" s="277"/>
      <c r="AQ315" s="277"/>
      <c r="AR315" s="277"/>
      <c r="AS315" s="277"/>
      <c r="AT315" s="277"/>
      <c r="AU315" s="277"/>
      <c r="AV315" s="277"/>
    </row>
    <row r="316" spans="1:48" s="74" customFormat="1" ht="15.75" customHeight="1">
      <c r="A316" s="398" t="s">
        <v>3177</v>
      </c>
      <c r="B316" s="51">
        <v>45892</v>
      </c>
      <c r="C316" s="33" t="s">
        <v>3176</v>
      </c>
      <c r="D316" s="33">
        <v>1464</v>
      </c>
      <c r="E316" s="34">
        <v>22.25</v>
      </c>
      <c r="F316" s="34">
        <v>22.35</v>
      </c>
      <c r="G316" s="34">
        <v>4.25</v>
      </c>
      <c r="H316" s="34">
        <v>0.11</v>
      </c>
      <c r="I316" s="34">
        <v>0.42</v>
      </c>
      <c r="J316" s="31">
        <v>0.05</v>
      </c>
      <c r="K316" s="31">
        <v>8.5999999999999993E-2</v>
      </c>
      <c r="L316" s="31">
        <v>4.2000000000000003E-2</v>
      </c>
      <c r="M316" s="31">
        <v>1.0999999999999999E-2</v>
      </c>
      <c r="N316" s="35">
        <f t="shared" si="69"/>
        <v>95.031000000000006</v>
      </c>
      <c r="O316" s="34">
        <v>35.973198358562108</v>
      </c>
      <c r="P316" s="34">
        <v>37.947445390022999</v>
      </c>
      <c r="Q316" s="34">
        <v>7.105033030937542</v>
      </c>
      <c r="R316" s="34">
        <v>16.537169459453867</v>
      </c>
      <c r="S316" s="34">
        <v>0.2556045544405694</v>
      </c>
      <c r="T316" s="34">
        <v>0.17798441349956107</v>
      </c>
      <c r="U316" s="34">
        <v>0.36</v>
      </c>
      <c r="V316" s="34">
        <v>0.21273519032884719</v>
      </c>
      <c r="W316" s="34">
        <v>0.5</v>
      </c>
      <c r="X316" s="34">
        <v>0.78187233328106553</v>
      </c>
      <c r="Y316" s="34">
        <v>1.0548810537162312</v>
      </c>
      <c r="Z316" s="34">
        <v>1.2523901258904169</v>
      </c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6"/>
      <c r="AM316" s="277"/>
      <c r="AN316" s="277"/>
      <c r="AO316" s="277"/>
      <c r="AP316" s="277"/>
      <c r="AQ316" s="277"/>
      <c r="AR316" s="277"/>
      <c r="AS316" s="277"/>
      <c r="AT316" s="277"/>
      <c r="AU316" s="277"/>
      <c r="AV316" s="277"/>
    </row>
    <row r="317" spans="1:48" s="74" customFormat="1" ht="15.75" customHeight="1">
      <c r="A317" s="398" t="s">
        <v>3179</v>
      </c>
      <c r="B317" s="51">
        <v>45892</v>
      </c>
      <c r="C317" s="33" t="s">
        <v>3178</v>
      </c>
      <c r="D317" s="33">
        <v>1472</v>
      </c>
      <c r="E317" s="34">
        <v>0.15</v>
      </c>
      <c r="F317" s="34">
        <v>0.25</v>
      </c>
      <c r="G317" s="34">
        <v>4.33</v>
      </c>
      <c r="H317" s="34">
        <v>0.1</v>
      </c>
      <c r="I317" s="34">
        <v>0.33</v>
      </c>
      <c r="J317" s="31">
        <v>0.06</v>
      </c>
      <c r="K317" s="31">
        <v>8.6999999999999994E-2</v>
      </c>
      <c r="L317" s="31">
        <v>3.2000000000000001E-2</v>
      </c>
      <c r="M317" s="31">
        <v>1.0999999999999999E-2</v>
      </c>
      <c r="N317" s="35">
        <f t="shared" si="69"/>
        <v>95.05</v>
      </c>
      <c r="O317" s="34">
        <v>36.644244824862383</v>
      </c>
      <c r="P317" s="34">
        <v>37.809813689099357</v>
      </c>
      <c r="Q317" s="34">
        <v>7.0161044293325929</v>
      </c>
      <c r="R317" s="34">
        <v>16.114054984227568</v>
      </c>
      <c r="S317" s="34">
        <v>0.24</v>
      </c>
      <c r="T317" s="34">
        <v>0.17788566100420836</v>
      </c>
      <c r="U317" s="34">
        <v>0.3362310804685657</v>
      </c>
      <c r="V317" s="34">
        <v>0.22324801462531549</v>
      </c>
      <c r="W317" s="34">
        <v>0.51</v>
      </c>
      <c r="X317" s="34">
        <v>0.72991510193039755</v>
      </c>
      <c r="Y317" s="34">
        <v>1.0318076923076924</v>
      </c>
      <c r="Z317" s="34">
        <v>1.2232730769230771</v>
      </c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6"/>
      <c r="AM317" s="277"/>
      <c r="AN317" s="277"/>
      <c r="AO317" s="277"/>
      <c r="AP317" s="277"/>
      <c r="AQ317" s="277"/>
      <c r="AR317" s="277"/>
      <c r="AS317" s="277"/>
      <c r="AT317" s="277"/>
      <c r="AU317" s="277"/>
      <c r="AV317" s="277"/>
    </row>
    <row r="318" spans="1:48" s="74" customFormat="1" ht="15.75" customHeight="1">
      <c r="A318" s="398" t="s">
        <v>3052</v>
      </c>
      <c r="B318" s="51"/>
      <c r="C318" s="33"/>
      <c r="D318" s="33"/>
      <c r="E318" s="34"/>
      <c r="F318" s="34"/>
      <c r="G318" s="34"/>
      <c r="H318" s="34"/>
      <c r="I318" s="34"/>
      <c r="J318" s="31"/>
      <c r="K318" s="31"/>
      <c r="L318" s="31"/>
      <c r="M318" s="31"/>
      <c r="N318" s="35"/>
      <c r="O318" s="34"/>
      <c r="P318" s="33"/>
      <c r="Q318" s="33"/>
      <c r="R318" s="33"/>
      <c r="S318" s="33"/>
      <c r="T318" s="33"/>
      <c r="U318" s="34"/>
      <c r="V318" s="33"/>
      <c r="W318" s="34"/>
      <c r="X318" s="33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6"/>
      <c r="AM318" s="277"/>
      <c r="AN318" s="277"/>
      <c r="AO318" s="277"/>
      <c r="AP318" s="277"/>
      <c r="AQ318" s="277"/>
      <c r="AR318" s="277"/>
      <c r="AS318" s="277"/>
      <c r="AT318" s="277"/>
      <c r="AU318" s="277"/>
      <c r="AV318" s="277"/>
    </row>
    <row r="319" spans="1:48" s="74" customFormat="1" ht="15.75" customHeight="1">
      <c r="A319" s="398" t="s">
        <v>3181</v>
      </c>
      <c r="B319" s="51">
        <v>45893</v>
      </c>
      <c r="C319" s="33" t="s">
        <v>3180</v>
      </c>
      <c r="D319" s="33">
        <v>1472</v>
      </c>
      <c r="E319" s="34">
        <v>2</v>
      </c>
      <c r="F319" s="34">
        <v>2.1</v>
      </c>
      <c r="G319" s="34">
        <v>4.25</v>
      </c>
      <c r="H319" s="34">
        <v>0.1</v>
      </c>
      <c r="I319" s="34">
        <v>0.28999999999999998</v>
      </c>
      <c r="J319" s="31">
        <v>5.6000000000000001E-2</v>
      </c>
      <c r="K319" s="31">
        <v>8.7999999999999995E-2</v>
      </c>
      <c r="L319" s="31">
        <v>0.03</v>
      </c>
      <c r="M319" s="31">
        <v>0.01</v>
      </c>
      <c r="N319" s="35">
        <f t="shared" si="69"/>
        <v>95.176000000000002</v>
      </c>
      <c r="O319" s="34">
        <v>36.974358405978435</v>
      </c>
      <c r="P319" s="34">
        <v>38.04762016795614</v>
      </c>
      <c r="Q319" s="34">
        <v>6.9490792599579985</v>
      </c>
      <c r="R319" s="34">
        <v>15.619192262482802</v>
      </c>
      <c r="S319" s="34">
        <v>0.25542875002997556</v>
      </c>
      <c r="T319" s="34">
        <v>0.19658431147877614</v>
      </c>
      <c r="U319" s="34">
        <v>0.33618635018328957</v>
      </c>
      <c r="V319" s="34">
        <v>0.22321831496944905</v>
      </c>
      <c r="W319" s="34">
        <v>0.55134199062665046</v>
      </c>
      <c r="X319" s="34">
        <v>0.74699018633648007</v>
      </c>
      <c r="Y319" s="34">
        <v>1.0290271909574005</v>
      </c>
      <c r="Z319" s="34">
        <v>1.2169703915846328</v>
      </c>
      <c r="AA319" s="34"/>
      <c r="AB319" s="34" t="s">
        <v>48</v>
      </c>
      <c r="AC319" s="34">
        <v>22.3</v>
      </c>
      <c r="AD319" s="34">
        <v>25</v>
      </c>
      <c r="AE319" s="34">
        <v>17.8</v>
      </c>
      <c r="AF319" s="34">
        <v>0.6</v>
      </c>
      <c r="AG319" s="34">
        <v>3.48</v>
      </c>
      <c r="AH319" s="34">
        <v>53.12</v>
      </c>
      <c r="AI319" s="34">
        <v>1.4044943820224718</v>
      </c>
      <c r="AJ319" s="34">
        <v>41.588785046728979</v>
      </c>
      <c r="AK319" s="34">
        <v>868.64</v>
      </c>
      <c r="AL319" s="36"/>
      <c r="AM319" s="277"/>
      <c r="AN319" s="277"/>
      <c r="AO319" s="277"/>
      <c r="AP319" s="277"/>
      <c r="AQ319" s="277"/>
      <c r="AR319" s="277"/>
      <c r="AS319" s="277"/>
      <c r="AT319" s="277"/>
      <c r="AU319" s="277"/>
      <c r="AV319" s="277"/>
    </row>
    <row r="320" spans="1:48" s="74" customFormat="1" ht="15.75" customHeight="1">
      <c r="A320" s="398" t="s">
        <v>3183</v>
      </c>
      <c r="B320" s="51">
        <v>45893</v>
      </c>
      <c r="C320" s="33" t="s">
        <v>3182</v>
      </c>
      <c r="D320" s="33">
        <v>1470</v>
      </c>
      <c r="E320" s="34">
        <v>4.1500000000000004</v>
      </c>
      <c r="F320" s="34">
        <v>4.25</v>
      </c>
      <c r="G320" s="34">
        <v>4.22</v>
      </c>
      <c r="H320" s="34">
        <v>0.1</v>
      </c>
      <c r="I320" s="34">
        <v>0.28000000000000003</v>
      </c>
      <c r="J320" s="31">
        <v>5.1999999999999998E-2</v>
      </c>
      <c r="K320" s="31">
        <v>8.7999999999999995E-2</v>
      </c>
      <c r="L320" s="31">
        <v>3.1E-2</v>
      </c>
      <c r="M320" s="31">
        <v>0.01</v>
      </c>
      <c r="N320" s="35">
        <f t="shared" si="69"/>
        <v>95.218999999999994</v>
      </c>
      <c r="O320" s="34">
        <v>36.763375539159519</v>
      </c>
      <c r="P320" s="34">
        <v>37.59914928409286</v>
      </c>
      <c r="Q320" s="34">
        <v>6.7127422704094721</v>
      </c>
      <c r="R320" s="34">
        <v>16.485653474953068</v>
      </c>
      <c r="S320" s="34">
        <v>0.25541752937229278</v>
      </c>
      <c r="T320" s="34">
        <v>0.18721492931607214</v>
      </c>
      <c r="U320" s="34">
        <v>0.33</v>
      </c>
      <c r="V320" s="34">
        <v>0.23</v>
      </c>
      <c r="W320" s="34">
        <v>0.57293807561986332</v>
      </c>
      <c r="X320" s="34">
        <v>0.76412880585420684</v>
      </c>
      <c r="Y320" s="34">
        <v>1.0227338684948311</v>
      </c>
      <c r="Z320" s="34">
        <v>1.2053270654459438</v>
      </c>
      <c r="AA320" s="34"/>
      <c r="AB320" s="34" t="s">
        <v>50</v>
      </c>
      <c r="AC320" s="34">
        <v>6.5</v>
      </c>
      <c r="AD320" s="34" t="s">
        <v>51</v>
      </c>
      <c r="AE320" s="34"/>
      <c r="AF320" s="34"/>
      <c r="AG320" s="34"/>
      <c r="AH320" s="34"/>
      <c r="AI320" s="34"/>
      <c r="AJ320" s="34"/>
      <c r="AK320" s="34"/>
      <c r="AL320" s="36"/>
      <c r="AM320" s="277"/>
      <c r="AN320" s="277"/>
      <c r="AO320" s="277"/>
      <c r="AP320" s="277"/>
      <c r="AQ320" s="277"/>
      <c r="AR320" s="277"/>
      <c r="AS320" s="277"/>
      <c r="AT320" s="277"/>
      <c r="AU320" s="277"/>
      <c r="AV320" s="277"/>
    </row>
    <row r="321" spans="1:48" s="74" customFormat="1" ht="15.75" customHeight="1">
      <c r="A321" s="398" t="s">
        <v>3185</v>
      </c>
      <c r="B321" s="51">
        <v>45893</v>
      </c>
      <c r="C321" s="33" t="s">
        <v>3184</v>
      </c>
      <c r="D321" s="33">
        <v>1480</v>
      </c>
      <c r="E321" s="34">
        <v>5.3</v>
      </c>
      <c r="F321" s="34">
        <v>4.4000000000000004</v>
      </c>
      <c r="G321" s="34">
        <v>4.38</v>
      </c>
      <c r="H321" s="34">
        <v>0.11</v>
      </c>
      <c r="I321" s="34">
        <v>0.46</v>
      </c>
      <c r="J321" s="31">
        <v>4.2000000000000003E-2</v>
      </c>
      <c r="K321" s="31">
        <v>9.4E-2</v>
      </c>
      <c r="L321" s="31">
        <v>5.1999999999999998E-2</v>
      </c>
      <c r="M321" s="31">
        <v>1.0999999999999999E-2</v>
      </c>
      <c r="N321" s="35">
        <f t="shared" si="69"/>
        <v>94.850999999999999</v>
      </c>
      <c r="O321" s="34">
        <v>36.360539410241181</v>
      </c>
      <c r="P321" s="34">
        <v>38.412395277212056</v>
      </c>
      <c r="Q321" s="34">
        <v>6.7817932260742166</v>
      </c>
      <c r="R321" s="34">
        <v>16.118243424066627</v>
      </c>
      <c r="S321" s="34">
        <v>0.25</v>
      </c>
      <c r="T321" s="34">
        <v>0.16856706113951095</v>
      </c>
      <c r="U321" s="34">
        <v>0.32386223538643677</v>
      </c>
      <c r="V321" s="34">
        <v>0.21267242122260882</v>
      </c>
      <c r="W321" s="34">
        <v>0.51911404634791325</v>
      </c>
      <c r="X321" s="34">
        <v>0.74728376190109003</v>
      </c>
      <c r="Y321" s="34">
        <v>1.0564308423431408</v>
      </c>
      <c r="Z321" s="34">
        <v>1.2429460408543069</v>
      </c>
      <c r="AA321" s="34"/>
      <c r="AB321" s="34" t="s">
        <v>53</v>
      </c>
      <c r="AC321" s="34">
        <v>14.3</v>
      </c>
      <c r="AD321" s="34">
        <v>24.8</v>
      </c>
      <c r="AE321" s="34">
        <v>18</v>
      </c>
      <c r="AF321" s="34">
        <v>0.4</v>
      </c>
      <c r="AG321" s="34">
        <v>3.22</v>
      </c>
      <c r="AH321" s="34">
        <v>53.58</v>
      </c>
      <c r="AI321" s="34">
        <v>1.3777777777777778</v>
      </c>
      <c r="AJ321" s="34">
        <v>42.056074766355145</v>
      </c>
      <c r="AK321" s="34">
        <v>854.61</v>
      </c>
      <c r="AL321" s="36"/>
      <c r="AM321" s="277"/>
      <c r="AN321" s="277"/>
      <c r="AO321" s="277"/>
      <c r="AP321" s="277"/>
      <c r="AQ321" s="277"/>
      <c r="AR321" s="277"/>
      <c r="AS321" s="277"/>
      <c r="AT321" s="277"/>
      <c r="AU321" s="277"/>
      <c r="AV321" s="277"/>
    </row>
    <row r="322" spans="1:48" s="74" customFormat="1" ht="15.75" customHeight="1">
      <c r="A322" s="399" t="s">
        <v>3187</v>
      </c>
      <c r="B322" s="51">
        <v>45893</v>
      </c>
      <c r="C322" s="33" t="s">
        <v>3186</v>
      </c>
      <c r="D322" s="33">
        <v>1475</v>
      </c>
      <c r="E322" s="34">
        <v>7.28</v>
      </c>
      <c r="F322" s="34">
        <v>7.38</v>
      </c>
      <c r="G322" s="34">
        <v>4.26</v>
      </c>
      <c r="H322" s="34">
        <v>0.1</v>
      </c>
      <c r="I322" s="34">
        <v>0.28000000000000003</v>
      </c>
      <c r="J322" s="31">
        <v>5.1999999999999998E-2</v>
      </c>
      <c r="K322" s="31">
        <v>8.8999999999999996E-2</v>
      </c>
      <c r="L322" s="31">
        <v>3.4000000000000002E-2</v>
      </c>
      <c r="M322" s="31">
        <v>1.0999999999999999E-2</v>
      </c>
      <c r="N322" s="35">
        <f t="shared" si="69"/>
        <v>95.174000000000007</v>
      </c>
      <c r="O322" s="34">
        <v>36.56</v>
      </c>
      <c r="P322" s="34">
        <v>38.21</v>
      </c>
      <c r="Q322" s="34">
        <v>6.57</v>
      </c>
      <c r="R322" s="34">
        <v>16.350000000000001</v>
      </c>
      <c r="S322" s="34">
        <v>0.26</v>
      </c>
      <c r="T322" s="34">
        <v>0.18</v>
      </c>
      <c r="U322" s="34">
        <v>0.34</v>
      </c>
      <c r="V322" s="34">
        <v>0.2</v>
      </c>
      <c r="W322" s="34">
        <v>0.53</v>
      </c>
      <c r="X322" s="34">
        <v>0.71</v>
      </c>
      <c r="Y322" s="34">
        <v>1.05</v>
      </c>
      <c r="Z322" s="34">
        <v>1.22</v>
      </c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6"/>
      <c r="AM322" s="277"/>
      <c r="AN322" s="277"/>
      <c r="AO322" s="277"/>
      <c r="AP322" s="277"/>
      <c r="AQ322" s="277"/>
      <c r="AR322" s="277"/>
      <c r="AS322" s="277"/>
      <c r="AT322" s="277"/>
      <c r="AU322" s="277"/>
      <c r="AV322" s="277"/>
    </row>
    <row r="323" spans="1:48" s="74" customFormat="1" ht="15.75" customHeight="1">
      <c r="A323" s="399" t="s">
        <v>3189</v>
      </c>
      <c r="B323" s="51">
        <v>45893</v>
      </c>
      <c r="C323" s="33" t="s">
        <v>3188</v>
      </c>
      <c r="D323" s="33">
        <v>1470</v>
      </c>
      <c r="E323" s="34">
        <v>9.25</v>
      </c>
      <c r="F323" s="34">
        <v>9.35</v>
      </c>
      <c r="G323" s="34">
        <v>4.2300000000000004</v>
      </c>
      <c r="H323" s="34">
        <v>0.11</v>
      </c>
      <c r="I323" s="34">
        <v>0.32</v>
      </c>
      <c r="J323" s="31">
        <v>5.8000000000000003E-2</v>
      </c>
      <c r="K323" s="31">
        <v>9.2999999999999999E-2</v>
      </c>
      <c r="L323" s="31">
        <v>3.4000000000000002E-2</v>
      </c>
      <c r="M323" s="31">
        <v>1.2999999999999999E-2</v>
      </c>
      <c r="N323" s="35">
        <f t="shared" si="69"/>
        <v>95.141999999999996</v>
      </c>
      <c r="O323" s="34">
        <v>37.124545700089321</v>
      </c>
      <c r="P323" s="34">
        <v>37.943496142051316</v>
      </c>
      <c r="Q323" s="34">
        <v>6.6362812502110931</v>
      </c>
      <c r="R323" s="34">
        <v>15.872482329938672</v>
      </c>
      <c r="S323" s="34">
        <v>0.25538170709957131</v>
      </c>
      <c r="T323" s="34">
        <v>0.19654810607087908</v>
      </c>
      <c r="U323" s="34">
        <v>0.32367538082189518</v>
      </c>
      <c r="V323" s="34">
        <v>0.20192223247343155</v>
      </c>
      <c r="W323" s="34">
        <v>0.51881453989585036</v>
      </c>
      <c r="X323" s="34">
        <v>0.74685261134797776</v>
      </c>
      <c r="Y323" s="34">
        <v>1.0220595411073279</v>
      </c>
      <c r="Z323" s="34">
        <v>1.200816779076576</v>
      </c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6"/>
      <c r="AM323" s="277"/>
      <c r="AN323" s="277"/>
      <c r="AO323" s="277"/>
      <c r="AP323" s="277"/>
      <c r="AQ323" s="277"/>
      <c r="AR323" s="277"/>
      <c r="AS323" s="277"/>
      <c r="AT323" s="277"/>
      <c r="AU323" s="277"/>
      <c r="AV323" s="277"/>
    </row>
    <row r="324" spans="1:48" s="74" customFormat="1" ht="15.75" customHeight="1">
      <c r="A324" s="399" t="s">
        <v>3191</v>
      </c>
      <c r="B324" s="51">
        <v>45893</v>
      </c>
      <c r="C324" s="33" t="s">
        <v>3190</v>
      </c>
      <c r="D324" s="33">
        <v>1475</v>
      </c>
      <c r="E324" s="34">
        <v>11.1</v>
      </c>
      <c r="F324" s="34">
        <v>11.2</v>
      </c>
      <c r="G324" s="34">
        <v>4.2699999999999996</v>
      </c>
      <c r="H324" s="34">
        <v>0.1</v>
      </c>
      <c r="I324" s="34">
        <v>0.31</v>
      </c>
      <c r="J324" s="31">
        <v>0.05</v>
      </c>
      <c r="K324" s="31">
        <v>8.7999999999999995E-2</v>
      </c>
      <c r="L324" s="31">
        <v>3.5999999999999997E-2</v>
      </c>
      <c r="M324" s="31">
        <v>1.0999999999999999E-2</v>
      </c>
      <c r="N324" s="35">
        <f t="shared" si="69"/>
        <v>95.135000000000005</v>
      </c>
      <c r="O324" s="34">
        <v>36.547054092219057</v>
      </c>
      <c r="P324" s="34">
        <v>38.041066972683296</v>
      </c>
      <c r="Q324" s="34">
        <v>6.7058648568261088</v>
      </c>
      <c r="R324" s="34">
        <v>16.304662246994486</v>
      </c>
      <c r="S324" s="34">
        <v>0.2358602036191699</v>
      </c>
      <c r="T324" s="34">
        <v>0.17792220790431751</v>
      </c>
      <c r="U324" s="34">
        <v>0.32384459822403278</v>
      </c>
      <c r="V324" s="34">
        <v>0.21266083932875982</v>
      </c>
      <c r="W324" s="34">
        <v>0.4866429149980569</v>
      </c>
      <c r="X324" s="34">
        <v>0.76442106720272052</v>
      </c>
      <c r="Y324" s="34">
        <v>1.0408791602380427</v>
      </c>
      <c r="Z324" s="34">
        <v>1.2243649437954596</v>
      </c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6"/>
      <c r="AM324" s="277"/>
      <c r="AN324" s="277"/>
      <c r="AO324" s="277"/>
      <c r="AP324" s="277"/>
      <c r="AQ324" s="277"/>
      <c r="AR324" s="277"/>
      <c r="AS324" s="277"/>
      <c r="AT324" s="277"/>
      <c r="AU324" s="277"/>
      <c r="AV324" s="277"/>
    </row>
    <row r="325" spans="1:48" s="74" customFormat="1" ht="15.75" customHeight="1">
      <c r="A325" s="399" t="s">
        <v>3193</v>
      </c>
      <c r="B325" s="51">
        <v>45893</v>
      </c>
      <c r="C325" s="33" t="s">
        <v>3192</v>
      </c>
      <c r="D325" s="33">
        <v>1460</v>
      </c>
      <c r="E325" s="34">
        <v>13.05</v>
      </c>
      <c r="F325" s="34">
        <v>13.15</v>
      </c>
      <c r="G325" s="34">
        <v>4.2300000000000004</v>
      </c>
      <c r="H325" s="34">
        <v>0.1</v>
      </c>
      <c r="I325" s="34">
        <v>0.28999999999999998</v>
      </c>
      <c r="J325" s="31">
        <v>5.2999999999999999E-2</v>
      </c>
      <c r="K325" s="31">
        <v>8.8999999999999996E-2</v>
      </c>
      <c r="L325" s="31">
        <v>3.4000000000000002E-2</v>
      </c>
      <c r="M325" s="31">
        <v>1.0999999999999999E-2</v>
      </c>
      <c r="N325" s="35">
        <f t="shared" si="69"/>
        <v>95.192999999999998</v>
      </c>
      <c r="O325" s="34">
        <v>36.312288868281094</v>
      </c>
      <c r="P325" s="34">
        <v>38.338998552251176</v>
      </c>
      <c r="Q325" s="34">
        <v>6.744775423313115</v>
      </c>
      <c r="R325" s="34">
        <v>16.051053267548099</v>
      </c>
      <c r="S325" s="34">
        <v>0.25555807568100913</v>
      </c>
      <c r="T325" s="34">
        <v>0.20604974103221341</v>
      </c>
      <c r="U325" s="34">
        <v>0.33635656406328918</v>
      </c>
      <c r="V325" s="34">
        <v>0.21269650687196223</v>
      </c>
      <c r="W325" s="34">
        <v>0.49754063567719803</v>
      </c>
      <c r="X325" s="34">
        <v>0.82468236528083527</v>
      </c>
      <c r="Y325" s="34">
        <v>1.0558133278604869</v>
      </c>
      <c r="Z325" s="34">
        <v>1.2415569323955538</v>
      </c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6"/>
      <c r="AM325" s="277"/>
      <c r="AN325" s="277"/>
      <c r="AO325" s="277"/>
      <c r="AP325" s="277"/>
      <c r="AQ325" s="277"/>
      <c r="AR325" s="277"/>
      <c r="AS325" s="277"/>
      <c r="AT325" s="277"/>
      <c r="AU325" s="277"/>
      <c r="AV325" s="277"/>
    </row>
    <row r="326" spans="1:48" s="74" customFormat="1" ht="15.75" customHeight="1">
      <c r="A326" s="399" t="s">
        <v>3195</v>
      </c>
      <c r="B326" s="51">
        <v>45893</v>
      </c>
      <c r="C326" s="33" t="s">
        <v>3194</v>
      </c>
      <c r="D326" s="33">
        <v>1469</v>
      </c>
      <c r="E326" s="34">
        <v>15.4</v>
      </c>
      <c r="F326" s="34">
        <v>15.5</v>
      </c>
      <c r="G326" s="34">
        <v>4.1900000000000004</v>
      </c>
      <c r="H326" s="34">
        <v>0.1</v>
      </c>
      <c r="I326" s="34">
        <v>0.24</v>
      </c>
      <c r="J326" s="31">
        <v>5.3999999999999999E-2</v>
      </c>
      <c r="K326" s="31">
        <v>8.1000000000000003E-2</v>
      </c>
      <c r="L326" s="31">
        <v>2.5999999999999999E-2</v>
      </c>
      <c r="M326" s="31">
        <v>8.0000000000000002E-3</v>
      </c>
      <c r="N326" s="35">
        <f t="shared" si="69"/>
        <v>95.301000000000002</v>
      </c>
      <c r="O326" s="34">
        <v>36.355410074867031</v>
      </c>
      <c r="P326" s="34">
        <v>38.340291951793752</v>
      </c>
      <c r="Q326" s="34">
        <v>6.8583643585487293</v>
      </c>
      <c r="R326" s="34">
        <v>16.012155956050901</v>
      </c>
      <c r="S326" s="34">
        <v>0.25</v>
      </c>
      <c r="T326" s="34">
        <v>0.19669047901351666</v>
      </c>
      <c r="U326" s="34">
        <v>0.33636791134523525</v>
      </c>
      <c r="V326" s="34">
        <v>0.20206849825536091</v>
      </c>
      <c r="W326" s="34">
        <v>0.50837388631051172</v>
      </c>
      <c r="X326" s="34">
        <v>0.8247101866594394</v>
      </c>
      <c r="Y326" s="34">
        <v>1.0545966026195066</v>
      </c>
      <c r="Z326" s="34">
        <v>1.2432442989162953</v>
      </c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6"/>
      <c r="AM326" s="277"/>
      <c r="AN326" s="277"/>
      <c r="AO326" s="277"/>
      <c r="AP326" s="277"/>
      <c r="AQ326" s="277"/>
      <c r="AR326" s="277"/>
      <c r="AS326" s="277"/>
      <c r="AT326" s="277"/>
      <c r="AU326" s="277"/>
      <c r="AV326" s="277"/>
    </row>
    <row r="327" spans="1:48" s="74" customFormat="1" ht="15.75" customHeight="1">
      <c r="A327" s="399" t="s">
        <v>3197</v>
      </c>
      <c r="B327" s="51">
        <v>45893</v>
      </c>
      <c r="C327" s="33" t="s">
        <v>3196</v>
      </c>
      <c r="D327" s="33">
        <v>1469</v>
      </c>
      <c r="E327" s="34">
        <v>16.149999999999999</v>
      </c>
      <c r="F327" s="34">
        <v>16.25</v>
      </c>
      <c r="G327" s="34">
        <v>4.1900000000000004</v>
      </c>
      <c r="H327" s="34">
        <v>0.11</v>
      </c>
      <c r="I327" s="34">
        <v>0.41</v>
      </c>
      <c r="J327" s="31">
        <v>4.2000000000000003E-2</v>
      </c>
      <c r="K327" s="31">
        <v>9.0999999999999998E-2</v>
      </c>
      <c r="L327" s="31">
        <v>4.5999999999999999E-2</v>
      </c>
      <c r="M327" s="31">
        <v>1.2E-2</v>
      </c>
      <c r="N327" s="35">
        <f t="shared" si="69"/>
        <v>95.099000000000004</v>
      </c>
      <c r="O327" s="82" t="s">
        <v>2352</v>
      </c>
      <c r="P327" s="82" t="s">
        <v>2352</v>
      </c>
      <c r="Q327" s="82" t="s">
        <v>2352</v>
      </c>
      <c r="R327" s="82" t="s">
        <v>2352</v>
      </c>
      <c r="S327" s="82" t="s">
        <v>2352</v>
      </c>
      <c r="T327" s="82" t="s">
        <v>2352</v>
      </c>
      <c r="U327" s="82" t="s">
        <v>2352</v>
      </c>
      <c r="V327" s="82" t="s">
        <v>2352</v>
      </c>
      <c r="W327" s="82" t="s">
        <v>2352</v>
      </c>
      <c r="X327" s="82" t="s">
        <v>2352</v>
      </c>
      <c r="Y327" s="82" t="s">
        <v>2352</v>
      </c>
      <c r="Z327" s="82" t="s">
        <v>2352</v>
      </c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6"/>
      <c r="AM327" s="277"/>
      <c r="AN327" s="277"/>
      <c r="AO327" s="277"/>
      <c r="AP327" s="277"/>
      <c r="AQ327" s="277"/>
      <c r="AR327" s="277"/>
      <c r="AS327" s="277"/>
      <c r="AT327" s="277"/>
      <c r="AU327" s="277"/>
      <c r="AV327" s="277"/>
    </row>
    <row r="328" spans="1:48" s="74" customFormat="1" ht="15.75" customHeight="1">
      <c r="A328" s="399" t="s">
        <v>3199</v>
      </c>
      <c r="B328" s="51">
        <v>45893</v>
      </c>
      <c r="C328" s="33" t="s">
        <v>3198</v>
      </c>
      <c r="D328" s="33">
        <v>1493</v>
      </c>
      <c r="E328" s="34">
        <v>17.45</v>
      </c>
      <c r="F328" s="34">
        <v>17.55</v>
      </c>
      <c r="G328" s="34">
        <v>4.2699999999999996</v>
      </c>
      <c r="H328" s="34">
        <v>0.12</v>
      </c>
      <c r="I328" s="34">
        <v>0.65</v>
      </c>
      <c r="J328" s="31">
        <v>0.03</v>
      </c>
      <c r="K328" s="31">
        <v>9.8000000000000004E-2</v>
      </c>
      <c r="L328" s="31">
        <v>6.7000000000000004E-2</v>
      </c>
      <c r="M328" s="31">
        <v>1.0999999999999999E-2</v>
      </c>
      <c r="N328" s="35">
        <f t="shared" ref="N328:N331" si="80">100-SUM(G328:M328)</f>
        <v>94.754000000000005</v>
      </c>
      <c r="O328" s="34">
        <v>35.688457704117909</v>
      </c>
      <c r="P328" s="34">
        <v>38.684117400884389</v>
      </c>
      <c r="Q328" s="34">
        <v>6.7361953844369706</v>
      </c>
      <c r="R328" s="34">
        <v>16.644756315011925</v>
      </c>
      <c r="S328" s="34">
        <v>0.25559095039051277</v>
      </c>
      <c r="T328" s="34">
        <v>0.13113942993712471</v>
      </c>
      <c r="U328" s="34">
        <v>0.36131833872000568</v>
      </c>
      <c r="V328" s="34">
        <v>0.20208767452061982</v>
      </c>
      <c r="W328" s="34">
        <v>0.49760463875681327</v>
      </c>
      <c r="X328" s="34">
        <v>0.67873216322373431</v>
      </c>
      <c r="Y328" s="34">
        <v>1.0839391750016933</v>
      </c>
      <c r="Z328" s="34">
        <v>1.2726891467792552</v>
      </c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6"/>
      <c r="AM328" s="277"/>
      <c r="AN328" s="277"/>
      <c r="AO328" s="277"/>
      <c r="AP328" s="277"/>
      <c r="AQ328" s="277"/>
      <c r="AR328" s="277"/>
      <c r="AS328" s="277"/>
      <c r="AT328" s="277"/>
      <c r="AU328" s="277"/>
      <c r="AV328" s="277"/>
    </row>
    <row r="329" spans="1:48" s="74" customFormat="1" ht="15.75" customHeight="1">
      <c r="A329" s="399" t="s">
        <v>3201</v>
      </c>
      <c r="B329" s="51">
        <v>45893</v>
      </c>
      <c r="C329" s="33" t="s">
        <v>3200</v>
      </c>
      <c r="D329" s="33">
        <v>1485</v>
      </c>
      <c r="E329" s="34">
        <v>20.399999999999999</v>
      </c>
      <c r="F329" s="34">
        <v>20.5</v>
      </c>
      <c r="G329" s="34">
        <v>4.24</v>
      </c>
      <c r="H329" s="34">
        <v>0.12</v>
      </c>
      <c r="I329" s="34">
        <v>0.46</v>
      </c>
      <c r="J329" s="31">
        <v>3.5000000000000003E-2</v>
      </c>
      <c r="K329" s="31">
        <v>9.2999999999999999E-2</v>
      </c>
      <c r="L329" s="31">
        <v>5.2999999999999999E-2</v>
      </c>
      <c r="M329" s="31">
        <v>1.2E-2</v>
      </c>
      <c r="N329" s="35">
        <f t="shared" si="80"/>
        <v>94.986999999999995</v>
      </c>
      <c r="O329" s="34">
        <v>35.810066344616381</v>
      </c>
      <c r="P329" s="34">
        <v>38.329831064232721</v>
      </c>
      <c r="Q329" s="34">
        <v>6.6031733636814254</v>
      </c>
      <c r="R329" s="34">
        <v>16.948499466055431</v>
      </c>
      <c r="S329" s="34">
        <v>0.27522034475489815</v>
      </c>
      <c r="T329" s="34">
        <v>0.14985651090284266</v>
      </c>
      <c r="U329" s="34">
        <v>0.33636139836317491</v>
      </c>
      <c r="V329" s="34">
        <v>0.2020645856689943</v>
      </c>
      <c r="W329" s="34">
        <v>0.49754778660242194</v>
      </c>
      <c r="X329" s="34">
        <v>0.74737913512169718</v>
      </c>
      <c r="Y329" s="34">
        <v>1.0703647040295181</v>
      </c>
      <c r="Z329" s="34">
        <v>1.2547590388552656</v>
      </c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6"/>
      <c r="AM329" s="277"/>
      <c r="AN329" s="277"/>
      <c r="AO329" s="277"/>
      <c r="AP329" s="277"/>
      <c r="AQ329" s="277"/>
      <c r="AR329" s="277"/>
      <c r="AS329" s="277"/>
      <c r="AT329" s="277"/>
      <c r="AU329" s="277"/>
      <c r="AV329" s="277"/>
    </row>
    <row r="330" spans="1:48" s="74" customFormat="1" ht="15.75" customHeight="1">
      <c r="A330" s="399" t="s">
        <v>3203</v>
      </c>
      <c r="B330" s="51">
        <v>45893</v>
      </c>
      <c r="C330" s="33" t="s">
        <v>3202</v>
      </c>
      <c r="D330" s="33">
        <v>1482</v>
      </c>
      <c r="E330" s="34">
        <v>21.4</v>
      </c>
      <c r="F330" s="34">
        <v>21.5</v>
      </c>
      <c r="G330" s="34">
        <v>4.22</v>
      </c>
      <c r="H330" s="34">
        <v>0.12</v>
      </c>
      <c r="I330" s="34">
        <v>0.56999999999999995</v>
      </c>
      <c r="J330" s="31">
        <v>2.9000000000000001E-2</v>
      </c>
      <c r="K330" s="31">
        <v>9.8000000000000004E-2</v>
      </c>
      <c r="L330" s="31">
        <v>6.2E-2</v>
      </c>
      <c r="M330" s="31">
        <v>1.2999999999999999E-2</v>
      </c>
      <c r="N330" s="35">
        <f t="shared" si="80"/>
        <v>94.888000000000005</v>
      </c>
      <c r="O330" s="34">
        <v>35.450000000000003</v>
      </c>
      <c r="P330" s="34">
        <v>38.75</v>
      </c>
      <c r="Q330" s="34">
        <v>6.9</v>
      </c>
      <c r="R330" s="34">
        <v>16.7</v>
      </c>
      <c r="S330" s="34">
        <v>0.27522034475489815</v>
      </c>
      <c r="T330" s="34">
        <v>0.12</v>
      </c>
      <c r="U330" s="34">
        <v>0.33636139836317491</v>
      </c>
      <c r="V330" s="34">
        <v>0.19</v>
      </c>
      <c r="W330" s="34">
        <v>0.45</v>
      </c>
      <c r="X330" s="34">
        <v>0.72</v>
      </c>
      <c r="Y330" s="34">
        <f t="shared" ref="Y330" si="81">P330/O330</f>
        <v>1.0930888575458391</v>
      </c>
      <c r="Z330" s="34">
        <f t="shared" ref="Z330" si="82">(Q330+P330)/O330</f>
        <v>1.2877291960507755</v>
      </c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6"/>
      <c r="AM330" s="277"/>
      <c r="AN330" s="277"/>
      <c r="AO330" s="277"/>
      <c r="AP330" s="277"/>
      <c r="AQ330" s="277"/>
      <c r="AR330" s="277"/>
      <c r="AS330" s="277"/>
      <c r="AT330" s="277"/>
      <c r="AU330" s="277"/>
      <c r="AV330" s="277"/>
    </row>
    <row r="331" spans="1:48" s="74" customFormat="1" ht="15.75" customHeight="1">
      <c r="A331" s="399" t="s">
        <v>3203</v>
      </c>
      <c r="B331" s="51">
        <v>45893</v>
      </c>
      <c r="C331" s="33" t="s">
        <v>3204</v>
      </c>
      <c r="D331" s="33">
        <v>1491</v>
      </c>
      <c r="E331" s="34">
        <v>23</v>
      </c>
      <c r="F331" s="34">
        <v>23.2</v>
      </c>
      <c r="G331" s="34">
        <v>4.2699999999999996</v>
      </c>
      <c r="H331" s="34">
        <v>0.12</v>
      </c>
      <c r="I331" s="34">
        <v>0.94</v>
      </c>
      <c r="J331" s="31">
        <v>2.3E-2</v>
      </c>
      <c r="K331" s="31">
        <v>9.5000000000000001E-2</v>
      </c>
      <c r="L331" s="31">
        <v>0.08</v>
      </c>
      <c r="M331" s="31">
        <v>1.0999999999999999E-2</v>
      </c>
      <c r="N331" s="35">
        <f t="shared" si="80"/>
        <v>94.460999999999999</v>
      </c>
      <c r="O331" s="34">
        <v>35.020000000000003</v>
      </c>
      <c r="P331" s="34">
        <v>39.1</v>
      </c>
      <c r="Q331" s="34">
        <v>6.82</v>
      </c>
      <c r="R331" s="34">
        <v>16.98</v>
      </c>
      <c r="S331" s="34">
        <v>0.28000000000000003</v>
      </c>
      <c r="T331" s="34">
        <v>0.1</v>
      </c>
      <c r="U331" s="34">
        <v>0.33636139836317491</v>
      </c>
      <c r="V331" s="34">
        <v>0.19</v>
      </c>
      <c r="W331" s="34">
        <v>0.41</v>
      </c>
      <c r="X331" s="34">
        <v>0.65</v>
      </c>
      <c r="Y331" s="34">
        <v>1.116504854368932</v>
      </c>
      <c r="Z331" s="34">
        <v>1.311250713877784</v>
      </c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6"/>
      <c r="AM331" s="277"/>
      <c r="AN331" s="277"/>
      <c r="AO331" s="277"/>
      <c r="AP331" s="277"/>
      <c r="AQ331" s="277"/>
      <c r="AR331" s="277"/>
      <c r="AS331" s="277"/>
      <c r="AT331" s="277"/>
      <c r="AU331" s="277"/>
      <c r="AV331" s="277"/>
    </row>
    <row r="332" spans="1:48" s="74" customFormat="1" ht="15.75" customHeight="1">
      <c r="A332" s="369"/>
      <c r="B332" s="51"/>
      <c r="C332" s="33"/>
      <c r="D332" s="33"/>
      <c r="E332" s="34"/>
      <c r="F332" s="34"/>
      <c r="G332" s="34"/>
      <c r="H332" s="34"/>
      <c r="I332" s="34"/>
      <c r="J332" s="31"/>
      <c r="K332" s="31"/>
      <c r="L332" s="31"/>
      <c r="M332" s="31"/>
      <c r="N332" s="35"/>
      <c r="O332" s="34"/>
      <c r="P332" s="33"/>
      <c r="Q332" s="33"/>
      <c r="R332" s="33"/>
      <c r="S332" s="33"/>
      <c r="T332" s="33"/>
      <c r="U332" s="34"/>
      <c r="V332" s="33"/>
      <c r="W332" s="34"/>
      <c r="X332" s="33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6"/>
      <c r="AM332" s="277"/>
      <c r="AN332" s="277"/>
      <c r="AO332" s="277"/>
      <c r="AP332" s="277"/>
      <c r="AQ332" s="277"/>
      <c r="AR332" s="277"/>
      <c r="AS332" s="277"/>
      <c r="AT332" s="277"/>
      <c r="AU332" s="277"/>
      <c r="AV332" s="277"/>
    </row>
    <row r="333" spans="1:48" s="74" customFormat="1" ht="15.75" customHeight="1">
      <c r="A333" s="400" t="s">
        <v>3206</v>
      </c>
      <c r="B333" s="51">
        <v>45894</v>
      </c>
      <c r="C333" s="33" t="s">
        <v>3205</v>
      </c>
      <c r="D333" s="33">
        <v>1483</v>
      </c>
      <c r="E333" s="34">
        <v>1.25</v>
      </c>
      <c r="F333" s="34">
        <v>1.35</v>
      </c>
      <c r="G333" s="34">
        <v>4.3</v>
      </c>
      <c r="H333" s="34">
        <v>0.15</v>
      </c>
      <c r="I333" s="34">
        <v>0.89</v>
      </c>
      <c r="J333" s="31">
        <v>2.3E-2</v>
      </c>
      <c r="K333" s="31">
        <v>0.107</v>
      </c>
      <c r="L333" s="31">
        <v>7.9000000000000001E-2</v>
      </c>
      <c r="M333" s="31">
        <v>1.2E-2</v>
      </c>
      <c r="N333" s="35">
        <f t="shared" ref="N333:N396" si="83">100-SUM(G333:M333)</f>
        <v>94.439000000000007</v>
      </c>
      <c r="O333" s="34">
        <v>35.225663847558181</v>
      </c>
      <c r="P333" s="34">
        <v>39.160201084729671</v>
      </c>
      <c r="Q333" s="34">
        <v>6.9268367275213976</v>
      </c>
      <c r="R333" s="34">
        <v>16.491004222561493</v>
      </c>
      <c r="S333" s="34">
        <v>0.29498450940846327</v>
      </c>
      <c r="T333" s="34">
        <v>0.11243262038929132</v>
      </c>
      <c r="U333" s="34">
        <v>0.34894410750927374</v>
      </c>
      <c r="V333" s="34">
        <v>0.20213692611924203</v>
      </c>
      <c r="W333" s="34">
        <v>0.47608565493874111</v>
      </c>
      <c r="X333" s="34">
        <v>0.66171029926425118</v>
      </c>
      <c r="Y333" s="34">
        <f t="shared" ref="Y333:Y335" si="84">P333/O333</f>
        <v>1.1116951905916808</v>
      </c>
      <c r="Z333" s="34">
        <f t="shared" ref="Z333:Z335" si="85">(Q333+P333)/O333</f>
        <v>1.3083369560243445</v>
      </c>
      <c r="AA333" s="34"/>
      <c r="AB333" s="34" t="s">
        <v>48</v>
      </c>
      <c r="AC333" s="34">
        <v>22.3</v>
      </c>
      <c r="AD333" s="34" t="s">
        <v>51</v>
      </c>
      <c r="AE333" s="34"/>
      <c r="AF333" s="34"/>
      <c r="AG333" s="34"/>
      <c r="AH333" s="34"/>
      <c r="AI333" s="34"/>
      <c r="AJ333" s="34"/>
      <c r="AK333" s="34"/>
      <c r="AL333" s="36"/>
      <c r="AM333" s="277"/>
      <c r="AN333" s="277"/>
      <c r="AO333" s="277"/>
      <c r="AP333" s="277"/>
      <c r="AQ333" s="277"/>
      <c r="AR333" s="277"/>
      <c r="AS333" s="277"/>
      <c r="AT333" s="277"/>
      <c r="AU333" s="277"/>
      <c r="AV333" s="277"/>
    </row>
    <row r="334" spans="1:48" s="74" customFormat="1" ht="15.75" customHeight="1">
      <c r="A334" s="401" t="s">
        <v>3208</v>
      </c>
      <c r="B334" s="51">
        <v>45894</v>
      </c>
      <c r="C334" s="33" t="s">
        <v>3207</v>
      </c>
      <c r="D334" s="33">
        <v>1513</v>
      </c>
      <c r="E334" s="34">
        <v>2.5</v>
      </c>
      <c r="F334" s="34">
        <v>3</v>
      </c>
      <c r="G334" s="34">
        <v>4.22</v>
      </c>
      <c r="H334" s="34">
        <v>0.13</v>
      </c>
      <c r="I334" s="34">
        <v>0.97</v>
      </c>
      <c r="J334" s="31">
        <v>2.1000000000000001E-2</v>
      </c>
      <c r="K334" s="31">
        <v>9.7000000000000003E-2</v>
      </c>
      <c r="L334" s="31">
        <v>7.9000000000000001E-2</v>
      </c>
      <c r="M334" s="31">
        <v>1.0999999999999999E-2</v>
      </c>
      <c r="N334" s="35">
        <f t="shared" si="83"/>
        <v>94.471999999999994</v>
      </c>
      <c r="O334" s="34">
        <v>35.123466572993173</v>
      </c>
      <c r="P334" s="34">
        <v>39.746438909357281</v>
      </c>
      <c r="Q334" s="34">
        <v>7.1447108511489974</v>
      </c>
      <c r="R334" s="34">
        <v>15.860934066382919</v>
      </c>
      <c r="S334" s="34">
        <v>0.31467324559612014</v>
      </c>
      <c r="T334" s="34">
        <v>0.12181094836248377</v>
      </c>
      <c r="U334" s="34">
        <v>0.34896972766608669</v>
      </c>
      <c r="V334" s="34">
        <v>0.1915122007009174</v>
      </c>
      <c r="W334" s="34">
        <v>0.45447876416335137</v>
      </c>
      <c r="X334" s="34">
        <v>0.59300471362867702</v>
      </c>
      <c r="Y334" s="34">
        <f t="shared" si="84"/>
        <v>1.1316206168533138</v>
      </c>
      <c r="Z334" s="34">
        <f t="shared" si="85"/>
        <v>1.3350376353956306</v>
      </c>
      <c r="AA334" s="34"/>
      <c r="AB334" s="34" t="s">
        <v>50</v>
      </c>
      <c r="AC334" s="34">
        <v>6.3</v>
      </c>
      <c r="AD334" s="34">
        <v>24.6</v>
      </c>
      <c r="AE334" s="34">
        <v>18.399999999999999</v>
      </c>
      <c r="AF334" s="34">
        <v>0.6</v>
      </c>
      <c r="AG334" s="34">
        <v>3.35</v>
      </c>
      <c r="AH334" s="34">
        <v>53.05</v>
      </c>
      <c r="AI334" s="34">
        <v>1.3369565217391306</v>
      </c>
      <c r="AJ334" s="34">
        <v>42.790697674418603</v>
      </c>
      <c r="AK334" s="34">
        <v>852.47499999999991</v>
      </c>
      <c r="AL334" s="36"/>
      <c r="AM334" s="277"/>
      <c r="AN334" s="277"/>
      <c r="AO334" s="277"/>
      <c r="AP334" s="277"/>
      <c r="AQ334" s="277"/>
      <c r="AR334" s="277"/>
      <c r="AS334" s="277"/>
      <c r="AT334" s="277"/>
      <c r="AU334" s="277"/>
      <c r="AV334" s="277"/>
    </row>
    <row r="335" spans="1:48" s="74" customFormat="1" ht="15.75" customHeight="1">
      <c r="A335" s="402" t="s">
        <v>3210</v>
      </c>
      <c r="B335" s="51">
        <v>45894</v>
      </c>
      <c r="C335" s="33" t="s">
        <v>3209</v>
      </c>
      <c r="D335" s="33">
        <v>1476</v>
      </c>
      <c r="E335" s="34">
        <v>4.2</v>
      </c>
      <c r="F335" s="34">
        <v>4.3</v>
      </c>
      <c r="G335" s="34">
        <v>4.17</v>
      </c>
      <c r="H335" s="34">
        <v>0.1</v>
      </c>
      <c r="I335" s="34">
        <v>0.44</v>
      </c>
      <c r="J335" s="31">
        <v>5.7000000000000002E-2</v>
      </c>
      <c r="K335" s="31">
        <v>0.08</v>
      </c>
      <c r="L335" s="31">
        <v>3.5999999999999997E-2</v>
      </c>
      <c r="M335" s="31">
        <v>0.01</v>
      </c>
      <c r="N335" s="35">
        <f t="shared" si="83"/>
        <v>95.106999999999999</v>
      </c>
      <c r="O335" s="34">
        <v>35.990623349753392</v>
      </c>
      <c r="P335" s="34">
        <v>38.193633772384786</v>
      </c>
      <c r="Q335" s="34">
        <v>6.7791842797929558</v>
      </c>
      <c r="R335" s="34">
        <v>16.594911318310071</v>
      </c>
      <c r="S335" s="34">
        <v>0.35367346344501921</v>
      </c>
      <c r="T335" s="34">
        <v>0.16850221362903064</v>
      </c>
      <c r="U335" s="34">
        <v>0.36109198981566409</v>
      </c>
      <c r="V335" s="34">
        <v>0.25510872773083354</v>
      </c>
      <c r="W335" s="34">
        <v>0.46486076641672008</v>
      </c>
      <c r="X335" s="34">
        <v>0.73841011872153117</v>
      </c>
      <c r="Y335" s="34">
        <f t="shared" si="84"/>
        <v>1.0612106770483731</v>
      </c>
      <c r="Z335" s="34">
        <f t="shared" si="85"/>
        <v>1.2495704121358571</v>
      </c>
      <c r="AA335" s="34"/>
      <c r="AB335" s="34" t="s">
        <v>53</v>
      </c>
      <c r="AC335" s="34">
        <v>14.3</v>
      </c>
      <c r="AD335" s="34" t="s">
        <v>51</v>
      </c>
      <c r="AE335" s="34"/>
      <c r="AF335" s="34"/>
      <c r="AG335" s="34"/>
      <c r="AH335" s="34"/>
      <c r="AI335" s="34"/>
      <c r="AJ335" s="34"/>
      <c r="AK335" s="34"/>
      <c r="AL335" s="36"/>
      <c r="AM335" s="277"/>
      <c r="AN335" s="277"/>
      <c r="AO335" s="277"/>
      <c r="AP335" s="277"/>
      <c r="AQ335" s="277"/>
      <c r="AR335" s="277"/>
      <c r="AS335" s="277"/>
      <c r="AT335" s="277"/>
      <c r="AU335" s="277"/>
      <c r="AV335" s="277"/>
    </row>
    <row r="336" spans="1:48" s="74" customFormat="1" ht="15.75" customHeight="1">
      <c r="A336" s="403" t="s">
        <v>3212</v>
      </c>
      <c r="B336" s="51">
        <v>45894</v>
      </c>
      <c r="C336" s="33" t="s">
        <v>3211</v>
      </c>
      <c r="D336" s="33">
        <v>1453</v>
      </c>
      <c r="E336" s="34">
        <v>6</v>
      </c>
      <c r="F336" s="34">
        <v>6.1</v>
      </c>
      <c r="G336" s="34">
        <v>4.2</v>
      </c>
      <c r="H336" s="34">
        <v>0.09</v>
      </c>
      <c r="I336" s="34">
        <v>0.24</v>
      </c>
      <c r="J336" s="31">
        <v>6.5000000000000002E-2</v>
      </c>
      <c r="K336" s="31">
        <v>8.5999999999999993E-2</v>
      </c>
      <c r="L336" s="31">
        <v>2.4E-2</v>
      </c>
      <c r="M336" s="31">
        <v>0.01</v>
      </c>
      <c r="N336" s="35">
        <f t="shared" si="83"/>
        <v>95.284999999999997</v>
      </c>
      <c r="O336" s="34">
        <v>37.221178002532206</v>
      </c>
      <c r="P336" s="34">
        <v>37.635183896453135</v>
      </c>
      <c r="Q336" s="34">
        <v>6.7216803279557702</v>
      </c>
      <c r="R336" s="34">
        <v>15.774988306986819</v>
      </c>
      <c r="S336" s="34">
        <v>0.23575237776112806</v>
      </c>
      <c r="T336" s="34">
        <v>0.22464109766173065</v>
      </c>
      <c r="U336" s="34">
        <v>0.33614641670269457</v>
      </c>
      <c r="V336" s="34">
        <v>0.21256361929282042</v>
      </c>
      <c r="W336" s="34">
        <v>0.50803912758820968</v>
      </c>
      <c r="X336" s="34">
        <v>0.78982682706550067</v>
      </c>
      <c r="Y336" s="34">
        <v>1.0111228584407717</v>
      </c>
      <c r="Z336" s="34">
        <v>1.1917103811542786</v>
      </c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6"/>
      <c r="AM336" s="277"/>
      <c r="AN336" s="277"/>
      <c r="AO336" s="277"/>
      <c r="AP336" s="277"/>
      <c r="AQ336" s="277"/>
      <c r="AR336" s="277"/>
      <c r="AS336" s="277"/>
      <c r="AT336" s="277"/>
      <c r="AU336" s="277"/>
      <c r="AV336" s="277"/>
    </row>
    <row r="337" spans="1:48" s="74" customFormat="1" ht="15.75" customHeight="1">
      <c r="A337" s="403" t="s">
        <v>3214</v>
      </c>
      <c r="B337" s="51">
        <v>45894</v>
      </c>
      <c r="C337" s="33" t="s">
        <v>3213</v>
      </c>
      <c r="D337" s="33">
        <v>1479</v>
      </c>
      <c r="E337" s="34">
        <v>7.55</v>
      </c>
      <c r="F337" s="34">
        <v>8.0500000000000007</v>
      </c>
      <c r="G337" s="34">
        <v>4.2300000000000004</v>
      </c>
      <c r="H337" s="34">
        <v>0.12</v>
      </c>
      <c r="I337" s="34">
        <v>0.54</v>
      </c>
      <c r="J337" s="31">
        <v>3.9E-2</v>
      </c>
      <c r="K337" s="31">
        <v>8.6999999999999994E-2</v>
      </c>
      <c r="L337" s="31">
        <v>5.0999999999999997E-2</v>
      </c>
      <c r="M337" s="31">
        <v>1.0999999999999999E-2</v>
      </c>
      <c r="N337" s="35">
        <f t="shared" si="83"/>
        <v>94.921999999999997</v>
      </c>
      <c r="O337" s="34">
        <v>37.167849054305961</v>
      </c>
      <c r="P337" s="34">
        <v>37.964387790253333</v>
      </c>
      <c r="Q337" s="34">
        <v>6.7120604043280405</v>
      </c>
      <c r="R337" s="34">
        <v>15.794272667324851</v>
      </c>
      <c r="S337" s="34">
        <v>0.23574607809502818</v>
      </c>
      <c r="T337" s="34">
        <v>0.17783611680068087</v>
      </c>
      <c r="U337" s="34">
        <v>0.33613743435347715</v>
      </c>
      <c r="V337" s="34">
        <v>0.21255793926600905</v>
      </c>
      <c r="W337" s="34">
        <v>0.50802555200140176</v>
      </c>
      <c r="X337" s="34">
        <v>0.72112696327121584</v>
      </c>
      <c r="Y337" s="34">
        <v>1.0214308537140138</v>
      </c>
      <c r="Z337" s="34">
        <v>1.2020186621320108</v>
      </c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6"/>
      <c r="AM337" s="277"/>
      <c r="AN337" s="277"/>
      <c r="AO337" s="277"/>
      <c r="AP337" s="277"/>
      <c r="AQ337" s="277"/>
      <c r="AR337" s="277"/>
      <c r="AS337" s="277"/>
      <c r="AT337" s="277"/>
      <c r="AU337" s="277"/>
      <c r="AV337" s="277"/>
    </row>
    <row r="338" spans="1:48" s="74" customFormat="1" ht="15.75" customHeight="1">
      <c r="A338" s="403" t="s">
        <v>3216</v>
      </c>
      <c r="B338" s="51">
        <v>45894</v>
      </c>
      <c r="C338" s="33" t="s">
        <v>3215</v>
      </c>
      <c r="D338" s="33">
        <v>1460</v>
      </c>
      <c r="E338" s="34">
        <v>10.050000000000001</v>
      </c>
      <c r="F338" s="34">
        <v>10.15</v>
      </c>
      <c r="G338" s="34">
        <v>4.3</v>
      </c>
      <c r="H338" s="34">
        <v>0.1</v>
      </c>
      <c r="I338" s="34">
        <v>0.32</v>
      </c>
      <c r="J338" s="31">
        <v>5.7000000000000002E-2</v>
      </c>
      <c r="K338" s="31">
        <v>8.8999999999999996E-2</v>
      </c>
      <c r="L338" s="31">
        <v>3.5000000000000003E-2</v>
      </c>
      <c r="M338" s="31">
        <v>0.01</v>
      </c>
      <c r="N338" s="35">
        <f t="shared" si="83"/>
        <v>95.088999999999999</v>
      </c>
      <c r="O338" s="34">
        <v>37.409124803745911</v>
      </c>
      <c r="P338" s="34">
        <v>37.925185592122496</v>
      </c>
      <c r="Q338" s="34">
        <v>6.7008415644966917</v>
      </c>
      <c r="R338" s="34">
        <v>15.64232670639946</v>
      </c>
      <c r="S338" s="34">
        <v>0.25532381684234973</v>
      </c>
      <c r="T338" s="34">
        <v>0.16843161624924868</v>
      </c>
      <c r="U338" s="34">
        <v>0.32360200966596991</v>
      </c>
      <c r="V338" s="34">
        <v>0.21250153734672236</v>
      </c>
      <c r="W338" s="34">
        <v>0.54030930660601284</v>
      </c>
      <c r="X338" s="34">
        <v>0.71235304652512277</v>
      </c>
      <c r="Y338" s="34">
        <v>1.0137950511027436</v>
      </c>
      <c r="Z338" s="34">
        <v>1.1929182356105434</v>
      </c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6"/>
      <c r="AM338" s="277"/>
      <c r="AN338" s="277"/>
      <c r="AO338" s="277"/>
      <c r="AP338" s="277"/>
      <c r="AQ338" s="277"/>
      <c r="AR338" s="277"/>
      <c r="AS338" s="277"/>
      <c r="AT338" s="277"/>
      <c r="AU338" s="277"/>
      <c r="AV338" s="277"/>
    </row>
    <row r="339" spans="1:48" s="74" customFormat="1" ht="15.75" customHeight="1">
      <c r="A339" s="403" t="s">
        <v>3218</v>
      </c>
      <c r="B339" s="51">
        <v>45894</v>
      </c>
      <c r="C339" s="33" t="s">
        <v>3217</v>
      </c>
      <c r="D339" s="33">
        <v>1469</v>
      </c>
      <c r="E339" s="34">
        <v>11.55</v>
      </c>
      <c r="F339" s="34">
        <v>12.05</v>
      </c>
      <c r="G339" s="34">
        <v>4.26</v>
      </c>
      <c r="H339" s="34">
        <v>0.11</v>
      </c>
      <c r="I339" s="34">
        <v>0.46</v>
      </c>
      <c r="J339" s="31">
        <v>4.4999999999999998E-2</v>
      </c>
      <c r="K339" s="31">
        <v>0.09</v>
      </c>
      <c r="L339" s="31">
        <v>4.4999999999999998E-2</v>
      </c>
      <c r="M339" s="31">
        <v>1.0999999999999999E-2</v>
      </c>
      <c r="N339" s="35">
        <f t="shared" si="83"/>
        <v>94.978999999999999</v>
      </c>
      <c r="O339" s="34">
        <v>37.193773445733839</v>
      </c>
      <c r="P339" s="34">
        <v>37.531531823538387</v>
      </c>
      <c r="Q339" s="34">
        <v>6.6166830992059156</v>
      </c>
      <c r="R339" s="34">
        <v>16.373185789036906</v>
      </c>
      <c r="S339" s="34">
        <v>0.25535398764094142</v>
      </c>
      <c r="T339" s="34">
        <v>0.17780993701195758</v>
      </c>
      <c r="U339" s="34">
        <v>0.32364024868016861</v>
      </c>
      <c r="V339" s="34">
        <v>0.19127398317619065</v>
      </c>
      <c r="W339" s="34">
        <v>0.49714330096993498</v>
      </c>
      <c r="X339" s="34">
        <v>0.72960438500577141</v>
      </c>
      <c r="Y339" s="34">
        <v>1.009081046275053</v>
      </c>
      <c r="Z339" s="34">
        <v>1.1869786481104714</v>
      </c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6"/>
      <c r="AM339" s="277"/>
      <c r="AN339" s="277"/>
      <c r="AO339" s="277"/>
      <c r="AP339" s="277"/>
      <c r="AQ339" s="277"/>
      <c r="AR339" s="277"/>
      <c r="AS339" s="277"/>
      <c r="AT339" s="277"/>
      <c r="AU339" s="277"/>
      <c r="AV339" s="277"/>
    </row>
    <row r="340" spans="1:48" s="74" customFormat="1" ht="15.75" customHeight="1">
      <c r="A340" s="404" t="s">
        <v>3220</v>
      </c>
      <c r="B340" s="51">
        <v>45894</v>
      </c>
      <c r="C340" s="33" t="s">
        <v>3219</v>
      </c>
      <c r="D340" s="37">
        <v>1472</v>
      </c>
      <c r="E340" s="34">
        <v>13.28</v>
      </c>
      <c r="F340" s="34">
        <v>13.38</v>
      </c>
      <c r="G340" s="34">
        <v>4.32</v>
      </c>
      <c r="H340" s="34">
        <v>0.12</v>
      </c>
      <c r="I340" s="34">
        <v>0.65</v>
      </c>
      <c r="J340" s="31">
        <v>3.1E-2</v>
      </c>
      <c r="K340" s="31">
        <v>9.5000000000000001E-2</v>
      </c>
      <c r="L340" s="31">
        <v>6.4000000000000001E-2</v>
      </c>
      <c r="M340" s="31">
        <v>1.0999999999999999E-2</v>
      </c>
      <c r="N340" s="35">
        <f t="shared" si="83"/>
        <v>94.709000000000003</v>
      </c>
      <c r="O340" s="34">
        <v>36.545810740920366</v>
      </c>
      <c r="P340" s="34">
        <v>38.681056320260595</v>
      </c>
      <c r="Q340" s="34">
        <v>6.7623040720983143</v>
      </c>
      <c r="R340" s="34">
        <v>15.830953283246037</v>
      </c>
      <c r="S340" s="34">
        <v>0.25550652781617672</v>
      </c>
      <c r="T340" s="34">
        <v>0.20600817934737456</v>
      </c>
      <c r="U340" s="34">
        <v>0.33628871857394738</v>
      </c>
      <c r="V340" s="34">
        <v>0.19138824403885119</v>
      </c>
      <c r="W340" s="34">
        <v>0.46499852094919114</v>
      </c>
      <c r="X340" s="34">
        <v>0.6956853927491764</v>
      </c>
      <c r="Y340" s="34">
        <v>1.0584265483799868</v>
      </c>
      <c r="Z340" s="34">
        <v>1.2434629160238044</v>
      </c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6"/>
      <c r="AM340" s="277"/>
      <c r="AN340" s="277"/>
      <c r="AO340" s="277"/>
      <c r="AP340" s="277"/>
      <c r="AQ340" s="277"/>
      <c r="AR340" s="277"/>
      <c r="AS340" s="277"/>
      <c r="AT340" s="277"/>
      <c r="AU340" s="277"/>
      <c r="AV340" s="277"/>
    </row>
    <row r="341" spans="1:48" s="74" customFormat="1" ht="15.75" customHeight="1">
      <c r="A341" s="404" t="s">
        <v>3222</v>
      </c>
      <c r="B341" s="51">
        <v>45894</v>
      </c>
      <c r="C341" s="33" t="s">
        <v>3221</v>
      </c>
      <c r="D341" s="37">
        <v>1486</v>
      </c>
      <c r="E341" s="34">
        <v>15.4</v>
      </c>
      <c r="F341" s="34">
        <v>15.5</v>
      </c>
      <c r="G341" s="34">
        <v>4.32</v>
      </c>
      <c r="H341" s="34">
        <v>0.14000000000000001</v>
      </c>
      <c r="I341" s="34">
        <v>0.77</v>
      </c>
      <c r="J341" s="31">
        <v>2.9000000000000001E-2</v>
      </c>
      <c r="K341" s="31">
        <v>0.1</v>
      </c>
      <c r="L341" s="31">
        <v>7.2999999999999995E-2</v>
      </c>
      <c r="M341" s="31">
        <v>1.2E-2</v>
      </c>
      <c r="N341" s="35">
        <f t="shared" si="83"/>
        <v>94.555999999999997</v>
      </c>
      <c r="O341" s="34">
        <v>36.263235888063853</v>
      </c>
      <c r="P341" s="34">
        <v>38.4868954345052</v>
      </c>
      <c r="Q341" s="34">
        <v>6.8851132929234966</v>
      </c>
      <c r="R341" s="34">
        <v>16.235176527682945</v>
      </c>
      <c r="S341" s="34">
        <v>0.29481650714212593</v>
      </c>
      <c r="T341" s="34">
        <v>0.1310966845283634</v>
      </c>
      <c r="U341" s="34">
        <v>0.3362901817636566</v>
      </c>
      <c r="V341" s="34">
        <v>0.18075635028058215</v>
      </c>
      <c r="W341" s="34">
        <v>0.41093071343867638</v>
      </c>
      <c r="X341" s="34">
        <v>0.69568841967113759</v>
      </c>
      <c r="Y341" s="34">
        <v>1.0613199426908637</v>
      </c>
      <c r="Z341" s="34">
        <v>1.2511847775383724</v>
      </c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6"/>
      <c r="AM341" s="277"/>
      <c r="AN341" s="277"/>
      <c r="AO341" s="277"/>
      <c r="AP341" s="277"/>
      <c r="AQ341" s="277"/>
      <c r="AR341" s="277"/>
      <c r="AS341" s="277"/>
      <c r="AT341" s="277"/>
      <c r="AU341" s="277"/>
      <c r="AV341" s="277"/>
    </row>
    <row r="342" spans="1:48" s="74" customFormat="1" ht="15.75" customHeight="1">
      <c r="A342" s="404" t="s">
        <v>3224</v>
      </c>
      <c r="B342" s="51">
        <v>45894</v>
      </c>
      <c r="C342" s="33" t="s">
        <v>3223</v>
      </c>
      <c r="D342" s="37">
        <v>1468</v>
      </c>
      <c r="E342" s="34">
        <v>16.399999999999999</v>
      </c>
      <c r="F342" s="34">
        <v>16.5</v>
      </c>
      <c r="G342" s="34">
        <v>4.3099999999999996</v>
      </c>
      <c r="H342" s="34">
        <v>0.12</v>
      </c>
      <c r="I342" s="34">
        <v>0.73</v>
      </c>
      <c r="J342" s="31">
        <v>2.9000000000000001E-2</v>
      </c>
      <c r="K342" s="31">
        <v>9.4E-2</v>
      </c>
      <c r="L342" s="31">
        <v>6.9000000000000006E-2</v>
      </c>
      <c r="M342" s="31">
        <v>1.0999999999999999E-2</v>
      </c>
      <c r="N342" s="35">
        <f t="shared" si="83"/>
        <v>94.637</v>
      </c>
      <c r="O342" s="34">
        <v>35.891090981587574</v>
      </c>
      <c r="P342" s="34">
        <v>38.814373924892053</v>
      </c>
      <c r="Q342" s="34">
        <v>7.1715094682106901</v>
      </c>
      <c r="R342" s="34">
        <v>15.985700371887273</v>
      </c>
      <c r="S342" s="34">
        <v>0.27527946201693643</v>
      </c>
      <c r="T342" s="34">
        <v>0.11241652503326297</v>
      </c>
      <c r="U342" s="34">
        <v>0.33643364870841852</v>
      </c>
      <c r="V342" s="34">
        <v>0.18083346392447464</v>
      </c>
      <c r="W342" s="34">
        <v>0.4435617619457618</v>
      </c>
      <c r="X342" s="34">
        <v>0.67880039179359242</v>
      </c>
      <c r="Y342" s="34">
        <v>1.0814487067223493</v>
      </c>
      <c r="Z342" s="34">
        <v>1.2812617876869186</v>
      </c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6"/>
      <c r="AM342" s="277"/>
      <c r="AN342" s="277"/>
      <c r="AO342" s="277"/>
      <c r="AP342" s="277"/>
      <c r="AQ342" s="277"/>
      <c r="AR342" s="277"/>
      <c r="AS342" s="277"/>
      <c r="AT342" s="277"/>
      <c r="AU342" s="277"/>
      <c r="AV342" s="277"/>
    </row>
    <row r="343" spans="1:48" s="74" customFormat="1" ht="15.75" customHeight="1">
      <c r="A343" s="404" t="s">
        <v>3226</v>
      </c>
      <c r="B343" s="51">
        <v>45894</v>
      </c>
      <c r="C343" s="33" t="s">
        <v>3225</v>
      </c>
      <c r="D343" s="37">
        <v>1483</v>
      </c>
      <c r="E343" s="34">
        <v>18.2</v>
      </c>
      <c r="F343" s="34">
        <v>18.3</v>
      </c>
      <c r="G343" s="34">
        <v>4.3600000000000003</v>
      </c>
      <c r="H343" s="34">
        <v>0.12</v>
      </c>
      <c r="I343" s="34">
        <v>0.56000000000000005</v>
      </c>
      <c r="J343" s="31">
        <v>0.04</v>
      </c>
      <c r="K343" s="31">
        <v>9.6000000000000002E-2</v>
      </c>
      <c r="L343" s="31">
        <v>5.7000000000000002E-2</v>
      </c>
      <c r="M343" s="31">
        <v>1.0999999999999999E-2</v>
      </c>
      <c r="N343" s="35">
        <f t="shared" si="83"/>
        <v>94.756</v>
      </c>
      <c r="O343" s="34">
        <v>36.228443105743132</v>
      </c>
      <c r="P343" s="34">
        <v>38.883167332645463</v>
      </c>
      <c r="Q343" s="34">
        <v>6.8486758995654062</v>
      </c>
      <c r="R343" s="34">
        <v>15.765107088263479</v>
      </c>
      <c r="S343" s="34">
        <v>0.25555767903444121</v>
      </c>
      <c r="T343" s="34">
        <v>0.14985412452839242</v>
      </c>
      <c r="U343" s="34">
        <v>0.34881367319659951</v>
      </c>
      <c r="V343" s="34">
        <v>0.20206136791247753</v>
      </c>
      <c r="W343" s="34">
        <v>0.48672377946621009</v>
      </c>
      <c r="X343" s="34">
        <v>0.72159594964437979</v>
      </c>
      <c r="Y343" s="34">
        <v>1.0732773478328548</v>
      </c>
      <c r="Z343" s="34">
        <v>1.2623187559766047</v>
      </c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6"/>
      <c r="AM343" s="277"/>
      <c r="AN343" s="277"/>
      <c r="AO343" s="277"/>
      <c r="AP343" s="277"/>
      <c r="AQ343" s="277"/>
      <c r="AR343" s="277"/>
      <c r="AS343" s="277"/>
      <c r="AT343" s="277"/>
      <c r="AU343" s="277"/>
      <c r="AV343" s="277"/>
    </row>
    <row r="344" spans="1:48" s="74" customFormat="1" ht="15.75" customHeight="1">
      <c r="A344" s="404" t="s">
        <v>3228</v>
      </c>
      <c r="B344" s="51">
        <v>45894</v>
      </c>
      <c r="C344" s="33" t="s">
        <v>3227</v>
      </c>
      <c r="D344" s="37">
        <v>1472</v>
      </c>
      <c r="E344" s="34">
        <v>19.2</v>
      </c>
      <c r="F344" s="34">
        <v>19.3</v>
      </c>
      <c r="G344" s="34">
        <v>4.22</v>
      </c>
      <c r="H344" s="34">
        <v>0.12</v>
      </c>
      <c r="I344" s="34">
        <v>0.41</v>
      </c>
      <c r="J344" s="31">
        <v>0.04</v>
      </c>
      <c r="K344" s="31">
        <v>8.7999999999999995E-2</v>
      </c>
      <c r="L344" s="31">
        <v>4.7E-2</v>
      </c>
      <c r="M344" s="31">
        <v>1.2999999999999999E-2</v>
      </c>
      <c r="N344" s="35">
        <f t="shared" si="83"/>
        <v>95.061999999999998</v>
      </c>
      <c r="O344" s="34">
        <v>36.14</v>
      </c>
      <c r="P344" s="34">
        <v>39.01</v>
      </c>
      <c r="Q344" s="34">
        <v>7.0100809208789974</v>
      </c>
      <c r="R344" s="34">
        <v>15.441544492974792</v>
      </c>
      <c r="S344" s="34">
        <v>0.31456911723758879</v>
      </c>
      <c r="T344" s="34">
        <v>0.15923852918565187</v>
      </c>
      <c r="U344" s="34">
        <v>0.36131333064369947</v>
      </c>
      <c r="V344" s="34">
        <v>0.20208487347127888</v>
      </c>
      <c r="W344" s="34">
        <v>0.49759774167539184</v>
      </c>
      <c r="X344" s="34">
        <v>0.78181988304730254</v>
      </c>
      <c r="Y344" s="34">
        <v>1.0794133923630327</v>
      </c>
      <c r="Z344" s="34">
        <v>1.273383534058633</v>
      </c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6"/>
      <c r="AM344" s="277"/>
      <c r="AN344" s="277"/>
      <c r="AO344" s="277"/>
      <c r="AP344" s="277"/>
      <c r="AQ344" s="277"/>
      <c r="AR344" s="277"/>
      <c r="AS344" s="277"/>
      <c r="AT344" s="277"/>
      <c r="AU344" s="277"/>
      <c r="AV344" s="277"/>
    </row>
    <row r="345" spans="1:48" s="74" customFormat="1" ht="15.75" customHeight="1">
      <c r="A345" s="404" t="s">
        <v>3230</v>
      </c>
      <c r="B345" s="51">
        <v>45894</v>
      </c>
      <c r="C345" s="33" t="s">
        <v>3229</v>
      </c>
      <c r="D345" s="37">
        <v>1460</v>
      </c>
      <c r="E345" s="34">
        <v>21.25</v>
      </c>
      <c r="F345" s="34">
        <v>21.35</v>
      </c>
      <c r="G345" s="34">
        <v>4.29</v>
      </c>
      <c r="H345" s="34">
        <v>0.11</v>
      </c>
      <c r="I345" s="34">
        <v>0.28000000000000003</v>
      </c>
      <c r="J345" s="31">
        <v>5.6000000000000001E-2</v>
      </c>
      <c r="K345" s="31">
        <v>9.1999999999999998E-2</v>
      </c>
      <c r="L345" s="31">
        <v>3.3000000000000002E-2</v>
      </c>
      <c r="M345" s="31">
        <v>1.2E-2</v>
      </c>
      <c r="N345" s="35">
        <f t="shared" si="83"/>
        <v>95.126999999999995</v>
      </c>
      <c r="O345" s="34">
        <v>36.239006950648275</v>
      </c>
      <c r="P345" s="34">
        <v>38.493121831346564</v>
      </c>
      <c r="Q345" s="34">
        <v>6.7522766851486002</v>
      </c>
      <c r="R345" s="34">
        <v>15.908439178528059</v>
      </c>
      <c r="S345" s="34">
        <v>0.31444243134561123</v>
      </c>
      <c r="T345" s="34">
        <v>0.205990399120492</v>
      </c>
      <c r="U345" s="34">
        <v>0.34871375679068239</v>
      </c>
      <c r="V345" s="34">
        <v>0.2338987757755264</v>
      </c>
      <c r="W345" s="34">
        <v>0.58390123105533009</v>
      </c>
      <c r="X345" s="34">
        <v>0.85020876024086933</v>
      </c>
      <c r="Y345" s="34">
        <v>1.0622013424310448</v>
      </c>
      <c r="Z345" s="34">
        <v>1.2485275487298024</v>
      </c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6"/>
      <c r="AM345" s="277"/>
      <c r="AN345" s="277"/>
      <c r="AO345" s="277"/>
      <c r="AP345" s="277"/>
      <c r="AQ345" s="277"/>
      <c r="AR345" s="277"/>
      <c r="AS345" s="277"/>
      <c r="AT345" s="277"/>
      <c r="AU345" s="277"/>
      <c r="AV345" s="277"/>
    </row>
    <row r="346" spans="1:48" s="74" customFormat="1" ht="15.75" customHeight="1">
      <c r="A346" s="404" t="s">
        <v>3232</v>
      </c>
      <c r="B346" s="51">
        <v>45894</v>
      </c>
      <c r="C346" s="33" t="s">
        <v>3231</v>
      </c>
      <c r="D346" s="37">
        <v>1452</v>
      </c>
      <c r="E346" s="34">
        <v>22.55</v>
      </c>
      <c r="F346" s="34">
        <v>23.05</v>
      </c>
      <c r="G346" s="34">
        <v>4.22</v>
      </c>
      <c r="H346" s="34">
        <v>0.12</v>
      </c>
      <c r="I346" s="34">
        <v>0.36</v>
      </c>
      <c r="J346" s="31">
        <v>5.3999999999999999E-2</v>
      </c>
      <c r="K346" s="31">
        <v>8.7999999999999995E-2</v>
      </c>
      <c r="L346" s="31">
        <v>3.6999999999999998E-2</v>
      </c>
      <c r="M346" s="31">
        <v>1.0999999999999999E-2</v>
      </c>
      <c r="N346" s="35">
        <f t="shared" si="83"/>
        <v>95.11</v>
      </c>
      <c r="O346" s="34">
        <v>36.560452174617552</v>
      </c>
      <c r="P346" s="34">
        <v>38.732678683555037</v>
      </c>
      <c r="Q346" s="34">
        <v>6.8366821408298293</v>
      </c>
      <c r="R346" s="34">
        <v>15.374863693707296</v>
      </c>
      <c r="S346" s="34">
        <v>0.31441537864505004</v>
      </c>
      <c r="T346" s="34">
        <v>0.18724788815311003</v>
      </c>
      <c r="U346" s="34">
        <v>0.34868375559522147</v>
      </c>
      <c r="V346" s="34">
        <v>0.22324780471415953</v>
      </c>
      <c r="W346" s="34">
        <v>0.4973545519524864</v>
      </c>
      <c r="X346" s="34">
        <v>0.82437392823020805</v>
      </c>
      <c r="Y346" s="34">
        <f t="shared" ref="Y346" si="86">P346/O346</f>
        <v>1.0594146510705789</v>
      </c>
      <c r="Z346" s="34">
        <f t="shared" ref="Z346" si="87">(Q346+P346)/O346</f>
        <v>1.2464113027579522</v>
      </c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6"/>
      <c r="AM346" s="277"/>
      <c r="AN346" s="277"/>
      <c r="AO346" s="277"/>
      <c r="AP346" s="277"/>
      <c r="AQ346" s="277"/>
      <c r="AR346" s="277"/>
      <c r="AS346" s="277"/>
      <c r="AT346" s="277"/>
      <c r="AU346" s="277"/>
      <c r="AV346" s="277"/>
    </row>
    <row r="347" spans="1:48" s="74" customFormat="1" ht="15.75" customHeight="1">
      <c r="A347" s="369"/>
      <c r="B347" s="51"/>
      <c r="C347" s="33"/>
      <c r="D347" s="33"/>
      <c r="E347" s="34"/>
      <c r="F347" s="34"/>
      <c r="G347" s="34"/>
      <c r="H347" s="34"/>
      <c r="I347" s="34"/>
      <c r="J347" s="31"/>
      <c r="K347" s="31"/>
      <c r="L347" s="31"/>
      <c r="M347" s="31"/>
      <c r="N347" s="35"/>
      <c r="O347" s="34"/>
      <c r="P347" s="33"/>
      <c r="Q347" s="33"/>
      <c r="R347" s="33"/>
      <c r="S347" s="33"/>
      <c r="T347" s="33"/>
      <c r="U347" s="34"/>
      <c r="V347" s="33"/>
      <c r="W347" s="34"/>
      <c r="X347" s="33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6"/>
      <c r="AM347" s="277"/>
      <c r="AN347" s="277"/>
      <c r="AO347" s="277"/>
      <c r="AP347" s="277"/>
      <c r="AQ347" s="277"/>
      <c r="AR347" s="277"/>
      <c r="AS347" s="277"/>
      <c r="AT347" s="277"/>
      <c r="AU347" s="277"/>
      <c r="AV347" s="277"/>
    </row>
    <row r="348" spans="1:48" s="74" customFormat="1" ht="15.75" customHeight="1">
      <c r="A348" s="405" t="s">
        <v>3233</v>
      </c>
      <c r="B348" s="51">
        <v>45895</v>
      </c>
      <c r="C348" s="33" t="s">
        <v>3234</v>
      </c>
      <c r="D348" s="37">
        <v>1466</v>
      </c>
      <c r="E348" s="34">
        <v>0.2</v>
      </c>
      <c r="F348" s="34">
        <v>0.3</v>
      </c>
      <c r="G348" s="34">
        <v>4.25</v>
      </c>
      <c r="H348" s="34">
        <v>0.12</v>
      </c>
      <c r="I348" s="34">
        <v>0.4</v>
      </c>
      <c r="J348" s="31">
        <v>3.6999999999999998E-2</v>
      </c>
      <c r="K348" s="31">
        <v>8.8999999999999996E-2</v>
      </c>
      <c r="L348" s="31">
        <v>4.5999999999999999E-2</v>
      </c>
      <c r="M348" s="31">
        <v>1.2E-2</v>
      </c>
      <c r="N348" s="35">
        <f t="shared" si="83"/>
        <v>95.045999999999992</v>
      </c>
      <c r="O348" s="34">
        <v>36.251591635087422</v>
      </c>
      <c r="P348" s="34">
        <v>39.165780694574359</v>
      </c>
      <c r="Q348" s="34">
        <v>6.8282248215609531</v>
      </c>
      <c r="R348" s="34">
        <v>15.396797489554842</v>
      </c>
      <c r="S348" s="34">
        <v>0.31446076910496668</v>
      </c>
      <c r="T348" s="34">
        <v>0.1591836821064781</v>
      </c>
      <c r="U348" s="34">
        <v>0.34873409319670939</v>
      </c>
      <c r="V348" s="34">
        <v>0.20201526867706365</v>
      </c>
      <c r="W348" s="34">
        <v>0.49742635235853533</v>
      </c>
      <c r="X348" s="34">
        <v>0.75578519377866349</v>
      </c>
      <c r="Y348" s="34">
        <f t="shared" ref="Y348:Y349" si="88">P348/O348</f>
        <v>1.0803878927254145</v>
      </c>
      <c r="Z348" s="34">
        <f t="shared" ref="Z348:Z349" si="89">(Q348+P348)/O348</f>
        <v>1.2687444451850864</v>
      </c>
      <c r="AA348" s="34"/>
      <c r="AB348" s="34" t="s">
        <v>48</v>
      </c>
      <c r="AC348" s="34">
        <v>22.5</v>
      </c>
      <c r="AD348" s="34">
        <v>25</v>
      </c>
      <c r="AE348" s="34">
        <v>18.2</v>
      </c>
      <c r="AF348" s="34">
        <v>0.4</v>
      </c>
      <c r="AG348" s="34">
        <v>3.62</v>
      </c>
      <c r="AH348" s="34">
        <v>52.78</v>
      </c>
      <c r="AI348" s="34">
        <v>1.3736263736263736</v>
      </c>
      <c r="AJ348" s="34">
        <v>42.129629629629626</v>
      </c>
      <c r="AK348" s="34">
        <v>872.91</v>
      </c>
      <c r="AL348" s="36"/>
      <c r="AM348" s="277"/>
      <c r="AN348" s="277"/>
      <c r="AO348" s="277"/>
      <c r="AP348" s="277"/>
      <c r="AQ348" s="277"/>
      <c r="AR348" s="277"/>
      <c r="AS348" s="277"/>
      <c r="AT348" s="277"/>
      <c r="AU348" s="277"/>
      <c r="AV348" s="277"/>
    </row>
    <row r="349" spans="1:48" s="74" customFormat="1" ht="15.75" customHeight="1">
      <c r="A349" s="406" t="s">
        <v>3236</v>
      </c>
      <c r="B349" s="51">
        <v>45895</v>
      </c>
      <c r="C349" s="33" t="s">
        <v>3235</v>
      </c>
      <c r="D349" s="37">
        <v>1476</v>
      </c>
      <c r="E349" s="34">
        <v>2.1</v>
      </c>
      <c r="F349" s="34">
        <v>2.2000000000000002</v>
      </c>
      <c r="G349" s="34">
        <v>4.25</v>
      </c>
      <c r="H349" s="34">
        <v>0.11</v>
      </c>
      <c r="I349" s="34">
        <v>0.46</v>
      </c>
      <c r="J349" s="31">
        <v>3.5000000000000003E-2</v>
      </c>
      <c r="K349" s="31">
        <v>8.6999999999999994E-2</v>
      </c>
      <c r="L349" s="31">
        <v>4.9000000000000002E-2</v>
      </c>
      <c r="M349" s="31">
        <v>1.0999999999999999E-2</v>
      </c>
      <c r="N349" s="35">
        <f t="shared" si="83"/>
        <v>94.998000000000005</v>
      </c>
      <c r="O349" s="34">
        <v>36.023648160104663</v>
      </c>
      <c r="P349" s="34">
        <v>39.01294840259434</v>
      </c>
      <c r="Q349" s="34">
        <v>6.790904751630733</v>
      </c>
      <c r="R349" s="34">
        <v>15.890722354811286</v>
      </c>
      <c r="S349" s="34">
        <v>0.31448193742631619</v>
      </c>
      <c r="T349" s="34">
        <v>0.14983002141725107</v>
      </c>
      <c r="U349" s="34">
        <v>0.34875756866988633</v>
      </c>
      <c r="V349" s="34">
        <v>0.19139576929429492</v>
      </c>
      <c r="W349" s="34">
        <v>0.47583114866220544</v>
      </c>
      <c r="X349" s="34">
        <v>0.72147988538903718</v>
      </c>
      <c r="Y349" s="34">
        <f t="shared" si="88"/>
        <v>1.0829816077817531</v>
      </c>
      <c r="Z349" s="34">
        <f t="shared" si="89"/>
        <v>1.2714940183363148</v>
      </c>
      <c r="AA349" s="34"/>
      <c r="AB349" s="34" t="s">
        <v>50</v>
      </c>
      <c r="AC349" s="34">
        <v>6.3</v>
      </c>
      <c r="AD349" s="34" t="s">
        <v>51</v>
      </c>
      <c r="AE349" s="34"/>
      <c r="AF349" s="34"/>
      <c r="AG349" s="34"/>
      <c r="AH349" s="34"/>
      <c r="AI349" s="34"/>
      <c r="AJ349" s="34"/>
      <c r="AK349" s="34"/>
      <c r="AL349" s="36"/>
      <c r="AM349" s="277"/>
      <c r="AN349" s="277"/>
      <c r="AO349" s="277"/>
      <c r="AP349" s="277"/>
      <c r="AQ349" s="277"/>
      <c r="AR349" s="277"/>
      <c r="AS349" s="277"/>
      <c r="AT349" s="277"/>
      <c r="AU349" s="277"/>
      <c r="AV349" s="277"/>
    </row>
    <row r="350" spans="1:48" s="74" customFormat="1" ht="15.75" customHeight="1">
      <c r="A350" s="407" t="s">
        <v>3238</v>
      </c>
      <c r="B350" s="51">
        <v>45895</v>
      </c>
      <c r="C350" s="33" t="s">
        <v>3237</v>
      </c>
      <c r="D350" s="37">
        <v>1472</v>
      </c>
      <c r="E350" s="34">
        <v>4</v>
      </c>
      <c r="F350" s="34">
        <v>4.0999999999999996</v>
      </c>
      <c r="G350" s="34">
        <v>4.29</v>
      </c>
      <c r="H350" s="34">
        <v>0.13</v>
      </c>
      <c r="I350" s="34">
        <v>0.54</v>
      </c>
      <c r="J350" s="31">
        <v>2.9000000000000001E-2</v>
      </c>
      <c r="K350" s="31">
        <v>9.4E-2</v>
      </c>
      <c r="L350" s="31">
        <v>5.8999999999999997E-2</v>
      </c>
      <c r="M350" s="31">
        <v>1.2999999999999999E-2</v>
      </c>
      <c r="N350" s="35">
        <f t="shared" si="83"/>
        <v>94.844999999999999</v>
      </c>
      <c r="O350" s="34">
        <v>35.89</v>
      </c>
      <c r="P350" s="34">
        <v>39.93</v>
      </c>
      <c r="Q350" s="34">
        <v>7.03</v>
      </c>
      <c r="R350" s="34">
        <v>14.93</v>
      </c>
      <c r="S350" s="34">
        <v>0.26</v>
      </c>
      <c r="T350" s="34">
        <v>0.14000000000000001</v>
      </c>
      <c r="U350" s="34">
        <v>0.35</v>
      </c>
      <c r="V350" s="34">
        <v>0.19</v>
      </c>
      <c r="W350" s="34">
        <v>0.44</v>
      </c>
      <c r="X350" s="34">
        <v>0.72</v>
      </c>
      <c r="Y350" s="34">
        <v>1.1125661744218445</v>
      </c>
      <c r="Z350" s="34">
        <v>1.3084424630816383</v>
      </c>
      <c r="AA350" s="34"/>
      <c r="AB350" s="34" t="s">
        <v>53</v>
      </c>
      <c r="AC350" s="34">
        <v>14.3</v>
      </c>
      <c r="AD350" s="34">
        <v>24.8</v>
      </c>
      <c r="AE350" s="34">
        <v>18.2</v>
      </c>
      <c r="AF350" s="34">
        <v>0.6</v>
      </c>
      <c r="AG350" s="34">
        <v>3.48</v>
      </c>
      <c r="AH350" s="34">
        <v>52.92</v>
      </c>
      <c r="AI350" s="34">
        <v>1.3626373626373627</v>
      </c>
      <c r="AJ350" s="34">
        <v>42.325581395348841</v>
      </c>
      <c r="AK350" s="34">
        <v>862.54</v>
      </c>
      <c r="AL350" s="36"/>
      <c r="AM350" s="277"/>
      <c r="AN350" s="277"/>
      <c r="AO350" s="277"/>
      <c r="AP350" s="277"/>
      <c r="AQ350" s="277"/>
      <c r="AR350" s="277"/>
      <c r="AS350" s="277"/>
      <c r="AT350" s="277"/>
      <c r="AU350" s="277"/>
      <c r="AV350" s="277"/>
    </row>
    <row r="351" spans="1:48" s="74" customFormat="1" ht="15.75" customHeight="1">
      <c r="A351" s="408" t="s">
        <v>3240</v>
      </c>
      <c r="B351" s="51">
        <v>45895</v>
      </c>
      <c r="C351" s="33" t="s">
        <v>3239</v>
      </c>
      <c r="D351" s="37">
        <v>1477</v>
      </c>
      <c r="E351" s="34">
        <v>5.5</v>
      </c>
      <c r="F351" s="34">
        <v>6</v>
      </c>
      <c r="G351" s="34">
        <v>4.28</v>
      </c>
      <c r="H351" s="34">
        <v>0.12</v>
      </c>
      <c r="I351" s="34">
        <v>0.42</v>
      </c>
      <c r="J351" s="31">
        <v>0.04</v>
      </c>
      <c r="K351" s="31">
        <v>8.5999999999999993E-2</v>
      </c>
      <c r="L351" s="31">
        <v>4.5999999999999999E-2</v>
      </c>
      <c r="M351" s="31">
        <v>1.0999999999999999E-2</v>
      </c>
      <c r="N351" s="35">
        <f t="shared" si="83"/>
        <v>94.997</v>
      </c>
      <c r="O351" s="34">
        <v>35.66720130095802</v>
      </c>
      <c r="P351" s="34">
        <v>40.048605651641665</v>
      </c>
      <c r="Q351" s="34">
        <v>7.0898630493523704</v>
      </c>
      <c r="R351" s="34">
        <v>14.89818571034416</v>
      </c>
      <c r="S351" s="34">
        <v>0.2360667406795024</v>
      </c>
      <c r="T351" s="34">
        <v>0.15933295637563755</v>
      </c>
      <c r="U351" s="34">
        <v>0.36152758659476564</v>
      </c>
      <c r="V351" s="34">
        <v>0.21284706126840383</v>
      </c>
      <c r="W351" s="34">
        <v>0.48706905639687298</v>
      </c>
      <c r="X351" s="34">
        <v>0.73930088638861591</v>
      </c>
      <c r="Y351" s="34">
        <v>1.1228412712764755</v>
      </c>
      <c r="Z351" s="34">
        <v>1.3216194986324286</v>
      </c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6"/>
      <c r="AM351" s="277"/>
      <c r="AN351" s="277"/>
      <c r="AO351" s="277"/>
      <c r="AP351" s="277"/>
      <c r="AQ351" s="277"/>
      <c r="AR351" s="277"/>
      <c r="AS351" s="277"/>
      <c r="AT351" s="277"/>
      <c r="AU351" s="277"/>
      <c r="AV351" s="277"/>
    </row>
    <row r="352" spans="1:48" s="74" customFormat="1" ht="15.75" customHeight="1">
      <c r="A352" s="408" t="s">
        <v>3242</v>
      </c>
      <c r="B352" s="51">
        <v>45895</v>
      </c>
      <c r="C352" s="33" t="s">
        <v>3241</v>
      </c>
      <c r="D352" s="37">
        <v>1473</v>
      </c>
      <c r="E352" s="34">
        <v>7.5</v>
      </c>
      <c r="F352" s="34">
        <v>8</v>
      </c>
      <c r="G352" s="34">
        <v>4.21</v>
      </c>
      <c r="H352" s="34">
        <v>0.12</v>
      </c>
      <c r="I352" s="34">
        <v>0.46</v>
      </c>
      <c r="J352" s="31">
        <v>3.7999999999999999E-2</v>
      </c>
      <c r="K352" s="31">
        <v>0.09</v>
      </c>
      <c r="L352" s="31">
        <v>4.4999999999999998E-2</v>
      </c>
      <c r="M352" s="31">
        <v>1.4E-2</v>
      </c>
      <c r="N352" s="35">
        <f t="shared" si="83"/>
        <v>95.022999999999996</v>
      </c>
      <c r="O352" s="34">
        <v>36.021194901531821</v>
      </c>
      <c r="P352" s="34">
        <v>39.655179697842854</v>
      </c>
      <c r="Q352" s="34">
        <v>7.0022876912641792</v>
      </c>
      <c r="R352" s="34">
        <v>14.922463434804243</v>
      </c>
      <c r="S352" s="34">
        <v>0.23598258976973452</v>
      </c>
      <c r="T352" s="34">
        <v>0.15927615882255394</v>
      </c>
      <c r="U352" s="34">
        <v>0.36139871255164308</v>
      </c>
      <c r="V352" s="34">
        <v>0.21277118749730167</v>
      </c>
      <c r="W352" s="34">
        <v>0.55181482121104164</v>
      </c>
      <c r="X352" s="34">
        <v>0.74763080470465204</v>
      </c>
      <c r="Y352" s="34">
        <v>1.1008846265717991</v>
      </c>
      <c r="Z352" s="34">
        <v>1.2952781693292161</v>
      </c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6"/>
      <c r="AM352" s="277"/>
      <c r="AN352" s="277"/>
      <c r="AO352" s="277"/>
      <c r="AP352" s="277"/>
      <c r="AQ352" s="277"/>
      <c r="AR352" s="277"/>
      <c r="AS352" s="277"/>
      <c r="AT352" s="277"/>
      <c r="AU352" s="277"/>
      <c r="AV352" s="277"/>
    </row>
    <row r="353" spans="1:48" s="74" customFormat="1" ht="15.75" customHeight="1">
      <c r="A353" s="408" t="s">
        <v>3244</v>
      </c>
      <c r="B353" s="51">
        <v>45895</v>
      </c>
      <c r="C353" s="33" t="s">
        <v>3243</v>
      </c>
      <c r="D353" s="37">
        <v>1488</v>
      </c>
      <c r="E353" s="34">
        <v>8.52</v>
      </c>
      <c r="F353" s="34">
        <v>9.02</v>
      </c>
      <c r="G353" s="34">
        <v>4.3600000000000003</v>
      </c>
      <c r="H353" s="34">
        <v>0.13</v>
      </c>
      <c r="I353" s="34">
        <v>0.65</v>
      </c>
      <c r="J353" s="31">
        <v>2.4E-2</v>
      </c>
      <c r="K353" s="31">
        <v>9.7000000000000003E-2</v>
      </c>
      <c r="L353" s="31">
        <v>6.5000000000000002E-2</v>
      </c>
      <c r="M353" s="31">
        <v>1.0999999999999999E-2</v>
      </c>
      <c r="N353" s="35">
        <f t="shared" si="83"/>
        <v>94.662999999999997</v>
      </c>
      <c r="O353" s="34">
        <v>35.910837258751037</v>
      </c>
      <c r="P353" s="34">
        <v>39.678175312770385</v>
      </c>
      <c r="Q353" s="34">
        <v>6.9445091697616697</v>
      </c>
      <c r="R353" s="34">
        <v>15.235704955207725</v>
      </c>
      <c r="S353" s="34">
        <v>0.27527021828357767</v>
      </c>
      <c r="T353" s="34">
        <v>0.13114820850600778</v>
      </c>
      <c r="U353" s="34">
        <v>0.34888243854178852</v>
      </c>
      <c r="V353" s="34">
        <v>0.20210120241663135</v>
      </c>
      <c r="W353" s="34">
        <v>0.47600151621811859</v>
      </c>
      <c r="X353" s="34">
        <v>0.68736971954300852</v>
      </c>
      <c r="Y353" s="34">
        <f t="shared" ref="Y353" si="90">P353/O353</f>
        <v>1.1049081096849473</v>
      </c>
      <c r="Z353" s="34">
        <f t="shared" ref="Z353" si="91">(Q353+P353)/O353</f>
        <v>1.2982900996319897</v>
      </c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6"/>
      <c r="AM353" s="277"/>
      <c r="AN353" s="277"/>
      <c r="AO353" s="277"/>
      <c r="AP353" s="277"/>
      <c r="AQ353" s="277"/>
      <c r="AR353" s="277"/>
      <c r="AS353" s="277"/>
      <c r="AT353" s="277"/>
      <c r="AU353" s="277"/>
      <c r="AV353" s="277"/>
    </row>
    <row r="354" spans="1:48" s="74" customFormat="1" ht="15.75" customHeight="1">
      <c r="A354" s="408" t="s">
        <v>3246</v>
      </c>
      <c r="B354" s="51">
        <v>45895</v>
      </c>
      <c r="C354" s="33" t="s">
        <v>3245</v>
      </c>
      <c r="D354" s="37">
        <v>1468</v>
      </c>
      <c r="E354" s="34">
        <v>10.55</v>
      </c>
      <c r="F354" s="34">
        <v>11.05</v>
      </c>
      <c r="G354" s="34">
        <v>4.3099999999999996</v>
      </c>
      <c r="H354" s="34">
        <v>0.11</v>
      </c>
      <c r="I354" s="34">
        <v>0.33</v>
      </c>
      <c r="J354" s="31">
        <v>5.6000000000000001E-2</v>
      </c>
      <c r="K354" s="31">
        <v>8.8999999999999996E-2</v>
      </c>
      <c r="L354" s="31">
        <v>3.5999999999999997E-2</v>
      </c>
      <c r="M354" s="31">
        <v>1.0999999999999999E-2</v>
      </c>
      <c r="N354" s="35">
        <f t="shared" si="83"/>
        <v>95.057999999999993</v>
      </c>
      <c r="O354" s="34">
        <v>36.285209847424426</v>
      </c>
      <c r="P354" s="34">
        <v>38.30337074478242</v>
      </c>
      <c r="Q354" s="34">
        <v>6.8947537437355413</v>
      </c>
      <c r="R354" s="34">
        <v>15.949764311504307</v>
      </c>
      <c r="S354" s="34">
        <v>0.29482488187717482</v>
      </c>
      <c r="T354" s="34">
        <v>0.1872862979137791</v>
      </c>
      <c r="U354" s="34">
        <v>0.34875528035170178</v>
      </c>
      <c r="V354" s="34">
        <v>0.20202754200763781</v>
      </c>
      <c r="W354" s="34">
        <v>0.48664229990177116</v>
      </c>
      <c r="X354" s="34">
        <v>0.80736505050121676</v>
      </c>
      <c r="Y354" s="34">
        <f t="shared" ref="Y354:Y355" si="92">P354/O354</f>
        <v>1.0556193806193805</v>
      </c>
      <c r="Z354" s="34">
        <f t="shared" ref="Z354:Z355" si="93">(Q354+P354)/O354</f>
        <v>1.2456349206349207</v>
      </c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6"/>
      <c r="AM354" s="277"/>
      <c r="AN354" s="277"/>
      <c r="AO354" s="277"/>
      <c r="AP354" s="277"/>
      <c r="AQ354" s="277"/>
      <c r="AR354" s="277"/>
      <c r="AS354" s="277"/>
      <c r="AT354" s="277"/>
      <c r="AU354" s="277"/>
      <c r="AV354" s="277"/>
    </row>
    <row r="355" spans="1:48" s="74" customFormat="1" ht="15.75" customHeight="1">
      <c r="A355" s="409" t="s">
        <v>3248</v>
      </c>
      <c r="B355" s="51">
        <v>45895</v>
      </c>
      <c r="C355" s="33" t="s">
        <v>3247</v>
      </c>
      <c r="D355" s="37">
        <v>1472</v>
      </c>
      <c r="E355" s="34">
        <v>13.05</v>
      </c>
      <c r="F355" s="34">
        <v>13.15</v>
      </c>
      <c r="G355" s="34">
        <v>4.3499999999999996</v>
      </c>
      <c r="H355" s="34">
        <v>0.13</v>
      </c>
      <c r="I355" s="34">
        <v>0.75</v>
      </c>
      <c r="J355" s="31">
        <v>3.4000000000000002E-2</v>
      </c>
      <c r="K355" s="31">
        <v>0.105</v>
      </c>
      <c r="L355" s="31">
        <v>7.1999999999999995E-2</v>
      </c>
      <c r="M355" s="31">
        <v>1.2E-2</v>
      </c>
      <c r="N355" s="35">
        <f t="shared" si="83"/>
        <v>94.546999999999997</v>
      </c>
      <c r="O355" s="34">
        <v>35.987969414092802</v>
      </c>
      <c r="P355" s="34">
        <v>39.293515378667387</v>
      </c>
      <c r="Q355" s="34">
        <v>7.0964318660073626</v>
      </c>
      <c r="R355" s="34">
        <v>15.217590032756785</v>
      </c>
      <c r="S355" s="34">
        <v>0.27529930247125967</v>
      </c>
      <c r="T355" s="34">
        <v>0.15926822204590954</v>
      </c>
      <c r="U355" s="34">
        <v>0.3364578967812355</v>
      </c>
      <c r="V355" s="34">
        <v>0.2</v>
      </c>
      <c r="W355" s="34">
        <v>0.51</v>
      </c>
      <c r="X355" s="34">
        <v>0.79055869660182132</v>
      </c>
      <c r="Y355" s="34">
        <f t="shared" si="92"/>
        <v>1.091851416414735</v>
      </c>
      <c r="Z355" s="34">
        <f t="shared" si="93"/>
        <v>1.2890404210054862</v>
      </c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6"/>
      <c r="AM355" s="277"/>
      <c r="AN355" s="277"/>
      <c r="AO355" s="277"/>
      <c r="AP355" s="277"/>
      <c r="AQ355" s="277"/>
      <c r="AR355" s="277"/>
      <c r="AS355" s="277"/>
      <c r="AT355" s="277"/>
      <c r="AU355" s="277"/>
      <c r="AV355" s="277"/>
    </row>
    <row r="356" spans="1:48" s="74" customFormat="1" ht="15.75" customHeight="1">
      <c r="A356" s="410" t="s">
        <v>3250</v>
      </c>
      <c r="B356" s="51">
        <v>45895</v>
      </c>
      <c r="C356" s="33" t="s">
        <v>3249</v>
      </c>
      <c r="D356" s="37">
        <v>1487</v>
      </c>
      <c r="E356" s="34">
        <v>15</v>
      </c>
      <c r="F356" s="34">
        <v>15.1</v>
      </c>
      <c r="G356" s="34">
        <v>4.2699999999999996</v>
      </c>
      <c r="H356" s="34">
        <v>0.13</v>
      </c>
      <c r="I356" s="34">
        <v>0.84</v>
      </c>
      <c r="J356" s="31">
        <v>2.5999999999999999E-2</v>
      </c>
      <c r="K356" s="31">
        <v>0.10100000000000001</v>
      </c>
      <c r="L356" s="31">
        <v>7.3999999999999996E-2</v>
      </c>
      <c r="M356" s="31">
        <v>1.0999999999999999E-2</v>
      </c>
      <c r="N356" s="35">
        <f t="shared" si="83"/>
        <v>94.548000000000002</v>
      </c>
      <c r="O356" s="34">
        <v>35.426886454759142</v>
      </c>
      <c r="P356" s="34">
        <v>39.250079259731251</v>
      </c>
      <c r="Q356" s="34">
        <v>7.0406634710515288</v>
      </c>
      <c r="R356" s="34">
        <v>15.9988223850469</v>
      </c>
      <c r="S356" s="34">
        <v>0.27533557238290268</v>
      </c>
      <c r="T356" s="34">
        <v>0.12180939220247707</v>
      </c>
      <c r="U356" s="34">
        <v>0.3489652695057896</v>
      </c>
      <c r="V356" s="34">
        <v>0.20214918487597186</v>
      </c>
      <c r="W356" s="34">
        <v>0.49775609697032069</v>
      </c>
      <c r="X356" s="34">
        <v>0.68753291347370016</v>
      </c>
      <c r="Y356" s="34">
        <v>1.1079178326849131</v>
      </c>
      <c r="Z356" s="34">
        <v>1.3066556890314651</v>
      </c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6"/>
      <c r="AM356" s="277"/>
      <c r="AN356" s="277"/>
      <c r="AO356" s="277"/>
      <c r="AP356" s="277"/>
      <c r="AQ356" s="277"/>
      <c r="AR356" s="277"/>
      <c r="AS356" s="277"/>
      <c r="AT356" s="277"/>
      <c r="AU356" s="277"/>
      <c r="AV356" s="277"/>
    </row>
    <row r="357" spans="1:48" s="74" customFormat="1" ht="15.75" customHeight="1">
      <c r="A357" s="410" t="s">
        <v>3252</v>
      </c>
      <c r="B357" s="51">
        <v>45895</v>
      </c>
      <c r="C357" s="33" t="s">
        <v>3251</v>
      </c>
      <c r="D357" s="37">
        <v>1475</v>
      </c>
      <c r="E357" s="34">
        <v>16.2</v>
      </c>
      <c r="F357" s="34">
        <v>16.3</v>
      </c>
      <c r="G357" s="34">
        <v>4.25</v>
      </c>
      <c r="H357" s="34">
        <v>0.11</v>
      </c>
      <c r="I357" s="34">
        <v>0.5</v>
      </c>
      <c r="J357" s="31">
        <v>3.5999999999999997E-2</v>
      </c>
      <c r="K357" s="31">
        <v>8.1000000000000003E-2</v>
      </c>
      <c r="L357" s="31">
        <v>4.9000000000000002E-2</v>
      </c>
      <c r="M357" s="31">
        <v>0.01</v>
      </c>
      <c r="N357" s="35">
        <f t="shared" si="83"/>
        <v>94.963999999999999</v>
      </c>
      <c r="O357" s="34">
        <v>36.38192058387115</v>
      </c>
      <c r="P357" s="34">
        <v>39.025051566460071</v>
      </c>
      <c r="Q357" s="34">
        <v>7.0652397612312363</v>
      </c>
      <c r="R357" s="34">
        <v>15.093166070262246</v>
      </c>
      <c r="S357" s="34">
        <v>0.27</v>
      </c>
      <c r="T357" s="34">
        <v>0.15920413301863373</v>
      </c>
      <c r="U357" s="34">
        <v>0.34877889634619846</v>
      </c>
      <c r="V357" s="34">
        <v>0.19</v>
      </c>
      <c r="W357" s="34">
        <v>0.5</v>
      </c>
      <c r="X357" s="34">
        <v>0.72152400626509428</v>
      </c>
      <c r="Y357" s="34">
        <v>1.0726495726495724</v>
      </c>
      <c r="Z357" s="34">
        <v>1.2668460209910983</v>
      </c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6"/>
      <c r="AM357" s="277"/>
      <c r="AN357" s="277"/>
      <c r="AO357" s="277"/>
      <c r="AP357" s="277"/>
      <c r="AQ357" s="277"/>
      <c r="AR357" s="277"/>
      <c r="AS357" s="277"/>
      <c r="AT357" s="277"/>
      <c r="AU357" s="277"/>
      <c r="AV357" s="277"/>
    </row>
    <row r="358" spans="1:48" s="74" customFormat="1" ht="15.75" customHeight="1">
      <c r="A358" s="410" t="s">
        <v>3254</v>
      </c>
      <c r="B358" s="51">
        <v>45895</v>
      </c>
      <c r="C358" s="33" t="s">
        <v>3253</v>
      </c>
      <c r="D358" s="37">
        <v>1462</v>
      </c>
      <c r="E358" s="34">
        <v>17.5</v>
      </c>
      <c r="F358" s="34">
        <v>18</v>
      </c>
      <c r="G358" s="34">
        <v>4.24</v>
      </c>
      <c r="H358" s="34">
        <v>0.11</v>
      </c>
      <c r="I358" s="34">
        <v>0.3</v>
      </c>
      <c r="J358" s="31">
        <v>5.7000000000000002E-2</v>
      </c>
      <c r="K358" s="31">
        <v>9.1999999999999998E-2</v>
      </c>
      <c r="L358" s="31">
        <v>3.3000000000000002E-2</v>
      </c>
      <c r="M358" s="31">
        <v>1.2999999999999999E-2</v>
      </c>
      <c r="N358" s="35">
        <f t="shared" si="83"/>
        <v>95.155000000000001</v>
      </c>
      <c r="O358" s="34">
        <v>35.549999999999997</v>
      </c>
      <c r="P358" s="34">
        <v>38.97</v>
      </c>
      <c r="Q358" s="34">
        <v>7.18</v>
      </c>
      <c r="R358" s="34">
        <v>15.82</v>
      </c>
      <c r="S358" s="34">
        <v>0.13</v>
      </c>
      <c r="T358" s="34">
        <v>0.23</v>
      </c>
      <c r="U358" s="34">
        <v>0.28000000000000003</v>
      </c>
      <c r="V358" s="34">
        <v>0.2</v>
      </c>
      <c r="W358" s="34">
        <v>0.49</v>
      </c>
      <c r="X358" s="34">
        <v>0.72152400626509428</v>
      </c>
      <c r="Y358" s="34">
        <v>1.0962025316455697</v>
      </c>
      <c r="Z358" s="34">
        <v>1.2981715893108299</v>
      </c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6"/>
      <c r="AM358" s="277"/>
      <c r="AN358" s="277"/>
      <c r="AO358" s="277"/>
      <c r="AP358" s="277"/>
      <c r="AQ358" s="277"/>
      <c r="AR358" s="277"/>
      <c r="AS358" s="277"/>
      <c r="AT358" s="277"/>
      <c r="AU358" s="277"/>
      <c r="AV358" s="277"/>
    </row>
    <row r="359" spans="1:48" s="74" customFormat="1" ht="15.75" customHeight="1">
      <c r="A359" s="410" t="s">
        <v>3256</v>
      </c>
      <c r="B359" s="51">
        <v>45895</v>
      </c>
      <c r="C359" s="33" t="s">
        <v>3255</v>
      </c>
      <c r="D359" s="37">
        <v>1454</v>
      </c>
      <c r="E359" s="34">
        <v>19.5</v>
      </c>
      <c r="F359" s="34">
        <v>20</v>
      </c>
      <c r="G359" s="34">
        <v>4.16</v>
      </c>
      <c r="H359" s="34">
        <v>0.09</v>
      </c>
      <c r="I359" s="34">
        <v>0.28000000000000003</v>
      </c>
      <c r="J359" s="31">
        <v>7.1999999999999995E-2</v>
      </c>
      <c r="K359" s="31">
        <v>8.5000000000000006E-2</v>
      </c>
      <c r="L359" s="31">
        <v>2.3E-2</v>
      </c>
      <c r="M359" s="31">
        <v>1.0999999999999999E-2</v>
      </c>
      <c r="N359" s="35">
        <f t="shared" si="83"/>
        <v>95.278999999999996</v>
      </c>
      <c r="O359" s="34">
        <v>36.14</v>
      </c>
      <c r="P359" s="34">
        <v>39.090000000000003</v>
      </c>
      <c r="Q359" s="34">
        <v>7.13</v>
      </c>
      <c r="R359" s="34">
        <v>15.07</v>
      </c>
      <c r="S359" s="34">
        <v>0.27</v>
      </c>
      <c r="T359" s="34">
        <v>0.26</v>
      </c>
      <c r="U359" s="34">
        <v>0.27</v>
      </c>
      <c r="V359" s="34">
        <v>0.23</v>
      </c>
      <c r="W359" s="34">
        <v>0.43</v>
      </c>
      <c r="X359" s="34">
        <v>0.98</v>
      </c>
      <c r="Y359" s="34">
        <v>1.0816270060874378</v>
      </c>
      <c r="Z359" s="34">
        <v>1.2789153292750417</v>
      </c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6"/>
      <c r="AM359" s="277"/>
      <c r="AN359" s="277"/>
      <c r="AO359" s="277"/>
      <c r="AP359" s="277"/>
      <c r="AQ359" s="277"/>
      <c r="AR359" s="277"/>
      <c r="AS359" s="277"/>
      <c r="AT359" s="277"/>
      <c r="AU359" s="277"/>
      <c r="AV359" s="277"/>
    </row>
    <row r="360" spans="1:48" s="74" customFormat="1" ht="15.75" customHeight="1">
      <c r="A360" s="410" t="s">
        <v>3258</v>
      </c>
      <c r="B360" s="51">
        <v>45895</v>
      </c>
      <c r="C360" s="33" t="s">
        <v>3257</v>
      </c>
      <c r="D360" s="37">
        <v>1465</v>
      </c>
      <c r="E360" s="34">
        <v>21.1</v>
      </c>
      <c r="F360" s="34">
        <v>21.2</v>
      </c>
      <c r="G360" s="34">
        <v>4.2</v>
      </c>
      <c r="H360" s="34">
        <v>0.11</v>
      </c>
      <c r="I360" s="34">
        <v>0.41</v>
      </c>
      <c r="J360" s="31">
        <v>5.5E-2</v>
      </c>
      <c r="K360" s="31">
        <v>8.4000000000000005E-2</v>
      </c>
      <c r="L360" s="31">
        <v>3.5000000000000003E-2</v>
      </c>
      <c r="M360" s="31">
        <v>1.2E-2</v>
      </c>
      <c r="N360" s="35">
        <f t="shared" si="83"/>
        <v>95.093999999999994</v>
      </c>
      <c r="O360" s="34">
        <v>35.29</v>
      </c>
      <c r="P360" s="34">
        <v>38.96</v>
      </c>
      <c r="Q360" s="34">
        <v>7.2</v>
      </c>
      <c r="R360" s="34">
        <v>16.12</v>
      </c>
      <c r="S360" s="34">
        <v>0.3</v>
      </c>
      <c r="T360" s="34">
        <v>0.23</v>
      </c>
      <c r="U360" s="34">
        <v>0.27</v>
      </c>
      <c r="V360" s="34">
        <v>0.2</v>
      </c>
      <c r="W360" s="34">
        <v>0.42</v>
      </c>
      <c r="X360" s="34">
        <v>0.96</v>
      </c>
      <c r="Y360" s="34">
        <v>1.103995466137716</v>
      </c>
      <c r="Z360" s="34">
        <v>1.3080192689147068</v>
      </c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6"/>
      <c r="AM360" s="277"/>
      <c r="AN360" s="277"/>
      <c r="AO360" s="277"/>
      <c r="AP360" s="277"/>
      <c r="AQ360" s="277"/>
      <c r="AR360" s="277"/>
      <c r="AS360" s="277"/>
      <c r="AT360" s="277"/>
      <c r="AU360" s="277"/>
      <c r="AV360" s="277"/>
    </row>
    <row r="361" spans="1:48" s="74" customFormat="1" ht="15.75" customHeight="1">
      <c r="A361" s="410" t="s">
        <v>3260</v>
      </c>
      <c r="B361" s="51">
        <v>45895</v>
      </c>
      <c r="C361" s="33" t="s">
        <v>3259</v>
      </c>
      <c r="D361" s="37">
        <v>1463</v>
      </c>
      <c r="E361" s="34">
        <v>22</v>
      </c>
      <c r="F361" s="34">
        <v>22.1</v>
      </c>
      <c r="G361" s="34">
        <v>4.25</v>
      </c>
      <c r="H361" s="34">
        <v>0.11</v>
      </c>
      <c r="I361" s="34">
        <v>0.32</v>
      </c>
      <c r="J361" s="31">
        <v>6.3E-2</v>
      </c>
      <c r="K361" s="31">
        <v>8.8999999999999996E-2</v>
      </c>
      <c r="L361" s="31">
        <v>3.6999999999999998E-2</v>
      </c>
      <c r="M361" s="31">
        <v>1.2999999999999999E-2</v>
      </c>
      <c r="N361" s="35">
        <f t="shared" si="83"/>
        <v>95.117999999999995</v>
      </c>
      <c r="O361" s="34">
        <v>36.9</v>
      </c>
      <c r="P361" s="34">
        <v>38.29</v>
      </c>
      <c r="Q361" s="34">
        <v>7</v>
      </c>
      <c r="R361" s="34">
        <v>15.29</v>
      </c>
      <c r="S361" s="34">
        <v>0.26</v>
      </c>
      <c r="T361" s="34">
        <v>0.21</v>
      </c>
      <c r="U361" s="34">
        <v>0.34</v>
      </c>
      <c r="V361" s="34">
        <v>0.2</v>
      </c>
      <c r="W361" s="34">
        <v>0.5</v>
      </c>
      <c r="X361" s="34">
        <v>0.84</v>
      </c>
      <c r="Y361" s="34">
        <v>1.037669376693767</v>
      </c>
      <c r="Z361" s="34">
        <v>1.2273712737127371</v>
      </c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6"/>
      <c r="AM361" s="277"/>
      <c r="AN361" s="277"/>
      <c r="AO361" s="277"/>
      <c r="AP361" s="277"/>
      <c r="AQ361" s="277"/>
      <c r="AR361" s="277"/>
      <c r="AS361" s="277"/>
      <c r="AT361" s="277"/>
      <c r="AU361" s="277"/>
      <c r="AV361" s="277"/>
    </row>
    <row r="362" spans="1:48" s="74" customFormat="1" ht="15.75" customHeight="1">
      <c r="A362" s="411" t="s">
        <v>3262</v>
      </c>
      <c r="B362" s="51">
        <v>45895</v>
      </c>
      <c r="C362" s="33" t="s">
        <v>3261</v>
      </c>
      <c r="D362" s="37">
        <v>1482</v>
      </c>
      <c r="E362" s="34">
        <v>23.5</v>
      </c>
      <c r="F362" s="34">
        <v>0</v>
      </c>
      <c r="G362" s="34">
        <v>4.2300000000000004</v>
      </c>
      <c r="H362" s="34">
        <v>0.12</v>
      </c>
      <c r="I362" s="34">
        <v>0.65</v>
      </c>
      <c r="J362" s="31">
        <v>3.9E-2</v>
      </c>
      <c r="K362" s="31">
        <v>8.6999999999999994E-2</v>
      </c>
      <c r="L362" s="31">
        <v>0.06</v>
      </c>
      <c r="M362" s="31">
        <v>1.2E-2</v>
      </c>
      <c r="N362" s="35">
        <f t="shared" si="83"/>
        <v>94.802000000000007</v>
      </c>
      <c r="O362" s="34">
        <v>36.68378584711914</v>
      </c>
      <c r="P362" s="34">
        <v>38.029689918005154</v>
      </c>
      <c r="Q362" s="34">
        <v>7.0136556582838052</v>
      </c>
      <c r="R362" s="34">
        <v>15.842420048744115</v>
      </c>
      <c r="S362" s="34">
        <v>0.35359417851541153</v>
      </c>
      <c r="T362" s="34">
        <v>0.15910530402802417</v>
      </c>
      <c r="U362" s="34">
        <v>0.32366507198920386</v>
      </c>
      <c r="V362" s="34">
        <v>0.19128865395096034</v>
      </c>
      <c r="W362" s="34">
        <v>0.51879801601851361</v>
      </c>
      <c r="X362" s="34">
        <v>0.76399730334569949</v>
      </c>
      <c r="Y362" s="34">
        <f t="shared" ref="Y362" si="94">P362/O362</f>
        <v>1.0366893448919126</v>
      </c>
      <c r="Z362" s="34">
        <f t="shared" ref="Z362" si="95">(Q362+P362)/O362</f>
        <v>1.2278815977175461</v>
      </c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6"/>
      <c r="AM362" s="277"/>
      <c r="AN362" s="277"/>
      <c r="AO362" s="277"/>
      <c r="AP362" s="277"/>
      <c r="AQ362" s="277"/>
      <c r="AR362" s="277"/>
      <c r="AS362" s="277"/>
      <c r="AT362" s="277"/>
      <c r="AU362" s="277"/>
      <c r="AV362" s="277"/>
    </row>
    <row r="363" spans="1:48" s="74" customFormat="1" ht="15.75" customHeight="1">
      <c r="A363" s="369"/>
      <c r="B363" s="51"/>
      <c r="C363" s="33"/>
      <c r="D363" s="33"/>
      <c r="E363" s="34"/>
      <c r="F363" s="34"/>
      <c r="G363" s="34"/>
      <c r="H363" s="34"/>
      <c r="I363" s="34"/>
      <c r="J363" s="31"/>
      <c r="K363" s="31"/>
      <c r="L363" s="31"/>
      <c r="M363" s="31"/>
      <c r="N363" s="35"/>
      <c r="O363" s="34"/>
      <c r="P363" s="33"/>
      <c r="Q363" s="33"/>
      <c r="R363" s="33"/>
      <c r="S363" s="33"/>
      <c r="T363" s="33"/>
      <c r="U363" s="34"/>
      <c r="V363" s="33"/>
      <c r="W363" s="34"/>
      <c r="X363" s="33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6"/>
      <c r="AM363" s="277"/>
      <c r="AN363" s="277"/>
      <c r="AO363" s="277"/>
      <c r="AP363" s="277"/>
      <c r="AQ363" s="277"/>
      <c r="AR363" s="277"/>
      <c r="AS363" s="277"/>
      <c r="AT363" s="277"/>
      <c r="AU363" s="277"/>
      <c r="AV363" s="277"/>
    </row>
    <row r="364" spans="1:48" s="74" customFormat="1" ht="15.75" customHeight="1">
      <c r="A364" s="412" t="s">
        <v>3264</v>
      </c>
      <c r="B364" s="51">
        <v>45896</v>
      </c>
      <c r="C364" s="33" t="s">
        <v>3263</v>
      </c>
      <c r="D364" s="37">
        <v>1472</v>
      </c>
      <c r="E364" s="34">
        <v>1.4</v>
      </c>
      <c r="F364" s="34">
        <v>1.5</v>
      </c>
      <c r="G364" s="34">
        <v>4.26</v>
      </c>
      <c r="H364" s="34">
        <v>0.12</v>
      </c>
      <c r="I364" s="34">
        <v>0.51</v>
      </c>
      <c r="J364" s="31">
        <v>4.3999999999999997E-2</v>
      </c>
      <c r="K364" s="31">
        <v>9.0999999999999998E-2</v>
      </c>
      <c r="L364" s="31">
        <v>0.05</v>
      </c>
      <c r="M364" s="31">
        <v>1.2E-2</v>
      </c>
      <c r="N364" s="35">
        <f t="shared" si="83"/>
        <v>94.912999999999997</v>
      </c>
      <c r="O364" s="34">
        <v>36.533690676113075</v>
      </c>
      <c r="P364" s="34">
        <v>38.482364151831597</v>
      </c>
      <c r="Q364" s="34">
        <v>7.0224092114669556</v>
      </c>
      <c r="R364" s="34">
        <v>15.584738882943247</v>
      </c>
      <c r="S364" s="34">
        <v>0.37320183763625198</v>
      </c>
      <c r="T364" s="34">
        <v>0.16844798215139287</v>
      </c>
      <c r="U364" s="34">
        <v>0.33608089342140807</v>
      </c>
      <c r="V364" s="34">
        <v>0.20189607609830026</v>
      </c>
      <c r="W364" s="34">
        <v>0.45390391749611886</v>
      </c>
      <c r="X364" s="34">
        <v>0.73817246563093653</v>
      </c>
      <c r="Y364" s="34">
        <f t="shared" ref="Y364:Y367" si="96">P364/O364</f>
        <v>1.0533390807130425</v>
      </c>
      <c r="Z364" s="34">
        <f t="shared" ref="Z364:Z367" si="97">(Q364+P364)/O364</f>
        <v>1.2455564308221143</v>
      </c>
      <c r="AA364" s="34"/>
      <c r="AB364" s="34" t="s">
        <v>48</v>
      </c>
      <c r="AC364" s="34">
        <v>22.5</v>
      </c>
      <c r="AD364" s="34" t="s">
        <v>51</v>
      </c>
      <c r="AE364" s="34"/>
      <c r="AF364" s="34"/>
      <c r="AG364" s="34"/>
      <c r="AH364" s="34"/>
      <c r="AI364" s="34"/>
      <c r="AJ364" s="34"/>
      <c r="AK364" s="34"/>
      <c r="AL364" s="36"/>
      <c r="AM364" s="277"/>
      <c r="AN364" s="277"/>
      <c r="AO364" s="277"/>
      <c r="AP364" s="277"/>
      <c r="AQ364" s="277"/>
      <c r="AR364" s="277"/>
      <c r="AS364" s="277"/>
      <c r="AT364" s="277"/>
      <c r="AU364" s="277"/>
      <c r="AV364" s="277"/>
    </row>
    <row r="365" spans="1:48" s="74" customFormat="1" ht="15.75" customHeight="1">
      <c r="A365" s="413" t="s">
        <v>3266</v>
      </c>
      <c r="B365" s="51">
        <v>45896</v>
      </c>
      <c r="C365" s="33" t="s">
        <v>3265</v>
      </c>
      <c r="D365" s="37">
        <v>1474</v>
      </c>
      <c r="E365" s="34">
        <v>3.1</v>
      </c>
      <c r="F365" s="34">
        <v>3.2</v>
      </c>
      <c r="G365" s="34">
        <v>4.25</v>
      </c>
      <c r="H365" s="34">
        <v>0.11</v>
      </c>
      <c r="I365" s="34">
        <v>0.46</v>
      </c>
      <c r="J365" s="31">
        <v>5.1999999999999998E-2</v>
      </c>
      <c r="K365" s="31">
        <v>8.8999999999999996E-2</v>
      </c>
      <c r="L365" s="31">
        <v>4.4999999999999998E-2</v>
      </c>
      <c r="M365" s="31">
        <v>1.2E-2</v>
      </c>
      <c r="N365" s="35">
        <f t="shared" si="83"/>
        <v>94.981999999999999</v>
      </c>
      <c r="O365" s="34">
        <v>37.1</v>
      </c>
      <c r="P365" s="34">
        <v>38.65</v>
      </c>
      <c r="Q365" s="34">
        <v>7.03</v>
      </c>
      <c r="R365" s="34">
        <v>14.78</v>
      </c>
      <c r="S365" s="34">
        <v>0.26</v>
      </c>
      <c r="T365" s="34">
        <v>0.19</v>
      </c>
      <c r="U365" s="34">
        <v>0.33608089342140807</v>
      </c>
      <c r="V365" s="34">
        <v>0.2</v>
      </c>
      <c r="W365" s="34">
        <v>0.52</v>
      </c>
      <c r="X365" s="34">
        <v>0.76</v>
      </c>
      <c r="Y365" s="34">
        <v>1.0417789757412399</v>
      </c>
      <c r="Z365" s="34">
        <v>1.231266846361186</v>
      </c>
      <c r="AA365" s="34"/>
      <c r="AB365" s="34" t="s">
        <v>50</v>
      </c>
      <c r="AC365" s="34">
        <v>6.3</v>
      </c>
      <c r="AD365" s="34">
        <v>24.6</v>
      </c>
      <c r="AE365" s="34">
        <v>18.399999999999999</v>
      </c>
      <c r="AF365" s="34">
        <v>0.6</v>
      </c>
      <c r="AG365" s="34">
        <v>3.35</v>
      </c>
      <c r="AH365" s="34">
        <v>53.05</v>
      </c>
      <c r="AI365" s="34">
        <v>1.3369565217391306</v>
      </c>
      <c r="AJ365" s="34">
        <v>42.790697674418603</v>
      </c>
      <c r="AK365" s="34">
        <v>852.47499999999991</v>
      </c>
      <c r="AL365" s="36"/>
      <c r="AM365" s="277"/>
      <c r="AN365" s="277"/>
      <c r="AO365" s="277"/>
      <c r="AP365" s="277"/>
      <c r="AQ365" s="277"/>
      <c r="AR365" s="277"/>
      <c r="AS365" s="277"/>
      <c r="AT365" s="277"/>
      <c r="AU365" s="277"/>
      <c r="AV365" s="277"/>
    </row>
    <row r="366" spans="1:48" s="74" customFormat="1" ht="15.75" customHeight="1">
      <c r="A366" s="413" t="s">
        <v>3268</v>
      </c>
      <c r="B366" s="51">
        <v>45896</v>
      </c>
      <c r="C366" s="33" t="s">
        <v>3267</v>
      </c>
      <c r="D366" s="37">
        <v>1472</v>
      </c>
      <c r="E366" s="34">
        <v>4.3</v>
      </c>
      <c r="F366" s="34">
        <v>4.4000000000000004</v>
      </c>
      <c r="G366" s="34">
        <v>4.2</v>
      </c>
      <c r="H366" s="34">
        <v>0.12</v>
      </c>
      <c r="I366" s="34">
        <v>0.53</v>
      </c>
      <c r="J366" s="31">
        <v>4.2999999999999997E-2</v>
      </c>
      <c r="K366" s="31">
        <v>8.8999999999999996E-2</v>
      </c>
      <c r="L366" s="31">
        <v>0.05</v>
      </c>
      <c r="M366" s="31">
        <v>1.2999999999999999E-2</v>
      </c>
      <c r="N366" s="35">
        <f t="shared" si="83"/>
        <v>94.954999999999998</v>
      </c>
      <c r="O366" s="34">
        <v>36.92</v>
      </c>
      <c r="P366" s="34">
        <v>38.340000000000003</v>
      </c>
      <c r="Q366" s="34">
        <v>6.84</v>
      </c>
      <c r="R366" s="34">
        <v>15.49</v>
      </c>
      <c r="S366" s="34">
        <v>0.3</v>
      </c>
      <c r="T366" s="34">
        <v>0.19</v>
      </c>
      <c r="U366" s="34">
        <v>0.35</v>
      </c>
      <c r="V366" s="34">
        <v>0.21</v>
      </c>
      <c r="W366" s="34">
        <v>0.5</v>
      </c>
      <c r="X366" s="34">
        <v>0.76</v>
      </c>
      <c r="Y366" s="34">
        <f t="shared" si="96"/>
        <v>1.0384615384615385</v>
      </c>
      <c r="Z366" s="34">
        <f t="shared" si="97"/>
        <v>1.2237269772481041</v>
      </c>
      <c r="AA366" s="34"/>
      <c r="AB366" s="34" t="s">
        <v>53</v>
      </c>
      <c r="AC366" s="34">
        <v>14.3</v>
      </c>
      <c r="AD366" s="34"/>
      <c r="AE366" s="34"/>
      <c r="AF366" s="34"/>
      <c r="AG366" s="34"/>
      <c r="AH366" s="34"/>
      <c r="AI366" s="34"/>
      <c r="AJ366" s="34"/>
      <c r="AK366" s="34"/>
      <c r="AL366" s="36"/>
      <c r="AM366" s="277"/>
      <c r="AN366" s="277"/>
      <c r="AO366" s="277"/>
      <c r="AP366" s="277"/>
      <c r="AQ366" s="277"/>
      <c r="AR366" s="277"/>
      <c r="AS366" s="277"/>
      <c r="AT366" s="277"/>
      <c r="AU366" s="277"/>
      <c r="AV366" s="277"/>
    </row>
    <row r="367" spans="1:48" s="74" customFormat="1" ht="15.75" customHeight="1">
      <c r="A367" s="413" t="s">
        <v>3270</v>
      </c>
      <c r="B367" s="51">
        <v>45896</v>
      </c>
      <c r="C367" s="33" t="s">
        <v>3269</v>
      </c>
      <c r="D367" s="37">
        <v>1482</v>
      </c>
      <c r="E367" s="34">
        <v>6.2</v>
      </c>
      <c r="F367" s="34">
        <v>6.3</v>
      </c>
      <c r="G367" s="34">
        <v>4.2</v>
      </c>
      <c r="H367" s="34">
        <v>0.13</v>
      </c>
      <c r="I367" s="34">
        <v>0.7</v>
      </c>
      <c r="J367" s="31">
        <v>3.1E-2</v>
      </c>
      <c r="K367" s="31">
        <v>9.1999999999999998E-2</v>
      </c>
      <c r="L367" s="31">
        <v>6.4000000000000001E-2</v>
      </c>
      <c r="M367" s="31">
        <v>1.2999999999999999E-2</v>
      </c>
      <c r="N367" s="35">
        <f t="shared" si="83"/>
        <v>94.77</v>
      </c>
      <c r="O367" s="34">
        <v>36.612979365537434</v>
      </c>
      <c r="P367" s="34">
        <v>38.859159595855374</v>
      </c>
      <c r="Q367" s="34">
        <v>6.9594741408218637</v>
      </c>
      <c r="R367" s="34">
        <v>15.335515656009532</v>
      </c>
      <c r="S367" s="34">
        <v>0.29476585310016723</v>
      </c>
      <c r="T367" s="34">
        <v>0.14979904010008499</v>
      </c>
      <c r="U367" s="34">
        <v>0.3486854538243645</v>
      </c>
      <c r="V367" s="34">
        <v>0.19135619316010855</v>
      </c>
      <c r="W367" s="34">
        <v>0.45410854172275761</v>
      </c>
      <c r="X367" s="34">
        <v>0.70415615986831603</v>
      </c>
      <c r="Y367" s="34">
        <f t="shared" si="96"/>
        <v>1.0613492884010469</v>
      </c>
      <c r="Z367" s="34">
        <f t="shared" si="97"/>
        <v>1.2514314467345635</v>
      </c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6"/>
      <c r="AM367" s="277"/>
      <c r="AN367" s="277"/>
      <c r="AO367" s="277"/>
      <c r="AP367" s="277"/>
      <c r="AQ367" s="277"/>
      <c r="AR367" s="277"/>
      <c r="AS367" s="277"/>
      <c r="AT367" s="277"/>
      <c r="AU367" s="277"/>
      <c r="AV367" s="277"/>
    </row>
    <row r="368" spans="1:48" s="74" customFormat="1" ht="15.75" customHeight="1">
      <c r="A368" s="413" t="s">
        <v>3272</v>
      </c>
      <c r="B368" s="51">
        <v>45896</v>
      </c>
      <c r="C368" s="33" t="s">
        <v>3271</v>
      </c>
      <c r="D368" s="37">
        <v>1481</v>
      </c>
      <c r="E368" s="34">
        <v>7.45</v>
      </c>
      <c r="F368" s="34">
        <v>7.55</v>
      </c>
      <c r="G368" s="34">
        <v>4.2300000000000004</v>
      </c>
      <c r="H368" s="34">
        <v>0.13</v>
      </c>
      <c r="I368" s="34">
        <v>0.65</v>
      </c>
      <c r="J368" s="31">
        <v>3.7999999999999999E-2</v>
      </c>
      <c r="K368" s="31">
        <v>9.1999999999999998E-2</v>
      </c>
      <c r="L368" s="31">
        <v>5.8000000000000003E-2</v>
      </c>
      <c r="M368" s="31">
        <v>1.2999999999999999E-2</v>
      </c>
      <c r="N368" s="35">
        <f t="shared" si="83"/>
        <v>94.789000000000001</v>
      </c>
      <c r="O368" s="34">
        <v>36.771464389990747</v>
      </c>
      <c r="P368" s="34">
        <v>38.548532425753166</v>
      </c>
      <c r="Q368" s="34">
        <v>6.7500706229704761</v>
      </c>
      <c r="R368" s="34">
        <v>15.666762241373661</v>
      </c>
      <c r="S368" s="34">
        <v>0.31433969865450057</v>
      </c>
      <c r="T368" s="34">
        <v>0.15912239484271437</v>
      </c>
      <c r="U368" s="34">
        <v>0.29879985187163211</v>
      </c>
      <c r="V368" s="34">
        <v>0.19130920184505468</v>
      </c>
      <c r="W368" s="34">
        <v>0.47561593236478872</v>
      </c>
      <c r="X368" s="34">
        <v>0.70398324033323822</v>
      </c>
      <c r="Y368" s="34">
        <v>1.0483273664849242</v>
      </c>
      <c r="Z368" s="34">
        <v>1.2318955418336288</v>
      </c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6"/>
      <c r="AM368" s="277"/>
      <c r="AN368" s="277"/>
      <c r="AO368" s="277"/>
      <c r="AP368" s="277"/>
      <c r="AQ368" s="277"/>
      <c r="AR368" s="277"/>
      <c r="AS368" s="277"/>
      <c r="AT368" s="277"/>
      <c r="AU368" s="277"/>
      <c r="AV368" s="277"/>
    </row>
    <row r="369" spans="1:48" s="74" customFormat="1" ht="15.75" customHeight="1">
      <c r="A369" s="413" t="s">
        <v>3274</v>
      </c>
      <c r="B369" s="51">
        <v>45896</v>
      </c>
      <c r="C369" s="33" t="s">
        <v>3273</v>
      </c>
      <c r="D369" s="37">
        <v>1483</v>
      </c>
      <c r="E369" s="34">
        <v>9</v>
      </c>
      <c r="F369" s="34">
        <v>9.1</v>
      </c>
      <c r="G369" s="34">
        <v>4.24</v>
      </c>
      <c r="H369" s="34">
        <v>0.13</v>
      </c>
      <c r="I369" s="34">
        <v>0.9</v>
      </c>
      <c r="J369" s="31">
        <v>2.8000000000000001E-2</v>
      </c>
      <c r="K369" s="31">
        <v>0.10299999999999999</v>
      </c>
      <c r="L369" s="31">
        <v>7.4999999999999997E-2</v>
      </c>
      <c r="M369" s="31">
        <v>1.0999999999999999E-2</v>
      </c>
      <c r="N369" s="35">
        <f t="shared" si="83"/>
        <v>94.513000000000005</v>
      </c>
      <c r="O369" s="34">
        <v>36.082040682023099</v>
      </c>
      <c r="P369" s="34">
        <v>39.029190504839669</v>
      </c>
      <c r="Q369" s="34">
        <v>6.7825938055966395</v>
      </c>
      <c r="R369" s="34">
        <v>15.903238990756135</v>
      </c>
      <c r="S369" s="34">
        <v>0.25555930120213743</v>
      </c>
      <c r="T369" s="34">
        <v>0.13112319126938168</v>
      </c>
      <c r="U369" s="34">
        <v>0.34881588731231217</v>
      </c>
      <c r="V369" s="34">
        <v>0.20206265050913011</v>
      </c>
      <c r="W369" s="34">
        <v>0.48672686897459427</v>
      </c>
      <c r="X369" s="34">
        <v>0.67864811751688348</v>
      </c>
      <c r="Y369" s="34">
        <v>1.0816791336384948</v>
      </c>
      <c r="Z369" s="34">
        <v>1.2696561348665845</v>
      </c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6"/>
      <c r="AM369" s="277"/>
      <c r="AN369" s="277"/>
      <c r="AO369" s="277"/>
      <c r="AP369" s="277"/>
      <c r="AQ369" s="277"/>
      <c r="AR369" s="277"/>
      <c r="AS369" s="277"/>
      <c r="AT369" s="277"/>
      <c r="AU369" s="277"/>
      <c r="AV369" s="277"/>
    </row>
    <row r="370" spans="1:48" s="74" customFormat="1" ht="15.75" customHeight="1">
      <c r="A370" s="413" t="s">
        <v>3276</v>
      </c>
      <c r="B370" s="51">
        <v>45896</v>
      </c>
      <c r="C370" s="33" t="s">
        <v>3275</v>
      </c>
      <c r="D370" s="37">
        <v>1481</v>
      </c>
      <c r="E370" s="34">
        <v>10.5</v>
      </c>
      <c r="F370" s="34">
        <v>11</v>
      </c>
      <c r="G370" s="34">
        <v>4.4000000000000004</v>
      </c>
      <c r="H370" s="34">
        <v>0.13</v>
      </c>
      <c r="I370" s="34">
        <v>0.85</v>
      </c>
      <c r="J370" s="31">
        <v>2.5999999999999999E-2</v>
      </c>
      <c r="K370" s="31">
        <v>9.1999999999999998E-2</v>
      </c>
      <c r="L370" s="31">
        <v>7.4999999999999997E-2</v>
      </c>
      <c r="M370" s="31">
        <v>1.0999999999999999E-2</v>
      </c>
      <c r="N370" s="35">
        <f t="shared" si="83"/>
        <v>94.415999999999997</v>
      </c>
      <c r="O370" s="34">
        <v>35.526255107454226</v>
      </c>
      <c r="P370" s="34">
        <v>40.15</v>
      </c>
      <c r="Q370" s="34">
        <v>7.4117714375327184</v>
      </c>
      <c r="R370" s="34">
        <v>14.760147824904935</v>
      </c>
      <c r="S370" s="34">
        <v>0.2421969442617036</v>
      </c>
      <c r="T370" s="34">
        <v>0.12200671067183319</v>
      </c>
      <c r="U370" s="34">
        <v>0.36201379089583718</v>
      </c>
      <c r="V370" s="34">
        <v>0.19181997985526925</v>
      </c>
      <c r="W370" s="34">
        <v>0.45520915673987195</v>
      </c>
      <c r="X370" s="34">
        <v>0.68003856179014244</v>
      </c>
      <c r="Y370" s="34">
        <v>1.1329238154755139</v>
      </c>
      <c r="Z370" s="34">
        <v>1.3415518122940573</v>
      </c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6"/>
      <c r="AM370" s="277"/>
      <c r="AN370" s="277"/>
      <c r="AO370" s="277"/>
      <c r="AP370" s="277"/>
      <c r="AQ370" s="277"/>
      <c r="AR370" s="277"/>
      <c r="AS370" s="277"/>
      <c r="AT370" s="277"/>
      <c r="AU370" s="277"/>
      <c r="AV370" s="277"/>
    </row>
    <row r="371" spans="1:48" s="74" customFormat="1" ht="15.75" customHeight="1">
      <c r="A371" s="413" t="s">
        <v>3278</v>
      </c>
      <c r="B371" s="51">
        <v>45896</v>
      </c>
      <c r="C371" s="33" t="s">
        <v>3277</v>
      </c>
      <c r="D371" s="37">
        <v>1488</v>
      </c>
      <c r="E371" s="34">
        <v>12.45</v>
      </c>
      <c r="F371" s="34">
        <v>12.55</v>
      </c>
      <c r="G371" s="34">
        <v>4.34</v>
      </c>
      <c r="H371" s="34">
        <v>0.13</v>
      </c>
      <c r="I371" s="34">
        <v>0.66</v>
      </c>
      <c r="J371" s="31">
        <v>3.4000000000000002E-2</v>
      </c>
      <c r="K371" s="31">
        <v>8.8999999999999996E-2</v>
      </c>
      <c r="L371" s="31">
        <v>6.0999999999999999E-2</v>
      </c>
      <c r="M371" s="31">
        <v>1.0999999999999999E-2</v>
      </c>
      <c r="N371" s="35">
        <f t="shared" si="83"/>
        <v>94.674999999999997</v>
      </c>
      <c r="O371" s="34">
        <v>35.85</v>
      </c>
      <c r="P371" s="34">
        <v>38.455660396842276</v>
      </c>
      <c r="Q371" s="34">
        <v>6.9803182689034431</v>
      </c>
      <c r="R371" s="34">
        <v>16.31817438710765</v>
      </c>
      <c r="S371" s="34">
        <v>0.34284272762597739</v>
      </c>
      <c r="T371" s="34">
        <v>0.14066635442301131</v>
      </c>
      <c r="U371" s="34">
        <v>0.3492559033545104</v>
      </c>
      <c r="V371" s="34">
        <v>0.21296583551354831</v>
      </c>
      <c r="W371" s="34">
        <v>0.53066004070719663</v>
      </c>
      <c r="X371" s="34">
        <v>0.70530815960372384</v>
      </c>
      <c r="Y371" s="34">
        <v>1.0666084933100641</v>
      </c>
      <c r="Z371" s="34">
        <v>1.2602150176757507</v>
      </c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6"/>
      <c r="AM371" s="277"/>
      <c r="AN371" s="277"/>
      <c r="AO371" s="277"/>
      <c r="AP371" s="277"/>
      <c r="AQ371" s="277"/>
      <c r="AR371" s="277"/>
      <c r="AS371" s="277"/>
      <c r="AT371" s="277"/>
      <c r="AU371" s="277"/>
      <c r="AV371" s="277"/>
    </row>
    <row r="372" spans="1:48" s="74" customFormat="1" ht="15.75" customHeight="1">
      <c r="A372" s="413" t="s">
        <v>3280</v>
      </c>
      <c r="B372" s="51">
        <v>45896</v>
      </c>
      <c r="C372" s="33" t="s">
        <v>3279</v>
      </c>
      <c r="D372" s="37">
        <v>1474</v>
      </c>
      <c r="E372" s="34">
        <v>14.5</v>
      </c>
      <c r="F372" s="34">
        <v>15</v>
      </c>
      <c r="G372" s="34">
        <v>4.22</v>
      </c>
      <c r="H372" s="34">
        <v>0.12</v>
      </c>
      <c r="I372" s="34">
        <v>0.51</v>
      </c>
      <c r="J372" s="31">
        <v>3.5999999999999997E-2</v>
      </c>
      <c r="K372" s="31">
        <v>8.5999999999999993E-2</v>
      </c>
      <c r="L372" s="31">
        <v>5.0999999999999997E-2</v>
      </c>
      <c r="M372" s="31">
        <v>1.0999999999999999E-2</v>
      </c>
      <c r="N372" s="35">
        <f t="shared" si="83"/>
        <v>94.965999999999994</v>
      </c>
      <c r="O372" s="34">
        <v>36.664945313454318</v>
      </c>
      <c r="P372" s="34">
        <v>39.040785136955563</v>
      </c>
      <c r="Q372" s="34">
        <v>7.026090219387763</v>
      </c>
      <c r="R372" s="34">
        <v>15.001971971042513</v>
      </c>
      <c r="S372" s="34">
        <v>0.27</v>
      </c>
      <c r="T372" s="34">
        <v>0.15001165456770646</v>
      </c>
      <c r="U372" s="34">
        <v>0.34918035400585223</v>
      </c>
      <c r="V372" s="34">
        <v>0.22356575616219479</v>
      </c>
      <c r="W372" s="34">
        <v>0.48723543449309503</v>
      </c>
      <c r="X372" s="34">
        <v>0.70515559075220402</v>
      </c>
      <c r="Y372" s="34">
        <v>1.0647986735883503</v>
      </c>
      <c r="Z372" s="34">
        <v>1.2564283121796704</v>
      </c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6"/>
      <c r="AM372" s="277"/>
      <c r="AN372" s="277"/>
      <c r="AO372" s="277"/>
      <c r="AP372" s="277"/>
      <c r="AQ372" s="277"/>
      <c r="AR372" s="277"/>
      <c r="AS372" s="277"/>
      <c r="AT372" s="277"/>
      <c r="AU372" s="277"/>
      <c r="AV372" s="277"/>
    </row>
    <row r="373" spans="1:48" s="74" customFormat="1" ht="15.75" customHeight="1">
      <c r="A373" s="413" t="s">
        <v>3282</v>
      </c>
      <c r="B373" s="51">
        <v>45896</v>
      </c>
      <c r="C373" s="33" t="s">
        <v>3281</v>
      </c>
      <c r="D373" s="37">
        <v>1472</v>
      </c>
      <c r="E373" s="34">
        <v>17.05</v>
      </c>
      <c r="F373" s="34">
        <v>17.149999999999999</v>
      </c>
      <c r="G373" s="34">
        <v>4.26</v>
      </c>
      <c r="H373" s="34">
        <v>0.12</v>
      </c>
      <c r="I373" s="34">
        <v>0.4</v>
      </c>
      <c r="J373" s="31">
        <v>4.9000000000000002E-2</v>
      </c>
      <c r="K373" s="31">
        <v>8.4000000000000005E-2</v>
      </c>
      <c r="L373" s="31">
        <v>0.04</v>
      </c>
      <c r="M373" s="31">
        <v>1.0999999999999999E-2</v>
      </c>
      <c r="N373" s="35">
        <f t="shared" si="83"/>
        <v>95.036000000000001</v>
      </c>
      <c r="O373" s="34">
        <v>37.259343369255532</v>
      </c>
      <c r="P373" s="34">
        <v>38.666596076191269</v>
      </c>
      <c r="Q373" s="34">
        <v>6.9951464404056178</v>
      </c>
      <c r="R373" s="34">
        <v>14.601808880931982</v>
      </c>
      <c r="S373" s="34">
        <v>0.28217613716843964</v>
      </c>
      <c r="T373" s="34">
        <v>0.19681785567498661</v>
      </c>
      <c r="U373" s="34">
        <v>0.34905188167735984</v>
      </c>
      <c r="V373" s="34">
        <v>0.23412557209632817</v>
      </c>
      <c r="W373" s="34">
        <v>0.48705616819109598</v>
      </c>
      <c r="X373" s="34">
        <v>0.74787761840739531</v>
      </c>
      <c r="Y373" s="34">
        <v>1.0377691225792489</v>
      </c>
      <c r="Z373" s="34">
        <v>1.2255111976630961</v>
      </c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6"/>
      <c r="AM373" s="277"/>
      <c r="AN373" s="277"/>
      <c r="AO373" s="277"/>
      <c r="AP373" s="277"/>
      <c r="AQ373" s="277"/>
      <c r="AR373" s="277"/>
      <c r="AS373" s="277"/>
      <c r="AT373" s="277"/>
      <c r="AU373" s="277"/>
      <c r="AV373" s="277"/>
    </row>
    <row r="374" spans="1:48" s="74" customFormat="1" ht="15.75" customHeight="1">
      <c r="A374" s="413" t="s">
        <v>3284</v>
      </c>
      <c r="B374" s="51">
        <v>45896</v>
      </c>
      <c r="C374" s="33" t="s">
        <v>3283</v>
      </c>
      <c r="D374" s="37">
        <v>1474</v>
      </c>
      <c r="E374" s="34">
        <v>19</v>
      </c>
      <c r="F374" s="34">
        <v>19.100000000000001</v>
      </c>
      <c r="G374" s="34">
        <v>4.25</v>
      </c>
      <c r="H374" s="34">
        <v>0.1</v>
      </c>
      <c r="I374" s="34">
        <v>0.26</v>
      </c>
      <c r="J374" s="31">
        <v>7.4999999999999997E-2</v>
      </c>
      <c r="K374" s="31">
        <v>8.8999999999999996E-2</v>
      </c>
      <c r="L374" s="31">
        <v>2.9000000000000001E-2</v>
      </c>
      <c r="M374" s="31">
        <v>1.0999999999999999E-2</v>
      </c>
      <c r="N374" s="35">
        <f t="shared" si="83"/>
        <v>95.186000000000007</v>
      </c>
      <c r="O374" s="34">
        <v>37.329570917642528</v>
      </c>
      <c r="P374" s="34">
        <v>38.538026369146039</v>
      </c>
      <c r="Q374" s="34">
        <v>7.0721607115330665</v>
      </c>
      <c r="R374" s="34">
        <v>14.525737340030792</v>
      </c>
      <c r="S374" s="34">
        <v>0.28223165103093095</v>
      </c>
      <c r="T374" s="34">
        <v>0.23435306737389799</v>
      </c>
      <c r="U374" s="34">
        <v>0.33665196117078799</v>
      </c>
      <c r="V374" s="34">
        <v>0.24481579786568752</v>
      </c>
      <c r="W374" s="34">
        <v>0.443849590053429</v>
      </c>
      <c r="X374" s="34">
        <v>0.84260259415284422</v>
      </c>
      <c r="Y374" s="34">
        <v>1.032372604929471</v>
      </c>
      <c r="Z374" s="34">
        <v>1.2218245739096623</v>
      </c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6"/>
      <c r="AM374" s="277"/>
      <c r="AN374" s="277"/>
      <c r="AO374" s="277"/>
      <c r="AP374" s="277"/>
      <c r="AQ374" s="277"/>
      <c r="AR374" s="277"/>
      <c r="AS374" s="277"/>
      <c r="AT374" s="277"/>
      <c r="AU374" s="277"/>
      <c r="AV374" s="277"/>
    </row>
    <row r="375" spans="1:48" s="74" customFormat="1" ht="15.75" customHeight="1">
      <c r="A375" s="413" t="s">
        <v>3286</v>
      </c>
      <c r="B375" s="51">
        <v>45896</v>
      </c>
      <c r="C375" s="33" t="s">
        <v>3285</v>
      </c>
      <c r="D375" s="37">
        <v>1477</v>
      </c>
      <c r="E375" s="34">
        <v>21.1</v>
      </c>
      <c r="F375" s="34">
        <v>21.2</v>
      </c>
      <c r="G375" s="34">
        <v>4.1900000000000004</v>
      </c>
      <c r="H375" s="34">
        <v>0.11</v>
      </c>
      <c r="I375" s="34">
        <v>0.42</v>
      </c>
      <c r="J375" s="31">
        <v>4.7E-2</v>
      </c>
      <c r="K375" s="31">
        <v>8.2000000000000003E-2</v>
      </c>
      <c r="L375" s="31">
        <v>0.04</v>
      </c>
      <c r="M375" s="31">
        <v>0.01</v>
      </c>
      <c r="N375" s="35">
        <f t="shared" si="83"/>
        <v>95.100999999999999</v>
      </c>
      <c r="O375" s="34">
        <v>37.111998120525328</v>
      </c>
      <c r="P375" s="34">
        <v>37.994942887141079</v>
      </c>
      <c r="Q375" s="34">
        <v>6.7681649125979657</v>
      </c>
      <c r="R375" s="34">
        <v>15.746014617597945</v>
      </c>
      <c r="S375" s="34">
        <v>0.32</v>
      </c>
      <c r="T375" s="34">
        <v>0.19681460128979744</v>
      </c>
      <c r="U375" s="34">
        <v>0.33658017759743702</v>
      </c>
      <c r="V375" s="34">
        <v>0.20219601435117746</v>
      </c>
      <c r="W375" s="34">
        <v>0.45457824039837086</v>
      </c>
      <c r="X375" s="34">
        <v>0.75646140456822086</v>
      </c>
      <c r="Y375" s="34">
        <v>1.0237913562009862</v>
      </c>
      <c r="Z375" s="34">
        <v>1.2061626984989029</v>
      </c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6"/>
      <c r="AM375" s="277"/>
      <c r="AN375" s="277"/>
      <c r="AO375" s="277"/>
      <c r="AP375" s="277"/>
      <c r="AQ375" s="277"/>
      <c r="AR375" s="277"/>
      <c r="AS375" s="277"/>
      <c r="AT375" s="277"/>
      <c r="AU375" s="277"/>
      <c r="AV375" s="277"/>
    </row>
    <row r="376" spans="1:48" s="74" customFormat="1" ht="15.75" customHeight="1">
      <c r="A376" s="413" t="s">
        <v>3287</v>
      </c>
      <c r="B376" s="51">
        <v>45896</v>
      </c>
      <c r="C376" s="33" t="s">
        <v>3288</v>
      </c>
      <c r="D376" s="37">
        <v>1486</v>
      </c>
      <c r="E376" s="34">
        <v>22.4</v>
      </c>
      <c r="F376" s="34">
        <v>22.5</v>
      </c>
      <c r="G376" s="34">
        <v>4.29</v>
      </c>
      <c r="H376" s="34">
        <v>0.13</v>
      </c>
      <c r="I376" s="34">
        <v>0.86</v>
      </c>
      <c r="J376" s="31">
        <v>2.9000000000000001E-2</v>
      </c>
      <c r="K376" s="31">
        <v>9.4E-2</v>
      </c>
      <c r="L376" s="31">
        <v>7.0000000000000007E-2</v>
      </c>
      <c r="M376" s="31">
        <v>0.01</v>
      </c>
      <c r="N376" s="35">
        <f t="shared" si="83"/>
        <v>94.516999999999996</v>
      </c>
      <c r="O376" s="34">
        <v>36.65</v>
      </c>
      <c r="P376" s="34">
        <v>38.700000000000003</v>
      </c>
      <c r="Q376" s="34">
        <v>6.8</v>
      </c>
      <c r="R376" s="34">
        <v>15.72</v>
      </c>
      <c r="S376" s="34">
        <v>0.25</v>
      </c>
      <c r="T376" s="34">
        <v>0.15</v>
      </c>
      <c r="U376" s="34">
        <v>0.32</v>
      </c>
      <c r="V376" s="34">
        <v>0.18</v>
      </c>
      <c r="W376" s="34">
        <v>0.41</v>
      </c>
      <c r="X376" s="34">
        <v>0.71</v>
      </c>
      <c r="Y376" s="34">
        <f t="shared" ref="Y376" si="98">P376/O376</f>
        <v>1.0559345156889497</v>
      </c>
      <c r="Z376" s="34">
        <f t="shared" ref="Z376" si="99">(Q376+P376)/O376</f>
        <v>1.2414733969986358</v>
      </c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6"/>
      <c r="AM376" s="277"/>
      <c r="AN376" s="277"/>
      <c r="AO376" s="277"/>
      <c r="AP376" s="277"/>
      <c r="AQ376" s="277"/>
      <c r="AR376" s="277"/>
      <c r="AS376" s="277"/>
      <c r="AT376" s="277"/>
      <c r="AU376" s="277"/>
      <c r="AV376" s="277"/>
    </row>
    <row r="377" spans="1:48" s="74" customFormat="1" ht="15.75" customHeight="1">
      <c r="A377" s="413" t="s">
        <v>3290</v>
      </c>
      <c r="B377" s="51">
        <v>45896</v>
      </c>
      <c r="C377" s="33" t="s">
        <v>3289</v>
      </c>
      <c r="D377" s="37">
        <v>1481</v>
      </c>
      <c r="E377" s="34">
        <v>0.4</v>
      </c>
      <c r="F377" s="34">
        <v>0.5</v>
      </c>
      <c r="G377" s="34">
        <v>4.2699999999999996</v>
      </c>
      <c r="H377" s="34">
        <v>0.13</v>
      </c>
      <c r="I377" s="34">
        <v>0.81</v>
      </c>
      <c r="J377" s="31">
        <v>2.5000000000000001E-2</v>
      </c>
      <c r="K377" s="31">
        <v>9.1999999999999998E-2</v>
      </c>
      <c r="L377" s="31">
        <v>7.0999999999999994E-2</v>
      </c>
      <c r="M377" s="31">
        <v>0.01</v>
      </c>
      <c r="N377" s="35">
        <f t="shared" si="83"/>
        <v>94.591999999999999</v>
      </c>
      <c r="O377" s="34">
        <v>36.36</v>
      </c>
      <c r="P377" s="34">
        <v>39.159999999999997</v>
      </c>
      <c r="Q377" s="34">
        <v>7.08</v>
      </c>
      <c r="R377" s="34">
        <v>15.31</v>
      </c>
      <c r="S377" s="34">
        <v>0.23</v>
      </c>
      <c r="T377" s="34">
        <v>0.14000000000000001</v>
      </c>
      <c r="U377" s="34">
        <v>0.34</v>
      </c>
      <c r="V377" s="34">
        <v>0.19</v>
      </c>
      <c r="W377" s="34">
        <v>0.4</v>
      </c>
      <c r="X377" s="34">
        <v>0.69</v>
      </c>
      <c r="Y377" s="34">
        <v>1.0770077007700769</v>
      </c>
      <c r="Z377" s="34">
        <v>1.2717271727172716</v>
      </c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6"/>
      <c r="AM377" s="277"/>
      <c r="AN377" s="277"/>
      <c r="AO377" s="277"/>
      <c r="AP377" s="277"/>
      <c r="AQ377" s="277"/>
      <c r="AR377" s="277"/>
      <c r="AS377" s="277"/>
      <c r="AT377" s="277"/>
      <c r="AU377" s="277"/>
      <c r="AV377" s="277"/>
    </row>
    <row r="378" spans="1:48" s="74" customFormat="1" ht="15.75" customHeight="1">
      <c r="A378" s="369"/>
      <c r="B378" s="51"/>
      <c r="C378" s="33"/>
      <c r="D378" s="33"/>
      <c r="E378" s="34"/>
      <c r="F378" s="34"/>
      <c r="G378" s="34"/>
      <c r="H378" s="34"/>
      <c r="I378" s="34"/>
      <c r="J378" s="31"/>
      <c r="K378" s="31"/>
      <c r="L378" s="31"/>
      <c r="M378" s="31"/>
      <c r="N378" s="35"/>
      <c r="O378" s="34"/>
      <c r="P378" s="33"/>
      <c r="Q378" s="33"/>
      <c r="R378" s="33"/>
      <c r="S378" s="33"/>
      <c r="T378" s="33"/>
      <c r="U378" s="34"/>
      <c r="V378" s="33"/>
      <c r="W378" s="34"/>
      <c r="X378" s="33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6"/>
      <c r="AM378" s="277"/>
      <c r="AN378" s="277"/>
      <c r="AO378" s="277"/>
      <c r="AP378" s="277"/>
      <c r="AQ378" s="277"/>
      <c r="AR378" s="277"/>
      <c r="AS378" s="277"/>
      <c r="AT378" s="277"/>
      <c r="AU378" s="277"/>
      <c r="AV378" s="277"/>
    </row>
    <row r="379" spans="1:48" s="74" customFormat="1" ht="15.75" customHeight="1">
      <c r="A379" s="413" t="s">
        <v>3292</v>
      </c>
      <c r="B379" s="51">
        <v>45897</v>
      </c>
      <c r="C379" s="33" t="s">
        <v>3291</v>
      </c>
      <c r="D379" s="37">
        <v>1477</v>
      </c>
      <c r="E379" s="34">
        <v>1.4</v>
      </c>
      <c r="F379" s="34">
        <v>1.5</v>
      </c>
      <c r="G379" s="34">
        <v>4.29</v>
      </c>
      <c r="H379" s="34">
        <v>0.12</v>
      </c>
      <c r="I379" s="34">
        <v>0.46</v>
      </c>
      <c r="J379" s="31">
        <v>4.4999999999999998E-2</v>
      </c>
      <c r="K379" s="31">
        <v>8.5000000000000006E-2</v>
      </c>
      <c r="L379" s="31">
        <v>4.9000000000000002E-2</v>
      </c>
      <c r="M379" s="31">
        <v>0.01</v>
      </c>
      <c r="N379" s="35">
        <f t="shared" si="83"/>
        <v>94.941000000000003</v>
      </c>
      <c r="O379" s="34">
        <v>36.159999999999997</v>
      </c>
      <c r="P379" s="34">
        <v>38.94</v>
      </c>
      <c r="Q379" s="34">
        <v>7.06</v>
      </c>
      <c r="R379" s="34">
        <v>15.55</v>
      </c>
      <c r="S379" s="34">
        <v>0.28000000000000003</v>
      </c>
      <c r="T379" s="34">
        <v>0.16</v>
      </c>
      <c r="U379" s="34">
        <v>0.35</v>
      </c>
      <c r="V379" s="34">
        <v>0.2</v>
      </c>
      <c r="W379" s="34">
        <v>0.44</v>
      </c>
      <c r="X379" s="34">
        <v>0.76</v>
      </c>
      <c r="Y379" s="34">
        <f t="shared" ref="Y379:Y380" si="100">P379/O379</f>
        <v>1.0768805309734513</v>
      </c>
      <c r="Z379" s="34">
        <f t="shared" ref="Z379:Z380" si="101">(Q379+P379)/O379</f>
        <v>1.2721238938053099</v>
      </c>
      <c r="AA379" s="34"/>
      <c r="AB379" s="34" t="s">
        <v>48</v>
      </c>
      <c r="AC379" s="34">
        <v>22.5</v>
      </c>
      <c r="AD379" s="34">
        <v>24.8</v>
      </c>
      <c r="AE379" s="34">
        <v>18</v>
      </c>
      <c r="AF379" s="34">
        <v>0.4</v>
      </c>
      <c r="AG379" s="34">
        <v>3.62</v>
      </c>
      <c r="AH379" s="34">
        <v>53.18</v>
      </c>
      <c r="AI379" s="34">
        <v>1.38</v>
      </c>
      <c r="AJ379" s="34">
        <v>42.06</v>
      </c>
      <c r="AK379" s="34">
        <v>866.81</v>
      </c>
      <c r="AL379" s="36"/>
      <c r="AM379" s="277"/>
      <c r="AN379" s="277"/>
      <c r="AO379" s="277"/>
      <c r="AP379" s="277"/>
      <c r="AQ379" s="277"/>
      <c r="AR379" s="277"/>
      <c r="AS379" s="277"/>
      <c r="AT379" s="277"/>
      <c r="AU379" s="277"/>
      <c r="AV379" s="277"/>
    </row>
    <row r="380" spans="1:48" s="74" customFormat="1" ht="15.75" customHeight="1">
      <c r="A380" s="413" t="s">
        <v>3294</v>
      </c>
      <c r="B380" s="51">
        <v>45897</v>
      </c>
      <c r="C380" s="33" t="s">
        <v>3293</v>
      </c>
      <c r="D380" s="37">
        <v>1460</v>
      </c>
      <c r="E380" s="34">
        <v>3.3</v>
      </c>
      <c r="F380" s="34">
        <v>3.4</v>
      </c>
      <c r="G380" s="34">
        <v>4.16</v>
      </c>
      <c r="H380" s="34">
        <v>0.11</v>
      </c>
      <c r="I380" s="34">
        <v>0.36</v>
      </c>
      <c r="J380" s="31">
        <v>7.5999999999999998E-2</v>
      </c>
      <c r="K380" s="31">
        <v>8.5000000000000006E-2</v>
      </c>
      <c r="L380" s="31">
        <v>3.2000000000000001E-2</v>
      </c>
      <c r="M380" s="31">
        <v>1.2999999999999999E-2</v>
      </c>
      <c r="N380" s="35">
        <f t="shared" si="83"/>
        <v>95.164000000000001</v>
      </c>
      <c r="O380" s="34">
        <v>36.43</v>
      </c>
      <c r="P380" s="34">
        <v>37.69</v>
      </c>
      <c r="Q380" s="34">
        <v>6.69</v>
      </c>
      <c r="R380" s="34">
        <v>16.559999999999999</v>
      </c>
      <c r="S380" s="34">
        <v>0.38</v>
      </c>
      <c r="T380" s="34">
        <v>0.23</v>
      </c>
      <c r="U380" s="34">
        <v>0.34</v>
      </c>
      <c r="V380" s="34">
        <v>0.21</v>
      </c>
      <c r="W380" s="34">
        <v>0.5</v>
      </c>
      <c r="X380" s="34">
        <v>0.86</v>
      </c>
      <c r="Y380" s="34">
        <f t="shared" si="100"/>
        <v>1.0345868789459236</v>
      </c>
      <c r="Z380" s="34">
        <f t="shared" si="101"/>
        <v>1.2182267362064232</v>
      </c>
      <c r="AA380" s="34"/>
      <c r="AB380" s="34" t="s">
        <v>50</v>
      </c>
      <c r="AC380" s="34">
        <v>6.3</v>
      </c>
      <c r="AD380" s="34" t="s">
        <v>51</v>
      </c>
      <c r="AE380" s="34"/>
      <c r="AF380" s="34"/>
      <c r="AG380" s="34"/>
      <c r="AH380" s="34"/>
      <c r="AI380" s="34"/>
      <c r="AJ380" s="34"/>
      <c r="AK380" s="34"/>
      <c r="AL380" s="36"/>
      <c r="AM380" s="277"/>
      <c r="AN380" s="277"/>
      <c r="AO380" s="277"/>
      <c r="AP380" s="277"/>
      <c r="AQ380" s="277"/>
      <c r="AR380" s="277"/>
      <c r="AS380" s="277"/>
      <c r="AT380" s="277"/>
      <c r="AU380" s="277"/>
      <c r="AV380" s="277"/>
    </row>
    <row r="381" spans="1:48" s="74" customFormat="1" ht="15.75" customHeight="1">
      <c r="A381" s="414" t="s">
        <v>3296</v>
      </c>
      <c r="B381" s="51">
        <v>45897</v>
      </c>
      <c r="C381" s="33" t="s">
        <v>3295</v>
      </c>
      <c r="D381" s="37">
        <v>1473</v>
      </c>
      <c r="E381" s="34">
        <v>5.0999999999999996</v>
      </c>
      <c r="F381" s="34">
        <v>5.2</v>
      </c>
      <c r="G381" s="34">
        <v>4.1399999999999997</v>
      </c>
      <c r="H381" s="34">
        <v>0.12</v>
      </c>
      <c r="I381" s="34">
        <v>0.69</v>
      </c>
      <c r="J381" s="31">
        <v>3.5999999999999997E-2</v>
      </c>
      <c r="K381" s="31">
        <v>8.4000000000000005E-2</v>
      </c>
      <c r="L381" s="31">
        <v>6.0999999999999999E-2</v>
      </c>
      <c r="M381" s="31">
        <v>1.2E-2</v>
      </c>
      <c r="N381" s="35">
        <f t="shared" si="83"/>
        <v>94.856999999999999</v>
      </c>
      <c r="O381" s="34">
        <v>36.135931713279611</v>
      </c>
      <c r="P381" s="34">
        <v>38.424222770545065</v>
      </c>
      <c r="Q381" s="34">
        <v>6.8002107621806394</v>
      </c>
      <c r="R381" s="34">
        <v>16.297478227318607</v>
      </c>
      <c r="S381" s="34">
        <v>0.26215852955078067</v>
      </c>
      <c r="T381" s="34">
        <v>0.15941255200760934</v>
      </c>
      <c r="U381" s="34">
        <v>0.3367627972487125</v>
      </c>
      <c r="V381" s="34">
        <v>0.21295339015817263</v>
      </c>
      <c r="W381" s="34">
        <v>0.51979986597699401</v>
      </c>
      <c r="X381" s="34">
        <v>0.73106939173382124</v>
      </c>
      <c r="Y381" s="34">
        <f t="shared" ref="Y381" si="102">P381/O381</f>
        <v>1.0633245345774363</v>
      </c>
      <c r="Z381" s="34">
        <f t="shared" ref="Z381" si="103">(Q381+P381)/O381</f>
        <v>1.2515087169070047</v>
      </c>
      <c r="AA381" s="34"/>
      <c r="AB381" s="34" t="s">
        <v>53</v>
      </c>
      <c r="AC381" s="34">
        <v>14.3</v>
      </c>
      <c r="AD381" s="34">
        <v>24.6</v>
      </c>
      <c r="AE381" s="34">
        <v>18.8</v>
      </c>
      <c r="AF381" s="34">
        <v>0.6</v>
      </c>
      <c r="AG381" s="34">
        <v>3.48</v>
      </c>
      <c r="AH381" s="34">
        <v>52.519999999999996</v>
      </c>
      <c r="AI381" s="34">
        <v>1.3085106382978724</v>
      </c>
      <c r="AJ381" s="34">
        <v>43.317972350230413</v>
      </c>
      <c r="AK381" s="34">
        <v>856.43999999999994</v>
      </c>
      <c r="AL381" s="36"/>
      <c r="AM381" s="277"/>
      <c r="AN381" s="277"/>
      <c r="AO381" s="277"/>
      <c r="AP381" s="277"/>
      <c r="AQ381" s="277"/>
      <c r="AR381" s="277"/>
      <c r="AS381" s="277"/>
      <c r="AT381" s="277"/>
      <c r="AU381" s="277"/>
      <c r="AV381" s="277"/>
    </row>
    <row r="382" spans="1:48" s="74" customFormat="1" ht="15.75" customHeight="1">
      <c r="A382" s="415" t="s">
        <v>3298</v>
      </c>
      <c r="B382" s="51">
        <v>45897</v>
      </c>
      <c r="C382" s="33" t="s">
        <v>3297</v>
      </c>
      <c r="D382" s="37">
        <v>1468</v>
      </c>
      <c r="E382" s="34">
        <v>7</v>
      </c>
      <c r="F382" s="34">
        <v>7.1</v>
      </c>
      <c r="G382" s="34">
        <v>4.25</v>
      </c>
      <c r="H382" s="34">
        <v>0.1</v>
      </c>
      <c r="I382" s="34">
        <v>0.28000000000000003</v>
      </c>
      <c r="J382" s="31">
        <v>8.5000000000000006E-2</v>
      </c>
      <c r="K382" s="31">
        <v>8.3000000000000004E-2</v>
      </c>
      <c r="L382" s="31">
        <v>2.9000000000000001E-2</v>
      </c>
      <c r="M382" s="31">
        <v>1.2E-2</v>
      </c>
      <c r="N382" s="35">
        <f t="shared" si="83"/>
        <v>95.161000000000001</v>
      </c>
      <c r="O382" s="34">
        <v>37.534591579374649</v>
      </c>
      <c r="P382" s="34">
        <v>37.56</v>
      </c>
      <c r="Q382" s="34">
        <v>6.7083039835633889</v>
      </c>
      <c r="R382" s="34">
        <v>15.679469449314707</v>
      </c>
      <c r="S382" s="34">
        <v>0.38</v>
      </c>
      <c r="T382" s="34">
        <v>0.23419332054693656</v>
      </c>
      <c r="U382" s="34">
        <v>0.33642248227729615</v>
      </c>
      <c r="V382" s="34">
        <v>0.21</v>
      </c>
      <c r="W382" s="34">
        <v>0.52</v>
      </c>
      <c r="X382" s="34">
        <v>0.77329123519949772</v>
      </c>
      <c r="Y382" s="34">
        <f t="shared" ref="Y382" si="104">P382/O382</f>
        <v>1.000676933451417</v>
      </c>
      <c r="Z382" s="34">
        <f t="shared" ref="Z382" si="105">(Q382+P382)/O382</f>
        <v>1.1794001778319319</v>
      </c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6"/>
      <c r="AM382" s="277"/>
      <c r="AN382" s="277"/>
      <c r="AO382" s="277"/>
      <c r="AP382" s="277"/>
      <c r="AQ382" s="277"/>
      <c r="AR382" s="277"/>
      <c r="AS382" s="277"/>
      <c r="AT382" s="277"/>
      <c r="AU382" s="277"/>
      <c r="AV382" s="277"/>
    </row>
    <row r="383" spans="1:48" s="74" customFormat="1" ht="15.75" customHeight="1">
      <c r="A383" s="415" t="s">
        <v>3300</v>
      </c>
      <c r="B383" s="51">
        <v>45897</v>
      </c>
      <c r="C383" s="33" t="s">
        <v>3299</v>
      </c>
      <c r="D383" s="37">
        <v>1475</v>
      </c>
      <c r="E383" s="34">
        <v>8.3000000000000007</v>
      </c>
      <c r="F383" s="34">
        <v>8.4</v>
      </c>
      <c r="G383" s="34">
        <v>4.1500000000000004</v>
      </c>
      <c r="H383" s="34">
        <v>0.13</v>
      </c>
      <c r="I383" s="34">
        <v>0.57999999999999996</v>
      </c>
      <c r="J383" s="31">
        <v>4.9000000000000002E-2</v>
      </c>
      <c r="K383" s="31">
        <v>8.4000000000000005E-2</v>
      </c>
      <c r="L383" s="31">
        <v>4.9000000000000002E-2</v>
      </c>
      <c r="M383" s="31">
        <v>1.2999999999999999E-2</v>
      </c>
      <c r="N383" s="35">
        <f t="shared" si="83"/>
        <v>94.944999999999993</v>
      </c>
      <c r="O383" s="34">
        <v>37.53</v>
      </c>
      <c r="P383" s="34">
        <v>38.092449725204432</v>
      </c>
      <c r="Q383" s="34">
        <v>6.7948345562190244</v>
      </c>
      <c r="R383" s="34">
        <v>15.081249860907935</v>
      </c>
      <c r="S383" s="34">
        <v>0.33</v>
      </c>
      <c r="T383" s="34">
        <v>0.23424488440782229</v>
      </c>
      <c r="U383" s="34">
        <v>0.33649655459513367</v>
      </c>
      <c r="V383" s="34">
        <v>0.21278503048142824</v>
      </c>
      <c r="W383" s="34">
        <v>0.51938891531148612</v>
      </c>
      <c r="X383" s="34">
        <v>0.79924354559948962</v>
      </c>
      <c r="Y383" s="34">
        <v>1.012378703168177</v>
      </c>
      <c r="Z383" s="34">
        <v>1.1929642482274061</v>
      </c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6"/>
      <c r="AM383" s="277"/>
      <c r="AN383" s="277"/>
      <c r="AO383" s="277"/>
      <c r="AP383" s="277"/>
      <c r="AQ383" s="277"/>
      <c r="AR383" s="277"/>
      <c r="AS383" s="277"/>
      <c r="AT383" s="277"/>
      <c r="AU383" s="277"/>
      <c r="AV383" s="277"/>
    </row>
    <row r="384" spans="1:48" s="74" customFormat="1" ht="15.75" customHeight="1">
      <c r="A384" s="415" t="s">
        <v>3302</v>
      </c>
      <c r="B384" s="51">
        <v>45897</v>
      </c>
      <c r="C384" s="33" t="s">
        <v>3301</v>
      </c>
      <c r="D384" s="37">
        <v>1494</v>
      </c>
      <c r="E384" s="34">
        <v>10.5</v>
      </c>
      <c r="F384" s="34">
        <v>11</v>
      </c>
      <c r="G384" s="34">
        <v>4.21</v>
      </c>
      <c r="H384" s="34">
        <v>0.13</v>
      </c>
      <c r="I384" s="34">
        <v>0.69</v>
      </c>
      <c r="J384" s="31">
        <v>3.5999999999999997E-2</v>
      </c>
      <c r="K384" s="31">
        <v>8.7999999999999995E-2</v>
      </c>
      <c r="L384" s="31">
        <v>6.4000000000000001E-2</v>
      </c>
      <c r="M384" s="31">
        <v>1.2E-2</v>
      </c>
      <c r="N384" s="35">
        <f t="shared" si="83"/>
        <v>94.77</v>
      </c>
      <c r="O384" s="34">
        <v>36.613032300987747</v>
      </c>
      <c r="P384" s="34">
        <v>37.925464261341553</v>
      </c>
      <c r="Q384" s="34">
        <v>6.7026067785470325</v>
      </c>
      <c r="R384" s="34">
        <v>16.385416883684975</v>
      </c>
      <c r="S384" s="34">
        <v>0.29186401480204205</v>
      </c>
      <c r="T384" s="34">
        <v>0.177835763501796</v>
      </c>
      <c r="U384" s="34">
        <v>0.33613676656460018</v>
      </c>
      <c r="V384" s="34">
        <v>0.20192964113752318</v>
      </c>
      <c r="W384" s="34">
        <v>0.51883357555430587</v>
      </c>
      <c r="X384" s="34">
        <v>0.74688001387842551</v>
      </c>
      <c r="Y384" s="34">
        <v>1.0358460328979198</v>
      </c>
      <c r="Z384" s="34">
        <v>1.2189121805867089</v>
      </c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6"/>
      <c r="AM384" s="277"/>
      <c r="AN384" s="277"/>
      <c r="AO384" s="277"/>
      <c r="AP384" s="277"/>
      <c r="AQ384" s="277"/>
      <c r="AR384" s="277"/>
      <c r="AS384" s="277"/>
      <c r="AT384" s="277"/>
      <c r="AU384" s="277"/>
      <c r="AV384" s="277"/>
    </row>
    <row r="385" spans="1:48" s="74" customFormat="1" ht="15.75" customHeight="1">
      <c r="A385" s="415" t="s">
        <v>3304</v>
      </c>
      <c r="B385" s="51">
        <v>45897</v>
      </c>
      <c r="C385" s="33" t="s">
        <v>3303</v>
      </c>
      <c r="D385" s="37">
        <v>1439</v>
      </c>
      <c r="E385" s="34">
        <v>17.05</v>
      </c>
      <c r="F385" s="34">
        <v>17.149999999999999</v>
      </c>
      <c r="G385" s="34">
        <v>4.1900000000000004</v>
      </c>
      <c r="H385" s="34">
        <v>0.13</v>
      </c>
      <c r="I385" s="34">
        <v>1.04</v>
      </c>
      <c r="J385" s="31">
        <v>2.8000000000000001E-2</v>
      </c>
      <c r="K385" s="31">
        <v>0.09</v>
      </c>
      <c r="L385" s="31">
        <v>8.4000000000000005E-2</v>
      </c>
      <c r="M385" s="31">
        <v>1.2999999999999999E-2</v>
      </c>
      <c r="N385" s="35">
        <f t="shared" si="83"/>
        <v>94.424999999999997</v>
      </c>
      <c r="O385" s="34">
        <v>35.387288708354966</v>
      </c>
      <c r="P385" s="34">
        <v>39.118382745149177</v>
      </c>
      <c r="Q385" s="34">
        <v>6.9581240119763947</v>
      </c>
      <c r="R385" s="34">
        <v>16.320359049632906</v>
      </c>
      <c r="S385" s="34">
        <v>0.24189269532688867</v>
      </c>
      <c r="T385" s="34">
        <v>0.13122678721483713</v>
      </c>
      <c r="U385" s="34">
        <v>0.37402658014920165</v>
      </c>
      <c r="V385" s="34">
        <v>0.19157901469889585</v>
      </c>
      <c r="W385" s="34">
        <v>0.49793611333040039</v>
      </c>
      <c r="X385" s="34">
        <v>0.67918429416637693</v>
      </c>
      <c r="Y385" s="34">
        <v>1.1054359961720746</v>
      </c>
      <c r="Z385" s="34">
        <v>1.3020637759752098</v>
      </c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6"/>
      <c r="AM385" s="277"/>
      <c r="AN385" s="277"/>
      <c r="AO385" s="277"/>
      <c r="AP385" s="277"/>
      <c r="AQ385" s="277"/>
      <c r="AR385" s="277"/>
      <c r="AS385" s="277"/>
      <c r="AT385" s="277"/>
      <c r="AU385" s="277"/>
      <c r="AV385" s="277"/>
    </row>
    <row r="386" spans="1:48" s="74" customFormat="1" ht="15.75" customHeight="1">
      <c r="A386" s="416" t="s">
        <v>3306</v>
      </c>
      <c r="B386" s="51">
        <v>45897</v>
      </c>
      <c r="C386" s="33" t="s">
        <v>3305</v>
      </c>
      <c r="D386" s="37">
        <v>1472</v>
      </c>
      <c r="E386" s="34">
        <v>18.2</v>
      </c>
      <c r="F386" s="34">
        <v>18.3</v>
      </c>
      <c r="G386" s="34">
        <v>4.25</v>
      </c>
      <c r="H386" s="34">
        <v>0.13</v>
      </c>
      <c r="I386" s="34">
        <v>0.75</v>
      </c>
      <c r="J386" s="31">
        <v>3.5000000000000003E-2</v>
      </c>
      <c r="K386" s="31">
        <v>8.3000000000000004E-2</v>
      </c>
      <c r="L386" s="31">
        <v>6.7000000000000004E-2</v>
      </c>
      <c r="M386" s="31">
        <v>1.2E-2</v>
      </c>
      <c r="N386" s="35">
        <f t="shared" si="83"/>
        <v>94.673000000000002</v>
      </c>
      <c r="O386" s="34">
        <v>36.541828843771235</v>
      </c>
      <c r="P386" s="34">
        <v>38.599118907436768</v>
      </c>
      <c r="Q386" s="34">
        <v>6.856002573468726</v>
      </c>
      <c r="R386" s="34">
        <v>15.720809028182995</v>
      </c>
      <c r="S386" s="34">
        <v>0.27182868051075143</v>
      </c>
      <c r="T386" s="34">
        <v>0.14980780614814748</v>
      </c>
      <c r="U386" s="34">
        <v>0.36115963910971061</v>
      </c>
      <c r="V386" s="34">
        <v>0.20199891280621174</v>
      </c>
      <c r="W386" s="34">
        <v>0.51901156065519471</v>
      </c>
      <c r="X386" s="34">
        <v>0.67843404791029649</v>
      </c>
      <c r="Y386" s="34">
        <v>1.0562995922415692</v>
      </c>
      <c r="Z386" s="34">
        <v>1.2439202666960547</v>
      </c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6"/>
      <c r="AM386" s="277"/>
      <c r="AN386" s="277"/>
      <c r="AO386" s="277"/>
      <c r="AP386" s="277"/>
      <c r="AQ386" s="277"/>
      <c r="AR386" s="277"/>
      <c r="AS386" s="277"/>
      <c r="AT386" s="277"/>
      <c r="AU386" s="277"/>
      <c r="AV386" s="277"/>
    </row>
    <row r="387" spans="1:48" s="74" customFormat="1" ht="15.75" customHeight="1">
      <c r="A387" s="416" t="s">
        <v>3308</v>
      </c>
      <c r="B387" s="51">
        <v>45897</v>
      </c>
      <c r="C387" s="33" t="s">
        <v>3307</v>
      </c>
      <c r="D387" s="37">
        <v>1479</v>
      </c>
      <c r="E387" s="34">
        <v>20</v>
      </c>
      <c r="F387" s="34">
        <v>20.100000000000001</v>
      </c>
      <c r="G387" s="34">
        <v>4.24</v>
      </c>
      <c r="H387" s="34">
        <v>0.12</v>
      </c>
      <c r="I387" s="34">
        <v>0.5</v>
      </c>
      <c r="J387" s="31">
        <v>4.2999999999999997E-2</v>
      </c>
      <c r="K387" s="31">
        <v>8.5999999999999993E-2</v>
      </c>
      <c r="L387" s="31">
        <v>4.9000000000000002E-2</v>
      </c>
      <c r="M387" s="31">
        <v>1.2E-2</v>
      </c>
      <c r="N387" s="35">
        <f t="shared" si="83"/>
        <v>94.95</v>
      </c>
      <c r="O387" s="34">
        <v>36.268775647604379</v>
      </c>
      <c r="P387" s="34">
        <v>39.215114895720127</v>
      </c>
      <c r="Q387" s="34">
        <v>7.1358834223870771</v>
      </c>
      <c r="R387" s="34">
        <v>15.033690849444119</v>
      </c>
      <c r="S387" s="34">
        <v>0.2216770009355056</v>
      </c>
      <c r="T387" s="34">
        <v>0.16867604525728924</v>
      </c>
      <c r="U387" s="34">
        <v>0.373928795668937</v>
      </c>
      <c r="V387" s="34">
        <v>0.2128099208980854</v>
      </c>
      <c r="W387" s="34">
        <v>0.53027153869235999</v>
      </c>
      <c r="X387" s="34">
        <v>0.73917188339212814</v>
      </c>
      <c r="Y387" s="34">
        <v>1.0812362478607782</v>
      </c>
      <c r="Z387" s="34">
        <v>1.2779862978685572</v>
      </c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6"/>
      <c r="AM387" s="277"/>
      <c r="AN387" s="277"/>
      <c r="AO387" s="277"/>
      <c r="AP387" s="277"/>
      <c r="AQ387" s="277"/>
      <c r="AR387" s="277"/>
      <c r="AS387" s="277"/>
      <c r="AT387" s="277"/>
      <c r="AU387" s="277"/>
      <c r="AV387" s="277"/>
    </row>
    <row r="388" spans="1:48" s="74" customFormat="1" ht="15.75" customHeight="1">
      <c r="A388" s="416" t="s">
        <v>3310</v>
      </c>
      <c r="B388" s="51">
        <v>45897</v>
      </c>
      <c r="C388" s="33" t="s">
        <v>3309</v>
      </c>
      <c r="D388" s="37">
        <v>1488</v>
      </c>
      <c r="E388" s="34">
        <v>21.3</v>
      </c>
      <c r="F388" s="34">
        <v>21.4</v>
      </c>
      <c r="G388" s="34">
        <v>4.3899999999999997</v>
      </c>
      <c r="H388" s="34">
        <v>0.15</v>
      </c>
      <c r="I388" s="34">
        <v>0.84</v>
      </c>
      <c r="J388" s="31">
        <v>1.7999999999999999E-2</v>
      </c>
      <c r="K388" s="31">
        <v>9.9000000000000005E-2</v>
      </c>
      <c r="L388" s="31">
        <v>0.08</v>
      </c>
      <c r="M388" s="31">
        <v>1.2E-2</v>
      </c>
      <c r="N388" s="35">
        <f t="shared" si="83"/>
        <v>94.411000000000001</v>
      </c>
      <c r="O388" s="34">
        <v>35.979999999999997</v>
      </c>
      <c r="P388" s="34">
        <v>40.31</v>
      </c>
      <c r="Q388" s="34">
        <v>7.2370782474063819</v>
      </c>
      <c r="R388" s="34">
        <v>14.346544204632803</v>
      </c>
      <c r="S388" s="34">
        <v>0.20171072501376541</v>
      </c>
      <c r="T388" s="34">
        <v>0.14069323069710138</v>
      </c>
      <c r="U388" s="34">
        <v>0.34932263357883897</v>
      </c>
      <c r="V388" s="34">
        <v>0.18105554677235583</v>
      </c>
      <c r="W388" s="34">
        <v>0.43327463732956811</v>
      </c>
      <c r="X388" s="34">
        <v>0.67103106890329334</v>
      </c>
      <c r="Y388" s="34">
        <v>1.1203446359088385</v>
      </c>
      <c r="Z388" s="34">
        <v>1.32148633261274</v>
      </c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6"/>
      <c r="AM388" s="277"/>
      <c r="AN388" s="277"/>
      <c r="AO388" s="277"/>
      <c r="AP388" s="277"/>
      <c r="AQ388" s="277"/>
      <c r="AR388" s="277"/>
      <c r="AS388" s="277"/>
      <c r="AT388" s="277"/>
      <c r="AU388" s="277"/>
      <c r="AV388" s="277"/>
    </row>
    <row r="389" spans="1:48" s="74" customFormat="1" ht="15.75" customHeight="1">
      <c r="A389" s="416" t="s">
        <v>3312</v>
      </c>
      <c r="B389" s="51">
        <v>45897</v>
      </c>
      <c r="C389" s="33" t="s">
        <v>3311</v>
      </c>
      <c r="D389" s="37">
        <v>1486</v>
      </c>
      <c r="E389" s="34">
        <v>23</v>
      </c>
      <c r="F389" s="34">
        <v>23.1</v>
      </c>
      <c r="G389" s="34">
        <v>4.3099999999999996</v>
      </c>
      <c r="H389" s="34">
        <v>0.14000000000000001</v>
      </c>
      <c r="I389" s="34">
        <v>0.79</v>
      </c>
      <c r="J389" s="31">
        <v>2.4E-2</v>
      </c>
      <c r="K389" s="31">
        <v>0.10100000000000001</v>
      </c>
      <c r="L389" s="31">
        <v>7.0999999999999994E-2</v>
      </c>
      <c r="M389" s="31">
        <v>1.0999999999999999E-2</v>
      </c>
      <c r="N389" s="35">
        <f t="shared" si="83"/>
        <v>94.552999999999997</v>
      </c>
      <c r="O389" s="34">
        <v>35.833997524733739</v>
      </c>
      <c r="P389" s="34">
        <v>39.495099164534565</v>
      </c>
      <c r="Q389" s="34">
        <v>7.0633918816715751</v>
      </c>
      <c r="R389" s="34">
        <v>15.504177740867975</v>
      </c>
      <c r="S389" s="34">
        <v>0.20161361527621718</v>
      </c>
      <c r="T389" s="34">
        <v>0.1312504635448174</v>
      </c>
      <c r="U389" s="34">
        <v>0.34915445893535296</v>
      </c>
      <c r="V389" s="34">
        <v>0.20225877884510107</v>
      </c>
      <c r="W389" s="34">
        <v>0.4655459990343131</v>
      </c>
      <c r="X389" s="34">
        <v>0.65351037255633027</v>
      </c>
      <c r="Y389" s="34">
        <f t="shared" ref="Y389" si="106">P389/O389</f>
        <v>1.102168384570374</v>
      </c>
      <c r="Z389" s="34">
        <f t="shared" ref="Z389" si="107">(Q389+P389)/O389</f>
        <v>1.2992826439213214</v>
      </c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6"/>
      <c r="AM389" s="277"/>
      <c r="AN389" s="277"/>
      <c r="AO389" s="277"/>
      <c r="AP389" s="277"/>
      <c r="AQ389" s="277"/>
      <c r="AR389" s="277"/>
      <c r="AS389" s="277"/>
      <c r="AT389" s="277"/>
      <c r="AU389" s="277"/>
      <c r="AV389" s="277"/>
    </row>
    <row r="390" spans="1:48" s="74" customFormat="1" ht="15.75" customHeight="1">
      <c r="A390" s="369"/>
      <c r="B390" s="51"/>
      <c r="C390" s="33"/>
      <c r="D390" s="33"/>
      <c r="E390" s="34"/>
      <c r="F390" s="34"/>
      <c r="G390" s="34"/>
      <c r="H390" s="34"/>
      <c r="I390" s="34"/>
      <c r="J390" s="31"/>
      <c r="K390" s="31"/>
      <c r="L390" s="31"/>
      <c r="M390" s="31"/>
      <c r="N390" s="35"/>
      <c r="O390" s="34"/>
      <c r="P390" s="33"/>
      <c r="Q390" s="33"/>
      <c r="R390" s="33"/>
      <c r="S390" s="33"/>
      <c r="T390" s="33"/>
      <c r="U390" s="34"/>
      <c r="V390" s="33"/>
      <c r="W390" s="34"/>
      <c r="X390" s="33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6"/>
      <c r="AM390" s="277"/>
      <c r="AN390" s="277"/>
      <c r="AO390" s="277"/>
      <c r="AP390" s="277"/>
      <c r="AQ390" s="277"/>
      <c r="AR390" s="277"/>
      <c r="AS390" s="277"/>
      <c r="AT390" s="277"/>
      <c r="AU390" s="277"/>
      <c r="AV390" s="277"/>
    </row>
    <row r="391" spans="1:48" s="74" customFormat="1" ht="15.75" customHeight="1">
      <c r="A391" s="418" t="s">
        <v>3314</v>
      </c>
      <c r="B391" s="94">
        <v>45898</v>
      </c>
      <c r="C391" s="419" t="s">
        <v>3313</v>
      </c>
      <c r="D391" s="421">
        <v>1490</v>
      </c>
      <c r="E391" s="86">
        <v>0.45</v>
      </c>
      <c r="F391" s="77">
        <v>0.55000000000000004</v>
      </c>
      <c r="G391" s="34">
        <v>4.22</v>
      </c>
      <c r="H391" s="417">
        <v>0.12</v>
      </c>
      <c r="I391" s="34">
        <v>0.69</v>
      </c>
      <c r="J391" s="31">
        <v>3.5999999999999997E-2</v>
      </c>
      <c r="K391" s="31">
        <v>8.8999999999999996E-2</v>
      </c>
      <c r="L391" s="31">
        <v>6.3E-2</v>
      </c>
      <c r="M391" s="31">
        <v>0.01</v>
      </c>
      <c r="N391" s="420">
        <f t="shared" si="83"/>
        <v>94.772000000000006</v>
      </c>
      <c r="O391" s="34">
        <v>36.056909837689204</v>
      </c>
      <c r="P391" s="34">
        <v>39.455708653872918</v>
      </c>
      <c r="Q391" s="34">
        <v>6.8897086772716873</v>
      </c>
      <c r="R391" s="34">
        <v>15.338524245762908</v>
      </c>
      <c r="S391" s="34">
        <v>0.25188975307441658</v>
      </c>
      <c r="T391" s="34">
        <v>0.14055448221552447</v>
      </c>
      <c r="U391" s="34">
        <v>0.34897813949941975</v>
      </c>
      <c r="V391" s="34">
        <v>0.20215664022740379</v>
      </c>
      <c r="W391" s="34">
        <v>0.51941682201969297</v>
      </c>
      <c r="X391" s="34">
        <v>0.69615274836682661</v>
      </c>
      <c r="Y391" s="34">
        <v>1.0942620660362594</v>
      </c>
      <c r="Z391" s="34">
        <v>1.2853407998569286</v>
      </c>
      <c r="AA391" s="34"/>
      <c r="AB391" s="34" t="s">
        <v>48</v>
      </c>
      <c r="AC391" s="34">
        <v>22.5</v>
      </c>
      <c r="AD391" s="34" t="s">
        <v>51</v>
      </c>
      <c r="AE391" s="34"/>
      <c r="AF391" s="34"/>
      <c r="AG391" s="34"/>
      <c r="AH391" s="34"/>
      <c r="AI391" s="34"/>
      <c r="AJ391" s="34"/>
      <c r="AK391" s="34"/>
      <c r="AL391" s="36"/>
      <c r="AM391" s="277"/>
      <c r="AN391" s="277"/>
      <c r="AO391" s="277"/>
      <c r="AP391" s="277"/>
      <c r="AQ391" s="277"/>
      <c r="AR391" s="277"/>
      <c r="AS391" s="277"/>
      <c r="AT391" s="277"/>
      <c r="AU391" s="277"/>
      <c r="AV391" s="277"/>
    </row>
    <row r="392" spans="1:48" s="74" customFormat="1" ht="15.75" customHeight="1">
      <c r="A392" s="418" t="s">
        <v>3316</v>
      </c>
      <c r="B392" s="51">
        <v>45898</v>
      </c>
      <c r="C392" s="308" t="s">
        <v>3315</v>
      </c>
      <c r="D392" s="37">
        <v>1489</v>
      </c>
      <c r="E392" s="34">
        <v>3.1</v>
      </c>
      <c r="F392" s="34">
        <v>3.2</v>
      </c>
      <c r="G392" s="34">
        <v>4.2699999999999996</v>
      </c>
      <c r="H392" s="34">
        <v>0.13</v>
      </c>
      <c r="I392" s="34">
        <v>0.85</v>
      </c>
      <c r="J392" s="31">
        <v>2.9000000000000001E-2</v>
      </c>
      <c r="K392" s="31">
        <v>0.10100000000000001</v>
      </c>
      <c r="L392" s="31">
        <v>7.3999999999999996E-2</v>
      </c>
      <c r="M392" s="31">
        <v>1.0999999999999999E-2</v>
      </c>
      <c r="N392" s="420">
        <f t="shared" si="83"/>
        <v>94.534999999999997</v>
      </c>
      <c r="O392" s="34">
        <v>35.386053716976569</v>
      </c>
      <c r="P392" s="34">
        <v>39.377674893332056</v>
      </c>
      <c r="Q392" s="34">
        <v>6.9652716483873371</v>
      </c>
      <c r="R392" s="34">
        <v>16.068358349852726</v>
      </c>
      <c r="S392" s="34">
        <v>0.2619636786865307</v>
      </c>
      <c r="T392" s="34">
        <v>0.12181311058923677</v>
      </c>
      <c r="U392" s="34">
        <v>0.36143934790468901</v>
      </c>
      <c r="V392" s="34">
        <v>0.19151560017206057</v>
      </c>
      <c r="W392" s="34">
        <v>0.48695017657384726</v>
      </c>
      <c r="X392" s="34">
        <v>0.67895947752497088</v>
      </c>
      <c r="Y392" s="34">
        <v>1.1128021001799502</v>
      </c>
      <c r="Z392" s="34">
        <v>1.3096387326029018</v>
      </c>
      <c r="AA392" s="34"/>
      <c r="AB392" s="34" t="s">
        <v>50</v>
      </c>
      <c r="AC392" s="34">
        <v>6.3</v>
      </c>
      <c r="AD392" s="34">
        <v>24.8</v>
      </c>
      <c r="AE392" s="34">
        <v>18.399999999999999</v>
      </c>
      <c r="AF392" s="34">
        <v>0.6</v>
      </c>
      <c r="AG392" s="34">
        <v>3.35</v>
      </c>
      <c r="AH392" s="34">
        <v>52.85</v>
      </c>
      <c r="AI392" s="34">
        <v>1.347826086956522</v>
      </c>
      <c r="AJ392" s="34">
        <v>42.592592592592588</v>
      </c>
      <c r="AK392" s="34">
        <v>858.57499999999993</v>
      </c>
      <c r="AL392" s="36"/>
      <c r="AM392" s="277"/>
      <c r="AN392" s="277"/>
      <c r="AO392" s="277"/>
      <c r="AP392" s="277"/>
      <c r="AQ392" s="277"/>
      <c r="AR392" s="277"/>
      <c r="AS392" s="277"/>
      <c r="AT392" s="277"/>
      <c r="AU392" s="277"/>
      <c r="AV392" s="277"/>
    </row>
    <row r="393" spans="1:48" s="74" customFormat="1" ht="15.75" customHeight="1">
      <c r="A393" s="418" t="s">
        <v>3318</v>
      </c>
      <c r="B393" s="51">
        <v>45898</v>
      </c>
      <c r="C393" s="308" t="s">
        <v>3317</v>
      </c>
      <c r="D393" s="37">
        <v>1500</v>
      </c>
      <c r="E393" s="34">
        <v>4.5</v>
      </c>
      <c r="F393" s="34">
        <v>5</v>
      </c>
      <c r="G393" s="34">
        <v>4.2300000000000004</v>
      </c>
      <c r="H393" s="34">
        <v>0.14000000000000001</v>
      </c>
      <c r="I393" s="34">
        <v>1.03</v>
      </c>
      <c r="J393" s="31">
        <v>2.1000000000000001E-2</v>
      </c>
      <c r="K393" s="31">
        <v>9.4E-2</v>
      </c>
      <c r="L393" s="31">
        <v>9.0999999999999998E-2</v>
      </c>
      <c r="M393" s="31">
        <v>1.0999999999999999E-2</v>
      </c>
      <c r="N393" s="420">
        <f t="shared" si="83"/>
        <v>94.382999999999996</v>
      </c>
      <c r="O393" s="34">
        <v>34.916961141265539</v>
      </c>
      <c r="P393" s="34">
        <v>39.824675293864679</v>
      </c>
      <c r="Q393" s="34">
        <v>7.1990766942994791</v>
      </c>
      <c r="R393" s="34">
        <v>15.925987272720851</v>
      </c>
      <c r="S393" s="34">
        <v>0.2218768471439338</v>
      </c>
      <c r="T393" s="34">
        <v>0.11255207336937734</v>
      </c>
      <c r="U393" s="34">
        <v>0.36179036989065166</v>
      </c>
      <c r="V393" s="34">
        <v>0.1917015959323588</v>
      </c>
      <c r="W393" s="34">
        <v>0.46575984340005233</v>
      </c>
      <c r="X393" s="34">
        <v>0.67961886811310301</v>
      </c>
      <c r="Y393" s="34">
        <f t="shared" ref="Y393" si="108">P393/O393</f>
        <v>1.1405538738822008</v>
      </c>
      <c r="Z393" s="34">
        <f t="shared" ref="Z393" si="109">(Q393+P393)/O393</f>
        <v>1.3467309425329852</v>
      </c>
      <c r="AA393" s="34"/>
      <c r="AB393" s="34" t="s">
        <v>53</v>
      </c>
      <c r="AC393" s="34">
        <v>14.3</v>
      </c>
      <c r="AD393" s="34"/>
      <c r="AE393" s="34"/>
      <c r="AF393" s="34"/>
      <c r="AG393" s="34"/>
      <c r="AH393" s="34"/>
      <c r="AI393" s="34"/>
      <c r="AJ393" s="34"/>
      <c r="AK393" s="34"/>
      <c r="AL393" s="36"/>
      <c r="AM393" s="277"/>
      <c r="AN393" s="277"/>
      <c r="AO393" s="277"/>
      <c r="AP393" s="277"/>
      <c r="AQ393" s="277"/>
      <c r="AR393" s="277"/>
      <c r="AS393" s="277"/>
      <c r="AT393" s="277"/>
      <c r="AU393" s="277"/>
      <c r="AV393" s="277"/>
    </row>
    <row r="394" spans="1:48" s="74" customFormat="1" ht="15.75" customHeight="1">
      <c r="A394" s="422" t="s">
        <v>3320</v>
      </c>
      <c r="B394" s="51">
        <v>45898</v>
      </c>
      <c r="C394" s="33" t="s">
        <v>3319</v>
      </c>
      <c r="D394" s="37">
        <v>1506</v>
      </c>
      <c r="E394" s="34">
        <v>6.4</v>
      </c>
      <c r="F394" s="34">
        <v>6.5</v>
      </c>
      <c r="G394" s="34">
        <v>4.16</v>
      </c>
      <c r="H394" s="34">
        <v>0.14000000000000001</v>
      </c>
      <c r="I394" s="34">
        <v>0.92</v>
      </c>
      <c r="J394" s="31">
        <v>0.02</v>
      </c>
      <c r="K394" s="31">
        <v>9.4E-2</v>
      </c>
      <c r="L394" s="31">
        <v>8.1000000000000003E-2</v>
      </c>
      <c r="M394" s="31">
        <v>1.0999999999999999E-2</v>
      </c>
      <c r="N394" s="420">
        <f t="shared" si="83"/>
        <v>94.573999999999998</v>
      </c>
      <c r="O394" s="34">
        <v>34.90194616085568</v>
      </c>
      <c r="P394" s="34">
        <v>39.700000000000003</v>
      </c>
      <c r="Q394" s="34">
        <v>7.164613679707128</v>
      </c>
      <c r="R394" s="34">
        <v>16.18</v>
      </c>
      <c r="S394" s="34">
        <v>0.18162121018993771</v>
      </c>
      <c r="T394" s="34">
        <v>0.10322138779128127</v>
      </c>
      <c r="U394" s="34">
        <v>0.36196098184131309</v>
      </c>
      <c r="V394" s="34">
        <v>0.19179199796057422</v>
      </c>
      <c r="W394" s="34">
        <v>0.46597948494398356</v>
      </c>
      <c r="X394" s="34">
        <v>0.64551205121673705</v>
      </c>
      <c r="Y394" s="34">
        <f t="shared" ref="Y394:Y395" si="110">P394/O394</f>
        <v>1.1374723866981833</v>
      </c>
      <c r="Z394" s="34">
        <f t="shared" ref="Z394:Z395" si="111">(Q394+P394)/O394</f>
        <v>1.3427507298222872</v>
      </c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6"/>
      <c r="AM394" s="277"/>
      <c r="AN394" s="277"/>
      <c r="AO394" s="277"/>
      <c r="AP394" s="277"/>
      <c r="AQ394" s="277"/>
      <c r="AR394" s="277"/>
      <c r="AS394" s="277"/>
      <c r="AT394" s="277"/>
      <c r="AU394" s="277"/>
      <c r="AV394" s="277"/>
    </row>
    <row r="395" spans="1:48" s="74" customFormat="1" ht="15.75" customHeight="1">
      <c r="A395" s="422" t="s">
        <v>3322</v>
      </c>
      <c r="B395" s="51">
        <v>45898</v>
      </c>
      <c r="C395" s="33" t="s">
        <v>3321</v>
      </c>
      <c r="D395" s="37">
        <v>1498</v>
      </c>
      <c r="E395" s="34">
        <v>8.35</v>
      </c>
      <c r="F395" s="34">
        <v>8.4499999999999993</v>
      </c>
      <c r="G395" s="34">
        <v>4.16</v>
      </c>
      <c r="H395" s="34">
        <v>0.14000000000000001</v>
      </c>
      <c r="I395" s="34">
        <v>1.06</v>
      </c>
      <c r="J395" s="31">
        <v>1.7000000000000001E-2</v>
      </c>
      <c r="K395" s="31">
        <v>0.10100000000000001</v>
      </c>
      <c r="L395" s="31">
        <v>8.7999999999999995E-2</v>
      </c>
      <c r="M395" s="31">
        <v>1.0999999999999999E-2</v>
      </c>
      <c r="N395" s="420">
        <f t="shared" si="83"/>
        <v>94.423000000000002</v>
      </c>
      <c r="O395" s="34">
        <v>34.790856561882833</v>
      </c>
      <c r="P395" s="34">
        <v>39.57</v>
      </c>
      <c r="Q395" s="34">
        <v>7.0403302897821467</v>
      </c>
      <c r="R395" s="34">
        <v>16.649999999999999</v>
      </c>
      <c r="S395" s="34">
        <v>0.19167737852480224</v>
      </c>
      <c r="T395" s="34">
        <v>9.3821032646350583E-2</v>
      </c>
      <c r="U395" s="34">
        <v>0.36189697893790684</v>
      </c>
      <c r="V395" s="34">
        <v>0.19175808478944426</v>
      </c>
      <c r="W395" s="34">
        <v>0.43339264112765813</v>
      </c>
      <c r="X395" s="34">
        <v>0.58516077178698045</v>
      </c>
      <c r="Y395" s="34">
        <f t="shared" si="110"/>
        <v>1.1373678003476706</v>
      </c>
      <c r="Z395" s="34">
        <f t="shared" si="111"/>
        <v>1.3397293109721486</v>
      </c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6"/>
      <c r="AM395" s="277"/>
      <c r="AN395" s="277"/>
      <c r="AO395" s="277"/>
      <c r="AP395" s="277"/>
      <c r="AQ395" s="277"/>
      <c r="AR395" s="277"/>
      <c r="AS395" s="277"/>
      <c r="AT395" s="277"/>
      <c r="AU395" s="277"/>
      <c r="AV395" s="277"/>
    </row>
    <row r="396" spans="1:48" s="74" customFormat="1" ht="15.75" customHeight="1">
      <c r="A396" s="422" t="s">
        <v>3324</v>
      </c>
      <c r="B396" s="51">
        <v>45898</v>
      </c>
      <c r="C396" s="33" t="s">
        <v>3323</v>
      </c>
      <c r="D396" s="37">
        <v>1479</v>
      </c>
      <c r="E396" s="34">
        <v>10.35</v>
      </c>
      <c r="F396" s="34">
        <v>10.45</v>
      </c>
      <c r="G396" s="34">
        <v>4.21</v>
      </c>
      <c r="H396" s="34">
        <v>0.13</v>
      </c>
      <c r="I396" s="34">
        <v>0.79</v>
      </c>
      <c r="J396" s="31">
        <v>1.9E-2</v>
      </c>
      <c r="K396" s="31">
        <v>9.2999999999999999E-2</v>
      </c>
      <c r="L396" s="31">
        <v>7.3999999999999996E-2</v>
      </c>
      <c r="M396" s="31">
        <v>1.0999999999999999E-2</v>
      </c>
      <c r="N396" s="420">
        <f t="shared" si="83"/>
        <v>94.673000000000002</v>
      </c>
      <c r="O396" s="34" t="s">
        <v>3326</v>
      </c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6"/>
      <c r="AM396" s="277"/>
      <c r="AN396" s="277"/>
      <c r="AO396" s="277"/>
      <c r="AP396" s="277"/>
      <c r="AQ396" s="277"/>
      <c r="AR396" s="277"/>
      <c r="AS396" s="277"/>
      <c r="AT396" s="277"/>
      <c r="AU396" s="277"/>
      <c r="AV396" s="277"/>
    </row>
    <row r="397" spans="1:48" s="74" customFormat="1" ht="15.75" customHeight="1">
      <c r="A397" s="423" t="s">
        <v>3329</v>
      </c>
      <c r="B397" s="51">
        <v>45898</v>
      </c>
      <c r="C397" s="33" t="s">
        <v>3325</v>
      </c>
      <c r="D397" s="37">
        <v>1487</v>
      </c>
      <c r="E397" s="34">
        <v>12</v>
      </c>
      <c r="F397" s="34">
        <v>12.1</v>
      </c>
      <c r="G397" s="34">
        <v>4.3099999999999996</v>
      </c>
      <c r="H397" s="34">
        <v>0.13</v>
      </c>
      <c r="I397" s="34">
        <v>0.61</v>
      </c>
      <c r="J397" s="31">
        <v>2.9000000000000001E-2</v>
      </c>
      <c r="K397" s="31">
        <v>9.1999999999999998E-2</v>
      </c>
      <c r="L397" s="31">
        <v>6.3E-2</v>
      </c>
      <c r="M397" s="31">
        <v>1.0999999999999999E-2</v>
      </c>
      <c r="N397" s="420">
        <f t="shared" ref="N397:N431" si="112">100-SUM(G397:M397)</f>
        <v>94.754999999999995</v>
      </c>
      <c r="O397" s="34">
        <v>35.149920000000009</v>
      </c>
      <c r="P397" s="34">
        <v>38.403960000000012</v>
      </c>
      <c r="Q397" s="34">
        <v>7.078400000000002</v>
      </c>
      <c r="R397" s="34">
        <v>16.6464</v>
      </c>
      <c r="S397" s="34">
        <v>0.14000000000000004</v>
      </c>
      <c r="T397" s="34">
        <v>0.11505000000000003</v>
      </c>
      <c r="U397" s="34">
        <v>0.38640000000000013</v>
      </c>
      <c r="V397" s="34">
        <v>0.20790000000000006</v>
      </c>
      <c r="W397" s="34">
        <v>0.46697000000000011</v>
      </c>
      <c r="X397" s="34">
        <v>0.7069200000000001</v>
      </c>
      <c r="Y397" s="34">
        <v>1.0925760286225403</v>
      </c>
      <c r="Z397" s="34">
        <v>1.2939534428527861</v>
      </c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6"/>
      <c r="AM397" s="277"/>
      <c r="AN397" s="277"/>
      <c r="AO397" s="277"/>
      <c r="AP397" s="277"/>
      <c r="AQ397" s="277"/>
      <c r="AR397" s="277"/>
      <c r="AS397" s="277"/>
      <c r="AT397" s="277"/>
      <c r="AU397" s="277"/>
      <c r="AV397" s="277"/>
    </row>
    <row r="398" spans="1:48" s="74" customFormat="1" ht="15.75" customHeight="1">
      <c r="A398" s="423" t="s">
        <v>3327</v>
      </c>
      <c r="B398" s="51">
        <v>45898</v>
      </c>
      <c r="C398" s="33" t="s">
        <v>3328</v>
      </c>
      <c r="D398" s="37">
        <v>1485</v>
      </c>
      <c r="E398" s="34">
        <v>14.35</v>
      </c>
      <c r="F398" s="34">
        <v>14.45</v>
      </c>
      <c r="G398" s="34">
        <v>4.3899999999999997</v>
      </c>
      <c r="H398" s="34">
        <v>0.13</v>
      </c>
      <c r="I398" s="34">
        <v>0.69</v>
      </c>
      <c r="J398" s="31">
        <v>0.03</v>
      </c>
      <c r="K398" s="31">
        <v>0.1</v>
      </c>
      <c r="L398" s="31">
        <v>7.0999999999999994E-2</v>
      </c>
      <c r="M398" s="31">
        <v>1.2E-2</v>
      </c>
      <c r="N398" s="420">
        <f t="shared" si="112"/>
        <v>94.576999999999998</v>
      </c>
      <c r="O398" s="34">
        <v>35.802160372151711</v>
      </c>
      <c r="P398" s="34">
        <v>37.465453756997562</v>
      </c>
      <c r="Q398" s="34">
        <v>6.7163072767357654</v>
      </c>
      <c r="R398" s="34">
        <v>17.870816077059335</v>
      </c>
      <c r="S398" s="34">
        <v>0.22046701932562254</v>
      </c>
      <c r="T398" s="34">
        <v>0.12416301679293015</v>
      </c>
      <c r="U398" s="34">
        <v>0.36140557204360235</v>
      </c>
      <c r="V398" s="34">
        <v>0.19842031739306029</v>
      </c>
      <c r="W398" s="34">
        <v>0.44886083011881628</v>
      </c>
      <c r="X398" s="34">
        <v>0.69194576138161745</v>
      </c>
      <c r="Y398" s="34">
        <v>1.0464579055441476</v>
      </c>
      <c r="Z398" s="34">
        <v>1.2340529335235195</v>
      </c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6"/>
      <c r="AM398" s="277"/>
      <c r="AN398" s="277"/>
      <c r="AO398" s="277"/>
      <c r="AP398" s="277"/>
      <c r="AQ398" s="277"/>
      <c r="AR398" s="277"/>
      <c r="AS398" s="277"/>
      <c r="AT398" s="277"/>
      <c r="AU398" s="277"/>
      <c r="AV398" s="277"/>
    </row>
    <row r="399" spans="1:48" s="74" customFormat="1" ht="15.75" customHeight="1">
      <c r="A399" s="423" t="s">
        <v>3331</v>
      </c>
      <c r="B399" s="51">
        <v>45898</v>
      </c>
      <c r="C399" s="33" t="s">
        <v>3330</v>
      </c>
      <c r="D399" s="37">
        <v>1480</v>
      </c>
      <c r="E399" s="34">
        <v>16</v>
      </c>
      <c r="F399" s="34">
        <v>16.100000000000001</v>
      </c>
      <c r="G399" s="34">
        <v>4.32</v>
      </c>
      <c r="H399" s="34">
        <v>0.13</v>
      </c>
      <c r="I399" s="34">
        <v>0.68</v>
      </c>
      <c r="J399" s="31">
        <v>2.8000000000000001E-2</v>
      </c>
      <c r="K399" s="31">
        <v>8.8999999999999996E-2</v>
      </c>
      <c r="L399" s="31">
        <v>6.4000000000000001E-2</v>
      </c>
      <c r="M399" s="31">
        <v>1.2E-2</v>
      </c>
      <c r="N399" s="420">
        <f t="shared" si="112"/>
        <v>94.677000000000007</v>
      </c>
      <c r="O399" s="34">
        <v>36.131962298414642</v>
      </c>
      <c r="P399" s="34">
        <v>37.955122648672976</v>
      </c>
      <c r="Q399" s="34">
        <v>6.8058284786783565</v>
      </c>
      <c r="R399" s="34">
        <v>17.061450370025149</v>
      </c>
      <c r="S399" s="34">
        <v>0.23078360157813119</v>
      </c>
      <c r="T399" s="34">
        <v>0.12432212276317589</v>
      </c>
      <c r="U399" s="34">
        <v>0.34894480558613433</v>
      </c>
      <c r="V399" s="34">
        <v>0.17880712087488251</v>
      </c>
      <c r="W399" s="34">
        <v>0.41118613952479294</v>
      </c>
      <c r="X399" s="34">
        <v>0.65159241388176881</v>
      </c>
      <c r="Y399" s="34">
        <v>1.050458381839348</v>
      </c>
      <c r="Z399" s="34">
        <v>1.2388187156199735</v>
      </c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6"/>
      <c r="AM399" s="277"/>
      <c r="AN399" s="277"/>
      <c r="AO399" s="277"/>
      <c r="AP399" s="277"/>
      <c r="AQ399" s="277"/>
      <c r="AR399" s="277"/>
      <c r="AS399" s="277"/>
      <c r="AT399" s="277"/>
      <c r="AU399" s="277"/>
      <c r="AV399" s="277"/>
    </row>
    <row r="400" spans="1:48" s="74" customFormat="1" ht="15.75" customHeight="1">
      <c r="A400" s="423" t="s">
        <v>3333</v>
      </c>
      <c r="B400" s="51">
        <v>45898</v>
      </c>
      <c r="C400" s="33" t="s">
        <v>3332</v>
      </c>
      <c r="D400" s="37">
        <v>1481</v>
      </c>
      <c r="E400" s="34">
        <v>17.2</v>
      </c>
      <c r="F400" s="34">
        <v>17.3</v>
      </c>
      <c r="G400" s="34">
        <v>4.22</v>
      </c>
      <c r="H400" s="34">
        <v>0.12</v>
      </c>
      <c r="I400" s="34">
        <v>0.62</v>
      </c>
      <c r="J400" s="31">
        <v>0.03</v>
      </c>
      <c r="K400" s="31">
        <v>0.09</v>
      </c>
      <c r="L400" s="31">
        <v>6.0999999999999999E-2</v>
      </c>
      <c r="M400" s="31">
        <v>1.0999999999999999E-2</v>
      </c>
      <c r="N400" s="420">
        <f t="shared" si="112"/>
        <v>94.847999999999999</v>
      </c>
      <c r="O400" s="34">
        <v>36.573243858680655</v>
      </c>
      <c r="P400" s="34">
        <v>37.385720098578851</v>
      </c>
      <c r="Q400" s="34">
        <v>6.7421229996983101</v>
      </c>
      <c r="R400" s="34">
        <v>17.175292222172295</v>
      </c>
      <c r="S400" s="34">
        <v>0.28054772801674066</v>
      </c>
      <c r="T400" s="34">
        <v>0.12414236964740774</v>
      </c>
      <c r="U400" s="34">
        <v>0.34844027819679185</v>
      </c>
      <c r="V400" s="34">
        <v>0.19838732195469516</v>
      </c>
      <c r="W400" s="34">
        <v>0.42968890414278293</v>
      </c>
      <c r="X400" s="34">
        <v>0.64241421891147643</v>
      </c>
      <c r="Y400" s="34">
        <v>1.0222150445018663</v>
      </c>
      <c r="Z400" s="34">
        <v>1.2065608199477067</v>
      </c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6"/>
      <c r="AM400" s="277"/>
      <c r="AN400" s="277"/>
      <c r="AO400" s="277"/>
      <c r="AP400" s="277"/>
      <c r="AQ400" s="277"/>
      <c r="AR400" s="277"/>
      <c r="AS400" s="277"/>
      <c r="AT400" s="277"/>
      <c r="AU400" s="277"/>
      <c r="AV400" s="277"/>
    </row>
    <row r="401" spans="1:48" s="74" customFormat="1" ht="15.75" customHeight="1">
      <c r="A401" s="423" t="s">
        <v>3335</v>
      </c>
      <c r="B401" s="51">
        <v>45898</v>
      </c>
      <c r="C401" s="33" t="s">
        <v>3334</v>
      </c>
      <c r="D401" s="37">
        <v>1465</v>
      </c>
      <c r="E401" s="34">
        <v>18.55</v>
      </c>
      <c r="F401" s="34">
        <v>19.05</v>
      </c>
      <c r="G401" s="34">
        <v>4.2</v>
      </c>
      <c r="H401" s="34">
        <v>0.1</v>
      </c>
      <c r="I401" s="34">
        <v>0.36</v>
      </c>
      <c r="J401" s="31">
        <v>4.4999999999999998E-2</v>
      </c>
      <c r="K401" s="31">
        <v>0.08</v>
      </c>
      <c r="L401" s="31">
        <v>0.04</v>
      </c>
      <c r="M401" s="31">
        <v>0.01</v>
      </c>
      <c r="N401" s="420">
        <f t="shared" si="112"/>
        <v>95.165000000000006</v>
      </c>
      <c r="O401" s="34">
        <v>36.668236780118669</v>
      </c>
      <c r="P401" s="34">
        <v>36.97634017125597</v>
      </c>
      <c r="Q401" s="34">
        <v>6.7344986026545959</v>
      </c>
      <c r="R401" s="34">
        <v>17.052104032705977</v>
      </c>
      <c r="S401" s="34">
        <v>0.40032923974311613</v>
      </c>
      <c r="T401" s="34">
        <v>0.16828840415701243</v>
      </c>
      <c r="U401" s="34">
        <v>0.34804624103266513</v>
      </c>
      <c r="V401" s="34">
        <v>0.24770371709105307</v>
      </c>
      <c r="W401" s="34">
        <v>0.57227064821278439</v>
      </c>
      <c r="X401" s="34">
        <v>0.73218216302817218</v>
      </c>
      <c r="Y401" s="34">
        <v>1.0084024599542336</v>
      </c>
      <c r="Z401" s="34">
        <v>1.1920627390954985</v>
      </c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6"/>
      <c r="AM401" s="277"/>
      <c r="AN401" s="277"/>
      <c r="AO401" s="277"/>
      <c r="AP401" s="277"/>
      <c r="AQ401" s="277"/>
      <c r="AR401" s="277"/>
      <c r="AS401" s="277"/>
      <c r="AT401" s="277"/>
      <c r="AU401" s="277"/>
      <c r="AV401" s="277"/>
    </row>
    <row r="402" spans="1:48" s="74" customFormat="1" ht="15.75" customHeight="1">
      <c r="A402" s="423" t="s">
        <v>3337</v>
      </c>
      <c r="B402" s="51">
        <v>45898</v>
      </c>
      <c r="C402" s="33" t="s">
        <v>3336</v>
      </c>
      <c r="D402" s="37">
        <v>1460</v>
      </c>
      <c r="E402" s="34">
        <v>22.45</v>
      </c>
      <c r="F402" s="34">
        <v>22.55</v>
      </c>
      <c r="G402" s="34">
        <v>4.21</v>
      </c>
      <c r="H402" s="34">
        <v>0.1</v>
      </c>
      <c r="I402" s="34">
        <v>0.33</v>
      </c>
      <c r="J402" s="31">
        <v>6.0999999999999999E-2</v>
      </c>
      <c r="K402" s="31">
        <v>8.5999999999999993E-2</v>
      </c>
      <c r="L402" s="31">
        <v>3.4000000000000002E-2</v>
      </c>
      <c r="M402" s="31">
        <v>1.0999999999999999E-2</v>
      </c>
      <c r="N402" s="420">
        <f t="shared" si="112"/>
        <v>95.168000000000006</v>
      </c>
      <c r="O402" s="34">
        <v>37.803457293813018</v>
      </c>
      <c r="P402" s="34">
        <v>36.715597459858181</v>
      </c>
      <c r="Q402" s="34">
        <v>6.4982092443377901</v>
      </c>
      <c r="R402" s="34">
        <v>16.571202895387053</v>
      </c>
      <c r="S402" s="34">
        <v>0.32055096903797309</v>
      </c>
      <c r="T402" s="34">
        <v>0.21276570569895462</v>
      </c>
      <c r="U402" s="34">
        <v>0.32255441259446038</v>
      </c>
      <c r="V402" s="34">
        <v>0.21817500330147041</v>
      </c>
      <c r="W402" s="34">
        <v>0.49641324442643103</v>
      </c>
      <c r="X402" s="34">
        <v>0.74107377154466403</v>
      </c>
      <c r="Y402" s="34">
        <v>0.97122327131352404</v>
      </c>
      <c r="Z402" s="34">
        <v>1.1431178468237195</v>
      </c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6"/>
      <c r="AM402" s="277"/>
      <c r="AN402" s="277"/>
      <c r="AO402" s="277"/>
      <c r="AP402" s="277"/>
      <c r="AQ402" s="277"/>
      <c r="AR402" s="277"/>
      <c r="AS402" s="277"/>
      <c r="AT402" s="277"/>
      <c r="AU402" s="277"/>
      <c r="AV402" s="277"/>
    </row>
    <row r="403" spans="1:48" s="74" customFormat="1" ht="15.75" customHeight="1">
      <c r="A403" s="423" t="s">
        <v>3339</v>
      </c>
      <c r="B403" s="51">
        <v>45898</v>
      </c>
      <c r="C403" s="33" t="s">
        <v>3338</v>
      </c>
      <c r="D403" s="37">
        <v>1480</v>
      </c>
      <c r="E403" s="34">
        <v>0.05</v>
      </c>
      <c r="F403" s="34">
        <v>0.15</v>
      </c>
      <c r="G403" s="34">
        <v>4.24</v>
      </c>
      <c r="H403" s="34">
        <v>0.12</v>
      </c>
      <c r="I403" s="34">
        <v>0.68</v>
      </c>
      <c r="J403" s="31">
        <v>3.1E-2</v>
      </c>
      <c r="K403" s="31">
        <v>8.5999999999999993E-2</v>
      </c>
      <c r="L403" s="31">
        <v>6.2E-2</v>
      </c>
      <c r="M403" s="31">
        <v>1.0999999999999999E-2</v>
      </c>
      <c r="N403" s="420">
        <f t="shared" si="112"/>
        <v>94.77</v>
      </c>
      <c r="O403" s="34">
        <v>36.857077937506531</v>
      </c>
      <c r="P403" s="34">
        <v>37.014452309571034</v>
      </c>
      <c r="Q403" s="34">
        <v>6.5121755426508097</v>
      </c>
      <c r="R403" s="34">
        <v>17.449093735591514</v>
      </c>
      <c r="S403" s="34">
        <v>0.26028840163340139</v>
      </c>
      <c r="T403" s="34">
        <v>0.15061688471440476</v>
      </c>
      <c r="U403" s="34">
        <v>0.335251461303821</v>
      </c>
      <c r="V403" s="34">
        <v>0.18830864748939538</v>
      </c>
      <c r="W403" s="34">
        <v>0.45794740939685813</v>
      </c>
      <c r="X403" s="34">
        <v>0.67478767014222252</v>
      </c>
      <c r="Y403" s="34">
        <v>1.004269854824936</v>
      </c>
      <c r="Z403" s="34">
        <v>1.1809570993670184</v>
      </c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6"/>
      <c r="AM403" s="277"/>
      <c r="AN403" s="277"/>
      <c r="AO403" s="277"/>
      <c r="AP403" s="277"/>
      <c r="AQ403" s="277"/>
      <c r="AR403" s="277"/>
      <c r="AS403" s="277"/>
      <c r="AT403" s="277"/>
      <c r="AU403" s="277"/>
      <c r="AV403" s="277"/>
    </row>
    <row r="404" spans="1:48" s="74" customFormat="1" ht="15.75" customHeight="1">
      <c r="A404" s="423"/>
      <c r="B404" s="51"/>
      <c r="C404" s="33"/>
      <c r="D404" s="33"/>
      <c r="E404" s="34"/>
      <c r="F404" s="34"/>
      <c r="G404" s="34"/>
      <c r="H404" s="34"/>
      <c r="I404" s="34"/>
      <c r="J404" s="31"/>
      <c r="K404" s="31"/>
      <c r="L404" s="31"/>
      <c r="M404" s="31"/>
      <c r="N404" s="35"/>
      <c r="O404" s="34"/>
      <c r="P404" s="33"/>
      <c r="Q404" s="33"/>
      <c r="R404" s="33"/>
      <c r="S404" s="33"/>
      <c r="T404" s="33"/>
      <c r="U404" s="34"/>
      <c r="V404" s="33"/>
      <c r="W404" s="34"/>
      <c r="X404" s="33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6"/>
      <c r="AM404" s="277"/>
      <c r="AN404" s="277"/>
      <c r="AO404" s="277"/>
      <c r="AP404" s="277"/>
      <c r="AQ404" s="277"/>
      <c r="AR404" s="277"/>
      <c r="AS404" s="277"/>
      <c r="AT404" s="277"/>
      <c r="AU404" s="277"/>
      <c r="AV404" s="277"/>
    </row>
    <row r="405" spans="1:48" s="74" customFormat="1" ht="15.75" customHeight="1">
      <c r="A405" s="423" t="s">
        <v>3341</v>
      </c>
      <c r="B405" s="51">
        <v>45899</v>
      </c>
      <c r="C405" s="33" t="s">
        <v>3340</v>
      </c>
      <c r="D405" s="37">
        <v>1491</v>
      </c>
      <c r="E405" s="34">
        <v>2.25</v>
      </c>
      <c r="F405" s="34">
        <v>2.35</v>
      </c>
      <c r="G405" s="34">
        <v>4.21</v>
      </c>
      <c r="H405" s="34">
        <v>0.12</v>
      </c>
      <c r="I405" s="34">
        <v>0.72</v>
      </c>
      <c r="J405" s="31">
        <v>2.8000000000000001E-2</v>
      </c>
      <c r="K405" s="31">
        <v>8.6999999999999994E-2</v>
      </c>
      <c r="L405" s="31">
        <v>6.9000000000000006E-2</v>
      </c>
      <c r="M405" s="31">
        <v>1.0999999999999999E-2</v>
      </c>
      <c r="N405" s="420">
        <f t="shared" si="112"/>
        <v>94.754999999999995</v>
      </c>
      <c r="O405" s="34">
        <v>35.740612667428074</v>
      </c>
      <c r="P405" s="34">
        <v>37.226746972387858</v>
      </c>
      <c r="Q405" s="34">
        <v>6.5344531271514485</v>
      </c>
      <c r="R405" s="34">
        <v>18.520046164607365</v>
      </c>
      <c r="S405" s="34">
        <v>0.24009601437211378</v>
      </c>
      <c r="T405" s="34">
        <v>0.11509602688963204</v>
      </c>
      <c r="U405" s="34">
        <v>0.36078427759649634</v>
      </c>
      <c r="V405" s="34">
        <v>0.15846336948559511</v>
      </c>
      <c r="W405" s="34">
        <v>0.362284877686322</v>
      </c>
      <c r="X405" s="34">
        <v>0.64141650239510195</v>
      </c>
      <c r="Y405" s="34">
        <v>1.0415811088295686</v>
      </c>
      <c r="Z405" s="34">
        <v>1.2244110224618709</v>
      </c>
      <c r="AA405" s="34"/>
      <c r="AB405" s="34" t="s">
        <v>48</v>
      </c>
      <c r="AC405" s="34">
        <v>22.5</v>
      </c>
      <c r="AD405" s="34">
        <v>24.4</v>
      </c>
      <c r="AE405" s="34">
        <v>17.8</v>
      </c>
      <c r="AF405" s="34">
        <v>0.6</v>
      </c>
      <c r="AG405" s="34">
        <v>3.48</v>
      </c>
      <c r="AH405" s="34">
        <v>53.72</v>
      </c>
      <c r="AI405" s="34">
        <v>1.37</v>
      </c>
      <c r="AJ405" s="34">
        <v>42.81</v>
      </c>
      <c r="AK405" s="34">
        <v>850.34</v>
      </c>
      <c r="AL405" s="36"/>
      <c r="AM405" s="277"/>
      <c r="AN405" s="277"/>
      <c r="AO405" s="277"/>
      <c r="AP405" s="277"/>
      <c r="AQ405" s="277"/>
      <c r="AR405" s="277"/>
      <c r="AS405" s="277"/>
      <c r="AT405" s="277"/>
      <c r="AU405" s="277"/>
      <c r="AV405" s="277"/>
    </row>
    <row r="406" spans="1:48" s="74" customFormat="1" ht="15.75" customHeight="1">
      <c r="A406" s="423" t="s">
        <v>3343</v>
      </c>
      <c r="B406" s="51">
        <v>45899</v>
      </c>
      <c r="C406" s="33" t="s">
        <v>3342</v>
      </c>
      <c r="D406" s="37">
        <v>1485</v>
      </c>
      <c r="E406" s="34">
        <v>4.1500000000000004</v>
      </c>
      <c r="F406" s="34">
        <v>4.25</v>
      </c>
      <c r="G406" s="34">
        <v>4.22</v>
      </c>
      <c r="H406" s="34">
        <v>0.12</v>
      </c>
      <c r="I406" s="34">
        <v>0.67</v>
      </c>
      <c r="J406" s="31">
        <v>2.8000000000000001E-2</v>
      </c>
      <c r="K406" s="31">
        <v>9.1999999999999998E-2</v>
      </c>
      <c r="L406" s="31">
        <v>6.6000000000000003E-2</v>
      </c>
      <c r="M406" s="31">
        <v>1.2E-2</v>
      </c>
      <c r="N406" s="420">
        <f t="shared" si="112"/>
        <v>94.792000000000002</v>
      </c>
      <c r="O406" s="34">
        <v>36.139555606218856</v>
      </c>
      <c r="P406" s="34">
        <v>37.781068851414119</v>
      </c>
      <c r="Q406" s="34">
        <v>6.7185057040355733</v>
      </c>
      <c r="R406" s="34">
        <v>17.206868122826016</v>
      </c>
      <c r="S406" s="34">
        <v>0.29071074266053465</v>
      </c>
      <c r="T406" s="34">
        <v>0.13307534857995165</v>
      </c>
      <c r="U406" s="34">
        <v>0.34861230299181906</v>
      </c>
      <c r="V406" s="34">
        <v>0.17863673911071473</v>
      </c>
      <c r="W406" s="34">
        <v>0.41079432839607066</v>
      </c>
      <c r="X406" s="34">
        <v>0.69217225376636538</v>
      </c>
      <c r="Y406" s="34">
        <v>1.0454215116279071</v>
      </c>
      <c r="Z406" s="34">
        <v>1.23132600301793</v>
      </c>
      <c r="AA406" s="34"/>
      <c r="AB406" s="34" t="s">
        <v>50</v>
      </c>
      <c r="AC406" s="34">
        <v>6.3</v>
      </c>
      <c r="AD406" s="34"/>
      <c r="AE406" s="34"/>
      <c r="AF406" s="34"/>
      <c r="AG406" s="34"/>
      <c r="AH406" s="34"/>
      <c r="AI406" s="34"/>
      <c r="AJ406" s="34"/>
      <c r="AK406" s="34"/>
      <c r="AL406" s="36"/>
      <c r="AM406" s="277"/>
      <c r="AN406" s="277"/>
      <c r="AO406" s="277"/>
      <c r="AP406" s="277"/>
      <c r="AQ406" s="277"/>
      <c r="AR406" s="277"/>
      <c r="AS406" s="277"/>
      <c r="AT406" s="277"/>
      <c r="AU406" s="277"/>
      <c r="AV406" s="277"/>
    </row>
    <row r="407" spans="1:48" s="74" customFormat="1" ht="15.75" customHeight="1">
      <c r="A407" s="423" t="s">
        <v>3345</v>
      </c>
      <c r="B407" s="51">
        <v>45899</v>
      </c>
      <c r="C407" s="33" t="s">
        <v>3344</v>
      </c>
      <c r="D407" s="37">
        <v>1490</v>
      </c>
      <c r="E407" s="34">
        <v>5.48</v>
      </c>
      <c r="F407" s="34">
        <v>5.58</v>
      </c>
      <c r="G407" s="34">
        <v>4.28</v>
      </c>
      <c r="H407" s="34">
        <v>0.14000000000000001</v>
      </c>
      <c r="I407" s="34">
        <v>0.83</v>
      </c>
      <c r="J407" s="31">
        <v>2.3E-2</v>
      </c>
      <c r="K407" s="31">
        <v>0.09</v>
      </c>
      <c r="L407" s="31">
        <v>7.6999999999999999E-2</v>
      </c>
      <c r="M407" s="31">
        <v>1.0999999999999999E-2</v>
      </c>
      <c r="N407" s="420">
        <f t="shared" si="112"/>
        <v>94.549000000000007</v>
      </c>
      <c r="O407" s="34">
        <v>35.65</v>
      </c>
      <c r="P407" s="34">
        <v>37.700000000000003</v>
      </c>
      <c r="Q407" s="33">
        <v>6.74</v>
      </c>
      <c r="R407" s="33">
        <v>17.739999999999998</v>
      </c>
      <c r="S407" s="34">
        <v>0.2</v>
      </c>
      <c r="T407" s="33">
        <v>0.12</v>
      </c>
      <c r="U407" s="34">
        <v>0.35</v>
      </c>
      <c r="V407" s="33">
        <v>0.22</v>
      </c>
      <c r="W407" s="34">
        <v>0.48</v>
      </c>
      <c r="X407" s="33">
        <v>0.68</v>
      </c>
      <c r="Y407" s="34">
        <v>1.06</v>
      </c>
      <c r="Z407" s="34">
        <v>1.25</v>
      </c>
      <c r="AA407" s="34"/>
      <c r="AB407" s="34" t="s">
        <v>53</v>
      </c>
      <c r="AC407" s="34">
        <v>14.3</v>
      </c>
      <c r="AD407" s="34">
        <v>24.6</v>
      </c>
      <c r="AE407" s="34">
        <v>18.2</v>
      </c>
      <c r="AF407" s="34">
        <v>0.6</v>
      </c>
      <c r="AG407" s="34">
        <v>3.62</v>
      </c>
      <c r="AH407" s="34">
        <v>52.980000000000004</v>
      </c>
      <c r="AI407" s="34">
        <v>1.3516483516483517</v>
      </c>
      <c r="AJ407" s="34">
        <v>42.523364485981304</v>
      </c>
      <c r="AK407" s="34">
        <v>860.70999999999992</v>
      </c>
      <c r="AL407" s="36"/>
      <c r="AM407" s="277"/>
      <c r="AN407" s="277"/>
      <c r="AO407" s="277"/>
      <c r="AP407" s="277"/>
      <c r="AQ407" s="277"/>
      <c r="AR407" s="277"/>
      <c r="AS407" s="277"/>
      <c r="AT407" s="277"/>
      <c r="AU407" s="277"/>
      <c r="AV407" s="277"/>
    </row>
    <row r="408" spans="1:48" s="74" customFormat="1" ht="15.75" customHeight="1">
      <c r="A408" s="423" t="s">
        <v>3347</v>
      </c>
      <c r="B408" s="51">
        <v>45899</v>
      </c>
      <c r="C408" s="33" t="s">
        <v>3346</v>
      </c>
      <c r="D408" s="37">
        <v>1488</v>
      </c>
      <c r="E408" s="34">
        <v>7.05</v>
      </c>
      <c r="F408" s="34">
        <v>7.15</v>
      </c>
      <c r="G408" s="34">
        <v>4.2699999999999996</v>
      </c>
      <c r="H408" s="34">
        <v>0.12</v>
      </c>
      <c r="I408" s="34">
        <v>0.51</v>
      </c>
      <c r="J408" s="31">
        <v>2.9000000000000001E-2</v>
      </c>
      <c r="K408" s="31">
        <v>8.7999999999999995E-2</v>
      </c>
      <c r="L408" s="31">
        <v>5.3999999999999999E-2</v>
      </c>
      <c r="M408" s="31">
        <v>0.01</v>
      </c>
      <c r="N408" s="420">
        <f t="shared" si="112"/>
        <v>94.918999999999997</v>
      </c>
      <c r="O408" s="34">
        <v>36.08</v>
      </c>
      <c r="P408" s="34">
        <v>37.479999999999997</v>
      </c>
      <c r="Q408" s="33">
        <v>6.72</v>
      </c>
      <c r="R408" s="33">
        <v>17.62</v>
      </c>
      <c r="S408" s="34">
        <v>0.24</v>
      </c>
      <c r="T408" s="33">
        <v>0.12</v>
      </c>
      <c r="U408" s="34">
        <v>0.35</v>
      </c>
      <c r="V408" s="33">
        <v>0.19</v>
      </c>
      <c r="W408" s="34">
        <v>0.49</v>
      </c>
      <c r="X408" s="33">
        <v>0.67</v>
      </c>
      <c r="Y408" s="34">
        <v>1.04</v>
      </c>
      <c r="Z408" s="34">
        <v>1.23</v>
      </c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6"/>
      <c r="AM408" s="277"/>
      <c r="AN408" s="277"/>
      <c r="AO408" s="277"/>
      <c r="AP408" s="277"/>
      <c r="AQ408" s="277"/>
      <c r="AR408" s="277"/>
      <c r="AS408" s="277"/>
      <c r="AT408" s="277"/>
      <c r="AU408" s="277"/>
      <c r="AV408" s="277"/>
    </row>
    <row r="409" spans="1:48" s="74" customFormat="1" ht="15.75" customHeight="1">
      <c r="A409" s="423" t="s">
        <v>3349</v>
      </c>
      <c r="B409" s="51">
        <v>45899</v>
      </c>
      <c r="C409" s="33" t="s">
        <v>3348</v>
      </c>
      <c r="D409" s="37">
        <v>1487</v>
      </c>
      <c r="E409" s="34">
        <v>8.5</v>
      </c>
      <c r="F409" s="34">
        <v>9</v>
      </c>
      <c r="G409" s="34">
        <v>4.25</v>
      </c>
      <c r="H409" s="34">
        <v>0.11</v>
      </c>
      <c r="I409" s="34">
        <v>0.45</v>
      </c>
      <c r="J409" s="31">
        <v>3.9E-2</v>
      </c>
      <c r="K409" s="31">
        <v>8.5000000000000006E-2</v>
      </c>
      <c r="L409" s="31">
        <v>4.7E-2</v>
      </c>
      <c r="M409" s="31">
        <v>0.01</v>
      </c>
      <c r="N409" s="420">
        <f t="shared" si="112"/>
        <v>95.009</v>
      </c>
      <c r="O409" s="34">
        <v>36.1445229571722</v>
      </c>
      <c r="P409" s="34">
        <v>37.306536282408238</v>
      </c>
      <c r="Q409" s="34">
        <v>6.7623793192465245</v>
      </c>
      <c r="R409" s="34">
        <v>17.596811751619299</v>
      </c>
      <c r="S409" s="34">
        <v>0.23052836917607852</v>
      </c>
      <c r="T409" s="34">
        <v>0.15079562235887398</v>
      </c>
      <c r="U409" s="34">
        <v>0.34855889419423075</v>
      </c>
      <c r="V409" s="34">
        <v>0.24</v>
      </c>
      <c r="W409" s="34">
        <v>0.46</v>
      </c>
      <c r="X409" s="34">
        <v>0.74149951094114297</v>
      </c>
      <c r="Y409" s="34">
        <v>1.0321490845684398</v>
      </c>
      <c r="Z409" s="34">
        <v>1.2192418656035995</v>
      </c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6"/>
      <c r="AM409" s="277"/>
      <c r="AN409" s="277"/>
      <c r="AO409" s="277"/>
      <c r="AP409" s="277"/>
      <c r="AQ409" s="277"/>
      <c r="AR409" s="277"/>
      <c r="AS409" s="277"/>
      <c r="AT409" s="277"/>
      <c r="AU409" s="277"/>
      <c r="AV409" s="277"/>
    </row>
    <row r="410" spans="1:48" s="74" customFormat="1" ht="15.75" customHeight="1">
      <c r="A410" s="423" t="s">
        <v>3351</v>
      </c>
      <c r="B410" s="51">
        <v>45899</v>
      </c>
      <c r="C410" s="33" t="s">
        <v>3350</v>
      </c>
      <c r="D410" s="37">
        <v>1474</v>
      </c>
      <c r="E410" s="34">
        <v>10.5</v>
      </c>
      <c r="F410" s="34">
        <v>11</v>
      </c>
      <c r="G410" s="34">
        <v>4.17</v>
      </c>
      <c r="H410" s="34">
        <v>0.12</v>
      </c>
      <c r="I410" s="34">
        <v>0.43</v>
      </c>
      <c r="J410" s="31">
        <v>4.2999999999999997E-2</v>
      </c>
      <c r="K410" s="31">
        <v>8.5999999999999993E-2</v>
      </c>
      <c r="L410" s="31">
        <v>4.2999999999999997E-2</v>
      </c>
      <c r="M410" s="31">
        <v>1.2999999999999999E-2</v>
      </c>
      <c r="N410" s="420">
        <f t="shared" si="112"/>
        <v>95.094999999999999</v>
      </c>
      <c r="O410" s="34">
        <v>36.876159095993295</v>
      </c>
      <c r="P410" s="34">
        <v>37.454320085240624</v>
      </c>
      <c r="Q410" s="34">
        <v>6.6866063722417008</v>
      </c>
      <c r="R410" s="34">
        <v>16.604815708948138</v>
      </c>
      <c r="S410" s="34">
        <v>0.27082489086880451</v>
      </c>
      <c r="T410" s="34">
        <v>0.1864177998813604</v>
      </c>
      <c r="U410" s="34">
        <v>0.34882245943902018</v>
      </c>
      <c r="V410" s="34">
        <v>0.19860491997045662</v>
      </c>
      <c r="W410" s="34">
        <v>0.50663312640342395</v>
      </c>
      <c r="X410" s="34">
        <v>0.76679554101320846</v>
      </c>
      <c r="Y410" s="34">
        <v>1.0156784492588369</v>
      </c>
      <c r="Z410" s="34">
        <v>1.1970044478487556</v>
      </c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6"/>
      <c r="AM410" s="277"/>
      <c r="AN410" s="277"/>
      <c r="AO410" s="277"/>
      <c r="AP410" s="277"/>
      <c r="AQ410" s="277"/>
      <c r="AR410" s="277"/>
      <c r="AS410" s="277"/>
      <c r="AT410" s="277"/>
      <c r="AU410" s="277"/>
      <c r="AV410" s="277"/>
    </row>
    <row r="411" spans="1:48" s="74" customFormat="1" ht="15.75" customHeight="1">
      <c r="A411" s="423" t="s">
        <v>3353</v>
      </c>
      <c r="B411" s="51">
        <v>45899</v>
      </c>
      <c r="C411" s="33" t="s">
        <v>3352</v>
      </c>
      <c r="D411" s="37">
        <v>1486</v>
      </c>
      <c r="E411" s="34">
        <v>12.4</v>
      </c>
      <c r="F411" s="34">
        <v>12.5</v>
      </c>
      <c r="G411" s="34">
        <v>4.32</v>
      </c>
      <c r="H411" s="34">
        <v>0.12</v>
      </c>
      <c r="I411" s="34">
        <v>0.51</v>
      </c>
      <c r="J411" s="31">
        <v>2.7E-2</v>
      </c>
      <c r="K411" s="31">
        <v>9.4E-2</v>
      </c>
      <c r="L411" s="31">
        <v>5.5E-2</v>
      </c>
      <c r="M411" s="31">
        <v>1.0999999999999999E-2</v>
      </c>
      <c r="N411" s="420">
        <f t="shared" si="112"/>
        <v>94.863</v>
      </c>
      <c r="O411" s="34">
        <v>35.754650035595041</v>
      </c>
      <c r="P411" s="34">
        <v>37.503804046804966</v>
      </c>
      <c r="Q411" s="34">
        <v>6.6774024244733434</v>
      </c>
      <c r="R411" s="34">
        <v>17.874360061363838</v>
      </c>
      <c r="S411" s="34">
        <v>0.200334894167427</v>
      </c>
      <c r="T411" s="34">
        <v>0.14183710507053832</v>
      </c>
      <c r="U411" s="34">
        <v>0.33544074679393976</v>
      </c>
      <c r="V411" s="34">
        <v>0.22808127700961567</v>
      </c>
      <c r="W411" s="34">
        <v>0.46775192764681695</v>
      </c>
      <c r="X411" s="34">
        <v>0.71633748107446871</v>
      </c>
      <c r="Y411" s="34">
        <v>1.0489210217263651</v>
      </c>
      <c r="Z411" s="34">
        <v>1.2356772175729402</v>
      </c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6"/>
      <c r="AM411" s="277"/>
      <c r="AN411" s="277"/>
      <c r="AO411" s="277"/>
      <c r="AP411" s="277"/>
      <c r="AQ411" s="277"/>
      <c r="AR411" s="277"/>
      <c r="AS411" s="277"/>
      <c r="AT411" s="277"/>
      <c r="AU411" s="277"/>
      <c r="AV411" s="277"/>
    </row>
    <row r="412" spans="1:48" s="74" customFormat="1" ht="15.75" customHeight="1">
      <c r="A412" s="423" t="s">
        <v>3355</v>
      </c>
      <c r="B412" s="51">
        <v>45899</v>
      </c>
      <c r="C412" s="33" t="s">
        <v>3354</v>
      </c>
      <c r="D412" s="37">
        <v>1461</v>
      </c>
      <c r="E412" s="34">
        <v>15.1</v>
      </c>
      <c r="F412" s="34">
        <v>15.2</v>
      </c>
      <c r="G412" s="34">
        <v>4.24</v>
      </c>
      <c r="H412" s="34">
        <v>0.1</v>
      </c>
      <c r="I412" s="34">
        <v>0.28000000000000003</v>
      </c>
      <c r="J412" s="31">
        <v>0.06</v>
      </c>
      <c r="K412" s="31">
        <v>8.7999999999999995E-2</v>
      </c>
      <c r="L412" s="31">
        <v>3.2000000000000001E-2</v>
      </c>
      <c r="M412" s="31">
        <v>1.0999999999999999E-2</v>
      </c>
      <c r="N412" s="420">
        <f t="shared" si="112"/>
        <v>95.188999999999993</v>
      </c>
      <c r="O412" s="34">
        <v>36.740605449168861</v>
      </c>
      <c r="P412" s="34">
        <v>37.300899682268685</v>
      </c>
      <c r="Q412" s="34">
        <v>6.6323804401675206</v>
      </c>
      <c r="R412" s="34">
        <v>16.893146081509229</v>
      </c>
      <c r="S412" s="34">
        <v>0.25</v>
      </c>
      <c r="T412" s="34">
        <v>0.21275094322255905</v>
      </c>
      <c r="U412" s="34">
        <v>0.36123587647732436</v>
      </c>
      <c r="V412" s="34">
        <v>0.1983271504617076</v>
      </c>
      <c r="W412" s="34">
        <v>0.47728730906567507</v>
      </c>
      <c r="X412" s="34">
        <v>0.73278877138775778</v>
      </c>
      <c r="Y412" s="34">
        <v>1.01525</v>
      </c>
      <c r="Z412" s="34">
        <v>1.1957690839694657</v>
      </c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6"/>
      <c r="AM412" s="277"/>
      <c r="AN412" s="277"/>
      <c r="AO412" s="277"/>
      <c r="AP412" s="277"/>
      <c r="AQ412" s="277"/>
      <c r="AR412" s="277"/>
      <c r="AS412" s="277"/>
      <c r="AT412" s="277"/>
      <c r="AU412" s="277"/>
      <c r="AV412" s="277"/>
    </row>
    <row r="413" spans="1:48" s="74" customFormat="1" ht="15.75" customHeight="1">
      <c r="A413" s="423" t="s">
        <v>3357</v>
      </c>
      <c r="B413" s="51">
        <v>45899</v>
      </c>
      <c r="C413" s="33" t="s">
        <v>3356</v>
      </c>
      <c r="D413" s="37">
        <v>1479</v>
      </c>
      <c r="E413" s="34">
        <v>16.2</v>
      </c>
      <c r="F413" s="34">
        <v>16.3</v>
      </c>
      <c r="G413" s="34">
        <v>4.25</v>
      </c>
      <c r="H413" s="34">
        <v>0.11</v>
      </c>
      <c r="I413" s="34">
        <v>0.47</v>
      </c>
      <c r="J413" s="31">
        <v>3.2000000000000001E-2</v>
      </c>
      <c r="K413" s="31">
        <v>0.09</v>
      </c>
      <c r="L413" s="31">
        <v>4.8000000000000001E-2</v>
      </c>
      <c r="M413" s="31">
        <v>1.0999999999999999E-2</v>
      </c>
      <c r="N413" s="420">
        <f t="shared" si="112"/>
        <v>94.989000000000004</v>
      </c>
      <c r="O413" s="34">
        <v>36.201616147503287</v>
      </c>
      <c r="P413" s="34">
        <v>37.827799049920152</v>
      </c>
      <c r="Q413" s="34">
        <v>6.6933222201612548</v>
      </c>
      <c r="R413" s="34">
        <v>17.153643618879226</v>
      </c>
      <c r="S413" s="34">
        <v>0.25</v>
      </c>
      <c r="T413" s="34">
        <v>0.1686065033736989</v>
      </c>
      <c r="U413" s="34">
        <v>0.34870411902014592</v>
      </c>
      <c r="V413" s="34">
        <v>0.16875691060239981</v>
      </c>
      <c r="W413" s="34">
        <v>0.37267903127506796</v>
      </c>
      <c r="X413" s="34">
        <v>0.68411223902313301</v>
      </c>
      <c r="Y413" s="34">
        <v>1.044920174165457</v>
      </c>
      <c r="Z413" s="34">
        <v>1.2298103236242366</v>
      </c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6"/>
      <c r="AM413" s="277"/>
      <c r="AN413" s="277"/>
      <c r="AO413" s="277"/>
      <c r="AP413" s="277"/>
      <c r="AQ413" s="277"/>
      <c r="AR413" s="277"/>
      <c r="AS413" s="277"/>
      <c r="AT413" s="277"/>
      <c r="AU413" s="277"/>
      <c r="AV413" s="277"/>
    </row>
    <row r="414" spans="1:48" s="74" customFormat="1" ht="15.75" customHeight="1">
      <c r="A414" s="423" t="s">
        <v>3359</v>
      </c>
      <c r="B414" s="51">
        <v>45899</v>
      </c>
      <c r="C414" s="33" t="s">
        <v>3358</v>
      </c>
      <c r="D414" s="37">
        <v>1478</v>
      </c>
      <c r="E414" s="34">
        <v>17.399999999999999</v>
      </c>
      <c r="F414" s="34">
        <v>17.5</v>
      </c>
      <c r="G414" s="34">
        <v>4.3</v>
      </c>
      <c r="H414" s="34">
        <v>0.11</v>
      </c>
      <c r="I414" s="34">
        <v>0.35</v>
      </c>
      <c r="J414" s="31">
        <v>3.9E-2</v>
      </c>
      <c r="K414" s="31">
        <v>9.1999999999999998E-2</v>
      </c>
      <c r="L414" s="31">
        <v>4.2999999999999997E-2</v>
      </c>
      <c r="M414" s="31">
        <v>1.0999999999999999E-2</v>
      </c>
      <c r="N414" s="420">
        <f t="shared" si="112"/>
        <v>95.055000000000007</v>
      </c>
      <c r="O414" s="34">
        <v>36.327919702223134</v>
      </c>
      <c r="P414" s="34">
        <v>37.341393240628591</v>
      </c>
      <c r="Q414" s="34">
        <v>6.5646585485479259</v>
      </c>
      <c r="R414" s="34">
        <v>17.444770865221393</v>
      </c>
      <c r="S414" s="34">
        <v>0.25</v>
      </c>
      <c r="T414" s="34">
        <v>0.1592267142710492</v>
      </c>
      <c r="U414" s="34">
        <v>0.33472593895222197</v>
      </c>
      <c r="V414" s="34">
        <v>0.17811801935405505</v>
      </c>
      <c r="W414" s="34">
        <v>0.38102462950485849</v>
      </c>
      <c r="X414" s="34">
        <v>0.69837856410032695</v>
      </c>
      <c r="Y414" s="34">
        <v>1.0278979238754329</v>
      </c>
      <c r="Z414" s="34">
        <v>1.2086035244811892</v>
      </c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6"/>
      <c r="AM414" s="277"/>
      <c r="AN414" s="277"/>
      <c r="AO414" s="277"/>
      <c r="AP414" s="277"/>
      <c r="AQ414" s="277"/>
      <c r="AR414" s="277"/>
      <c r="AS414" s="277"/>
      <c r="AT414" s="277"/>
      <c r="AU414" s="277"/>
      <c r="AV414" s="277"/>
    </row>
    <row r="415" spans="1:48" s="74" customFormat="1" ht="15.75" customHeight="1">
      <c r="A415" s="423" t="s">
        <v>3361</v>
      </c>
      <c r="B415" s="51">
        <v>45899</v>
      </c>
      <c r="C415" s="33" t="s">
        <v>3360</v>
      </c>
      <c r="D415" s="37">
        <v>1479</v>
      </c>
      <c r="E415" s="34">
        <v>20.5</v>
      </c>
      <c r="F415" s="34">
        <v>21</v>
      </c>
      <c r="G415" s="34">
        <v>4.25</v>
      </c>
      <c r="H415" s="34">
        <v>0.11</v>
      </c>
      <c r="I415" s="34">
        <v>0.42</v>
      </c>
      <c r="J415" s="31">
        <v>3.5000000000000003E-2</v>
      </c>
      <c r="K415" s="31">
        <v>0.09</v>
      </c>
      <c r="L415" s="31">
        <v>4.9000000000000002E-2</v>
      </c>
      <c r="M415" s="31">
        <v>1.2E-2</v>
      </c>
      <c r="N415" s="420">
        <f t="shared" si="112"/>
        <v>95.034000000000006</v>
      </c>
      <c r="O415" s="34">
        <v>35.772950075497519</v>
      </c>
      <c r="P415" s="34">
        <v>37.154276620763284</v>
      </c>
      <c r="Q415" s="34">
        <v>6.5794337896031525</v>
      </c>
      <c r="R415" s="34">
        <v>18.290006387096497</v>
      </c>
      <c r="S415" s="34">
        <v>0.25</v>
      </c>
      <c r="T415" s="34">
        <v>0.15936767143766151</v>
      </c>
      <c r="U415" s="34">
        <v>0.33502225870084168</v>
      </c>
      <c r="V415" s="34">
        <v>0.1782757002522993</v>
      </c>
      <c r="W415" s="34">
        <v>0.40043003245221837</v>
      </c>
      <c r="X415" s="34">
        <v>0.74011427074439406</v>
      </c>
      <c r="Y415" s="34">
        <v>1.0386137162954279</v>
      </c>
      <c r="Z415" s="34">
        <v>1.2225357516801947</v>
      </c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6"/>
      <c r="AM415" s="277"/>
      <c r="AN415" s="277"/>
      <c r="AO415" s="277"/>
      <c r="AP415" s="277"/>
      <c r="AQ415" s="277"/>
      <c r="AR415" s="277"/>
      <c r="AS415" s="277"/>
      <c r="AT415" s="277"/>
      <c r="AU415" s="277"/>
      <c r="AV415" s="277"/>
    </row>
    <row r="416" spans="1:48" s="74" customFormat="1" ht="15.75" customHeight="1">
      <c r="A416" s="423" t="s">
        <v>3363</v>
      </c>
      <c r="B416" s="51">
        <v>45899</v>
      </c>
      <c r="C416" s="33" t="s">
        <v>3362</v>
      </c>
      <c r="D416" s="37">
        <v>1472</v>
      </c>
      <c r="E416" s="34">
        <v>22.42</v>
      </c>
      <c r="F416" s="34">
        <v>22.52</v>
      </c>
      <c r="G416" s="34">
        <v>4.2699999999999996</v>
      </c>
      <c r="H416" s="34">
        <v>0.11</v>
      </c>
      <c r="I416" s="34">
        <v>0.37</v>
      </c>
      <c r="J416" s="31">
        <v>4.7E-2</v>
      </c>
      <c r="K416" s="31">
        <v>8.6999999999999994E-2</v>
      </c>
      <c r="L416" s="31">
        <v>0.04</v>
      </c>
      <c r="M416" s="31">
        <v>1.2E-2</v>
      </c>
      <c r="N416" s="420">
        <f t="shared" si="112"/>
        <v>95.064000000000007</v>
      </c>
      <c r="O416" s="34">
        <v>36.296178218723263</v>
      </c>
      <c r="P416" s="34">
        <v>36.552817862694027</v>
      </c>
      <c r="Q416" s="34">
        <v>6.5646014056471031</v>
      </c>
      <c r="R416" s="34">
        <v>18.296699415739468</v>
      </c>
      <c r="S416" s="34">
        <v>0.3</v>
      </c>
      <c r="T416" s="34">
        <v>0.15922532826197128</v>
      </c>
      <c r="U416" s="34">
        <v>0.33472302528794062</v>
      </c>
      <c r="V416" s="34">
        <v>0.19790718767024679</v>
      </c>
      <c r="W416" s="34">
        <v>0.46675110821401583</v>
      </c>
      <c r="X416" s="34">
        <v>0.73123707250403602</v>
      </c>
      <c r="Y416" s="34">
        <v>1.007070707070707</v>
      </c>
      <c r="Z416" s="34">
        <v>1.1879327627419229</v>
      </c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6"/>
      <c r="AM416" s="277"/>
      <c r="AN416" s="277"/>
      <c r="AO416" s="277"/>
      <c r="AP416" s="277"/>
      <c r="AQ416" s="277"/>
      <c r="AR416" s="277"/>
      <c r="AS416" s="277"/>
      <c r="AT416" s="277"/>
      <c r="AU416" s="277"/>
      <c r="AV416" s="277"/>
    </row>
    <row r="417" spans="1:48" s="74" customFormat="1" ht="15.75" customHeight="1">
      <c r="A417" s="423" t="s">
        <v>3365</v>
      </c>
      <c r="B417" s="51">
        <v>45899</v>
      </c>
      <c r="C417" s="33" t="s">
        <v>3364</v>
      </c>
      <c r="D417" s="37">
        <v>1456</v>
      </c>
      <c r="E417" s="34">
        <v>0</v>
      </c>
      <c r="F417" s="34">
        <v>0.1</v>
      </c>
      <c r="G417" s="34">
        <v>4.2</v>
      </c>
      <c r="H417" s="34">
        <v>0.09</v>
      </c>
      <c r="I417" s="34">
        <v>0.24</v>
      </c>
      <c r="J417" s="31">
        <v>7.4999999999999997E-2</v>
      </c>
      <c r="K417" s="31">
        <v>8.4000000000000005E-2</v>
      </c>
      <c r="L417" s="31">
        <v>0.02</v>
      </c>
      <c r="M417" s="31">
        <v>0.01</v>
      </c>
      <c r="N417" s="420">
        <f t="shared" si="112"/>
        <v>95.281000000000006</v>
      </c>
      <c r="O417" s="34">
        <v>36.082793901522386</v>
      </c>
      <c r="P417" s="34">
        <v>36.701809574026505</v>
      </c>
      <c r="Q417" s="34">
        <v>6.5588924913335669</v>
      </c>
      <c r="R417" s="34">
        <v>18.273139100485771</v>
      </c>
      <c r="S417" s="34">
        <v>0.36348542131774686</v>
      </c>
      <c r="T417" s="34">
        <v>0.19658503202934813</v>
      </c>
      <c r="U417" s="34">
        <v>0.33812221636357526</v>
      </c>
      <c r="V417" s="34">
        <v>0.1999169817247608</v>
      </c>
      <c r="W417" s="34">
        <v>0.47149107553541186</v>
      </c>
      <c r="X417" s="34">
        <v>0.713764205660949</v>
      </c>
      <c r="Y417" s="34">
        <v>1.0171554252199413</v>
      </c>
      <c r="Z417" s="34">
        <v>1.1989288352622505</v>
      </c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6"/>
      <c r="AM417" s="277"/>
      <c r="AN417" s="277"/>
      <c r="AO417" s="277"/>
      <c r="AP417" s="277"/>
      <c r="AQ417" s="277"/>
      <c r="AR417" s="277"/>
      <c r="AS417" s="277"/>
      <c r="AT417" s="277"/>
      <c r="AU417" s="277"/>
      <c r="AV417" s="277"/>
    </row>
    <row r="418" spans="1:48" s="74" customFormat="1" ht="15.75" customHeight="1">
      <c r="A418" s="423"/>
      <c r="B418" s="51"/>
      <c r="C418" s="33"/>
      <c r="D418" s="37"/>
      <c r="E418" s="34"/>
      <c r="F418" s="34"/>
      <c r="G418" s="34"/>
      <c r="H418" s="34"/>
      <c r="I418" s="34"/>
      <c r="J418" s="31"/>
      <c r="K418" s="31"/>
      <c r="L418" s="31"/>
      <c r="M418" s="31"/>
      <c r="N418" s="420"/>
      <c r="O418" s="34"/>
      <c r="P418" s="33"/>
      <c r="Q418" s="33"/>
      <c r="R418" s="33"/>
      <c r="S418" s="33"/>
      <c r="T418" s="33"/>
      <c r="U418" s="34"/>
      <c r="V418" s="33"/>
      <c r="W418" s="34"/>
      <c r="X418" s="33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6"/>
      <c r="AM418" s="277"/>
      <c r="AN418" s="277"/>
      <c r="AO418" s="277"/>
      <c r="AP418" s="277"/>
      <c r="AQ418" s="277"/>
      <c r="AR418" s="277"/>
      <c r="AS418" s="277"/>
      <c r="AT418" s="277"/>
      <c r="AU418" s="277"/>
      <c r="AV418" s="277"/>
    </row>
    <row r="419" spans="1:48" s="74" customFormat="1" ht="15.75" customHeight="1">
      <c r="A419" s="423" t="s">
        <v>3367</v>
      </c>
      <c r="B419" s="51">
        <v>45900</v>
      </c>
      <c r="C419" s="33" t="s">
        <v>3366</v>
      </c>
      <c r="D419" s="37">
        <v>1452</v>
      </c>
      <c r="E419" s="34">
        <v>2.2000000000000002</v>
      </c>
      <c r="F419" s="34">
        <v>2.2999999999999998</v>
      </c>
      <c r="G419" s="34">
        <v>4.33</v>
      </c>
      <c r="H419" s="34">
        <v>0.1</v>
      </c>
      <c r="I419" s="34">
        <v>0.3</v>
      </c>
      <c r="J419" s="31">
        <v>0.05</v>
      </c>
      <c r="K419" s="31">
        <v>9.2999999999999999E-2</v>
      </c>
      <c r="L419" s="31">
        <v>3.6999999999999998E-2</v>
      </c>
      <c r="M419" s="31">
        <v>1.2E-2</v>
      </c>
      <c r="N419" s="420">
        <f t="shared" si="112"/>
        <v>95.078000000000003</v>
      </c>
      <c r="O419" s="34">
        <v>36.590000000000003</v>
      </c>
      <c r="P419" s="34">
        <v>35.97</v>
      </c>
      <c r="Q419" s="34">
        <v>6.3943303978756552</v>
      </c>
      <c r="R419" s="34">
        <v>18.46343765324351</v>
      </c>
      <c r="S419" s="34">
        <v>0.42859045651164263</v>
      </c>
      <c r="T419" s="34">
        <v>0.23816671996152794</v>
      </c>
      <c r="U419" s="34">
        <v>0.32094448138778819</v>
      </c>
      <c r="V419" s="34">
        <v>0.19735095439373312</v>
      </c>
      <c r="W419" s="34">
        <v>0.52243183204785459</v>
      </c>
      <c r="X419" s="34">
        <v>0.77014714869166512</v>
      </c>
      <c r="Y419" s="34">
        <v>0.98305547963924556</v>
      </c>
      <c r="Z419" s="34">
        <v>1.1578117080589136</v>
      </c>
      <c r="AA419" s="34"/>
      <c r="AB419" s="34" t="s">
        <v>48</v>
      </c>
      <c r="AC419" s="34">
        <v>22.5</v>
      </c>
      <c r="AD419" s="34" t="s">
        <v>51</v>
      </c>
      <c r="AE419" s="34"/>
      <c r="AF419" s="34"/>
      <c r="AG419" s="34"/>
      <c r="AH419" s="34"/>
      <c r="AI419" s="34"/>
      <c r="AJ419" s="34"/>
      <c r="AK419" s="34"/>
      <c r="AL419" s="36"/>
      <c r="AM419" s="277"/>
      <c r="AN419" s="277"/>
      <c r="AO419" s="277"/>
      <c r="AP419" s="277"/>
      <c r="AQ419" s="277"/>
      <c r="AR419" s="277"/>
      <c r="AS419" s="277"/>
      <c r="AT419" s="277"/>
      <c r="AU419" s="277"/>
      <c r="AV419" s="277"/>
    </row>
    <row r="420" spans="1:48" s="74" customFormat="1" ht="15.75" customHeight="1">
      <c r="A420" s="423" t="s">
        <v>3369</v>
      </c>
      <c r="B420" s="51">
        <v>45900</v>
      </c>
      <c r="C420" s="33" t="s">
        <v>3368</v>
      </c>
      <c r="D420" s="37">
        <v>1450</v>
      </c>
      <c r="E420" s="34">
        <v>4.05</v>
      </c>
      <c r="F420" s="34">
        <v>4.1500000000000004</v>
      </c>
      <c r="G420" s="34">
        <v>4.16</v>
      </c>
      <c r="H420" s="34">
        <v>0.08</v>
      </c>
      <c r="I420" s="34">
        <v>0.27</v>
      </c>
      <c r="J420" s="31">
        <v>7.4999999999999997E-2</v>
      </c>
      <c r="K420" s="31">
        <v>8.5999999999999993E-2</v>
      </c>
      <c r="L420" s="31">
        <v>2.4E-2</v>
      </c>
      <c r="M420" s="31">
        <v>1.0999999999999999E-2</v>
      </c>
      <c r="N420" s="420">
        <f t="shared" si="112"/>
        <v>95.293999999999997</v>
      </c>
      <c r="O420" s="34">
        <v>37.301946928719573</v>
      </c>
      <c r="P420" s="34">
        <v>35.564027180675403</v>
      </c>
      <c r="Q420" s="34">
        <v>6.4301465801311801</v>
      </c>
      <c r="R420" s="34">
        <v>17.958480805937796</v>
      </c>
      <c r="S420" s="34">
        <v>0.52827035086023155</v>
      </c>
      <c r="T420" s="34">
        <v>0.27345466180849903</v>
      </c>
      <c r="U420" s="34">
        <v>0.32094915656036704</v>
      </c>
      <c r="V420" s="34">
        <v>0.19735382918929403</v>
      </c>
      <c r="W420" s="34">
        <v>0.52243944227054784</v>
      </c>
      <c r="X420" s="34">
        <v>0.80293106384710955</v>
      </c>
      <c r="Y420" s="34">
        <v>0.95340940912909544</v>
      </c>
      <c r="Z420" s="34">
        <v>1.1257904001915342</v>
      </c>
      <c r="AA420" s="34"/>
      <c r="AB420" s="34" t="s">
        <v>50</v>
      </c>
      <c r="AC420" s="34">
        <v>6.3</v>
      </c>
      <c r="AD420" s="34">
        <v>24.8</v>
      </c>
      <c r="AE420" s="34">
        <v>18.2</v>
      </c>
      <c r="AF420" s="34">
        <v>0.6</v>
      </c>
      <c r="AG420" s="34">
        <v>3.22</v>
      </c>
      <c r="AH420" s="34">
        <v>53.18</v>
      </c>
      <c r="AI420" s="34">
        <v>1.3626373626373627</v>
      </c>
      <c r="AJ420" s="34">
        <v>42.325581395348841</v>
      </c>
      <c r="AK420" s="34">
        <v>854.61</v>
      </c>
      <c r="AL420" s="36"/>
      <c r="AM420" s="277"/>
      <c r="AN420" s="277"/>
      <c r="AO420" s="277"/>
      <c r="AP420" s="277"/>
      <c r="AQ420" s="277"/>
      <c r="AR420" s="277"/>
      <c r="AS420" s="277"/>
      <c r="AT420" s="277"/>
      <c r="AU420" s="277"/>
      <c r="AV420" s="277"/>
    </row>
    <row r="421" spans="1:48" s="74" customFormat="1" ht="15.75" customHeight="1">
      <c r="A421" s="423" t="s">
        <v>3371</v>
      </c>
      <c r="B421" s="51">
        <v>45900</v>
      </c>
      <c r="C421" s="33" t="s">
        <v>3370</v>
      </c>
      <c r="D421" s="37">
        <v>1445</v>
      </c>
      <c r="E421" s="34">
        <v>6.4</v>
      </c>
      <c r="F421" s="34">
        <v>6.5</v>
      </c>
      <c r="G421" s="34">
        <v>4.22</v>
      </c>
      <c r="H421" s="34">
        <v>0.08</v>
      </c>
      <c r="I421" s="34">
        <v>0.17</v>
      </c>
      <c r="J421" s="31">
        <v>8.4000000000000005E-2</v>
      </c>
      <c r="K421" s="31">
        <v>8.8999999999999996E-2</v>
      </c>
      <c r="L421" s="31">
        <v>2.1000000000000001E-2</v>
      </c>
      <c r="M421" s="31">
        <v>1.0999999999999999E-2</v>
      </c>
      <c r="N421" s="420">
        <f t="shared" si="112"/>
        <v>95.325000000000003</v>
      </c>
      <c r="O421" s="34">
        <v>37.299999999999997</v>
      </c>
      <c r="P421" s="34">
        <v>35.74</v>
      </c>
      <c r="Q421" s="34">
        <v>6.46</v>
      </c>
      <c r="R421" s="34">
        <v>17.920000000000002</v>
      </c>
      <c r="S421" s="34">
        <v>0.51</v>
      </c>
      <c r="T421" s="34">
        <v>0.24</v>
      </c>
      <c r="U421" s="34">
        <v>0.32</v>
      </c>
      <c r="V421" s="34">
        <v>0.19</v>
      </c>
      <c r="W421" s="34">
        <v>0.47</v>
      </c>
      <c r="X421" s="34">
        <v>0.8</v>
      </c>
      <c r="Y421" s="34">
        <v>0.96</v>
      </c>
      <c r="Z421" s="34">
        <v>1.1257904001915342</v>
      </c>
      <c r="AA421" s="34"/>
      <c r="AB421" s="34" t="s">
        <v>53</v>
      </c>
      <c r="AC421" s="34">
        <v>14.3</v>
      </c>
      <c r="AD421" s="34"/>
      <c r="AE421" s="34"/>
      <c r="AF421" s="34"/>
      <c r="AG421" s="34"/>
      <c r="AH421" s="34"/>
      <c r="AI421" s="34"/>
      <c r="AJ421" s="34"/>
      <c r="AK421" s="34"/>
      <c r="AL421" s="36"/>
      <c r="AM421" s="277"/>
      <c r="AN421" s="277"/>
      <c r="AO421" s="277"/>
      <c r="AP421" s="277"/>
      <c r="AQ421" s="277"/>
      <c r="AR421" s="277"/>
      <c r="AS421" s="277"/>
      <c r="AT421" s="277"/>
      <c r="AU421" s="277"/>
      <c r="AV421" s="277"/>
    </row>
    <row r="422" spans="1:48" s="74" customFormat="1" ht="15.75" customHeight="1">
      <c r="A422" s="423" t="s">
        <v>3373</v>
      </c>
      <c r="B422" s="51">
        <v>45900</v>
      </c>
      <c r="C422" s="33" t="s">
        <v>3372</v>
      </c>
      <c r="D422" s="37">
        <v>1450</v>
      </c>
      <c r="E422" s="34">
        <v>7.35</v>
      </c>
      <c r="F422" s="34">
        <v>7.45</v>
      </c>
      <c r="G422" s="34">
        <v>4.47</v>
      </c>
      <c r="H422" s="34">
        <v>0.09</v>
      </c>
      <c r="I422" s="34">
        <v>0.23</v>
      </c>
      <c r="J422" s="31">
        <v>9.8000000000000004E-2</v>
      </c>
      <c r="K422" s="31">
        <v>9.2999999999999999E-2</v>
      </c>
      <c r="L422" s="31">
        <v>2.9000000000000001E-2</v>
      </c>
      <c r="M422" s="31">
        <v>1.2E-2</v>
      </c>
      <c r="N422" s="420">
        <f t="shared" si="112"/>
        <v>94.977999999999994</v>
      </c>
      <c r="O422" s="34">
        <v>37.36</v>
      </c>
      <c r="P422" s="34">
        <v>36.450000000000003</v>
      </c>
      <c r="Q422" s="34">
        <v>6.6</v>
      </c>
      <c r="R422" s="34">
        <v>17.16</v>
      </c>
      <c r="S422" s="34">
        <v>0.34</v>
      </c>
      <c r="T422" s="34">
        <v>0.22</v>
      </c>
      <c r="U422" s="34">
        <v>0.34</v>
      </c>
      <c r="V422" s="34">
        <v>0.19</v>
      </c>
      <c r="W422" s="34">
        <v>0.46</v>
      </c>
      <c r="X422" s="34">
        <v>0.8</v>
      </c>
      <c r="Y422" s="34">
        <v>0.98</v>
      </c>
      <c r="Z422" s="34">
        <v>1.1499999999999999</v>
      </c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6"/>
      <c r="AM422" s="277"/>
      <c r="AN422" s="277"/>
      <c r="AO422" s="277"/>
      <c r="AP422" s="277"/>
      <c r="AQ422" s="277"/>
      <c r="AR422" s="277"/>
      <c r="AS422" s="277"/>
      <c r="AT422" s="277"/>
      <c r="AU422" s="277"/>
      <c r="AV422" s="277"/>
    </row>
    <row r="423" spans="1:48" s="74" customFormat="1" ht="15.75" customHeight="1">
      <c r="A423" s="423" t="s">
        <v>3375</v>
      </c>
      <c r="B423" s="51">
        <v>45900</v>
      </c>
      <c r="C423" s="33" t="s">
        <v>3374</v>
      </c>
      <c r="D423" s="37">
        <v>1474</v>
      </c>
      <c r="E423" s="34">
        <v>9.0500000000000007</v>
      </c>
      <c r="F423" s="34">
        <v>9.15</v>
      </c>
      <c r="G423" s="34">
        <v>4.29</v>
      </c>
      <c r="H423" s="34">
        <v>0.1</v>
      </c>
      <c r="I423" s="34">
        <v>0.43</v>
      </c>
      <c r="J423" s="31">
        <v>5.8000000000000003E-2</v>
      </c>
      <c r="K423" s="31">
        <v>9.1999999999999998E-2</v>
      </c>
      <c r="L423" s="31">
        <v>4.4999999999999998E-2</v>
      </c>
      <c r="M423" s="31">
        <v>1.2999999999999999E-2</v>
      </c>
      <c r="N423" s="420">
        <f t="shared" si="112"/>
        <v>94.972000000000008</v>
      </c>
      <c r="O423" s="34">
        <v>37.548237230421002</v>
      </c>
      <c r="P423" s="34">
        <v>36.016457678133946</v>
      </c>
      <c r="Q423" s="34">
        <v>6.3219611278628056</v>
      </c>
      <c r="R423" s="34">
        <v>17.971920656686471</v>
      </c>
      <c r="S423" s="34">
        <v>0.22986187579175396</v>
      </c>
      <c r="T423" s="34">
        <v>0.18</v>
      </c>
      <c r="U423" s="34">
        <v>0.33467889115279376</v>
      </c>
      <c r="V423" s="34">
        <v>0.16</v>
      </c>
      <c r="W423" s="34">
        <v>0.40001962784524964</v>
      </c>
      <c r="X423" s="34">
        <v>0.72292559335966577</v>
      </c>
      <c r="Y423" s="34">
        <v>0.96</v>
      </c>
      <c r="Z423" s="34">
        <v>1.1299999999999999</v>
      </c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6"/>
      <c r="AM423" s="277"/>
      <c r="AN423" s="277"/>
      <c r="AO423" s="277"/>
      <c r="AP423" s="277"/>
      <c r="AQ423" s="277"/>
      <c r="AR423" s="277"/>
      <c r="AS423" s="277"/>
      <c r="AT423" s="277"/>
      <c r="AU423" s="277"/>
      <c r="AV423" s="277"/>
    </row>
    <row r="424" spans="1:48" s="74" customFormat="1" ht="15.75" customHeight="1">
      <c r="A424" s="423" t="s">
        <v>3377</v>
      </c>
      <c r="B424" s="51">
        <v>45900</v>
      </c>
      <c r="C424" s="33" t="s">
        <v>3376</v>
      </c>
      <c r="D424" s="37">
        <v>1471</v>
      </c>
      <c r="E424" s="34">
        <v>11.15</v>
      </c>
      <c r="F424" s="34">
        <v>11.25</v>
      </c>
      <c r="G424" s="34">
        <v>4.21</v>
      </c>
      <c r="H424" s="34">
        <v>0.11</v>
      </c>
      <c r="I424" s="34">
        <v>0.33</v>
      </c>
      <c r="J424" s="31">
        <v>5.0999999999999997E-2</v>
      </c>
      <c r="K424" s="31">
        <v>8.4000000000000005E-2</v>
      </c>
      <c r="L424" s="31">
        <v>3.6999999999999998E-2</v>
      </c>
      <c r="M424" s="31">
        <v>1.2999999999999999E-2</v>
      </c>
      <c r="N424" s="420">
        <f t="shared" si="112"/>
        <v>95.165000000000006</v>
      </c>
      <c r="O424" s="34">
        <v>36.272016263204605</v>
      </c>
      <c r="P424" s="34">
        <v>36.283799693264122</v>
      </c>
      <c r="Q424" s="34">
        <v>6.4744701102588449</v>
      </c>
      <c r="R424" s="34">
        <v>18.767136241354919</v>
      </c>
      <c r="S424" s="34">
        <v>0.27</v>
      </c>
      <c r="T424" s="34">
        <v>0.18</v>
      </c>
      <c r="U424" s="34">
        <v>0.3475662118318415</v>
      </c>
      <c r="V424" s="34">
        <v>0.16</v>
      </c>
      <c r="W424" s="34">
        <v>0.40003695637167258</v>
      </c>
      <c r="X424" s="34">
        <v>0.77224942649593764</v>
      </c>
      <c r="Y424" s="34">
        <v>1.0003248628356916</v>
      </c>
      <c r="Z424" s="34">
        <v>1.1788225251458713</v>
      </c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6"/>
      <c r="AM424" s="277"/>
      <c r="AN424" s="277"/>
      <c r="AO424" s="277"/>
      <c r="AP424" s="277"/>
      <c r="AQ424" s="277"/>
      <c r="AR424" s="277"/>
      <c r="AS424" s="277"/>
      <c r="AT424" s="277"/>
      <c r="AU424" s="277"/>
      <c r="AV424" s="277"/>
    </row>
    <row r="425" spans="1:48" s="74" customFormat="1" ht="15.75" customHeight="1">
      <c r="A425" s="423" t="s">
        <v>3379</v>
      </c>
      <c r="B425" s="51">
        <v>45900</v>
      </c>
      <c r="C425" s="33" t="s">
        <v>3378</v>
      </c>
      <c r="D425" s="37">
        <v>1467</v>
      </c>
      <c r="E425" s="34">
        <v>13.25</v>
      </c>
      <c r="F425" s="34">
        <v>13.35</v>
      </c>
      <c r="G425" s="34">
        <v>4.32</v>
      </c>
      <c r="H425" s="34">
        <v>0.1</v>
      </c>
      <c r="I425" s="34">
        <v>0.28000000000000003</v>
      </c>
      <c r="J425" s="31">
        <v>6.2E-2</v>
      </c>
      <c r="K425" s="31">
        <v>8.5999999999999993E-2</v>
      </c>
      <c r="L425" s="31">
        <v>3.2000000000000001E-2</v>
      </c>
      <c r="M425" s="31">
        <v>1.2E-2</v>
      </c>
      <c r="N425" s="420">
        <f t="shared" si="112"/>
        <v>95.108000000000004</v>
      </c>
      <c r="O425" s="34">
        <v>36.537900437961746</v>
      </c>
      <c r="P425" s="34">
        <v>36.933053787768671</v>
      </c>
      <c r="Q425" s="34">
        <v>6.5458102924168786</v>
      </c>
      <c r="R425" s="34">
        <v>17.882645754768507</v>
      </c>
      <c r="S425" s="34">
        <v>0.24</v>
      </c>
      <c r="T425" s="34">
        <v>0.16</v>
      </c>
      <c r="U425" s="34">
        <v>0.3485037887166394</v>
      </c>
      <c r="V425" s="34">
        <v>0.16</v>
      </c>
      <c r="W425" s="34">
        <v>0.38201531015292994</v>
      </c>
      <c r="X425" s="34">
        <v>0.76609502623166015</v>
      </c>
      <c r="Y425" s="34">
        <v>1.010814889336016</v>
      </c>
      <c r="Z425" s="34">
        <v>1.1899661326739059</v>
      </c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6"/>
      <c r="AM425" s="277"/>
      <c r="AN425" s="277"/>
      <c r="AO425" s="277"/>
      <c r="AP425" s="277"/>
      <c r="AQ425" s="277"/>
      <c r="AR425" s="277"/>
      <c r="AS425" s="277"/>
      <c r="AT425" s="277"/>
      <c r="AU425" s="277"/>
      <c r="AV425" s="277"/>
    </row>
    <row r="426" spans="1:48" s="74" customFormat="1" ht="15.75" customHeight="1">
      <c r="A426" s="423" t="s">
        <v>3381</v>
      </c>
      <c r="B426" s="51">
        <v>45900</v>
      </c>
      <c r="C426" s="33" t="s">
        <v>3380</v>
      </c>
      <c r="D426" s="37">
        <v>1473</v>
      </c>
      <c r="E426" s="34">
        <v>15.1</v>
      </c>
      <c r="F426" s="34">
        <v>15.2</v>
      </c>
      <c r="G426" s="34">
        <v>4.24</v>
      </c>
      <c r="H426" s="34">
        <v>0.11</v>
      </c>
      <c r="I426" s="34">
        <v>0.56999999999999995</v>
      </c>
      <c r="J426" s="31">
        <v>4.1000000000000002E-2</v>
      </c>
      <c r="K426" s="31">
        <v>8.5000000000000006E-2</v>
      </c>
      <c r="L426" s="31">
        <v>4.9000000000000002E-2</v>
      </c>
      <c r="M426" s="31">
        <v>1.0999999999999999E-2</v>
      </c>
      <c r="N426" s="420">
        <f t="shared" si="112"/>
        <v>94.894000000000005</v>
      </c>
      <c r="O426" s="34">
        <v>36.784920979729804</v>
      </c>
      <c r="P426" s="34">
        <v>37.369349405098838</v>
      </c>
      <c r="Q426" s="34">
        <v>6.5068351930451236</v>
      </c>
      <c r="R426" s="34">
        <v>17.12365483506208</v>
      </c>
      <c r="S426" s="34">
        <v>0.41011819121847032</v>
      </c>
      <c r="T426" s="34">
        <v>0.15934592161244468</v>
      </c>
      <c r="U426" s="34">
        <v>0.347860249214964</v>
      </c>
      <c r="V426" s="34">
        <v>0.26</v>
      </c>
      <c r="W426" s="34">
        <v>0.37177714178089966</v>
      </c>
      <c r="X426" s="34">
        <v>0.65778956718357573</v>
      </c>
      <c r="Y426" s="34">
        <v>1.0158877172983756</v>
      </c>
      <c r="Z426" s="34">
        <v>1.1927763722075624</v>
      </c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6"/>
      <c r="AM426" s="277"/>
      <c r="AN426" s="277"/>
      <c r="AO426" s="277"/>
      <c r="AP426" s="277"/>
      <c r="AQ426" s="277"/>
      <c r="AR426" s="277"/>
      <c r="AS426" s="277"/>
      <c r="AT426" s="277"/>
      <c r="AU426" s="277"/>
      <c r="AV426" s="277"/>
    </row>
    <row r="427" spans="1:48" s="74" customFormat="1" ht="15.75" customHeight="1">
      <c r="A427" s="423" t="s">
        <v>3383</v>
      </c>
      <c r="B427" s="51">
        <v>45900</v>
      </c>
      <c r="C427" s="33" t="s">
        <v>3382</v>
      </c>
      <c r="D427" s="37">
        <v>1470</v>
      </c>
      <c r="E427" s="34">
        <v>16.5</v>
      </c>
      <c r="F427" s="34">
        <v>17</v>
      </c>
      <c r="G427" s="34">
        <v>4.1900000000000004</v>
      </c>
      <c r="H427" s="34">
        <v>0.1</v>
      </c>
      <c r="I427" s="34">
        <v>0.35</v>
      </c>
      <c r="J427" s="31">
        <v>5.6000000000000001E-2</v>
      </c>
      <c r="K427" s="31">
        <v>0.08</v>
      </c>
      <c r="L427" s="31">
        <v>2.1999999999999999E-2</v>
      </c>
      <c r="M427" s="31">
        <v>0.01</v>
      </c>
      <c r="N427" s="420">
        <f t="shared" si="112"/>
        <v>95.192000000000007</v>
      </c>
      <c r="O427" s="34">
        <v>37.401828347359448</v>
      </c>
      <c r="P427" s="34">
        <v>36.548817942538768</v>
      </c>
      <c r="Q427" s="34">
        <v>6.3614754424811233</v>
      </c>
      <c r="R427" s="34">
        <v>17.001374978701556</v>
      </c>
      <c r="S427" s="34">
        <v>0.6282180365863117</v>
      </c>
      <c r="T427" s="34">
        <v>0.26474902970423136</v>
      </c>
      <c r="U427" s="34">
        <v>0.35961992494363093</v>
      </c>
      <c r="V427" s="34">
        <v>0.19743995435569797</v>
      </c>
      <c r="W427" s="34">
        <v>0.45614612485086098</v>
      </c>
      <c r="X427" s="34">
        <v>0.68033021847837627</v>
      </c>
      <c r="Y427" s="34">
        <v>0.97719335009779273</v>
      </c>
      <c r="Z427" s="34">
        <v>1.147277961561185</v>
      </c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6"/>
      <c r="AM427" s="277"/>
      <c r="AN427" s="277"/>
      <c r="AO427" s="277"/>
      <c r="AP427" s="277"/>
      <c r="AQ427" s="277"/>
      <c r="AR427" s="277"/>
      <c r="AS427" s="277"/>
      <c r="AT427" s="277"/>
      <c r="AU427" s="277"/>
      <c r="AV427" s="277"/>
    </row>
    <row r="428" spans="1:48" s="74" customFormat="1" ht="15.75" customHeight="1">
      <c r="A428" s="423" t="s">
        <v>3385</v>
      </c>
      <c r="B428" s="51">
        <v>45900</v>
      </c>
      <c r="C428" s="33" t="s">
        <v>3384</v>
      </c>
      <c r="D428" s="37">
        <v>1471</v>
      </c>
      <c r="E428" s="34">
        <v>18.2</v>
      </c>
      <c r="F428" s="34">
        <v>18.3</v>
      </c>
      <c r="G428" s="34">
        <v>4.17</v>
      </c>
      <c r="H428" s="34">
        <v>0.14000000000000001</v>
      </c>
      <c r="I428" s="34">
        <v>0.49</v>
      </c>
      <c r="J428" s="31">
        <v>0.05</v>
      </c>
      <c r="K428" s="31">
        <v>8.5000000000000006E-2</v>
      </c>
      <c r="L428" s="31">
        <v>4.2999999999999997E-2</v>
      </c>
      <c r="M428" s="31">
        <v>1.2999999999999999E-2</v>
      </c>
      <c r="N428" s="420">
        <f t="shared" si="112"/>
        <v>95.009</v>
      </c>
      <c r="O428" s="34">
        <v>37.108369977695908</v>
      </c>
      <c r="P428" s="34">
        <v>36.846231167455052</v>
      </c>
      <c r="Q428" s="34">
        <v>6.3649704398024598</v>
      </c>
      <c r="R428" s="34">
        <v>17.26610291135146</v>
      </c>
      <c r="S428" s="34">
        <v>0.32016953922547586</v>
      </c>
      <c r="T428" s="34">
        <v>0.25678597575693241</v>
      </c>
      <c r="U428" s="34">
        <v>0.36083107070711129</v>
      </c>
      <c r="V428" s="34">
        <v>0.18819965727597501</v>
      </c>
      <c r="W428" s="34">
        <v>0.44814730723275903</v>
      </c>
      <c r="X428" s="34">
        <v>0.74019195349689704</v>
      </c>
      <c r="Y428" s="34">
        <v>0.99293585758688907</v>
      </c>
      <c r="Z428" s="34">
        <v>1.1644597063473747</v>
      </c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6"/>
      <c r="AM428" s="277"/>
      <c r="AN428" s="277"/>
      <c r="AO428" s="277"/>
      <c r="AP428" s="277"/>
      <c r="AQ428" s="277"/>
      <c r="AR428" s="277"/>
      <c r="AS428" s="277"/>
      <c r="AT428" s="277"/>
      <c r="AU428" s="277"/>
      <c r="AV428" s="277"/>
    </row>
    <row r="429" spans="1:48" s="74" customFormat="1" ht="15.75" customHeight="1">
      <c r="A429" s="423" t="s">
        <v>3387</v>
      </c>
      <c r="B429" s="51">
        <v>45900</v>
      </c>
      <c r="C429" s="33" t="s">
        <v>3386</v>
      </c>
      <c r="D429" s="37">
        <v>1467</v>
      </c>
      <c r="E429" s="34">
        <v>20.350000000000001</v>
      </c>
      <c r="F429" s="34">
        <v>20.45</v>
      </c>
      <c r="G429" s="34">
        <v>4.37</v>
      </c>
      <c r="H429" s="34">
        <v>0.12</v>
      </c>
      <c r="I429" s="34">
        <v>0.47</v>
      </c>
      <c r="J429" s="31">
        <v>4.2000000000000003E-2</v>
      </c>
      <c r="K429" s="31">
        <v>8.5000000000000006E-2</v>
      </c>
      <c r="L429" s="31">
        <v>4.4999999999999998E-2</v>
      </c>
      <c r="M429" s="31">
        <v>1.0999999999999999E-2</v>
      </c>
      <c r="N429" s="420">
        <f t="shared" si="112"/>
        <v>94.856999999999999</v>
      </c>
      <c r="O429" s="34">
        <v>35.552012492408295</v>
      </c>
      <c r="P429" s="34">
        <v>37.045563532682145</v>
      </c>
      <c r="Q429" s="34">
        <v>6.4999162211665178</v>
      </c>
      <c r="R429" s="34">
        <v>18.486774706954119</v>
      </c>
      <c r="S429" s="34">
        <v>0.38969760402138398</v>
      </c>
      <c r="T429" s="34">
        <v>0.21223531049779989</v>
      </c>
      <c r="U429" s="34">
        <v>0.37323038218991622</v>
      </c>
      <c r="V429" s="34">
        <v>0.17806182829900161</v>
      </c>
      <c r="W429" s="34">
        <v>0.39042703799814193</v>
      </c>
      <c r="X429" s="34">
        <v>0.77208088378267425</v>
      </c>
      <c r="Y429" s="34">
        <f t="shared" ref="Y429" si="113">P429/O429</f>
        <v>1.0420103092783504</v>
      </c>
      <c r="Z429" s="34">
        <f t="shared" ref="Z429" si="114">(Q429+P429)/O429</f>
        <v>1.2248386715983315</v>
      </c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6"/>
      <c r="AM429" s="277"/>
      <c r="AN429" s="277"/>
      <c r="AO429" s="277"/>
      <c r="AP429" s="277"/>
      <c r="AQ429" s="277"/>
      <c r="AR429" s="277"/>
      <c r="AS429" s="277"/>
      <c r="AT429" s="277"/>
      <c r="AU429" s="277"/>
      <c r="AV429" s="277"/>
    </row>
    <row r="430" spans="1:48" s="74" customFormat="1" ht="15.75" customHeight="1">
      <c r="A430" s="424" t="s">
        <v>3389</v>
      </c>
      <c r="B430" s="51">
        <v>45900</v>
      </c>
      <c r="C430" s="33" t="s">
        <v>3388</v>
      </c>
      <c r="D430" s="37">
        <v>1465</v>
      </c>
      <c r="E430" s="34">
        <v>21.45</v>
      </c>
      <c r="F430" s="34">
        <v>21.55</v>
      </c>
      <c r="G430" s="34">
        <v>4.16</v>
      </c>
      <c r="H430" s="34">
        <v>0.13</v>
      </c>
      <c r="I430" s="34">
        <v>0.34</v>
      </c>
      <c r="J430" s="31">
        <v>6.4000000000000001E-2</v>
      </c>
      <c r="K430" s="31">
        <v>8.5000000000000006E-2</v>
      </c>
      <c r="L430" s="31">
        <v>2.8000000000000001E-2</v>
      </c>
      <c r="M430" s="31">
        <v>1.4999999999999999E-2</v>
      </c>
      <c r="N430" s="420">
        <f t="shared" si="112"/>
        <v>95.177999999999997</v>
      </c>
      <c r="O430" s="34">
        <v>35.471801318492908</v>
      </c>
      <c r="P430" s="34">
        <v>37.380000000000003</v>
      </c>
      <c r="Q430" s="34">
        <v>6.6217019959829937</v>
      </c>
      <c r="R430" s="34">
        <v>17.961655065758748</v>
      </c>
      <c r="S430" s="34">
        <v>0.32</v>
      </c>
      <c r="T430" s="34">
        <v>0.23928324803101658</v>
      </c>
      <c r="U430" s="34">
        <v>0.39983684985906798</v>
      </c>
      <c r="V430" s="34">
        <v>0.19827613772814931</v>
      </c>
      <c r="W430" s="34">
        <v>0.46762125270158528</v>
      </c>
      <c r="X430" s="34">
        <v>0.83960931776156311</v>
      </c>
      <c r="Y430" s="34">
        <v>1.051812130177515</v>
      </c>
      <c r="Z430" s="34">
        <v>1.2384872284204347</v>
      </c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6"/>
      <c r="AM430" s="277"/>
      <c r="AN430" s="277"/>
      <c r="AO430" s="277"/>
      <c r="AP430" s="277"/>
      <c r="AQ430" s="277"/>
      <c r="AR430" s="277"/>
      <c r="AS430" s="277"/>
      <c r="AT430" s="277"/>
      <c r="AU430" s="277"/>
      <c r="AV430" s="277"/>
    </row>
    <row r="431" spans="1:48" s="74" customFormat="1" ht="15.75" customHeight="1">
      <c r="A431" s="424" t="s">
        <v>3391</v>
      </c>
      <c r="B431" s="51">
        <v>45900</v>
      </c>
      <c r="C431" s="33" t="s">
        <v>3390</v>
      </c>
      <c r="D431" s="37">
        <v>1478</v>
      </c>
      <c r="E431" s="34">
        <v>23.45</v>
      </c>
      <c r="F431" s="34">
        <v>23.55</v>
      </c>
      <c r="G431" s="34">
        <v>4.3499999999999996</v>
      </c>
      <c r="H431" s="34">
        <v>0.14000000000000001</v>
      </c>
      <c r="I431" s="34">
        <v>0.76</v>
      </c>
      <c r="J431" s="31">
        <v>2.1000000000000001E-2</v>
      </c>
      <c r="K431" s="31">
        <v>9.8000000000000004E-2</v>
      </c>
      <c r="L431" s="31">
        <v>7.3999999999999996E-2</v>
      </c>
      <c r="M431" s="31">
        <v>1.2E-2</v>
      </c>
      <c r="N431" s="420">
        <f t="shared" si="112"/>
        <v>94.545000000000002</v>
      </c>
      <c r="O431" s="34">
        <v>34.856575656954725</v>
      </c>
      <c r="P431" s="34">
        <v>38.350215644556364</v>
      </c>
      <c r="Q431" s="34">
        <v>6.7245709550138768</v>
      </c>
      <c r="R431" s="34">
        <v>18.099014383657103</v>
      </c>
      <c r="S431" s="34">
        <v>0.17264780204190616</v>
      </c>
      <c r="T431" s="34">
        <v>0.13481762188860613</v>
      </c>
      <c r="U431" s="34">
        <v>0.37933768834525167</v>
      </c>
      <c r="V431" s="34">
        <v>0.16086712849081139</v>
      </c>
      <c r="W431" s="34">
        <v>0.32906671069187315</v>
      </c>
      <c r="X431" s="34">
        <v>0.69288640835947579</v>
      </c>
      <c r="Y431" s="34">
        <v>1.1002290076335877</v>
      </c>
      <c r="Z431" s="34">
        <v>1.2931501660742379</v>
      </c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6"/>
      <c r="AM431" s="277"/>
      <c r="AN431" s="277"/>
      <c r="AO431" s="277"/>
      <c r="AP431" s="277"/>
      <c r="AQ431" s="277"/>
      <c r="AR431" s="277"/>
      <c r="AS431" s="277"/>
      <c r="AT431" s="277"/>
      <c r="AU431" s="277"/>
      <c r="AV431" s="277"/>
    </row>
    <row r="432" spans="1:48" s="74" customFormat="1" ht="15.75" customHeight="1">
      <c r="A432" s="423"/>
      <c r="B432" s="51"/>
      <c r="C432" s="33"/>
      <c r="D432" s="33"/>
      <c r="E432" s="34"/>
      <c r="F432" s="34"/>
      <c r="G432" s="34"/>
      <c r="H432" s="34"/>
      <c r="I432" s="34"/>
      <c r="J432" s="31"/>
      <c r="K432" s="31"/>
      <c r="L432" s="31"/>
      <c r="M432" s="31"/>
      <c r="N432" s="420"/>
      <c r="O432" s="34"/>
      <c r="P432" s="33"/>
      <c r="Q432" s="33"/>
      <c r="R432" s="33"/>
      <c r="S432" s="33"/>
      <c r="T432" s="33"/>
      <c r="U432" s="34"/>
      <c r="V432" s="33"/>
      <c r="W432" s="34"/>
      <c r="X432" s="33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6"/>
      <c r="AM432" s="277"/>
      <c r="AN432" s="277"/>
      <c r="AO432" s="277"/>
      <c r="AP432" s="277"/>
      <c r="AQ432" s="277"/>
      <c r="AR432" s="277"/>
      <c r="AS432" s="277"/>
      <c r="AT432" s="277"/>
      <c r="AU432" s="277"/>
      <c r="AV432" s="277"/>
    </row>
    <row r="433" spans="1:48" s="74" customFormat="1" ht="15.75" customHeight="1">
      <c r="A433" s="364"/>
      <c r="B433" s="51"/>
      <c r="C433" s="33"/>
      <c r="D433" s="33"/>
      <c r="E433" s="34"/>
      <c r="F433" s="34"/>
      <c r="G433" s="34"/>
      <c r="H433" s="34"/>
      <c r="I433" s="34"/>
      <c r="J433" s="31"/>
      <c r="K433" s="31"/>
      <c r="L433" s="31"/>
      <c r="M433" s="31"/>
      <c r="N433" s="35"/>
      <c r="O433" s="34"/>
      <c r="P433" s="33"/>
      <c r="Q433" s="33"/>
      <c r="R433" s="33"/>
      <c r="S433" s="33"/>
      <c r="T433" s="33"/>
      <c r="U433" s="34"/>
      <c r="V433" s="33"/>
      <c r="W433" s="34"/>
      <c r="X433" s="33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6"/>
      <c r="AM433" s="277"/>
      <c r="AN433" s="277"/>
      <c r="AO433" s="277"/>
      <c r="AP433" s="277"/>
      <c r="AQ433" s="277"/>
      <c r="AR433" s="277"/>
      <c r="AS433" s="277"/>
      <c r="AT433" s="277"/>
      <c r="AU433" s="277"/>
      <c r="AV433" s="277"/>
    </row>
    <row r="434" spans="1:48" ht="15.75" customHeight="1">
      <c r="A434" s="53"/>
      <c r="B434" s="53"/>
      <c r="C434" s="53"/>
      <c r="D434" s="54"/>
      <c r="E434" s="55"/>
      <c r="F434" s="55"/>
      <c r="G434" s="55"/>
      <c r="H434" s="55"/>
      <c r="I434" s="55"/>
      <c r="J434" s="56"/>
      <c r="K434" s="56"/>
      <c r="L434" s="56"/>
      <c r="M434" s="56"/>
      <c r="N434" s="56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7"/>
      <c r="AC434" s="55"/>
      <c r="AD434" s="55"/>
      <c r="AE434" s="55"/>
      <c r="AF434" s="55"/>
      <c r="AG434" s="55"/>
      <c r="AH434" s="55"/>
      <c r="AI434" s="55"/>
      <c r="AJ434" s="55"/>
      <c r="AK434" s="55"/>
      <c r="AL434" s="58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spans="1:48" ht="15.75" customHeight="1">
      <c r="A435" s="15"/>
      <c r="B435" s="41" t="s">
        <v>41</v>
      </c>
      <c r="C435" s="15"/>
      <c r="D435" s="16">
        <f>MIN(D6:D434)</f>
        <v>1382</v>
      </c>
      <c r="E435" s="15"/>
      <c r="F435" s="15"/>
      <c r="G435" s="14">
        <f t="shared" ref="G435:Z435" si="115">MIN(G6:G434)</f>
        <v>4</v>
      </c>
      <c r="H435" s="14">
        <f t="shared" si="115"/>
        <v>0.08</v>
      </c>
      <c r="I435" s="14">
        <f t="shared" si="115"/>
        <v>0.17</v>
      </c>
      <c r="J435" s="17">
        <f t="shared" si="115"/>
        <v>8.9999999999999993E-3</v>
      </c>
      <c r="K435" s="17">
        <f t="shared" si="115"/>
        <v>3.5999999999999997E-2</v>
      </c>
      <c r="L435" s="17">
        <f t="shared" si="115"/>
        <v>1.0999999999999999E-2</v>
      </c>
      <c r="M435" s="17">
        <f t="shared" si="115"/>
        <v>6.0000000000000001E-3</v>
      </c>
      <c r="N435" s="17">
        <f t="shared" si="115"/>
        <v>93.849000000000004</v>
      </c>
      <c r="O435" s="14">
        <f t="shared" si="115"/>
        <v>33.50283400696329</v>
      </c>
      <c r="P435" s="14">
        <f t="shared" si="115"/>
        <v>35.564027180675403</v>
      </c>
      <c r="Q435" s="14">
        <f t="shared" si="115"/>
        <v>6.0879840534919394</v>
      </c>
      <c r="R435" s="14">
        <f t="shared" si="115"/>
        <v>14.01</v>
      </c>
      <c r="S435" s="14">
        <f t="shared" si="115"/>
        <v>0.13</v>
      </c>
      <c r="T435" s="14">
        <f t="shared" si="115"/>
        <v>9.3821032646350583E-2</v>
      </c>
      <c r="U435" s="14">
        <f t="shared" si="115"/>
        <v>0.235519754879954</v>
      </c>
      <c r="V435" s="14">
        <f t="shared" si="115"/>
        <v>0.15846336948559511</v>
      </c>
      <c r="W435" s="14">
        <f t="shared" si="115"/>
        <v>0.32906671069187315</v>
      </c>
      <c r="X435" s="14">
        <f t="shared" si="115"/>
        <v>0.48092002415472584</v>
      </c>
      <c r="Y435" s="14">
        <f t="shared" si="115"/>
        <v>0.93579834344759716</v>
      </c>
      <c r="Z435" s="14">
        <f t="shared" si="115"/>
        <v>1.0910868049860585</v>
      </c>
      <c r="AA435" s="14"/>
      <c r="AB435" s="14"/>
      <c r="AC435" s="14"/>
      <c r="AD435" s="14">
        <f t="shared" ref="AD435:AK435" si="116">MIN(AD6:AD434)</f>
        <v>24.2</v>
      </c>
      <c r="AE435" s="14">
        <f t="shared" si="116"/>
        <v>17.8</v>
      </c>
      <c r="AF435" s="14">
        <f t="shared" si="116"/>
        <v>0.4</v>
      </c>
      <c r="AG435" s="14">
        <f t="shared" si="116"/>
        <v>3.22</v>
      </c>
      <c r="AH435" s="14">
        <f t="shared" si="116"/>
        <v>51.72</v>
      </c>
      <c r="AI435" s="14">
        <f t="shared" si="116"/>
        <v>1.2978723404255319</v>
      </c>
      <c r="AJ435" s="14">
        <f t="shared" si="116"/>
        <v>41.588785046728979</v>
      </c>
      <c r="AK435" s="14">
        <f t="shared" si="116"/>
        <v>836.31000000000006</v>
      </c>
      <c r="AL435" s="14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spans="1:48" ht="15.75" customHeight="1">
      <c r="A436" s="18"/>
      <c r="B436" s="42" t="s">
        <v>42</v>
      </c>
      <c r="C436" s="18"/>
      <c r="D436" s="16">
        <f>MAX(D6:D434)</f>
        <v>1539</v>
      </c>
      <c r="E436" s="18"/>
      <c r="F436" s="18"/>
      <c r="G436" s="14">
        <f t="shared" ref="G436:Z436" si="117">MAX(G6:G434)</f>
        <v>4.4800000000000004</v>
      </c>
      <c r="H436" s="14">
        <f t="shared" si="117"/>
        <v>0.22</v>
      </c>
      <c r="I436" s="14">
        <f t="shared" si="117"/>
        <v>1.73</v>
      </c>
      <c r="J436" s="17">
        <f t="shared" si="117"/>
        <v>9.8000000000000004E-2</v>
      </c>
      <c r="K436" s="17">
        <f t="shared" si="117"/>
        <v>0.11799999999999999</v>
      </c>
      <c r="L436" s="17">
        <f t="shared" si="117"/>
        <v>0.109</v>
      </c>
      <c r="M436" s="17">
        <f t="shared" si="117"/>
        <v>7.0000000000000007E-2</v>
      </c>
      <c r="N436" s="17">
        <f t="shared" si="117"/>
        <v>95.325000000000003</v>
      </c>
      <c r="O436" s="14">
        <f t="shared" si="117"/>
        <v>39.204355514746858</v>
      </c>
      <c r="P436" s="14">
        <f t="shared" si="117"/>
        <v>41.376388724087455</v>
      </c>
      <c r="Q436" s="14">
        <f t="shared" si="117"/>
        <v>7.76</v>
      </c>
      <c r="R436" s="14">
        <f t="shared" si="117"/>
        <v>18.767136241354919</v>
      </c>
      <c r="S436" s="14">
        <f t="shared" si="117"/>
        <v>0.6282180365863117</v>
      </c>
      <c r="T436" s="14">
        <f t="shared" si="117"/>
        <v>0.43650948152008073</v>
      </c>
      <c r="U436" s="14">
        <f t="shared" si="117"/>
        <v>0.4266487223361764</v>
      </c>
      <c r="V436" s="14">
        <f t="shared" si="117"/>
        <v>0.35057435968487</v>
      </c>
      <c r="W436" s="14">
        <f t="shared" si="117"/>
        <v>0.64788990033318228</v>
      </c>
      <c r="X436" s="14">
        <f t="shared" si="117"/>
        <v>0.98</v>
      </c>
      <c r="Y436" s="14">
        <f t="shared" si="117"/>
        <v>1.2196468123316373</v>
      </c>
      <c r="Z436" s="14">
        <f t="shared" si="117"/>
        <v>1.4183593662178799</v>
      </c>
      <c r="AA436" s="14"/>
      <c r="AB436" s="14"/>
      <c r="AC436" s="14"/>
      <c r="AD436" s="14">
        <f t="shared" ref="AD436:AK436" si="118">MAX(AD6:AD434)</f>
        <v>25.6</v>
      </c>
      <c r="AE436" s="14">
        <f t="shared" si="118"/>
        <v>18.8</v>
      </c>
      <c r="AF436" s="14">
        <f t="shared" si="118"/>
        <v>0.6</v>
      </c>
      <c r="AG436" s="14">
        <f t="shared" si="118"/>
        <v>3.62</v>
      </c>
      <c r="AH436" s="14">
        <f t="shared" si="118"/>
        <v>53.78</v>
      </c>
      <c r="AI436" s="14">
        <f t="shared" si="118"/>
        <v>1.4044943820224718</v>
      </c>
      <c r="AJ436" s="14">
        <f t="shared" si="118"/>
        <v>43.518518518518519</v>
      </c>
      <c r="AK436" s="14">
        <f t="shared" si="118"/>
        <v>886.93999999999994</v>
      </c>
      <c r="AL436" s="14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spans="1:48" ht="15.75" customHeight="1">
      <c r="A437" s="18"/>
      <c r="B437" s="42" t="s">
        <v>43</v>
      </c>
      <c r="C437" s="18"/>
      <c r="D437" s="16">
        <f>AVERAGE(D6:D434)</f>
        <v>1478.4253164556962</v>
      </c>
      <c r="E437" s="18"/>
      <c r="F437" s="18"/>
      <c r="G437" s="14">
        <f t="shared" ref="G437:Z437" si="119">AVERAGE(G6:G434)</f>
        <v>4.2664646464646472</v>
      </c>
      <c r="H437" s="14">
        <f t="shared" si="119"/>
        <v>0.15287878787878786</v>
      </c>
      <c r="I437" s="14">
        <f t="shared" si="119"/>
        <v>0.61593434343434383</v>
      </c>
      <c r="J437" s="17">
        <f t="shared" si="119"/>
        <v>3.5785353535353517E-2</v>
      </c>
      <c r="K437" s="17">
        <f t="shared" si="119"/>
        <v>9.3325757575757631E-2</v>
      </c>
      <c r="L437" s="17">
        <f t="shared" si="119"/>
        <v>5.2550505050505056E-2</v>
      </c>
      <c r="M437" s="17">
        <f t="shared" si="119"/>
        <v>1.2690151515151465E-2</v>
      </c>
      <c r="N437" s="17">
        <f t="shared" si="119"/>
        <v>94.770370454545443</v>
      </c>
      <c r="O437" s="14">
        <f t="shared" si="119"/>
        <v>36.141294819661489</v>
      </c>
      <c r="P437" s="14">
        <f t="shared" si="119"/>
        <v>38.580287579945683</v>
      </c>
      <c r="Q437" s="14">
        <f t="shared" si="119"/>
        <v>6.9947313079136082</v>
      </c>
      <c r="R437" s="14">
        <f t="shared" si="119"/>
        <v>15.935923726675638</v>
      </c>
      <c r="S437" s="14">
        <f t="shared" si="119"/>
        <v>0.26494922967806245</v>
      </c>
      <c r="T437" s="14">
        <f t="shared" si="119"/>
        <v>0.21136140936203127</v>
      </c>
      <c r="U437" s="14">
        <f t="shared" si="119"/>
        <v>0.35602908890958501</v>
      </c>
      <c r="V437" s="14">
        <f t="shared" si="119"/>
        <v>0.21532668173267291</v>
      </c>
      <c r="W437" s="14">
        <f t="shared" si="119"/>
        <v>0.46948300102062029</v>
      </c>
      <c r="X437" s="14">
        <f t="shared" si="119"/>
        <v>0.69279348694003973</v>
      </c>
      <c r="Y437" s="14">
        <f t="shared" si="119"/>
        <v>1.068458551170739</v>
      </c>
      <c r="Z437" s="14">
        <f t="shared" si="119"/>
        <v>1.2621048950071794</v>
      </c>
      <c r="AA437" s="14"/>
      <c r="AB437" s="14"/>
      <c r="AC437" s="14"/>
      <c r="AD437" s="14">
        <f t="shared" ref="AD437:AK437" si="120">AVERAGE(AD6:AD434)</f>
        <v>24.77391304347826</v>
      </c>
      <c r="AE437" s="14">
        <f t="shared" si="120"/>
        <v>18.330434782608691</v>
      </c>
      <c r="AF437" s="14">
        <f t="shared" si="120"/>
        <v>0.54347826086956541</v>
      </c>
      <c r="AG437" s="14">
        <f t="shared" si="120"/>
        <v>3.4195652173913031</v>
      </c>
      <c r="AH437" s="14">
        <f t="shared" si="120"/>
        <v>52.932608695652156</v>
      </c>
      <c r="AI437" s="14">
        <f t="shared" si="120"/>
        <v>1.3518585151868829</v>
      </c>
      <c r="AJ437" s="14">
        <f t="shared" si="120"/>
        <v>42.539140916449284</v>
      </c>
      <c r="AK437" s="14">
        <f t="shared" si="120"/>
        <v>859.90108695652157</v>
      </c>
      <c r="AL437" s="14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spans="1:48" ht="15.75" customHeight="1">
      <c r="A438" s="19"/>
      <c r="B438" s="43" t="s">
        <v>44</v>
      </c>
      <c r="C438" s="19"/>
      <c r="D438" s="14">
        <f>STDEV(D6:D434)</f>
        <v>14.939348346697287</v>
      </c>
      <c r="E438" s="18"/>
      <c r="F438" s="18"/>
      <c r="G438" s="14">
        <f t="shared" ref="G438:Z438" si="121">STDEV(G6:G434)</f>
        <v>8.2044299627662604E-2</v>
      </c>
      <c r="H438" s="14">
        <f t="shared" si="121"/>
        <v>3.1483094994390004E-2</v>
      </c>
      <c r="I438" s="14">
        <f t="shared" si="121"/>
        <v>0.2575903641021961</v>
      </c>
      <c r="J438" s="17">
        <f t="shared" si="121"/>
        <v>1.4365813414651122E-2</v>
      </c>
      <c r="K438" s="17">
        <f t="shared" si="121"/>
        <v>8.4414554616311314E-3</v>
      </c>
      <c r="L438" s="17">
        <f t="shared" si="121"/>
        <v>1.7047364390300069E-2</v>
      </c>
      <c r="M438" s="17">
        <f t="shared" si="121"/>
        <v>3.419183258352818E-3</v>
      </c>
      <c r="N438" s="17">
        <f t="shared" si="121"/>
        <v>0.28695863744774924</v>
      </c>
      <c r="O438" s="14">
        <f t="shared" si="121"/>
        <v>0.81617244292669844</v>
      </c>
      <c r="P438" s="14">
        <f t="shared" si="121"/>
        <v>0.94561392052922333</v>
      </c>
      <c r="Q438" s="14">
        <f t="shared" si="121"/>
        <v>0.28485115372688041</v>
      </c>
      <c r="R438" s="14">
        <f t="shared" si="121"/>
        <v>0.79862445514890734</v>
      </c>
      <c r="S438" s="14">
        <f t="shared" si="121"/>
        <v>4.0436434023850477E-2</v>
      </c>
      <c r="T438" s="14">
        <f t="shared" si="121"/>
        <v>5.8146609524640847E-2</v>
      </c>
      <c r="U438" s="14">
        <f t="shared" si="121"/>
        <v>2.9056880436766144E-2</v>
      </c>
      <c r="V438" s="14">
        <f t="shared" si="121"/>
        <v>2.5014986964764195E-2</v>
      </c>
      <c r="W438" s="14">
        <f t="shared" si="121"/>
        <v>4.9175613632489228E-2</v>
      </c>
      <c r="X438" s="14">
        <f t="shared" si="121"/>
        <v>6.8570604898155113E-2</v>
      </c>
      <c r="Y438" s="14">
        <f t="shared" si="121"/>
        <v>4.6254884236511737E-2</v>
      </c>
      <c r="Z438" s="14">
        <f t="shared" si="121"/>
        <v>5.563597621074165E-2</v>
      </c>
      <c r="AA438" s="14"/>
      <c r="AB438" s="14"/>
      <c r="AC438" s="14"/>
      <c r="AD438" s="14">
        <f t="shared" ref="AD438:AK438" si="122">STDEV(AD6:AD434)</f>
        <v>0.28161027649233072</v>
      </c>
      <c r="AE438" s="14">
        <f t="shared" si="122"/>
        <v>0.25374489833285679</v>
      </c>
      <c r="AF438" s="14">
        <f t="shared" si="122"/>
        <v>9.1048641244465489E-2</v>
      </c>
      <c r="AG438" s="14">
        <f t="shared" si="122"/>
        <v>0.13333260869368302</v>
      </c>
      <c r="AH438" s="14">
        <f t="shared" si="122"/>
        <v>0.43114026994372712</v>
      </c>
      <c r="AI438" s="14">
        <f t="shared" si="122"/>
        <v>2.1767633668703084E-2</v>
      </c>
      <c r="AJ438" s="14">
        <f t="shared" si="122"/>
        <v>0.39175512628808751</v>
      </c>
      <c r="AK438" s="14">
        <f t="shared" si="122"/>
        <v>9.5063970808575586</v>
      </c>
      <c r="AL438" s="14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spans="1:48" ht="15.75" customHeight="1">
      <c r="B439" s="10"/>
      <c r="C439" s="20"/>
      <c r="D439" s="20"/>
      <c r="E439" s="21"/>
      <c r="F439" s="21"/>
      <c r="G439" s="10"/>
      <c r="H439" s="10"/>
      <c r="I439" s="10"/>
      <c r="J439" s="10"/>
      <c r="K439" s="10"/>
      <c r="L439" s="10"/>
      <c r="M439" s="10"/>
      <c r="N439" s="23"/>
      <c r="O439" s="21"/>
      <c r="P439" s="21"/>
      <c r="Q439" s="10"/>
      <c r="R439" s="21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22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spans="1:48" ht="15.75" customHeight="1">
      <c r="B440" s="10"/>
      <c r="C440" s="20"/>
      <c r="D440" s="20"/>
      <c r="E440" s="21"/>
      <c r="F440" s="21"/>
      <c r="G440" s="10"/>
      <c r="H440" s="10"/>
      <c r="I440" s="10"/>
      <c r="J440" s="10"/>
      <c r="K440" s="10"/>
      <c r="L440" s="10"/>
      <c r="M440" s="10"/>
      <c r="N440" s="23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22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spans="1:48" ht="15.75" customHeight="1">
      <c r="B441" s="10"/>
      <c r="C441" s="20"/>
      <c r="D441" s="20"/>
      <c r="E441" s="21"/>
      <c r="F441" s="21"/>
      <c r="G441" s="10"/>
      <c r="H441" s="10"/>
      <c r="I441" s="10"/>
      <c r="J441" s="10"/>
      <c r="K441" s="10"/>
      <c r="L441" s="10"/>
      <c r="M441" s="10"/>
      <c r="N441" s="23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22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spans="1:48" ht="15.75" customHeight="1">
      <c r="B442" s="10"/>
      <c r="C442" s="20"/>
      <c r="D442" s="20"/>
      <c r="E442" s="21"/>
      <c r="F442" s="21"/>
      <c r="G442" s="10"/>
      <c r="H442" s="10"/>
      <c r="I442" s="10"/>
      <c r="J442" s="10"/>
      <c r="K442" s="10"/>
      <c r="L442" s="10"/>
      <c r="M442" s="10"/>
      <c r="N442" s="23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22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spans="1:48" ht="15.75" customHeight="1">
      <c r="B443" s="10"/>
      <c r="C443" s="20"/>
      <c r="D443" s="20"/>
      <c r="E443" s="21"/>
      <c r="F443" s="21"/>
      <c r="G443" s="10"/>
      <c r="H443" s="10"/>
      <c r="I443" s="10"/>
      <c r="J443" s="10"/>
      <c r="K443" s="10"/>
      <c r="L443" s="10"/>
      <c r="M443" s="10"/>
      <c r="N443" s="23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22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spans="1:48" ht="15.75" customHeight="1">
      <c r="B444" s="10"/>
      <c r="C444" s="20"/>
      <c r="D444" s="20"/>
      <c r="E444" s="21"/>
      <c r="F444" s="21"/>
      <c r="G444" s="10"/>
      <c r="H444" s="10"/>
      <c r="I444" s="10"/>
      <c r="J444" s="10"/>
      <c r="K444" s="10"/>
      <c r="L444" s="10"/>
      <c r="M444" s="10"/>
      <c r="N444" s="23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22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spans="1:48" ht="15.75" customHeight="1">
      <c r="B445" s="10"/>
      <c r="C445" s="20"/>
      <c r="D445" s="20"/>
      <c r="E445" s="21"/>
      <c r="F445" s="21"/>
      <c r="G445" s="10"/>
      <c r="H445" s="10"/>
      <c r="I445" s="10"/>
      <c r="J445" s="10"/>
      <c r="K445" s="10"/>
      <c r="L445" s="10"/>
      <c r="M445" s="10"/>
      <c r="N445" s="23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22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spans="1:48" ht="15.75" customHeight="1">
      <c r="B446" s="10"/>
      <c r="C446" s="20"/>
      <c r="D446" s="20"/>
      <c r="E446" s="21"/>
      <c r="F446" s="21"/>
      <c r="G446" s="10"/>
      <c r="H446" s="10"/>
      <c r="I446" s="10"/>
      <c r="J446" s="10"/>
      <c r="K446" s="10"/>
      <c r="L446" s="10"/>
      <c r="M446" s="10"/>
      <c r="N446" s="23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22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spans="1:48" ht="15.75" customHeight="1">
      <c r="B447" s="10"/>
      <c r="C447" s="20"/>
      <c r="D447" s="20"/>
      <c r="E447" s="21"/>
      <c r="F447" s="21"/>
      <c r="G447" s="10"/>
      <c r="H447" s="10"/>
      <c r="I447" s="10"/>
      <c r="J447" s="10"/>
      <c r="K447" s="10"/>
      <c r="L447" s="10"/>
      <c r="M447" s="10"/>
      <c r="N447" s="23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22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spans="1:48" ht="15.75" customHeight="1">
      <c r="B448" s="10"/>
      <c r="C448" s="20"/>
      <c r="D448" s="20"/>
      <c r="E448" s="21"/>
      <c r="F448" s="21"/>
      <c r="G448" s="10"/>
      <c r="H448" s="10"/>
      <c r="I448" s="10"/>
      <c r="J448" s="10"/>
      <c r="K448" s="10"/>
      <c r="L448" s="10"/>
      <c r="M448" s="10"/>
      <c r="N448" s="23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22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spans="2:48" ht="15.75" customHeight="1">
      <c r="B449" s="10"/>
      <c r="C449" s="20"/>
      <c r="D449" s="20"/>
      <c r="E449" s="21"/>
      <c r="F449" s="21"/>
      <c r="G449" s="10"/>
      <c r="H449" s="10"/>
      <c r="I449" s="10"/>
      <c r="J449" s="10"/>
      <c r="K449" s="10"/>
      <c r="L449" s="10"/>
      <c r="M449" s="10"/>
      <c r="N449" s="23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22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spans="2:48" ht="15.75" customHeight="1">
      <c r="B450" s="10"/>
      <c r="C450" s="20"/>
      <c r="D450" s="20"/>
      <c r="E450" s="21"/>
      <c r="F450" s="21"/>
      <c r="G450" s="10"/>
      <c r="H450" s="10"/>
      <c r="I450" s="10"/>
      <c r="J450" s="10"/>
      <c r="K450" s="10"/>
      <c r="L450" s="10"/>
      <c r="M450" s="10"/>
      <c r="N450" s="23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22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spans="2:48" ht="15.75" customHeight="1">
      <c r="B451" s="10"/>
      <c r="C451" s="20"/>
      <c r="D451" s="20"/>
      <c r="E451" s="21"/>
      <c r="F451" s="21"/>
      <c r="G451" s="10"/>
      <c r="H451" s="10"/>
      <c r="I451" s="10"/>
      <c r="J451" s="10"/>
      <c r="K451" s="10"/>
      <c r="L451" s="10"/>
      <c r="M451" s="10"/>
      <c r="N451" s="23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22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spans="2:48" ht="15.75" customHeight="1">
      <c r="B452" s="10"/>
      <c r="C452" s="20"/>
      <c r="D452" s="20"/>
      <c r="E452" s="21"/>
      <c r="F452" s="21"/>
      <c r="G452" s="10"/>
      <c r="H452" s="10"/>
      <c r="I452" s="10"/>
      <c r="J452" s="10"/>
      <c r="K452" s="10"/>
      <c r="L452" s="10"/>
      <c r="M452" s="10"/>
      <c r="N452" s="23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22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spans="2:48" ht="15.75" customHeight="1">
      <c r="B453" s="10"/>
      <c r="C453" s="20"/>
      <c r="D453" s="20"/>
      <c r="E453" s="21"/>
      <c r="F453" s="21"/>
      <c r="G453" s="10"/>
      <c r="H453" s="10"/>
      <c r="I453" s="10"/>
      <c r="J453" s="10"/>
      <c r="K453" s="10"/>
      <c r="L453" s="10"/>
      <c r="M453" s="10"/>
      <c r="N453" s="23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22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spans="2:48" ht="15.75" customHeight="1">
      <c r="B454" s="10"/>
      <c r="C454" s="20"/>
      <c r="D454" s="20"/>
      <c r="E454" s="21"/>
      <c r="F454" s="21"/>
      <c r="G454" s="10"/>
      <c r="H454" s="10"/>
      <c r="I454" s="10"/>
      <c r="J454" s="10"/>
      <c r="K454" s="10"/>
      <c r="L454" s="10"/>
      <c r="M454" s="10"/>
      <c r="N454" s="23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22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spans="2:48" ht="15.75" customHeight="1">
      <c r="B455" s="10"/>
      <c r="C455" s="20"/>
      <c r="D455" s="20"/>
      <c r="E455" s="21"/>
      <c r="F455" s="21"/>
      <c r="G455" s="10"/>
      <c r="H455" s="10"/>
      <c r="I455" s="10"/>
      <c r="J455" s="10"/>
      <c r="K455" s="10"/>
      <c r="L455" s="10"/>
      <c r="M455" s="10"/>
      <c r="N455" s="23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22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spans="2:48" ht="15.75" customHeight="1">
      <c r="B456" s="10"/>
      <c r="C456" s="20"/>
      <c r="D456" s="20"/>
      <c r="E456" s="21"/>
      <c r="F456" s="21"/>
      <c r="G456" s="10"/>
      <c r="H456" s="10"/>
      <c r="I456" s="10"/>
      <c r="J456" s="10"/>
      <c r="K456" s="10"/>
      <c r="L456" s="10"/>
      <c r="M456" s="10"/>
      <c r="N456" s="23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22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spans="2:48" ht="15.75" customHeight="1">
      <c r="B457" s="10"/>
      <c r="C457" s="20"/>
      <c r="D457" s="20"/>
      <c r="E457" s="21"/>
      <c r="F457" s="21"/>
      <c r="G457" s="10"/>
      <c r="H457" s="10"/>
      <c r="I457" s="10"/>
      <c r="J457" s="10"/>
      <c r="K457" s="10"/>
      <c r="L457" s="10"/>
      <c r="M457" s="10"/>
      <c r="N457" s="23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22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spans="2:48" ht="15.75" customHeight="1">
      <c r="B458" s="10"/>
      <c r="C458" s="20"/>
      <c r="D458" s="20"/>
      <c r="E458" s="21"/>
      <c r="F458" s="21"/>
      <c r="G458" s="10"/>
      <c r="H458" s="10"/>
      <c r="I458" s="10"/>
      <c r="J458" s="10"/>
      <c r="K458" s="10"/>
      <c r="L458" s="10"/>
      <c r="M458" s="10"/>
      <c r="N458" s="23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22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spans="2:48" ht="15.75" customHeight="1">
      <c r="B459" s="10"/>
      <c r="C459" s="20"/>
      <c r="D459" s="20"/>
      <c r="E459" s="21"/>
      <c r="F459" s="21"/>
      <c r="G459" s="10"/>
      <c r="H459" s="10"/>
      <c r="I459" s="10"/>
      <c r="J459" s="10"/>
      <c r="K459" s="10"/>
      <c r="L459" s="10"/>
      <c r="M459" s="10"/>
      <c r="N459" s="23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22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spans="2:48" ht="15.75" customHeight="1">
      <c r="B460" s="10"/>
      <c r="C460" s="20"/>
      <c r="D460" s="20"/>
      <c r="E460" s="21"/>
      <c r="F460" s="21"/>
      <c r="G460" s="10"/>
      <c r="H460" s="10"/>
      <c r="I460" s="10"/>
      <c r="J460" s="10"/>
      <c r="K460" s="10"/>
      <c r="L460" s="10"/>
      <c r="M460" s="10"/>
      <c r="N460" s="23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22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spans="2:48" ht="15.75" customHeight="1">
      <c r="B461" s="10"/>
      <c r="C461" s="20"/>
      <c r="D461" s="20"/>
      <c r="E461" s="21"/>
      <c r="F461" s="21"/>
      <c r="G461" s="10"/>
      <c r="H461" s="10"/>
      <c r="I461" s="10"/>
      <c r="J461" s="10"/>
      <c r="K461" s="10"/>
      <c r="L461" s="10"/>
      <c r="M461" s="10"/>
      <c r="N461" s="23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22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spans="2:48" ht="15.75" customHeight="1">
      <c r="B462" s="10"/>
      <c r="C462" s="20"/>
      <c r="D462" s="20"/>
      <c r="E462" s="21"/>
      <c r="F462" s="21"/>
      <c r="G462" s="10"/>
      <c r="H462" s="10"/>
      <c r="I462" s="10"/>
      <c r="J462" s="10"/>
      <c r="K462" s="10"/>
      <c r="L462" s="10"/>
      <c r="M462" s="10"/>
      <c r="N462" s="23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22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spans="2:48" ht="15.75" customHeight="1">
      <c r="B463" s="10"/>
      <c r="C463" s="20"/>
      <c r="D463" s="20"/>
      <c r="E463" s="21"/>
      <c r="F463" s="21"/>
      <c r="G463" s="10"/>
      <c r="H463" s="10"/>
      <c r="I463" s="10"/>
      <c r="J463" s="10"/>
      <c r="K463" s="10"/>
      <c r="L463" s="10"/>
      <c r="M463" s="10"/>
      <c r="N463" s="23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22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spans="2:48" ht="15.75" customHeight="1">
      <c r="B464" s="10"/>
      <c r="C464" s="20"/>
      <c r="D464" s="20"/>
      <c r="E464" s="21"/>
      <c r="F464" s="21"/>
      <c r="G464" s="10"/>
      <c r="H464" s="10"/>
      <c r="I464" s="10"/>
      <c r="J464" s="10"/>
      <c r="K464" s="10"/>
      <c r="L464" s="10"/>
      <c r="M464" s="10"/>
      <c r="N464" s="23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22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spans="2:48" ht="15.75" customHeight="1">
      <c r="B465" s="10"/>
      <c r="C465" s="20"/>
      <c r="D465" s="20"/>
      <c r="E465" s="21"/>
      <c r="F465" s="21"/>
      <c r="G465" s="10"/>
      <c r="H465" s="10"/>
      <c r="I465" s="10"/>
      <c r="J465" s="10"/>
      <c r="K465" s="10"/>
      <c r="L465" s="10"/>
      <c r="M465" s="10"/>
      <c r="N465" s="23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22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spans="2:48" ht="15.75" customHeight="1">
      <c r="B466" s="10"/>
      <c r="C466" s="20"/>
      <c r="D466" s="20"/>
      <c r="E466" s="21"/>
      <c r="F466" s="21"/>
      <c r="G466" s="10"/>
      <c r="H466" s="10"/>
      <c r="I466" s="10"/>
      <c r="J466" s="10"/>
      <c r="K466" s="10"/>
      <c r="L466" s="10"/>
      <c r="M466" s="10"/>
      <c r="N466" s="23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22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spans="2:48" ht="15.75" customHeight="1">
      <c r="B467" s="10"/>
      <c r="C467" s="20"/>
      <c r="D467" s="20"/>
      <c r="E467" s="21"/>
      <c r="F467" s="21"/>
      <c r="G467" s="10"/>
      <c r="H467" s="10"/>
      <c r="I467" s="10"/>
      <c r="J467" s="10"/>
      <c r="K467" s="10"/>
      <c r="L467" s="10"/>
      <c r="M467" s="10"/>
      <c r="N467" s="23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22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spans="2:48" ht="15.75" customHeight="1">
      <c r="B468" s="10"/>
      <c r="C468" s="20"/>
      <c r="D468" s="20"/>
      <c r="E468" s="21"/>
      <c r="F468" s="21"/>
      <c r="G468" s="10"/>
      <c r="H468" s="10"/>
      <c r="I468" s="10"/>
      <c r="J468" s="10"/>
      <c r="K468" s="10"/>
      <c r="L468" s="10"/>
      <c r="M468" s="10"/>
      <c r="N468" s="23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22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spans="2:48" ht="15.75" customHeight="1">
      <c r="B469" s="10"/>
      <c r="C469" s="20"/>
      <c r="D469" s="20"/>
      <c r="E469" s="21"/>
      <c r="F469" s="21"/>
      <c r="G469" s="10"/>
      <c r="H469" s="10"/>
      <c r="I469" s="10"/>
      <c r="J469" s="10"/>
      <c r="K469" s="10"/>
      <c r="L469" s="10"/>
      <c r="M469" s="10"/>
      <c r="N469" s="23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22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spans="2:48" ht="15.75" customHeight="1">
      <c r="B470" s="10"/>
      <c r="C470" s="20"/>
      <c r="D470" s="20"/>
      <c r="E470" s="21"/>
      <c r="F470" s="21"/>
      <c r="G470" s="10"/>
      <c r="H470" s="10"/>
      <c r="I470" s="10"/>
      <c r="J470" s="10"/>
      <c r="K470" s="10"/>
      <c r="L470" s="10"/>
      <c r="M470" s="10"/>
      <c r="N470" s="23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22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spans="2:48" ht="15.75" customHeight="1">
      <c r="B471" s="10"/>
      <c r="C471" s="20"/>
      <c r="D471" s="20"/>
      <c r="E471" s="21"/>
      <c r="F471" s="21"/>
      <c r="G471" s="10"/>
      <c r="H471" s="10"/>
      <c r="I471" s="10"/>
      <c r="J471" s="10"/>
      <c r="K471" s="10"/>
      <c r="L471" s="10"/>
      <c r="M471" s="10"/>
      <c r="N471" s="23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22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spans="2:48" ht="15.75" customHeight="1">
      <c r="B472" s="10"/>
      <c r="C472" s="20"/>
      <c r="D472" s="20"/>
      <c r="E472" s="21"/>
      <c r="F472" s="21"/>
      <c r="G472" s="10"/>
      <c r="H472" s="10"/>
      <c r="I472" s="10"/>
      <c r="J472" s="10"/>
      <c r="K472" s="10"/>
      <c r="L472" s="10"/>
      <c r="M472" s="10"/>
      <c r="N472" s="23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22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spans="2:48" ht="15.75" customHeight="1">
      <c r="B473" s="10"/>
      <c r="C473" s="20"/>
      <c r="D473" s="20"/>
      <c r="E473" s="21"/>
      <c r="F473" s="21"/>
      <c r="G473" s="10"/>
      <c r="H473" s="10"/>
      <c r="I473" s="10"/>
      <c r="J473" s="10"/>
      <c r="K473" s="10"/>
      <c r="L473" s="10"/>
      <c r="M473" s="10"/>
      <c r="N473" s="23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22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spans="2:48" ht="15.75" customHeight="1">
      <c r="B474" s="10"/>
      <c r="C474" s="20"/>
      <c r="D474" s="20"/>
      <c r="E474" s="21"/>
      <c r="F474" s="21"/>
      <c r="G474" s="10"/>
      <c r="H474" s="10"/>
      <c r="I474" s="10"/>
      <c r="J474" s="10"/>
      <c r="K474" s="10"/>
      <c r="L474" s="10"/>
      <c r="M474" s="10"/>
      <c r="N474" s="23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22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spans="2:48" ht="15.75" customHeight="1">
      <c r="B475" s="10"/>
      <c r="C475" s="20"/>
      <c r="D475" s="20"/>
      <c r="E475" s="21"/>
      <c r="F475" s="21"/>
      <c r="G475" s="10"/>
      <c r="H475" s="10"/>
      <c r="I475" s="10"/>
      <c r="J475" s="10"/>
      <c r="K475" s="10"/>
      <c r="L475" s="10"/>
      <c r="M475" s="10"/>
      <c r="N475" s="23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22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spans="2:48" ht="15.75" customHeight="1">
      <c r="B476" s="10"/>
      <c r="C476" s="20"/>
      <c r="D476" s="20"/>
      <c r="E476" s="21"/>
      <c r="F476" s="21"/>
      <c r="G476" s="10"/>
      <c r="H476" s="10"/>
      <c r="I476" s="10"/>
      <c r="J476" s="10"/>
      <c r="K476" s="10"/>
      <c r="L476" s="10"/>
      <c r="M476" s="10"/>
      <c r="N476" s="23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22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spans="2:48" ht="15.75" customHeight="1">
      <c r="B477" s="10"/>
      <c r="C477" s="20"/>
      <c r="D477" s="20"/>
      <c r="E477" s="21"/>
      <c r="F477" s="21"/>
      <c r="G477" s="10"/>
      <c r="H477" s="10"/>
      <c r="I477" s="10"/>
      <c r="J477" s="10"/>
      <c r="K477" s="10"/>
      <c r="L477" s="10"/>
      <c r="M477" s="10"/>
      <c r="N477" s="23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22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spans="2:48" ht="15.75" customHeight="1">
      <c r="B478" s="10"/>
      <c r="C478" s="20"/>
      <c r="D478" s="20"/>
      <c r="E478" s="21"/>
      <c r="F478" s="21"/>
      <c r="G478" s="10"/>
      <c r="H478" s="10"/>
      <c r="I478" s="10"/>
      <c r="J478" s="10"/>
      <c r="K478" s="10"/>
      <c r="L478" s="10"/>
      <c r="M478" s="10"/>
      <c r="N478" s="23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22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spans="2:48" ht="15.75" customHeight="1">
      <c r="B479" s="10"/>
      <c r="C479" s="20"/>
      <c r="D479" s="20"/>
      <c r="E479" s="21"/>
      <c r="F479" s="21"/>
      <c r="G479" s="10"/>
      <c r="H479" s="10"/>
      <c r="I479" s="10"/>
      <c r="J479" s="10"/>
      <c r="K479" s="10"/>
      <c r="L479" s="10"/>
      <c r="M479" s="10"/>
      <c r="N479" s="23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22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spans="2:48" ht="15.75" customHeight="1">
      <c r="B480" s="10"/>
      <c r="C480" s="20"/>
      <c r="D480" s="20"/>
      <c r="E480" s="21"/>
      <c r="F480" s="21"/>
      <c r="G480" s="10"/>
      <c r="H480" s="10"/>
      <c r="I480" s="10"/>
      <c r="J480" s="10"/>
      <c r="K480" s="10"/>
      <c r="L480" s="10"/>
      <c r="M480" s="10"/>
      <c r="N480" s="23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22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spans="2:48" ht="15.75" customHeight="1">
      <c r="B481" s="10"/>
      <c r="C481" s="20"/>
      <c r="D481" s="20"/>
      <c r="E481" s="21"/>
      <c r="F481" s="21"/>
      <c r="G481" s="10"/>
      <c r="H481" s="10"/>
      <c r="I481" s="10"/>
      <c r="J481" s="10"/>
      <c r="K481" s="10"/>
      <c r="L481" s="10"/>
      <c r="M481" s="10"/>
      <c r="N481" s="23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22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spans="2:48" ht="15.75" customHeight="1">
      <c r="B482" s="10"/>
      <c r="C482" s="20"/>
      <c r="D482" s="20"/>
      <c r="E482" s="21"/>
      <c r="F482" s="21"/>
      <c r="G482" s="10"/>
      <c r="H482" s="10"/>
      <c r="I482" s="10"/>
      <c r="J482" s="10"/>
      <c r="K482" s="10"/>
      <c r="L482" s="10"/>
      <c r="M482" s="10"/>
      <c r="N482" s="23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22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spans="2:48" ht="15.75" customHeight="1">
      <c r="B483" s="10"/>
      <c r="C483" s="20"/>
      <c r="D483" s="20"/>
      <c r="E483" s="21"/>
      <c r="F483" s="21"/>
      <c r="G483" s="10"/>
      <c r="H483" s="10"/>
      <c r="I483" s="10"/>
      <c r="J483" s="10"/>
      <c r="K483" s="10"/>
      <c r="L483" s="10"/>
      <c r="M483" s="10"/>
      <c r="N483" s="23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22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spans="2:48" ht="15.75" customHeight="1">
      <c r="B484" s="10"/>
      <c r="C484" s="20"/>
      <c r="D484" s="20"/>
      <c r="E484" s="21"/>
      <c r="F484" s="21"/>
      <c r="G484" s="10"/>
      <c r="H484" s="10"/>
      <c r="I484" s="10"/>
      <c r="J484" s="10"/>
      <c r="K484" s="10"/>
      <c r="L484" s="10"/>
      <c r="M484" s="10"/>
      <c r="N484" s="23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22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spans="2:48" ht="15.75" customHeight="1">
      <c r="B485" s="10"/>
      <c r="C485" s="20"/>
      <c r="D485" s="20"/>
      <c r="E485" s="21"/>
      <c r="F485" s="21"/>
      <c r="G485" s="10"/>
      <c r="H485" s="10"/>
      <c r="I485" s="10"/>
      <c r="J485" s="10"/>
      <c r="K485" s="10"/>
      <c r="L485" s="10"/>
      <c r="M485" s="10"/>
      <c r="N485" s="23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22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spans="2:48" ht="15.75" customHeight="1">
      <c r="B486" s="10"/>
      <c r="C486" s="20"/>
      <c r="D486" s="20"/>
      <c r="E486" s="21"/>
      <c r="F486" s="21"/>
      <c r="G486" s="10"/>
      <c r="H486" s="10"/>
      <c r="I486" s="10"/>
      <c r="J486" s="10"/>
      <c r="K486" s="10"/>
      <c r="L486" s="10"/>
      <c r="M486" s="10"/>
      <c r="N486" s="23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22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spans="2:48" ht="15.75" customHeight="1">
      <c r="B487" s="10"/>
      <c r="C487" s="20"/>
      <c r="D487" s="20"/>
      <c r="E487" s="21"/>
      <c r="F487" s="21"/>
      <c r="G487" s="10"/>
      <c r="H487" s="10"/>
      <c r="I487" s="10"/>
      <c r="J487" s="10"/>
      <c r="K487" s="10"/>
      <c r="L487" s="10"/>
      <c r="M487" s="10"/>
      <c r="N487" s="23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22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spans="2:48" ht="15.75" customHeight="1">
      <c r="B488" s="10"/>
      <c r="C488" s="20"/>
      <c r="D488" s="20"/>
      <c r="E488" s="21"/>
      <c r="F488" s="21"/>
      <c r="G488" s="10"/>
      <c r="H488" s="10"/>
      <c r="I488" s="10"/>
      <c r="J488" s="10"/>
      <c r="K488" s="10"/>
      <c r="L488" s="10"/>
      <c r="M488" s="10"/>
      <c r="N488" s="23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22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spans="2:48" ht="15.75" customHeight="1">
      <c r="B489" s="10"/>
      <c r="C489" s="20"/>
      <c r="D489" s="20"/>
      <c r="E489" s="21"/>
      <c r="F489" s="21"/>
      <c r="G489" s="10"/>
      <c r="H489" s="10"/>
      <c r="I489" s="10"/>
      <c r="J489" s="10"/>
      <c r="K489" s="10"/>
      <c r="L489" s="10"/>
      <c r="M489" s="10"/>
      <c r="N489" s="23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22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spans="2:48" ht="15.75" customHeight="1">
      <c r="B490" s="10"/>
      <c r="C490" s="20"/>
      <c r="D490" s="20"/>
      <c r="E490" s="21"/>
      <c r="F490" s="21"/>
      <c r="G490" s="10"/>
      <c r="H490" s="10"/>
      <c r="I490" s="10"/>
      <c r="J490" s="10"/>
      <c r="K490" s="10"/>
      <c r="L490" s="10"/>
      <c r="M490" s="10"/>
      <c r="N490" s="23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22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spans="2:48" ht="15.75" customHeight="1">
      <c r="B491" s="10"/>
      <c r="C491" s="20"/>
      <c r="D491" s="20"/>
      <c r="E491" s="21"/>
      <c r="F491" s="21"/>
      <c r="G491" s="10"/>
      <c r="H491" s="10"/>
      <c r="I491" s="10"/>
      <c r="J491" s="10"/>
      <c r="K491" s="10"/>
      <c r="L491" s="10"/>
      <c r="M491" s="10"/>
      <c r="N491" s="23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22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spans="2:48" ht="15.75" customHeight="1">
      <c r="B492" s="10"/>
      <c r="C492" s="20"/>
      <c r="D492" s="20"/>
      <c r="E492" s="21"/>
      <c r="F492" s="21"/>
      <c r="G492" s="10"/>
      <c r="H492" s="10"/>
      <c r="I492" s="10"/>
      <c r="J492" s="10"/>
      <c r="K492" s="10"/>
      <c r="L492" s="10"/>
      <c r="M492" s="10"/>
      <c r="N492" s="23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22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spans="2:48" ht="15.75" customHeight="1">
      <c r="B493" s="10"/>
      <c r="C493" s="20"/>
      <c r="D493" s="20"/>
      <c r="E493" s="21"/>
      <c r="F493" s="21"/>
      <c r="G493" s="10"/>
      <c r="H493" s="10"/>
      <c r="I493" s="10"/>
      <c r="J493" s="10"/>
      <c r="K493" s="10"/>
      <c r="L493" s="10"/>
      <c r="M493" s="10"/>
      <c r="N493" s="23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22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spans="2:48" ht="15.75" customHeight="1">
      <c r="B494" s="10"/>
      <c r="C494" s="20"/>
      <c r="D494" s="20"/>
      <c r="E494" s="21"/>
      <c r="F494" s="21"/>
      <c r="G494" s="10"/>
      <c r="H494" s="10"/>
      <c r="I494" s="10"/>
      <c r="J494" s="10"/>
      <c r="K494" s="10"/>
      <c r="L494" s="10"/>
      <c r="M494" s="10"/>
      <c r="N494" s="23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22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spans="2:48" ht="15.75" customHeight="1">
      <c r="B495" s="10"/>
      <c r="C495" s="20"/>
      <c r="D495" s="20"/>
      <c r="E495" s="21"/>
      <c r="F495" s="21"/>
      <c r="G495" s="10"/>
      <c r="H495" s="10"/>
      <c r="I495" s="10"/>
      <c r="J495" s="10"/>
      <c r="K495" s="10"/>
      <c r="L495" s="10"/>
      <c r="M495" s="10"/>
      <c r="N495" s="23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22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spans="2:48" ht="15.75" customHeight="1">
      <c r="B496" s="10"/>
      <c r="C496" s="20"/>
      <c r="D496" s="20"/>
      <c r="E496" s="21"/>
      <c r="F496" s="21"/>
      <c r="G496" s="10"/>
      <c r="H496" s="10"/>
      <c r="I496" s="10"/>
      <c r="J496" s="10"/>
      <c r="K496" s="10"/>
      <c r="L496" s="10"/>
      <c r="M496" s="10"/>
      <c r="N496" s="23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22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spans="2:48" ht="15.75" customHeight="1">
      <c r="B497" s="10"/>
      <c r="C497" s="20"/>
      <c r="D497" s="20"/>
      <c r="E497" s="21"/>
      <c r="F497" s="21"/>
      <c r="G497" s="10"/>
      <c r="H497" s="10"/>
      <c r="I497" s="10"/>
      <c r="J497" s="10"/>
      <c r="K497" s="10"/>
      <c r="L497" s="10"/>
      <c r="M497" s="10"/>
      <c r="N497" s="23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22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spans="2:48" ht="15.75" customHeight="1">
      <c r="B498" s="10"/>
      <c r="C498" s="20"/>
      <c r="D498" s="20"/>
      <c r="E498" s="21"/>
      <c r="F498" s="21"/>
      <c r="G498" s="10"/>
      <c r="H498" s="10"/>
      <c r="I498" s="10"/>
      <c r="J498" s="10"/>
      <c r="K498" s="10"/>
      <c r="L498" s="10"/>
      <c r="M498" s="10"/>
      <c r="N498" s="23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22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  <row r="499" spans="2:48" ht="15.75" customHeight="1">
      <c r="B499" s="10"/>
      <c r="C499" s="20"/>
      <c r="D499" s="20"/>
      <c r="E499" s="21"/>
      <c r="F499" s="21"/>
      <c r="G499" s="10"/>
      <c r="H499" s="10"/>
      <c r="I499" s="10"/>
      <c r="J499" s="10"/>
      <c r="K499" s="10"/>
      <c r="L499" s="10"/>
      <c r="M499" s="10"/>
      <c r="N499" s="23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22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</row>
    <row r="500" spans="2:48" ht="15.75" customHeight="1">
      <c r="B500" s="10"/>
      <c r="C500" s="20"/>
      <c r="D500" s="20"/>
      <c r="E500" s="21"/>
      <c r="F500" s="21"/>
      <c r="G500" s="10"/>
      <c r="H500" s="10"/>
      <c r="I500" s="10"/>
      <c r="J500" s="10"/>
      <c r="K500" s="10"/>
      <c r="L500" s="10"/>
      <c r="M500" s="10"/>
      <c r="N500" s="23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22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</row>
    <row r="501" spans="2:48" ht="15.75" customHeight="1">
      <c r="B501" s="10"/>
      <c r="C501" s="20"/>
      <c r="D501" s="20"/>
      <c r="E501" s="21"/>
      <c r="F501" s="21"/>
      <c r="G501" s="10"/>
      <c r="H501" s="10"/>
      <c r="I501" s="10"/>
      <c r="J501" s="10"/>
      <c r="K501" s="10"/>
      <c r="L501" s="10"/>
      <c r="M501" s="10"/>
      <c r="N501" s="23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22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</row>
    <row r="502" spans="2:48" ht="15.75" customHeight="1">
      <c r="B502" s="10"/>
      <c r="C502" s="20"/>
      <c r="D502" s="20"/>
      <c r="E502" s="21"/>
      <c r="F502" s="21"/>
      <c r="G502" s="10"/>
      <c r="H502" s="10"/>
      <c r="I502" s="10"/>
      <c r="J502" s="10"/>
      <c r="K502" s="10"/>
      <c r="L502" s="10"/>
      <c r="M502" s="10"/>
      <c r="N502" s="23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22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</row>
    <row r="503" spans="2:48" ht="15.75" customHeight="1">
      <c r="B503" s="10"/>
      <c r="C503" s="20"/>
      <c r="D503" s="20"/>
      <c r="E503" s="21"/>
      <c r="F503" s="21"/>
      <c r="G503" s="10"/>
      <c r="H503" s="10"/>
      <c r="I503" s="10"/>
      <c r="J503" s="10"/>
      <c r="K503" s="10"/>
      <c r="L503" s="10"/>
      <c r="M503" s="10"/>
      <c r="N503" s="23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22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</row>
    <row r="504" spans="2:48" ht="15.75" customHeight="1">
      <c r="B504" s="10"/>
      <c r="C504" s="20"/>
      <c r="D504" s="20"/>
      <c r="E504" s="21"/>
      <c r="F504" s="21"/>
      <c r="G504" s="10"/>
      <c r="H504" s="10"/>
      <c r="I504" s="10"/>
      <c r="J504" s="10"/>
      <c r="K504" s="10"/>
      <c r="L504" s="10"/>
      <c r="M504" s="10"/>
      <c r="N504" s="23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22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</row>
    <row r="505" spans="2:48" ht="15.75" customHeight="1">
      <c r="B505" s="10"/>
      <c r="C505" s="20"/>
      <c r="D505" s="20"/>
      <c r="E505" s="21"/>
      <c r="F505" s="21"/>
      <c r="G505" s="10"/>
      <c r="H505" s="10"/>
      <c r="I505" s="10"/>
      <c r="J505" s="10"/>
      <c r="K505" s="10"/>
      <c r="L505" s="10"/>
      <c r="M505" s="10"/>
      <c r="N505" s="23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22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</row>
    <row r="506" spans="2:48" ht="15.75" customHeight="1">
      <c r="B506" s="10"/>
      <c r="C506" s="20"/>
      <c r="D506" s="20"/>
      <c r="E506" s="21"/>
      <c r="F506" s="21"/>
      <c r="G506" s="10"/>
      <c r="H506" s="10"/>
      <c r="I506" s="10"/>
      <c r="J506" s="10"/>
      <c r="K506" s="10"/>
      <c r="L506" s="10"/>
      <c r="M506" s="10"/>
      <c r="N506" s="23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22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</row>
    <row r="507" spans="2:48" ht="15.75" customHeight="1">
      <c r="B507" s="10"/>
      <c r="C507" s="20"/>
      <c r="D507" s="20"/>
      <c r="E507" s="21"/>
      <c r="F507" s="21"/>
      <c r="G507" s="10"/>
      <c r="H507" s="10"/>
      <c r="I507" s="10"/>
      <c r="J507" s="10"/>
      <c r="K507" s="10"/>
      <c r="L507" s="10"/>
      <c r="M507" s="10"/>
      <c r="N507" s="23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22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</row>
    <row r="508" spans="2:48" ht="15.75" customHeight="1">
      <c r="B508" s="10"/>
      <c r="C508" s="20"/>
      <c r="D508" s="20"/>
      <c r="E508" s="21"/>
      <c r="F508" s="21"/>
      <c r="G508" s="10"/>
      <c r="H508" s="10"/>
      <c r="I508" s="10"/>
      <c r="J508" s="10"/>
      <c r="K508" s="10"/>
      <c r="L508" s="10"/>
      <c r="M508" s="10"/>
      <c r="N508" s="23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22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</row>
    <row r="509" spans="2:48" ht="15.75" customHeight="1">
      <c r="B509" s="10"/>
      <c r="C509" s="20"/>
      <c r="D509" s="20"/>
      <c r="E509" s="21"/>
      <c r="F509" s="21"/>
      <c r="G509" s="10"/>
      <c r="H509" s="10"/>
      <c r="I509" s="10"/>
      <c r="J509" s="10"/>
      <c r="K509" s="10"/>
      <c r="L509" s="10"/>
      <c r="M509" s="10"/>
      <c r="N509" s="23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22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</row>
    <row r="510" spans="2:48" ht="15.75" customHeight="1">
      <c r="B510" s="10"/>
      <c r="C510" s="20"/>
      <c r="D510" s="20"/>
      <c r="E510" s="21"/>
      <c r="F510" s="21"/>
      <c r="G510" s="10"/>
      <c r="H510" s="10"/>
      <c r="I510" s="10"/>
      <c r="J510" s="10"/>
      <c r="K510" s="10"/>
      <c r="L510" s="10"/>
      <c r="M510" s="10"/>
      <c r="N510" s="23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22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</row>
    <row r="511" spans="2:48" ht="15.75" customHeight="1">
      <c r="B511" s="10"/>
      <c r="C511" s="20"/>
      <c r="D511" s="20"/>
      <c r="E511" s="21"/>
      <c r="F511" s="21"/>
      <c r="G511" s="10"/>
      <c r="H511" s="10"/>
      <c r="I511" s="10"/>
      <c r="J511" s="10"/>
      <c r="K511" s="10"/>
      <c r="L511" s="10"/>
      <c r="M511" s="10"/>
      <c r="N511" s="23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22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</row>
    <row r="512" spans="2:48" ht="15.75" customHeight="1">
      <c r="B512" s="10"/>
      <c r="C512" s="20"/>
      <c r="D512" s="20"/>
      <c r="E512" s="21"/>
      <c r="F512" s="21"/>
      <c r="G512" s="10"/>
      <c r="H512" s="10"/>
      <c r="I512" s="10"/>
      <c r="J512" s="10"/>
      <c r="K512" s="10"/>
      <c r="L512" s="10"/>
      <c r="M512" s="10"/>
      <c r="N512" s="23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22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</row>
    <row r="513" spans="2:48" ht="15.75" customHeight="1">
      <c r="B513" s="10"/>
      <c r="C513" s="20"/>
      <c r="D513" s="20"/>
      <c r="E513" s="21"/>
      <c r="F513" s="21"/>
      <c r="G513" s="10"/>
      <c r="H513" s="10"/>
      <c r="I513" s="10"/>
      <c r="J513" s="10"/>
      <c r="K513" s="10"/>
      <c r="L513" s="10"/>
      <c r="M513" s="10"/>
      <c r="N513" s="23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22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</row>
    <row r="514" spans="2:48" ht="15.75" customHeight="1">
      <c r="B514" s="10"/>
      <c r="C514" s="20"/>
      <c r="D514" s="20"/>
      <c r="E514" s="21"/>
      <c r="F514" s="21"/>
      <c r="G514" s="10"/>
      <c r="H514" s="10"/>
      <c r="I514" s="10"/>
      <c r="J514" s="10"/>
      <c r="K514" s="10"/>
      <c r="L514" s="10"/>
      <c r="M514" s="10"/>
      <c r="N514" s="23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22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</row>
    <row r="515" spans="2:48" ht="15.75" customHeight="1">
      <c r="B515" s="10"/>
      <c r="C515" s="20"/>
      <c r="D515" s="20"/>
      <c r="E515" s="21"/>
      <c r="F515" s="21"/>
      <c r="G515" s="10"/>
      <c r="H515" s="10"/>
      <c r="I515" s="10"/>
      <c r="J515" s="10"/>
      <c r="K515" s="10"/>
      <c r="L515" s="10"/>
      <c r="M515" s="10"/>
      <c r="N515" s="23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22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</row>
    <row r="516" spans="2:48" ht="15.75" customHeight="1">
      <c r="B516" s="10"/>
      <c r="C516" s="20"/>
      <c r="D516" s="20"/>
      <c r="E516" s="21"/>
      <c r="F516" s="21"/>
      <c r="G516" s="10"/>
      <c r="H516" s="10"/>
      <c r="I516" s="10"/>
      <c r="J516" s="10"/>
      <c r="K516" s="10"/>
      <c r="L516" s="10"/>
      <c r="M516" s="10"/>
      <c r="N516" s="23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22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</row>
    <row r="517" spans="2:48" ht="15.75" customHeight="1">
      <c r="B517" s="10"/>
      <c r="C517" s="20"/>
      <c r="D517" s="20"/>
      <c r="E517" s="21"/>
      <c r="F517" s="21"/>
      <c r="G517" s="10"/>
      <c r="H517" s="10"/>
      <c r="I517" s="10"/>
      <c r="J517" s="10"/>
      <c r="K517" s="10"/>
      <c r="L517" s="10"/>
      <c r="M517" s="10"/>
      <c r="N517" s="23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22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</row>
    <row r="518" spans="2:48" ht="15.75" customHeight="1">
      <c r="B518" s="10"/>
      <c r="C518" s="20"/>
      <c r="D518" s="20"/>
      <c r="E518" s="21"/>
      <c r="F518" s="21"/>
      <c r="G518" s="10"/>
      <c r="H518" s="10"/>
      <c r="I518" s="10"/>
      <c r="J518" s="10"/>
      <c r="K518" s="10"/>
      <c r="L518" s="10"/>
      <c r="M518" s="10"/>
      <c r="N518" s="23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22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</row>
    <row r="519" spans="2:48" ht="15.75" customHeight="1">
      <c r="B519" s="10"/>
      <c r="C519" s="20"/>
      <c r="D519" s="20"/>
      <c r="E519" s="21"/>
      <c r="F519" s="21"/>
      <c r="G519" s="10"/>
      <c r="H519" s="10"/>
      <c r="I519" s="10"/>
      <c r="J519" s="10"/>
      <c r="K519" s="10"/>
      <c r="L519" s="10"/>
      <c r="M519" s="10"/>
      <c r="N519" s="23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22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</row>
    <row r="520" spans="2:48" ht="15.75" customHeight="1">
      <c r="B520" s="10"/>
      <c r="C520" s="20"/>
      <c r="D520" s="20"/>
      <c r="E520" s="21"/>
      <c r="F520" s="21"/>
      <c r="G520" s="10"/>
      <c r="H520" s="10"/>
      <c r="I520" s="10"/>
      <c r="J520" s="10"/>
      <c r="K520" s="10"/>
      <c r="L520" s="10"/>
      <c r="M520" s="10"/>
      <c r="N520" s="23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22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</row>
    <row r="521" spans="2:48" ht="15.75" customHeight="1">
      <c r="B521" s="10"/>
      <c r="C521" s="20"/>
      <c r="D521" s="20"/>
      <c r="E521" s="21"/>
      <c r="F521" s="21"/>
      <c r="G521" s="10"/>
      <c r="H521" s="10"/>
      <c r="I521" s="10"/>
      <c r="J521" s="10"/>
      <c r="K521" s="10"/>
      <c r="L521" s="10"/>
      <c r="M521" s="10"/>
      <c r="N521" s="23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22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</row>
    <row r="522" spans="2:48" ht="15.75" customHeight="1">
      <c r="B522" s="10"/>
      <c r="C522" s="20"/>
      <c r="D522" s="20"/>
      <c r="E522" s="21"/>
      <c r="F522" s="21"/>
      <c r="G522" s="10"/>
      <c r="H522" s="10"/>
      <c r="I522" s="10"/>
      <c r="J522" s="10"/>
      <c r="K522" s="10"/>
      <c r="L522" s="10"/>
      <c r="M522" s="10"/>
      <c r="N522" s="23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22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</row>
    <row r="523" spans="2:48" ht="15.75" customHeight="1">
      <c r="B523" s="10"/>
      <c r="C523" s="20"/>
      <c r="D523" s="20"/>
      <c r="E523" s="21"/>
      <c r="F523" s="21"/>
      <c r="G523" s="10"/>
      <c r="H523" s="10"/>
      <c r="I523" s="10"/>
      <c r="J523" s="10"/>
      <c r="K523" s="10"/>
      <c r="L523" s="10"/>
      <c r="M523" s="10"/>
      <c r="N523" s="23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22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</row>
    <row r="524" spans="2:48" ht="15.75" customHeight="1">
      <c r="B524" s="10"/>
      <c r="C524" s="20"/>
      <c r="D524" s="20"/>
      <c r="E524" s="21"/>
      <c r="F524" s="21"/>
      <c r="G524" s="10"/>
      <c r="H524" s="10"/>
      <c r="I524" s="10"/>
      <c r="J524" s="10"/>
      <c r="K524" s="10"/>
      <c r="L524" s="10"/>
      <c r="M524" s="10"/>
      <c r="N524" s="23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22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</row>
    <row r="525" spans="2:48" ht="15.75" customHeight="1">
      <c r="B525" s="10"/>
      <c r="C525" s="20"/>
      <c r="D525" s="20"/>
      <c r="E525" s="21"/>
      <c r="F525" s="21"/>
      <c r="G525" s="10"/>
      <c r="H525" s="10"/>
      <c r="I525" s="10"/>
      <c r="J525" s="10"/>
      <c r="K525" s="10"/>
      <c r="L525" s="10"/>
      <c r="M525" s="10"/>
      <c r="N525" s="23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22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</row>
    <row r="526" spans="2:48" ht="15.75" customHeight="1">
      <c r="B526" s="10"/>
      <c r="C526" s="20"/>
      <c r="D526" s="20"/>
      <c r="E526" s="21"/>
      <c r="F526" s="21"/>
      <c r="G526" s="10"/>
      <c r="H526" s="10"/>
      <c r="I526" s="10"/>
      <c r="J526" s="10"/>
      <c r="K526" s="10"/>
      <c r="L526" s="10"/>
      <c r="M526" s="10"/>
      <c r="N526" s="23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22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</row>
    <row r="527" spans="2:48" ht="15.75" customHeight="1">
      <c r="B527" s="10"/>
      <c r="C527" s="20"/>
      <c r="D527" s="20"/>
      <c r="E527" s="21"/>
      <c r="F527" s="21"/>
      <c r="G527" s="10"/>
      <c r="H527" s="10"/>
      <c r="I527" s="10"/>
      <c r="J527" s="10"/>
      <c r="K527" s="10"/>
      <c r="L527" s="10"/>
      <c r="M527" s="10"/>
      <c r="N527" s="23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22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</row>
    <row r="528" spans="2:48" ht="15.75" customHeight="1">
      <c r="B528" s="10"/>
      <c r="C528" s="20"/>
      <c r="D528" s="20"/>
      <c r="E528" s="21"/>
      <c r="F528" s="21"/>
      <c r="G528" s="10"/>
      <c r="H528" s="10"/>
      <c r="I528" s="10"/>
      <c r="J528" s="10"/>
      <c r="K528" s="10"/>
      <c r="L528" s="10"/>
      <c r="M528" s="10"/>
      <c r="N528" s="23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22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</row>
    <row r="529" spans="2:48" ht="15.75" customHeight="1">
      <c r="B529" s="10"/>
      <c r="C529" s="20"/>
      <c r="D529" s="20"/>
      <c r="E529" s="21"/>
      <c r="F529" s="21"/>
      <c r="G529" s="10"/>
      <c r="H529" s="10"/>
      <c r="I529" s="10"/>
      <c r="J529" s="10"/>
      <c r="K529" s="10"/>
      <c r="L529" s="10"/>
      <c r="M529" s="10"/>
      <c r="N529" s="23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22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</row>
    <row r="530" spans="2:48" ht="15.75" customHeight="1">
      <c r="B530" s="10"/>
      <c r="C530" s="20"/>
      <c r="D530" s="20"/>
      <c r="E530" s="21"/>
      <c r="F530" s="21"/>
      <c r="G530" s="10"/>
      <c r="H530" s="10"/>
      <c r="I530" s="10"/>
      <c r="J530" s="10"/>
      <c r="K530" s="10"/>
      <c r="L530" s="10"/>
      <c r="M530" s="10"/>
      <c r="N530" s="23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22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</row>
    <row r="531" spans="2:48" ht="15.75" customHeight="1">
      <c r="B531" s="10"/>
      <c r="C531" s="20"/>
      <c r="D531" s="20"/>
      <c r="E531" s="21"/>
      <c r="F531" s="21"/>
      <c r="G531" s="10"/>
      <c r="H531" s="10"/>
      <c r="I531" s="10"/>
      <c r="J531" s="10"/>
      <c r="K531" s="10"/>
      <c r="L531" s="10"/>
      <c r="M531" s="10"/>
      <c r="N531" s="23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22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</row>
    <row r="532" spans="2:48" ht="15.75" customHeight="1">
      <c r="B532" s="10"/>
      <c r="C532" s="20"/>
      <c r="D532" s="20"/>
      <c r="E532" s="21"/>
      <c r="F532" s="21"/>
      <c r="G532" s="10"/>
      <c r="H532" s="10"/>
      <c r="I532" s="10"/>
      <c r="J532" s="10"/>
      <c r="K532" s="10"/>
      <c r="L532" s="10"/>
      <c r="M532" s="10"/>
      <c r="N532" s="23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22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</row>
    <row r="533" spans="2:48" ht="15.75" customHeight="1">
      <c r="B533" s="10"/>
      <c r="C533" s="20"/>
      <c r="D533" s="20"/>
      <c r="E533" s="21"/>
      <c r="F533" s="21"/>
      <c r="G533" s="10"/>
      <c r="H533" s="10"/>
      <c r="I533" s="10"/>
      <c r="J533" s="10"/>
      <c r="K533" s="10"/>
      <c r="L533" s="10"/>
      <c r="M533" s="10"/>
      <c r="N533" s="23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22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</row>
    <row r="534" spans="2:48" ht="15.75" customHeight="1">
      <c r="B534" s="10"/>
      <c r="C534" s="20"/>
      <c r="D534" s="20"/>
      <c r="E534" s="21"/>
      <c r="F534" s="21"/>
      <c r="G534" s="10"/>
      <c r="H534" s="10"/>
      <c r="I534" s="10"/>
      <c r="J534" s="10"/>
      <c r="K534" s="10"/>
      <c r="L534" s="10"/>
      <c r="M534" s="10"/>
      <c r="N534" s="23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22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</row>
    <row r="535" spans="2:48" ht="15.75" customHeight="1">
      <c r="B535" s="10"/>
      <c r="C535" s="20"/>
      <c r="D535" s="20"/>
      <c r="E535" s="21"/>
      <c r="F535" s="21"/>
      <c r="G535" s="10"/>
      <c r="H535" s="10"/>
      <c r="I535" s="10"/>
      <c r="J535" s="10"/>
      <c r="K535" s="10"/>
      <c r="L535" s="10"/>
      <c r="M535" s="10"/>
      <c r="N535" s="23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22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</row>
    <row r="536" spans="2:48" ht="15.75" customHeight="1">
      <c r="B536" s="10"/>
      <c r="C536" s="20"/>
      <c r="D536" s="20"/>
      <c r="E536" s="21"/>
      <c r="F536" s="21"/>
      <c r="G536" s="10"/>
      <c r="H536" s="10"/>
      <c r="I536" s="10"/>
      <c r="J536" s="10"/>
      <c r="K536" s="10"/>
      <c r="L536" s="10"/>
      <c r="M536" s="10"/>
      <c r="N536" s="23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22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</row>
    <row r="537" spans="2:48" ht="15.75" customHeight="1">
      <c r="B537" s="10"/>
      <c r="C537" s="20"/>
      <c r="D537" s="20"/>
      <c r="E537" s="21"/>
      <c r="F537" s="21"/>
      <c r="G537" s="10"/>
      <c r="H537" s="10"/>
      <c r="I537" s="10"/>
      <c r="J537" s="10"/>
      <c r="K537" s="10"/>
      <c r="L537" s="10"/>
      <c r="M537" s="10"/>
      <c r="N537" s="23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22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</row>
    <row r="538" spans="2:48" ht="15.75" customHeight="1">
      <c r="B538" s="10"/>
      <c r="C538" s="20"/>
      <c r="D538" s="20"/>
      <c r="E538" s="21"/>
      <c r="F538" s="21"/>
      <c r="G538" s="10"/>
      <c r="H538" s="10"/>
      <c r="I538" s="10"/>
      <c r="J538" s="10"/>
      <c r="K538" s="10"/>
      <c r="L538" s="10"/>
      <c r="M538" s="10"/>
      <c r="N538" s="23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22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</row>
    <row r="539" spans="2:48" ht="15.75" customHeight="1">
      <c r="B539" s="10"/>
      <c r="C539" s="20"/>
      <c r="D539" s="20"/>
      <c r="E539" s="21"/>
      <c r="F539" s="21"/>
      <c r="G539" s="10"/>
      <c r="H539" s="10"/>
      <c r="I539" s="10"/>
      <c r="J539" s="10"/>
      <c r="K539" s="10"/>
      <c r="L539" s="10"/>
      <c r="M539" s="10"/>
      <c r="N539" s="23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22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</row>
    <row r="540" spans="2:48" ht="15.75" customHeight="1">
      <c r="B540" s="10"/>
      <c r="C540" s="20"/>
      <c r="D540" s="20"/>
      <c r="E540" s="21"/>
      <c r="F540" s="21"/>
      <c r="G540" s="10"/>
      <c r="H540" s="10"/>
      <c r="I540" s="10"/>
      <c r="J540" s="10"/>
      <c r="K540" s="10"/>
      <c r="L540" s="10"/>
      <c r="M540" s="10"/>
      <c r="N540" s="23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22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</row>
    <row r="541" spans="2:48" ht="15.75" customHeight="1">
      <c r="B541" s="10"/>
      <c r="C541" s="20"/>
      <c r="D541" s="20"/>
      <c r="E541" s="21"/>
      <c r="F541" s="21"/>
      <c r="G541" s="10"/>
      <c r="H541" s="10"/>
      <c r="I541" s="10"/>
      <c r="J541" s="10"/>
      <c r="K541" s="10"/>
      <c r="L541" s="10"/>
      <c r="M541" s="10"/>
      <c r="N541" s="23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22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</row>
    <row r="542" spans="2:48" ht="15.75" customHeight="1">
      <c r="B542" s="10"/>
      <c r="C542" s="20"/>
      <c r="D542" s="20"/>
      <c r="E542" s="21"/>
      <c r="F542" s="21"/>
      <c r="G542" s="10"/>
      <c r="H542" s="10"/>
      <c r="I542" s="10"/>
      <c r="J542" s="10"/>
      <c r="K542" s="10"/>
      <c r="L542" s="10"/>
      <c r="M542" s="10"/>
      <c r="N542" s="23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22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</row>
    <row r="543" spans="2:48" ht="15.75" customHeight="1">
      <c r="B543" s="10"/>
      <c r="C543" s="20"/>
      <c r="D543" s="20"/>
      <c r="E543" s="21"/>
      <c r="F543" s="21"/>
      <c r="G543" s="10"/>
      <c r="H543" s="10"/>
      <c r="I543" s="10"/>
      <c r="J543" s="10"/>
      <c r="K543" s="10"/>
      <c r="L543" s="10"/>
      <c r="M543" s="10"/>
      <c r="N543" s="23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22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</row>
    <row r="544" spans="2:48" ht="15.75" customHeight="1">
      <c r="B544" s="10"/>
      <c r="C544" s="20"/>
      <c r="D544" s="20"/>
      <c r="E544" s="21"/>
      <c r="F544" s="21"/>
      <c r="G544" s="10"/>
      <c r="H544" s="10"/>
      <c r="I544" s="10"/>
      <c r="J544" s="10"/>
      <c r="K544" s="10"/>
      <c r="L544" s="10"/>
      <c r="M544" s="10"/>
      <c r="N544" s="23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22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</row>
    <row r="545" spans="2:48" ht="15.75" customHeight="1">
      <c r="B545" s="10"/>
      <c r="C545" s="20"/>
      <c r="D545" s="20"/>
      <c r="E545" s="21"/>
      <c r="F545" s="21"/>
      <c r="G545" s="10"/>
      <c r="H545" s="10"/>
      <c r="I545" s="10"/>
      <c r="J545" s="10"/>
      <c r="K545" s="10"/>
      <c r="L545" s="10"/>
      <c r="M545" s="10"/>
      <c r="N545" s="23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22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</row>
    <row r="546" spans="2:48" ht="15.75" customHeight="1">
      <c r="B546" s="10"/>
      <c r="C546" s="20"/>
      <c r="D546" s="20"/>
      <c r="E546" s="21"/>
      <c r="F546" s="21"/>
      <c r="G546" s="10"/>
      <c r="H546" s="10"/>
      <c r="I546" s="10"/>
      <c r="J546" s="10"/>
      <c r="K546" s="10"/>
      <c r="L546" s="10"/>
      <c r="M546" s="10"/>
      <c r="N546" s="23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22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</row>
    <row r="547" spans="2:48" ht="15.75" customHeight="1">
      <c r="B547" s="10"/>
      <c r="C547" s="20"/>
      <c r="D547" s="20"/>
      <c r="E547" s="21"/>
      <c r="F547" s="21"/>
      <c r="G547" s="10"/>
      <c r="H547" s="10"/>
      <c r="I547" s="10"/>
      <c r="J547" s="10"/>
      <c r="K547" s="10"/>
      <c r="L547" s="10"/>
      <c r="M547" s="10"/>
      <c r="N547" s="23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22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</row>
    <row r="548" spans="2:48" ht="15.75" customHeight="1">
      <c r="B548" s="10"/>
      <c r="C548" s="20"/>
      <c r="D548" s="20"/>
      <c r="E548" s="21"/>
      <c r="F548" s="21"/>
      <c r="G548" s="10"/>
      <c r="H548" s="10"/>
      <c r="I548" s="10"/>
      <c r="J548" s="10"/>
      <c r="K548" s="10"/>
      <c r="L548" s="10"/>
      <c r="M548" s="10"/>
      <c r="N548" s="23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22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</row>
    <row r="549" spans="2:48" ht="15.75" customHeight="1">
      <c r="B549" s="10"/>
      <c r="C549" s="20"/>
      <c r="D549" s="20"/>
      <c r="E549" s="21"/>
      <c r="F549" s="21"/>
      <c r="G549" s="10"/>
      <c r="H549" s="10"/>
      <c r="I549" s="10"/>
      <c r="J549" s="10"/>
      <c r="K549" s="10"/>
      <c r="L549" s="10"/>
      <c r="M549" s="10"/>
      <c r="N549" s="23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22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</row>
    <row r="550" spans="2:48" ht="15.75" customHeight="1">
      <c r="B550" s="10"/>
      <c r="C550" s="20"/>
      <c r="D550" s="20"/>
      <c r="E550" s="21"/>
      <c r="F550" s="21"/>
      <c r="G550" s="10"/>
      <c r="H550" s="10"/>
      <c r="I550" s="10"/>
      <c r="J550" s="10"/>
      <c r="K550" s="10"/>
      <c r="L550" s="10"/>
      <c r="M550" s="10"/>
      <c r="N550" s="23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22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</row>
    <row r="551" spans="2:48" ht="15.75" customHeight="1">
      <c r="B551" s="10"/>
      <c r="C551" s="20"/>
      <c r="D551" s="20"/>
      <c r="E551" s="21"/>
      <c r="F551" s="21"/>
      <c r="G551" s="10"/>
      <c r="H551" s="10"/>
      <c r="I551" s="10"/>
      <c r="J551" s="10"/>
      <c r="K551" s="10"/>
      <c r="L551" s="10"/>
      <c r="M551" s="10"/>
      <c r="N551" s="23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22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</row>
    <row r="552" spans="2:48" ht="15.75" customHeight="1">
      <c r="B552" s="10"/>
      <c r="C552" s="20"/>
      <c r="D552" s="20"/>
      <c r="E552" s="21"/>
      <c r="F552" s="21"/>
      <c r="G552" s="10"/>
      <c r="H552" s="10"/>
      <c r="I552" s="10"/>
      <c r="J552" s="10"/>
      <c r="K552" s="10"/>
      <c r="L552" s="10"/>
      <c r="M552" s="10"/>
      <c r="N552" s="23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22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</row>
    <row r="553" spans="2:48" ht="15.75" customHeight="1">
      <c r="B553" s="10"/>
      <c r="C553" s="20"/>
      <c r="D553" s="20"/>
      <c r="E553" s="21"/>
      <c r="F553" s="21"/>
      <c r="G553" s="10"/>
      <c r="H553" s="10"/>
      <c r="I553" s="10"/>
      <c r="J553" s="10"/>
      <c r="K553" s="10"/>
      <c r="L553" s="10"/>
      <c r="M553" s="10"/>
      <c r="N553" s="23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22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</row>
    <row r="554" spans="2:48" ht="15.75" customHeight="1">
      <c r="B554" s="10"/>
      <c r="C554" s="20"/>
      <c r="D554" s="20"/>
      <c r="E554" s="21"/>
      <c r="F554" s="21"/>
      <c r="G554" s="10"/>
      <c r="H554" s="10"/>
      <c r="I554" s="10"/>
      <c r="J554" s="10"/>
      <c r="K554" s="10"/>
      <c r="L554" s="10"/>
      <c r="M554" s="10"/>
      <c r="N554" s="23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22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</row>
    <row r="555" spans="2:48" ht="15.75" customHeight="1">
      <c r="B555" s="10"/>
      <c r="C555" s="20"/>
      <c r="D555" s="20"/>
      <c r="E555" s="21"/>
      <c r="F555" s="21"/>
      <c r="G555" s="10"/>
      <c r="H555" s="10"/>
      <c r="I555" s="10"/>
      <c r="J555" s="10"/>
      <c r="K555" s="10"/>
      <c r="L555" s="10"/>
      <c r="M555" s="10"/>
      <c r="N555" s="23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22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</row>
    <row r="556" spans="2:48" ht="15.75" customHeight="1">
      <c r="B556" s="10"/>
      <c r="C556" s="20"/>
      <c r="D556" s="20"/>
      <c r="E556" s="21"/>
      <c r="F556" s="21"/>
      <c r="G556" s="10"/>
      <c r="H556" s="10"/>
      <c r="I556" s="10"/>
      <c r="J556" s="10"/>
      <c r="K556" s="10"/>
      <c r="L556" s="10"/>
      <c r="M556" s="10"/>
      <c r="N556" s="23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22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</row>
    <row r="557" spans="2:48" ht="15.75" customHeight="1">
      <c r="B557" s="10"/>
      <c r="C557" s="20"/>
      <c r="D557" s="20"/>
      <c r="E557" s="21"/>
      <c r="F557" s="21"/>
      <c r="G557" s="10"/>
      <c r="H557" s="10"/>
      <c r="I557" s="10"/>
      <c r="J557" s="10"/>
      <c r="K557" s="10"/>
      <c r="L557" s="10"/>
      <c r="M557" s="10"/>
      <c r="N557" s="23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22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</row>
    <row r="558" spans="2:48" ht="15.75" customHeight="1">
      <c r="B558" s="10"/>
      <c r="C558" s="20"/>
      <c r="D558" s="20"/>
      <c r="E558" s="21"/>
      <c r="F558" s="21"/>
      <c r="G558" s="10"/>
      <c r="H558" s="10"/>
      <c r="I558" s="10"/>
      <c r="J558" s="10"/>
      <c r="K558" s="10"/>
      <c r="L558" s="10"/>
      <c r="M558" s="10"/>
      <c r="N558" s="23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22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</row>
    <row r="559" spans="2:48" ht="15.75" customHeight="1">
      <c r="B559" s="10"/>
      <c r="C559" s="20"/>
      <c r="D559" s="20"/>
      <c r="E559" s="21"/>
      <c r="F559" s="21"/>
      <c r="G559" s="10"/>
      <c r="H559" s="10"/>
      <c r="I559" s="10"/>
      <c r="J559" s="10"/>
      <c r="K559" s="10"/>
      <c r="L559" s="10"/>
      <c r="M559" s="10"/>
      <c r="N559" s="23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22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</row>
    <row r="560" spans="2:48" ht="15.75" customHeight="1">
      <c r="B560" s="10"/>
      <c r="C560" s="20"/>
      <c r="D560" s="20"/>
      <c r="E560" s="21"/>
      <c r="F560" s="21"/>
      <c r="G560" s="10"/>
      <c r="H560" s="10"/>
      <c r="I560" s="10"/>
      <c r="J560" s="10"/>
      <c r="K560" s="10"/>
      <c r="L560" s="10"/>
      <c r="M560" s="10"/>
      <c r="N560" s="23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22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</row>
    <row r="561" spans="2:48" ht="15.75" customHeight="1">
      <c r="B561" s="10"/>
      <c r="C561" s="20"/>
      <c r="D561" s="20"/>
      <c r="E561" s="21"/>
      <c r="F561" s="21"/>
      <c r="G561" s="10"/>
      <c r="H561" s="10"/>
      <c r="I561" s="10"/>
      <c r="J561" s="10"/>
      <c r="K561" s="10"/>
      <c r="L561" s="10"/>
      <c r="M561" s="10"/>
      <c r="N561" s="23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22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</row>
    <row r="562" spans="2:48" ht="15.75" customHeight="1">
      <c r="B562" s="10"/>
      <c r="C562" s="20"/>
      <c r="D562" s="20"/>
      <c r="E562" s="21"/>
      <c r="F562" s="21"/>
      <c r="G562" s="10"/>
      <c r="H562" s="10"/>
      <c r="I562" s="10"/>
      <c r="J562" s="10"/>
      <c r="K562" s="10"/>
      <c r="L562" s="10"/>
      <c r="M562" s="10"/>
      <c r="N562" s="23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22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</row>
    <row r="563" spans="2:48" ht="15.75" customHeight="1">
      <c r="B563" s="10"/>
      <c r="C563" s="20"/>
      <c r="D563" s="20"/>
      <c r="E563" s="21"/>
      <c r="F563" s="21"/>
      <c r="G563" s="10"/>
      <c r="H563" s="10"/>
      <c r="I563" s="10"/>
      <c r="J563" s="10"/>
      <c r="K563" s="10"/>
      <c r="L563" s="10"/>
      <c r="M563" s="10"/>
      <c r="N563" s="23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22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</row>
    <row r="564" spans="2:48" ht="15.75" customHeight="1">
      <c r="B564" s="10"/>
      <c r="C564" s="20"/>
      <c r="D564" s="20"/>
      <c r="E564" s="21"/>
      <c r="F564" s="21"/>
      <c r="G564" s="10"/>
      <c r="H564" s="10"/>
      <c r="I564" s="10"/>
      <c r="J564" s="10"/>
      <c r="K564" s="10"/>
      <c r="L564" s="10"/>
      <c r="M564" s="10"/>
      <c r="N564" s="23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22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</row>
    <row r="565" spans="2:48" ht="15.75" customHeight="1">
      <c r="B565" s="10"/>
      <c r="C565" s="20"/>
      <c r="D565" s="20"/>
      <c r="E565" s="21"/>
      <c r="F565" s="21"/>
      <c r="G565" s="10"/>
      <c r="H565" s="10"/>
      <c r="I565" s="10"/>
      <c r="J565" s="10"/>
      <c r="K565" s="10"/>
      <c r="L565" s="10"/>
      <c r="M565" s="10"/>
      <c r="N565" s="23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22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</row>
    <row r="566" spans="2:48" ht="15.75" customHeight="1">
      <c r="B566" s="10"/>
      <c r="C566" s="20"/>
      <c r="D566" s="20"/>
      <c r="E566" s="21"/>
      <c r="F566" s="21"/>
      <c r="G566" s="10"/>
      <c r="H566" s="10"/>
      <c r="I566" s="10"/>
      <c r="J566" s="10"/>
      <c r="K566" s="10"/>
      <c r="L566" s="10"/>
      <c r="M566" s="10"/>
      <c r="N566" s="23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22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</row>
    <row r="567" spans="2:48" ht="15.75" customHeight="1">
      <c r="B567" s="10"/>
      <c r="C567" s="20"/>
      <c r="D567" s="20"/>
      <c r="E567" s="21"/>
      <c r="F567" s="21"/>
      <c r="G567" s="10"/>
      <c r="H567" s="10"/>
      <c r="I567" s="10"/>
      <c r="J567" s="10"/>
      <c r="K567" s="10"/>
      <c r="L567" s="10"/>
      <c r="M567" s="10"/>
      <c r="N567" s="23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22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</row>
    <row r="568" spans="2:48" ht="15.75" customHeight="1">
      <c r="B568" s="10"/>
      <c r="C568" s="20"/>
      <c r="D568" s="20"/>
      <c r="E568" s="21"/>
      <c r="F568" s="21"/>
      <c r="G568" s="10"/>
      <c r="H568" s="10"/>
      <c r="I568" s="10"/>
      <c r="J568" s="10"/>
      <c r="K568" s="10"/>
      <c r="L568" s="10"/>
      <c r="M568" s="10"/>
      <c r="N568" s="23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22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</row>
    <row r="569" spans="2:48" ht="15.75" customHeight="1">
      <c r="B569" s="10"/>
      <c r="C569" s="20"/>
      <c r="D569" s="20"/>
      <c r="E569" s="21"/>
      <c r="F569" s="21"/>
      <c r="G569" s="10"/>
      <c r="H569" s="10"/>
      <c r="I569" s="10"/>
      <c r="J569" s="10"/>
      <c r="K569" s="10"/>
      <c r="L569" s="10"/>
      <c r="M569" s="10"/>
      <c r="N569" s="23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22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</row>
    <row r="570" spans="2:48" ht="15.75" customHeight="1">
      <c r="B570" s="10"/>
      <c r="C570" s="20"/>
      <c r="D570" s="20"/>
      <c r="E570" s="21"/>
      <c r="F570" s="21"/>
      <c r="G570" s="10"/>
      <c r="H570" s="10"/>
      <c r="I570" s="10"/>
      <c r="J570" s="10"/>
      <c r="K570" s="10"/>
      <c r="L570" s="10"/>
      <c r="M570" s="10"/>
      <c r="N570" s="23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22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</row>
    <row r="571" spans="2:48" ht="15.75" customHeight="1">
      <c r="B571" s="10"/>
      <c r="C571" s="20"/>
      <c r="D571" s="20"/>
      <c r="E571" s="21"/>
      <c r="F571" s="21"/>
      <c r="G571" s="10"/>
      <c r="H571" s="10"/>
      <c r="I571" s="10"/>
      <c r="J571" s="10"/>
      <c r="K571" s="10"/>
      <c r="L571" s="10"/>
      <c r="M571" s="10"/>
      <c r="N571" s="23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22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</row>
    <row r="572" spans="2:48" ht="15.75" customHeight="1">
      <c r="B572" s="10"/>
      <c r="C572" s="20"/>
      <c r="D572" s="20"/>
      <c r="E572" s="21"/>
      <c r="F572" s="21"/>
      <c r="G572" s="10"/>
      <c r="H572" s="10"/>
      <c r="I572" s="10"/>
      <c r="J572" s="10"/>
      <c r="K572" s="10"/>
      <c r="L572" s="10"/>
      <c r="M572" s="10"/>
      <c r="N572" s="23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22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</row>
    <row r="573" spans="2:48" ht="15.75" customHeight="1">
      <c r="B573" s="10"/>
      <c r="C573" s="20"/>
      <c r="D573" s="20"/>
      <c r="E573" s="21"/>
      <c r="F573" s="21"/>
      <c r="G573" s="10"/>
      <c r="H573" s="10"/>
      <c r="I573" s="10"/>
      <c r="J573" s="10"/>
      <c r="K573" s="10"/>
      <c r="L573" s="10"/>
      <c r="M573" s="10"/>
      <c r="N573" s="23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22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</row>
    <row r="574" spans="2:48" ht="15.75" customHeight="1">
      <c r="B574" s="10"/>
      <c r="C574" s="20"/>
      <c r="D574" s="20"/>
      <c r="E574" s="21"/>
      <c r="F574" s="21"/>
      <c r="G574" s="10"/>
      <c r="H574" s="10"/>
      <c r="I574" s="10"/>
      <c r="J574" s="10"/>
      <c r="K574" s="10"/>
      <c r="L574" s="10"/>
      <c r="M574" s="10"/>
      <c r="N574" s="23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22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</row>
    <row r="575" spans="2:48" ht="15.75" customHeight="1">
      <c r="B575" s="10"/>
      <c r="C575" s="20"/>
      <c r="D575" s="20"/>
      <c r="E575" s="21"/>
      <c r="F575" s="21"/>
      <c r="G575" s="10"/>
      <c r="H575" s="10"/>
      <c r="I575" s="10"/>
      <c r="J575" s="10"/>
      <c r="K575" s="10"/>
      <c r="L575" s="10"/>
      <c r="M575" s="10"/>
      <c r="N575" s="23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22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</row>
    <row r="576" spans="2:48" ht="15.75" customHeight="1">
      <c r="B576" s="10"/>
      <c r="C576" s="20"/>
      <c r="D576" s="20"/>
      <c r="E576" s="21"/>
      <c r="F576" s="21"/>
      <c r="G576" s="10"/>
      <c r="H576" s="10"/>
      <c r="I576" s="10"/>
      <c r="J576" s="10"/>
      <c r="K576" s="10"/>
      <c r="L576" s="10"/>
      <c r="M576" s="10"/>
      <c r="N576" s="23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22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</row>
    <row r="577" spans="2:48" ht="15.75" customHeight="1">
      <c r="B577" s="10"/>
      <c r="C577" s="20"/>
      <c r="D577" s="20"/>
      <c r="E577" s="21"/>
      <c r="F577" s="21"/>
      <c r="G577" s="10"/>
      <c r="H577" s="10"/>
      <c r="I577" s="10"/>
      <c r="J577" s="10"/>
      <c r="K577" s="10"/>
      <c r="L577" s="10"/>
      <c r="M577" s="10"/>
      <c r="N577" s="23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22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</row>
    <row r="578" spans="2:48" ht="15.75" customHeight="1">
      <c r="B578" s="10"/>
      <c r="C578" s="20"/>
      <c r="D578" s="20"/>
      <c r="E578" s="21"/>
      <c r="F578" s="21"/>
      <c r="G578" s="10"/>
      <c r="H578" s="10"/>
      <c r="I578" s="10"/>
      <c r="J578" s="10"/>
      <c r="K578" s="10"/>
      <c r="L578" s="10"/>
      <c r="M578" s="10"/>
      <c r="N578" s="23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22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</row>
    <row r="579" spans="2:48" ht="15.75" customHeight="1">
      <c r="B579" s="10"/>
      <c r="C579" s="20"/>
      <c r="D579" s="20"/>
      <c r="E579" s="21"/>
      <c r="F579" s="21"/>
      <c r="G579" s="10"/>
      <c r="H579" s="10"/>
      <c r="I579" s="10"/>
      <c r="J579" s="10"/>
      <c r="K579" s="10"/>
      <c r="L579" s="10"/>
      <c r="M579" s="10"/>
      <c r="N579" s="23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22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</row>
    <row r="580" spans="2:48" ht="15.75" customHeight="1">
      <c r="B580" s="10"/>
      <c r="C580" s="20"/>
      <c r="D580" s="20"/>
      <c r="E580" s="21"/>
      <c r="F580" s="21"/>
      <c r="G580" s="10"/>
      <c r="H580" s="10"/>
      <c r="I580" s="10"/>
      <c r="J580" s="10"/>
      <c r="K580" s="10"/>
      <c r="L580" s="10"/>
      <c r="M580" s="10"/>
      <c r="N580" s="23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22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</row>
    <row r="581" spans="2:48" ht="15.75" customHeight="1">
      <c r="B581" s="10"/>
      <c r="C581" s="20"/>
      <c r="D581" s="20"/>
      <c r="E581" s="21"/>
      <c r="F581" s="21"/>
      <c r="G581" s="10"/>
      <c r="H581" s="10"/>
      <c r="I581" s="10"/>
      <c r="J581" s="10"/>
      <c r="K581" s="10"/>
      <c r="L581" s="10"/>
      <c r="M581" s="10"/>
      <c r="N581" s="23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22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</row>
    <row r="582" spans="2:48" ht="15.75" customHeight="1">
      <c r="B582" s="10"/>
      <c r="C582" s="20"/>
      <c r="D582" s="20"/>
      <c r="E582" s="21"/>
      <c r="F582" s="21"/>
      <c r="G582" s="10"/>
      <c r="H582" s="10"/>
      <c r="I582" s="10"/>
      <c r="J582" s="10"/>
      <c r="K582" s="10"/>
      <c r="L582" s="10"/>
      <c r="M582" s="10"/>
      <c r="N582" s="23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22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</row>
    <row r="583" spans="2:48" ht="15.75" customHeight="1">
      <c r="B583" s="10"/>
      <c r="C583" s="20"/>
      <c r="D583" s="20"/>
      <c r="E583" s="21"/>
      <c r="F583" s="21"/>
      <c r="G583" s="10"/>
      <c r="H583" s="10"/>
      <c r="I583" s="10"/>
      <c r="J583" s="10"/>
      <c r="K583" s="10"/>
      <c r="L583" s="10"/>
      <c r="M583" s="10"/>
      <c r="N583" s="23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22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</row>
    <row r="584" spans="2:48" ht="15.75" customHeight="1">
      <c r="B584" s="10"/>
      <c r="C584" s="20"/>
      <c r="D584" s="20"/>
      <c r="E584" s="21"/>
      <c r="F584" s="21"/>
      <c r="G584" s="10"/>
      <c r="H584" s="10"/>
      <c r="I584" s="10"/>
      <c r="J584" s="10"/>
      <c r="K584" s="10"/>
      <c r="L584" s="10"/>
      <c r="M584" s="10"/>
      <c r="N584" s="23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22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</row>
    <row r="585" spans="2:48" ht="15.75" customHeight="1">
      <c r="B585" s="10"/>
      <c r="C585" s="20"/>
      <c r="D585" s="20"/>
      <c r="E585" s="21"/>
      <c r="F585" s="21"/>
      <c r="G585" s="10"/>
      <c r="H585" s="10"/>
      <c r="I585" s="10"/>
      <c r="J585" s="10"/>
      <c r="K585" s="10"/>
      <c r="L585" s="10"/>
      <c r="M585" s="10"/>
      <c r="N585" s="23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22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</row>
    <row r="586" spans="2:48" ht="15.75" customHeight="1">
      <c r="B586" s="10"/>
      <c r="C586" s="20"/>
      <c r="D586" s="20"/>
      <c r="E586" s="21"/>
      <c r="F586" s="21"/>
      <c r="G586" s="10"/>
      <c r="H586" s="10"/>
      <c r="I586" s="10"/>
      <c r="J586" s="10"/>
      <c r="K586" s="10"/>
      <c r="L586" s="10"/>
      <c r="M586" s="10"/>
      <c r="N586" s="23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22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</row>
    <row r="587" spans="2:48" ht="15.75" customHeight="1">
      <c r="B587" s="10"/>
      <c r="C587" s="20"/>
      <c r="D587" s="20"/>
      <c r="E587" s="21"/>
      <c r="F587" s="21"/>
      <c r="G587" s="10"/>
      <c r="H587" s="10"/>
      <c r="I587" s="10"/>
      <c r="J587" s="10"/>
      <c r="K587" s="10"/>
      <c r="L587" s="10"/>
      <c r="M587" s="10"/>
      <c r="N587" s="23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22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</row>
    <row r="588" spans="2:48" ht="15.75" customHeight="1">
      <c r="B588" s="10"/>
      <c r="C588" s="20"/>
      <c r="D588" s="20"/>
      <c r="E588" s="21"/>
      <c r="F588" s="21"/>
      <c r="G588" s="10"/>
      <c r="H588" s="10"/>
      <c r="I588" s="10"/>
      <c r="J588" s="10"/>
      <c r="K588" s="10"/>
      <c r="L588" s="10"/>
      <c r="M588" s="10"/>
      <c r="N588" s="23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22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</row>
    <row r="589" spans="2:48" ht="15.75" customHeight="1">
      <c r="B589" s="10"/>
      <c r="C589" s="20"/>
      <c r="D589" s="20"/>
      <c r="E589" s="21"/>
      <c r="F589" s="21"/>
      <c r="G589" s="10"/>
      <c r="H589" s="10"/>
      <c r="I589" s="10"/>
      <c r="J589" s="10"/>
      <c r="K589" s="10"/>
      <c r="L589" s="10"/>
      <c r="M589" s="10"/>
      <c r="N589" s="23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22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</row>
    <row r="590" spans="2:48" ht="15.75" customHeight="1">
      <c r="B590" s="10"/>
      <c r="C590" s="20"/>
      <c r="D590" s="20"/>
      <c r="E590" s="21"/>
      <c r="F590" s="21"/>
      <c r="G590" s="10"/>
      <c r="H590" s="10"/>
      <c r="I590" s="10"/>
      <c r="J590" s="10"/>
      <c r="K590" s="10"/>
      <c r="L590" s="10"/>
      <c r="M590" s="10"/>
      <c r="N590" s="23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22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</row>
    <row r="591" spans="2:48" ht="15.75" customHeight="1">
      <c r="B591" s="10"/>
      <c r="C591" s="20"/>
      <c r="D591" s="20"/>
      <c r="E591" s="21"/>
      <c r="F591" s="21"/>
      <c r="G591" s="10"/>
      <c r="H591" s="10"/>
      <c r="I591" s="10"/>
      <c r="J591" s="10"/>
      <c r="K591" s="10"/>
      <c r="L591" s="10"/>
      <c r="M591" s="10"/>
      <c r="N591" s="23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22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</row>
    <row r="592" spans="2:48" ht="15.75" customHeight="1">
      <c r="B592" s="10"/>
      <c r="C592" s="20"/>
      <c r="D592" s="20"/>
      <c r="E592" s="21"/>
      <c r="F592" s="21"/>
      <c r="G592" s="10"/>
      <c r="H592" s="10"/>
      <c r="I592" s="10"/>
      <c r="J592" s="10"/>
      <c r="K592" s="10"/>
      <c r="L592" s="10"/>
      <c r="M592" s="10"/>
      <c r="N592" s="23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22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</row>
    <row r="593" spans="2:48" ht="15.75" customHeight="1">
      <c r="B593" s="10"/>
      <c r="C593" s="20"/>
      <c r="D593" s="20"/>
      <c r="E593" s="21"/>
      <c r="F593" s="21"/>
      <c r="G593" s="10"/>
      <c r="H593" s="10"/>
      <c r="I593" s="10"/>
      <c r="J593" s="10"/>
      <c r="K593" s="10"/>
      <c r="L593" s="10"/>
      <c r="M593" s="10"/>
      <c r="N593" s="23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22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</row>
    <row r="594" spans="2:48" ht="15.75" customHeight="1">
      <c r="B594" s="10"/>
      <c r="C594" s="20"/>
      <c r="D594" s="20"/>
      <c r="E594" s="21"/>
      <c r="F594" s="21"/>
      <c r="G594" s="10"/>
      <c r="H594" s="10"/>
      <c r="I594" s="10"/>
      <c r="J594" s="10"/>
      <c r="K594" s="10"/>
      <c r="L594" s="10"/>
      <c r="M594" s="10"/>
      <c r="N594" s="23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22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</row>
    <row r="595" spans="2:48" ht="15.75" customHeight="1">
      <c r="B595" s="10"/>
      <c r="C595" s="20"/>
      <c r="D595" s="20"/>
      <c r="E595" s="21"/>
      <c r="F595" s="21"/>
      <c r="G595" s="10"/>
      <c r="H595" s="10"/>
      <c r="I595" s="10"/>
      <c r="J595" s="10"/>
      <c r="K595" s="10"/>
      <c r="L595" s="10"/>
      <c r="M595" s="10"/>
      <c r="N595" s="23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22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</row>
    <row r="596" spans="2:48" ht="15.75" customHeight="1">
      <c r="B596" s="10"/>
      <c r="C596" s="20"/>
      <c r="D596" s="20"/>
      <c r="E596" s="21"/>
      <c r="F596" s="21"/>
      <c r="G596" s="10"/>
      <c r="H596" s="10"/>
      <c r="I596" s="10"/>
      <c r="J596" s="10"/>
      <c r="K596" s="10"/>
      <c r="L596" s="10"/>
      <c r="M596" s="10"/>
      <c r="N596" s="23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22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</row>
    <row r="597" spans="2:48" ht="15.75" customHeight="1">
      <c r="B597" s="10"/>
      <c r="C597" s="20"/>
      <c r="D597" s="20"/>
      <c r="E597" s="21"/>
      <c r="F597" s="21"/>
      <c r="G597" s="10"/>
      <c r="H597" s="10"/>
      <c r="I597" s="10"/>
      <c r="J597" s="10"/>
      <c r="K597" s="10"/>
      <c r="L597" s="10"/>
      <c r="M597" s="10"/>
      <c r="N597" s="23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22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</row>
    <row r="598" spans="2:48" ht="15.75" customHeight="1">
      <c r="B598" s="10"/>
      <c r="C598" s="20"/>
      <c r="D598" s="20"/>
      <c r="E598" s="21"/>
      <c r="F598" s="21"/>
      <c r="G598" s="10"/>
      <c r="H598" s="10"/>
      <c r="I598" s="10"/>
      <c r="J598" s="10"/>
      <c r="K598" s="10"/>
      <c r="L598" s="10"/>
      <c r="M598" s="10"/>
      <c r="N598" s="23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22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</row>
    <row r="599" spans="2:48" ht="15.75" customHeight="1">
      <c r="B599" s="10"/>
      <c r="C599" s="20"/>
      <c r="D599" s="20"/>
      <c r="E599" s="21"/>
      <c r="F599" s="21"/>
      <c r="G599" s="10"/>
      <c r="H599" s="10"/>
      <c r="I599" s="10"/>
      <c r="J599" s="10"/>
      <c r="K599" s="10"/>
      <c r="L599" s="10"/>
      <c r="M599" s="10"/>
      <c r="N599" s="23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22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</row>
    <row r="600" spans="2:48" ht="15.75" customHeight="1">
      <c r="B600" s="10"/>
      <c r="C600" s="20"/>
      <c r="D600" s="20"/>
      <c r="E600" s="21"/>
      <c r="F600" s="21"/>
      <c r="G600" s="10"/>
      <c r="H600" s="10"/>
      <c r="I600" s="10"/>
      <c r="J600" s="10"/>
      <c r="K600" s="10"/>
      <c r="L600" s="10"/>
      <c r="M600" s="10"/>
      <c r="N600" s="23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22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</row>
    <row r="601" spans="2:48" ht="15.75" customHeight="1">
      <c r="B601" s="10"/>
      <c r="C601" s="20"/>
      <c r="D601" s="20"/>
      <c r="E601" s="21"/>
      <c r="F601" s="21"/>
      <c r="G601" s="10"/>
      <c r="H601" s="10"/>
      <c r="I601" s="10"/>
      <c r="J601" s="10"/>
      <c r="K601" s="10"/>
      <c r="L601" s="10"/>
      <c r="M601" s="10"/>
      <c r="N601" s="23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22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</row>
    <row r="602" spans="2:48" ht="15.75" customHeight="1">
      <c r="B602" s="10"/>
      <c r="C602" s="20"/>
      <c r="D602" s="20"/>
      <c r="E602" s="21"/>
      <c r="F602" s="21"/>
      <c r="G602" s="10"/>
      <c r="H602" s="10"/>
      <c r="I602" s="10"/>
      <c r="J602" s="10"/>
      <c r="K602" s="10"/>
      <c r="L602" s="10"/>
      <c r="M602" s="10"/>
      <c r="N602" s="23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22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</row>
    <row r="603" spans="2:48" ht="15.75" customHeight="1">
      <c r="B603" s="10"/>
      <c r="C603" s="20"/>
      <c r="D603" s="20"/>
      <c r="E603" s="21"/>
      <c r="F603" s="21"/>
      <c r="G603" s="10"/>
      <c r="H603" s="10"/>
      <c r="I603" s="10"/>
      <c r="J603" s="10"/>
      <c r="K603" s="10"/>
      <c r="L603" s="10"/>
      <c r="M603" s="10"/>
      <c r="N603" s="23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22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</row>
    <row r="604" spans="2:48" ht="15.75" customHeight="1">
      <c r="B604" s="10"/>
      <c r="C604" s="20"/>
      <c r="D604" s="20"/>
      <c r="E604" s="21"/>
      <c r="F604" s="21"/>
      <c r="G604" s="10"/>
      <c r="H604" s="10"/>
      <c r="I604" s="10"/>
      <c r="J604" s="10"/>
      <c r="K604" s="10"/>
      <c r="L604" s="10"/>
      <c r="M604" s="10"/>
      <c r="N604" s="23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22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</row>
    <row r="605" spans="2:48" ht="15.75" customHeight="1">
      <c r="B605" s="10"/>
      <c r="C605" s="20"/>
      <c r="D605" s="20"/>
      <c r="E605" s="21"/>
      <c r="F605" s="21"/>
      <c r="G605" s="10"/>
      <c r="H605" s="10"/>
      <c r="I605" s="10"/>
      <c r="J605" s="10"/>
      <c r="K605" s="10"/>
      <c r="L605" s="10"/>
      <c r="M605" s="10"/>
      <c r="N605" s="23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22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</row>
    <row r="606" spans="2:48" ht="15.75" customHeight="1">
      <c r="B606" s="10"/>
      <c r="C606" s="20"/>
      <c r="D606" s="20"/>
      <c r="E606" s="21"/>
      <c r="F606" s="21"/>
      <c r="G606" s="10"/>
      <c r="H606" s="10"/>
      <c r="I606" s="10"/>
      <c r="J606" s="10"/>
      <c r="K606" s="10"/>
      <c r="L606" s="10"/>
      <c r="M606" s="10"/>
      <c r="N606" s="23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22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</row>
    <row r="607" spans="2:48" ht="15.75" customHeight="1">
      <c r="B607" s="10"/>
      <c r="C607" s="20"/>
      <c r="D607" s="20"/>
      <c r="E607" s="21"/>
      <c r="F607" s="21"/>
      <c r="G607" s="10"/>
      <c r="H607" s="10"/>
      <c r="I607" s="10"/>
      <c r="J607" s="10"/>
      <c r="K607" s="10"/>
      <c r="L607" s="10"/>
      <c r="M607" s="10"/>
      <c r="N607" s="23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22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</row>
    <row r="608" spans="2:48" ht="15.75" customHeight="1">
      <c r="B608" s="10"/>
      <c r="C608" s="20"/>
      <c r="D608" s="20"/>
      <c r="E608" s="21"/>
      <c r="F608" s="21"/>
      <c r="G608" s="10"/>
      <c r="H608" s="10"/>
      <c r="I608" s="10"/>
      <c r="J608" s="10"/>
      <c r="K608" s="10"/>
      <c r="L608" s="10"/>
      <c r="M608" s="10"/>
      <c r="N608" s="23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22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</row>
    <row r="609" spans="2:48" ht="15.75" customHeight="1">
      <c r="B609" s="10"/>
      <c r="C609" s="20"/>
      <c r="D609" s="20"/>
      <c r="E609" s="21"/>
      <c r="F609" s="21"/>
      <c r="G609" s="10"/>
      <c r="H609" s="10"/>
      <c r="I609" s="10"/>
      <c r="J609" s="10"/>
      <c r="K609" s="10"/>
      <c r="L609" s="10"/>
      <c r="M609" s="10"/>
      <c r="N609" s="23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22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</row>
    <row r="610" spans="2:48" ht="15.75" customHeight="1">
      <c r="B610" s="10"/>
      <c r="C610" s="20"/>
      <c r="D610" s="20"/>
      <c r="E610" s="21"/>
      <c r="F610" s="21"/>
      <c r="G610" s="10"/>
      <c r="H610" s="10"/>
      <c r="I610" s="10"/>
      <c r="J610" s="10"/>
      <c r="K610" s="10"/>
      <c r="L610" s="10"/>
      <c r="M610" s="10"/>
      <c r="N610" s="23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22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</row>
    <row r="611" spans="2:48" ht="15.75" customHeight="1">
      <c r="B611" s="10"/>
      <c r="C611" s="20"/>
      <c r="D611" s="20"/>
      <c r="E611" s="21"/>
      <c r="F611" s="21"/>
      <c r="G611" s="10"/>
      <c r="H611" s="10"/>
      <c r="I611" s="10"/>
      <c r="J611" s="10"/>
      <c r="K611" s="10"/>
      <c r="L611" s="10"/>
      <c r="M611" s="10"/>
      <c r="N611" s="23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22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</row>
    <row r="612" spans="2:48" ht="15.75" customHeight="1">
      <c r="B612" s="10"/>
      <c r="C612" s="20"/>
      <c r="D612" s="20"/>
      <c r="E612" s="21"/>
      <c r="F612" s="21"/>
      <c r="G612" s="10"/>
      <c r="H612" s="10"/>
      <c r="I612" s="10"/>
      <c r="J612" s="10"/>
      <c r="K612" s="10"/>
      <c r="L612" s="10"/>
      <c r="M612" s="10"/>
      <c r="N612" s="23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22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</row>
    <row r="613" spans="2:48" ht="15.75" customHeight="1">
      <c r="B613" s="10"/>
      <c r="C613" s="20"/>
      <c r="D613" s="20"/>
      <c r="E613" s="21"/>
      <c r="F613" s="21"/>
      <c r="G613" s="10"/>
      <c r="H613" s="10"/>
      <c r="I613" s="10"/>
      <c r="J613" s="10"/>
      <c r="K613" s="10"/>
      <c r="L613" s="10"/>
      <c r="M613" s="10"/>
      <c r="N613" s="23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22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</row>
    <row r="614" spans="2:48" ht="15.75" customHeight="1">
      <c r="B614" s="10"/>
      <c r="C614" s="20"/>
      <c r="D614" s="20"/>
      <c r="E614" s="21"/>
      <c r="F614" s="21"/>
      <c r="G614" s="10"/>
      <c r="H614" s="10"/>
      <c r="I614" s="10"/>
      <c r="J614" s="10"/>
      <c r="K614" s="10"/>
      <c r="L614" s="10"/>
      <c r="M614" s="10"/>
      <c r="N614" s="23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22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</row>
    <row r="615" spans="2:48" ht="15.75" customHeight="1">
      <c r="B615" s="10"/>
      <c r="C615" s="20"/>
      <c r="D615" s="20"/>
      <c r="E615" s="21"/>
      <c r="F615" s="21"/>
      <c r="G615" s="10"/>
      <c r="H615" s="10"/>
      <c r="I615" s="10"/>
      <c r="J615" s="10"/>
      <c r="K615" s="10"/>
      <c r="L615" s="10"/>
      <c r="M615" s="10"/>
      <c r="N615" s="23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22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</row>
    <row r="616" spans="2:48" ht="15.75" customHeight="1">
      <c r="B616" s="10"/>
      <c r="C616" s="20"/>
      <c r="D616" s="20"/>
      <c r="E616" s="21"/>
      <c r="F616" s="21"/>
      <c r="G616" s="10"/>
      <c r="H616" s="10"/>
      <c r="I616" s="10"/>
      <c r="J616" s="10"/>
      <c r="K616" s="10"/>
      <c r="L616" s="10"/>
      <c r="M616" s="10"/>
      <c r="N616" s="23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22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</row>
    <row r="617" spans="2:48" ht="15.75" customHeight="1">
      <c r="B617" s="10"/>
      <c r="C617" s="20"/>
      <c r="D617" s="20"/>
      <c r="E617" s="21"/>
      <c r="F617" s="21"/>
      <c r="G617" s="10"/>
      <c r="H617" s="10"/>
      <c r="I617" s="10"/>
      <c r="J617" s="10"/>
      <c r="K617" s="10"/>
      <c r="L617" s="10"/>
      <c r="M617" s="10"/>
      <c r="N617" s="23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22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</row>
    <row r="618" spans="2:48" ht="15.75" customHeight="1">
      <c r="B618" s="10"/>
      <c r="C618" s="20"/>
      <c r="D618" s="20"/>
      <c r="E618" s="21"/>
      <c r="F618" s="21"/>
      <c r="G618" s="10"/>
      <c r="H618" s="10"/>
      <c r="I618" s="10"/>
      <c r="J618" s="10"/>
      <c r="K618" s="10"/>
      <c r="L618" s="10"/>
      <c r="M618" s="10"/>
      <c r="N618" s="23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22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</row>
    <row r="619" spans="2:48" ht="15.75" customHeight="1">
      <c r="B619" s="10"/>
      <c r="C619" s="20"/>
      <c r="D619" s="20"/>
      <c r="E619" s="21"/>
      <c r="F619" s="21"/>
      <c r="G619" s="10"/>
      <c r="H619" s="10"/>
      <c r="I619" s="10"/>
      <c r="J619" s="10"/>
      <c r="K619" s="10"/>
      <c r="L619" s="10"/>
      <c r="M619" s="10"/>
      <c r="N619" s="23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22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</row>
    <row r="620" spans="2:48" ht="15.75" customHeight="1">
      <c r="B620" s="10"/>
      <c r="C620" s="20"/>
      <c r="D620" s="20"/>
      <c r="E620" s="21"/>
      <c r="F620" s="21"/>
      <c r="G620" s="10"/>
      <c r="H620" s="10"/>
      <c r="I620" s="10"/>
      <c r="J620" s="10"/>
      <c r="K620" s="10"/>
      <c r="L620" s="10"/>
      <c r="M620" s="10"/>
      <c r="N620" s="23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22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</row>
    <row r="621" spans="2:48" ht="15.75" customHeight="1">
      <c r="B621" s="10"/>
      <c r="C621" s="20"/>
      <c r="D621" s="20"/>
      <c r="E621" s="21"/>
      <c r="F621" s="21"/>
      <c r="G621" s="10"/>
      <c r="H621" s="10"/>
      <c r="I621" s="10"/>
      <c r="J621" s="10"/>
      <c r="K621" s="10"/>
      <c r="L621" s="10"/>
      <c r="M621" s="10"/>
      <c r="N621" s="23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22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</row>
    <row r="622" spans="2:48" ht="15.75" customHeight="1">
      <c r="B622" s="10"/>
      <c r="C622" s="20"/>
      <c r="D622" s="20"/>
      <c r="E622" s="21"/>
      <c r="F622" s="21"/>
      <c r="G622" s="10"/>
      <c r="H622" s="10"/>
      <c r="I622" s="10"/>
      <c r="J622" s="10"/>
      <c r="K622" s="10"/>
      <c r="L622" s="10"/>
      <c r="M622" s="10"/>
      <c r="N622" s="23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22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</row>
    <row r="623" spans="2:48" ht="15.75" customHeight="1">
      <c r="B623" s="10"/>
      <c r="C623" s="20"/>
      <c r="D623" s="20"/>
      <c r="E623" s="21"/>
      <c r="F623" s="21"/>
      <c r="G623" s="10"/>
      <c r="H623" s="10"/>
      <c r="I623" s="10"/>
      <c r="J623" s="10"/>
      <c r="K623" s="10"/>
      <c r="L623" s="10"/>
      <c r="M623" s="10"/>
      <c r="N623" s="23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22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</row>
    <row r="624" spans="2:48" ht="15.75" customHeight="1">
      <c r="B624" s="10"/>
      <c r="C624" s="20"/>
      <c r="D624" s="20"/>
      <c r="E624" s="21"/>
      <c r="F624" s="21"/>
      <c r="G624" s="10"/>
      <c r="H624" s="10"/>
      <c r="I624" s="10"/>
      <c r="J624" s="10"/>
      <c r="K624" s="10"/>
      <c r="L624" s="10"/>
      <c r="M624" s="10"/>
      <c r="N624" s="23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22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</row>
    <row r="625" spans="2:48" ht="15.75" customHeight="1">
      <c r="B625" s="10"/>
      <c r="C625" s="20"/>
      <c r="D625" s="20"/>
      <c r="E625" s="21"/>
      <c r="F625" s="21"/>
      <c r="G625" s="10"/>
      <c r="H625" s="10"/>
      <c r="I625" s="10"/>
      <c r="J625" s="10"/>
      <c r="K625" s="10"/>
      <c r="L625" s="10"/>
      <c r="M625" s="10"/>
      <c r="N625" s="23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22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</row>
    <row r="626" spans="2:48" ht="15.75" customHeight="1">
      <c r="B626" s="10"/>
      <c r="C626" s="20"/>
      <c r="D626" s="20"/>
      <c r="E626" s="21"/>
      <c r="F626" s="21"/>
      <c r="G626" s="10"/>
      <c r="H626" s="10"/>
      <c r="I626" s="10"/>
      <c r="J626" s="10"/>
      <c r="K626" s="10"/>
      <c r="L626" s="10"/>
      <c r="M626" s="10"/>
      <c r="N626" s="23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22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</row>
    <row r="627" spans="2:48" ht="15.75" customHeight="1">
      <c r="B627" s="10"/>
      <c r="C627" s="20"/>
      <c r="D627" s="20"/>
      <c r="E627" s="21"/>
      <c r="F627" s="21"/>
      <c r="G627" s="10"/>
      <c r="H627" s="10"/>
      <c r="I627" s="10"/>
      <c r="J627" s="10"/>
      <c r="K627" s="10"/>
      <c r="L627" s="10"/>
      <c r="M627" s="10"/>
      <c r="N627" s="23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22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</row>
    <row r="628" spans="2:48" ht="15.75" customHeight="1">
      <c r="B628" s="10"/>
      <c r="C628" s="20"/>
      <c r="D628" s="20"/>
      <c r="E628" s="21"/>
      <c r="F628" s="21"/>
      <c r="G628" s="10"/>
      <c r="H628" s="10"/>
      <c r="I628" s="10"/>
      <c r="J628" s="10"/>
      <c r="K628" s="10"/>
      <c r="L628" s="10"/>
      <c r="M628" s="10"/>
      <c r="N628" s="23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22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</row>
    <row r="629" spans="2:48" ht="15.75" customHeight="1">
      <c r="B629" s="10"/>
      <c r="C629" s="20"/>
      <c r="D629" s="20"/>
      <c r="E629" s="21"/>
      <c r="F629" s="21"/>
      <c r="G629" s="10"/>
      <c r="H629" s="10"/>
      <c r="I629" s="10"/>
      <c r="J629" s="10"/>
      <c r="K629" s="10"/>
      <c r="L629" s="10"/>
      <c r="M629" s="10"/>
      <c r="N629" s="23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22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</row>
    <row r="630" spans="2:48" ht="15.75" customHeight="1">
      <c r="B630" s="10"/>
      <c r="C630" s="20"/>
      <c r="D630" s="20"/>
      <c r="E630" s="21"/>
      <c r="F630" s="21"/>
      <c r="G630" s="10"/>
      <c r="H630" s="10"/>
      <c r="I630" s="10"/>
      <c r="J630" s="10"/>
      <c r="K630" s="10"/>
      <c r="L630" s="10"/>
      <c r="M630" s="10"/>
      <c r="N630" s="23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22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</row>
    <row r="631" spans="2:48" ht="15.75" customHeight="1">
      <c r="B631" s="10"/>
      <c r="C631" s="20"/>
      <c r="D631" s="20"/>
      <c r="E631" s="21"/>
      <c r="F631" s="21"/>
      <c r="G631" s="10"/>
      <c r="H631" s="10"/>
      <c r="I631" s="10"/>
      <c r="J631" s="10"/>
      <c r="K631" s="10"/>
      <c r="L631" s="10"/>
      <c r="M631" s="10"/>
      <c r="N631" s="23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22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</row>
    <row r="632" spans="2:48" ht="15.75" customHeight="1">
      <c r="B632" s="10"/>
      <c r="C632" s="20"/>
      <c r="D632" s="20"/>
      <c r="E632" s="21"/>
      <c r="F632" s="21"/>
      <c r="G632" s="10"/>
      <c r="H632" s="10"/>
      <c r="I632" s="10"/>
      <c r="J632" s="10"/>
      <c r="K632" s="10"/>
      <c r="L632" s="10"/>
      <c r="M632" s="10"/>
      <c r="N632" s="23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22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</row>
    <row r="633" spans="2:48" ht="15.75" customHeight="1">
      <c r="B633" s="10"/>
      <c r="C633" s="20"/>
      <c r="D633" s="20"/>
      <c r="E633" s="21"/>
      <c r="F633" s="21"/>
      <c r="G633" s="10"/>
      <c r="H633" s="10"/>
      <c r="I633" s="10"/>
      <c r="J633" s="10"/>
      <c r="K633" s="10"/>
      <c r="L633" s="10"/>
      <c r="M633" s="10"/>
      <c r="N633" s="23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22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</row>
    <row r="634" spans="2:48" ht="15.75" customHeight="1">
      <c r="B634" s="10"/>
      <c r="C634" s="20"/>
      <c r="D634" s="20"/>
      <c r="E634" s="21"/>
      <c r="F634" s="21"/>
      <c r="G634" s="10"/>
      <c r="H634" s="10"/>
      <c r="I634" s="10"/>
      <c r="J634" s="10"/>
      <c r="K634" s="10"/>
      <c r="L634" s="10"/>
      <c r="M634" s="10"/>
      <c r="N634" s="23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22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</row>
    <row r="635" spans="2:48" ht="15.75" customHeight="1">
      <c r="B635" s="10"/>
      <c r="C635" s="20"/>
      <c r="D635" s="20"/>
      <c r="E635" s="21"/>
      <c r="F635" s="21"/>
      <c r="G635" s="10"/>
      <c r="H635" s="10"/>
      <c r="I635" s="10"/>
      <c r="J635" s="10"/>
      <c r="K635" s="10"/>
      <c r="L635" s="10"/>
      <c r="M635" s="10"/>
      <c r="N635" s="23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22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</row>
    <row r="636" spans="2:48" ht="15.75" customHeight="1">
      <c r="B636" s="10"/>
      <c r="C636" s="20"/>
      <c r="D636" s="20"/>
      <c r="E636" s="21"/>
      <c r="F636" s="21"/>
      <c r="G636" s="10"/>
      <c r="H636" s="10"/>
      <c r="I636" s="10"/>
      <c r="J636" s="10"/>
      <c r="K636" s="10"/>
      <c r="L636" s="10"/>
      <c r="M636" s="10"/>
      <c r="N636" s="23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22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</row>
    <row r="637" spans="2:48" ht="15.75" customHeight="1">
      <c r="B637" s="10"/>
      <c r="C637" s="20"/>
      <c r="D637" s="20"/>
      <c r="E637" s="21"/>
      <c r="F637" s="21"/>
      <c r="G637" s="10"/>
      <c r="H637" s="10"/>
      <c r="I637" s="10"/>
      <c r="J637" s="10"/>
      <c r="K637" s="10"/>
      <c r="L637" s="10"/>
      <c r="M637" s="10"/>
      <c r="N637" s="23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22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</row>
    <row r="638" spans="2:48" ht="15.75" customHeight="1">
      <c r="B638" s="10"/>
      <c r="C638" s="20"/>
      <c r="D638" s="20"/>
      <c r="E638" s="21"/>
      <c r="F638" s="21"/>
      <c r="G638" s="10"/>
      <c r="H638" s="10"/>
      <c r="I638" s="10"/>
      <c r="J638" s="10"/>
      <c r="K638" s="10"/>
      <c r="L638" s="10"/>
      <c r="M638" s="10"/>
      <c r="N638" s="23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22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</row>
    <row r="639" spans="2:48" ht="15.75" customHeight="1">
      <c r="B639" s="10"/>
      <c r="C639" s="20"/>
      <c r="D639" s="20"/>
      <c r="E639" s="21"/>
      <c r="F639" s="21"/>
      <c r="G639" s="10"/>
      <c r="H639" s="10"/>
      <c r="I639" s="10"/>
      <c r="J639" s="10"/>
      <c r="K639" s="10"/>
      <c r="L639" s="10"/>
      <c r="M639" s="10"/>
      <c r="N639" s="23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22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</row>
    <row r="640" spans="2:48" ht="15.75" customHeight="1">
      <c r="B640" s="10"/>
      <c r="C640" s="20"/>
      <c r="D640" s="20"/>
      <c r="E640" s="21"/>
      <c r="F640" s="21"/>
      <c r="G640" s="10"/>
      <c r="H640" s="10"/>
      <c r="I640" s="10"/>
      <c r="J640" s="10"/>
      <c r="K640" s="10"/>
      <c r="L640" s="10"/>
      <c r="M640" s="10"/>
      <c r="N640" s="23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22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</row>
    <row r="641" spans="2:48" ht="15.75" customHeight="1">
      <c r="B641" s="10"/>
      <c r="C641" s="20"/>
      <c r="D641" s="20"/>
      <c r="E641" s="21"/>
      <c r="F641" s="21"/>
      <c r="G641" s="10"/>
      <c r="H641" s="10"/>
      <c r="I641" s="10"/>
      <c r="J641" s="10"/>
      <c r="K641" s="10"/>
      <c r="L641" s="10"/>
      <c r="M641" s="10"/>
      <c r="N641" s="23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22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</row>
    <row r="642" spans="2:48" ht="15.75" customHeight="1">
      <c r="B642" s="10"/>
      <c r="C642" s="20"/>
      <c r="D642" s="20"/>
      <c r="E642" s="21"/>
      <c r="F642" s="21"/>
      <c r="G642" s="10"/>
      <c r="H642" s="10"/>
      <c r="I642" s="10"/>
      <c r="J642" s="10"/>
      <c r="K642" s="10"/>
      <c r="L642" s="10"/>
      <c r="M642" s="10"/>
      <c r="N642" s="23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22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</row>
    <row r="643" spans="2:48" ht="15.75" customHeight="1">
      <c r="B643" s="10"/>
      <c r="C643" s="20"/>
      <c r="D643" s="20"/>
      <c r="E643" s="21"/>
      <c r="F643" s="21"/>
      <c r="G643" s="10"/>
      <c r="H643" s="10"/>
      <c r="I643" s="10"/>
      <c r="J643" s="10"/>
      <c r="K643" s="10"/>
      <c r="L643" s="10"/>
      <c r="M643" s="10"/>
      <c r="N643" s="23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22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</row>
    <row r="644" spans="2:48" ht="15.75" customHeight="1">
      <c r="B644" s="10"/>
      <c r="C644" s="20"/>
      <c r="D644" s="20"/>
      <c r="E644" s="21"/>
      <c r="F644" s="21"/>
      <c r="G644" s="10"/>
      <c r="H644" s="10"/>
      <c r="I644" s="10"/>
      <c r="J644" s="10"/>
      <c r="K644" s="10"/>
      <c r="L644" s="10"/>
      <c r="M644" s="10"/>
      <c r="N644" s="23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22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</row>
    <row r="645" spans="2:48" ht="15.75" customHeight="1">
      <c r="B645" s="10"/>
      <c r="C645" s="20"/>
      <c r="D645" s="20"/>
      <c r="E645" s="21"/>
      <c r="F645" s="21"/>
      <c r="G645" s="10"/>
      <c r="H645" s="10"/>
      <c r="I645" s="10"/>
      <c r="J645" s="10"/>
      <c r="K645" s="10"/>
      <c r="L645" s="10"/>
      <c r="M645" s="10"/>
      <c r="N645" s="23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22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</row>
    <row r="646" spans="2:48" ht="15.75" customHeight="1">
      <c r="B646" s="10"/>
      <c r="C646" s="20"/>
      <c r="D646" s="20"/>
      <c r="E646" s="21"/>
      <c r="F646" s="21"/>
      <c r="G646" s="10"/>
      <c r="H646" s="10"/>
      <c r="I646" s="10"/>
      <c r="J646" s="10"/>
      <c r="K646" s="10"/>
      <c r="L646" s="10"/>
      <c r="M646" s="10"/>
      <c r="N646" s="23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22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</row>
    <row r="647" spans="2:48" ht="15.75" customHeight="1">
      <c r="B647" s="10"/>
      <c r="C647" s="20"/>
      <c r="D647" s="20"/>
      <c r="E647" s="21"/>
      <c r="F647" s="21"/>
      <c r="G647" s="10"/>
      <c r="H647" s="10"/>
      <c r="I647" s="10"/>
      <c r="J647" s="10"/>
      <c r="K647" s="10"/>
      <c r="L647" s="10"/>
      <c r="M647" s="10"/>
      <c r="N647" s="23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22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</row>
    <row r="648" spans="2:48" ht="15.75" customHeight="1">
      <c r="B648" s="10"/>
      <c r="C648" s="20"/>
      <c r="D648" s="20"/>
      <c r="E648" s="21"/>
      <c r="F648" s="21"/>
      <c r="G648" s="10"/>
      <c r="H648" s="10"/>
      <c r="I648" s="10"/>
      <c r="J648" s="10"/>
      <c r="K648" s="10"/>
      <c r="L648" s="10"/>
      <c r="M648" s="10"/>
      <c r="N648" s="23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22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</row>
    <row r="649" spans="2:48" ht="15.75" customHeight="1">
      <c r="B649" s="10"/>
      <c r="C649" s="20"/>
      <c r="D649" s="20"/>
      <c r="E649" s="21"/>
      <c r="F649" s="21"/>
      <c r="G649" s="10"/>
      <c r="H649" s="10"/>
      <c r="I649" s="10"/>
      <c r="J649" s="10"/>
      <c r="K649" s="10"/>
      <c r="L649" s="10"/>
      <c r="M649" s="10"/>
      <c r="N649" s="23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22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</row>
    <row r="650" spans="2:48" ht="15.75" customHeight="1">
      <c r="B650" s="10"/>
      <c r="C650" s="20"/>
      <c r="D650" s="20"/>
      <c r="E650" s="21"/>
      <c r="F650" s="21"/>
      <c r="G650" s="10"/>
      <c r="H650" s="10"/>
      <c r="I650" s="10"/>
      <c r="J650" s="10"/>
      <c r="K650" s="10"/>
      <c r="L650" s="10"/>
      <c r="M650" s="10"/>
      <c r="N650" s="23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22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</row>
    <row r="651" spans="2:48" ht="15.75" customHeight="1">
      <c r="B651" s="10"/>
      <c r="C651" s="20"/>
      <c r="D651" s="20"/>
      <c r="E651" s="21"/>
      <c r="F651" s="21"/>
      <c r="G651" s="10"/>
      <c r="H651" s="10"/>
      <c r="I651" s="10"/>
      <c r="J651" s="10"/>
      <c r="K651" s="10"/>
      <c r="L651" s="10"/>
      <c r="M651" s="10"/>
      <c r="N651" s="23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22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</row>
    <row r="652" spans="2:48" ht="15.75" customHeight="1">
      <c r="B652" s="10"/>
      <c r="C652" s="20"/>
      <c r="D652" s="20"/>
      <c r="E652" s="21"/>
      <c r="F652" s="21"/>
      <c r="G652" s="10"/>
      <c r="H652" s="10"/>
      <c r="I652" s="10"/>
      <c r="J652" s="10"/>
      <c r="K652" s="10"/>
      <c r="L652" s="10"/>
      <c r="M652" s="10"/>
      <c r="N652" s="23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22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</row>
    <row r="653" spans="2:48" ht="15.75" customHeight="1">
      <c r="B653" s="10"/>
      <c r="C653" s="20"/>
      <c r="D653" s="20"/>
      <c r="E653" s="21"/>
      <c r="F653" s="21"/>
      <c r="G653" s="10"/>
      <c r="H653" s="10"/>
      <c r="I653" s="10"/>
      <c r="J653" s="10"/>
      <c r="K653" s="10"/>
      <c r="L653" s="10"/>
      <c r="M653" s="10"/>
      <c r="N653" s="23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22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</row>
    <row r="654" spans="2:48" ht="15.75" customHeight="1">
      <c r="B654" s="10"/>
      <c r="C654" s="20"/>
      <c r="D654" s="20"/>
      <c r="E654" s="21"/>
      <c r="F654" s="21"/>
      <c r="G654" s="10"/>
      <c r="H654" s="10"/>
      <c r="I654" s="10"/>
      <c r="J654" s="10"/>
      <c r="K654" s="10"/>
      <c r="L654" s="10"/>
      <c r="M654" s="10"/>
      <c r="N654" s="23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22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</row>
    <row r="655" spans="2:48" ht="15.75" customHeight="1">
      <c r="B655" s="10"/>
      <c r="C655" s="20"/>
      <c r="D655" s="20"/>
      <c r="E655" s="21"/>
      <c r="F655" s="21"/>
      <c r="G655" s="10"/>
      <c r="H655" s="10"/>
      <c r="I655" s="10"/>
      <c r="J655" s="10"/>
      <c r="K655" s="10"/>
      <c r="L655" s="10"/>
      <c r="M655" s="10"/>
      <c r="N655" s="23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22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</row>
    <row r="656" spans="2:48" ht="15.75" customHeight="1">
      <c r="B656" s="10"/>
      <c r="C656" s="20"/>
      <c r="D656" s="20"/>
      <c r="E656" s="21"/>
      <c r="F656" s="21"/>
      <c r="G656" s="10"/>
      <c r="H656" s="10"/>
      <c r="I656" s="10"/>
      <c r="J656" s="10"/>
      <c r="K656" s="10"/>
      <c r="L656" s="10"/>
      <c r="M656" s="10"/>
      <c r="N656" s="23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22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</row>
    <row r="657" spans="2:48" ht="15.75" customHeight="1">
      <c r="B657" s="10"/>
      <c r="C657" s="20"/>
      <c r="D657" s="20"/>
      <c r="E657" s="21"/>
      <c r="F657" s="21"/>
      <c r="G657" s="10"/>
      <c r="H657" s="10"/>
      <c r="I657" s="10"/>
      <c r="J657" s="10"/>
      <c r="K657" s="10"/>
      <c r="L657" s="10"/>
      <c r="M657" s="10"/>
      <c r="N657" s="23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22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</row>
    <row r="658" spans="2:48" ht="15.75" customHeight="1">
      <c r="B658" s="10"/>
      <c r="C658" s="20"/>
      <c r="D658" s="20"/>
      <c r="E658" s="21"/>
      <c r="F658" s="21"/>
      <c r="G658" s="10"/>
      <c r="H658" s="10"/>
      <c r="I658" s="10"/>
      <c r="J658" s="10"/>
      <c r="K658" s="10"/>
      <c r="L658" s="10"/>
      <c r="M658" s="10"/>
      <c r="N658" s="23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22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</row>
    <row r="659" spans="2:48" ht="15.75" customHeight="1">
      <c r="B659" s="10"/>
      <c r="C659" s="20"/>
      <c r="D659" s="20"/>
      <c r="E659" s="21"/>
      <c r="F659" s="21"/>
      <c r="G659" s="10"/>
      <c r="H659" s="10"/>
      <c r="I659" s="10"/>
      <c r="J659" s="10"/>
      <c r="K659" s="10"/>
      <c r="L659" s="10"/>
      <c r="M659" s="10"/>
      <c r="N659" s="23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22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</row>
    <row r="660" spans="2:48" ht="15.75" customHeight="1">
      <c r="B660" s="10"/>
      <c r="C660" s="20"/>
      <c r="D660" s="20"/>
      <c r="E660" s="21"/>
      <c r="F660" s="21"/>
      <c r="G660" s="10"/>
      <c r="H660" s="10"/>
      <c r="I660" s="10"/>
      <c r="J660" s="10"/>
      <c r="K660" s="10"/>
      <c r="L660" s="10"/>
      <c r="M660" s="10"/>
      <c r="N660" s="23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22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</row>
    <row r="661" spans="2:48" ht="15.75" customHeight="1">
      <c r="B661" s="10"/>
      <c r="C661" s="20"/>
      <c r="D661" s="20"/>
      <c r="E661" s="21"/>
      <c r="F661" s="21"/>
      <c r="G661" s="10"/>
      <c r="H661" s="10"/>
      <c r="I661" s="10"/>
      <c r="J661" s="10"/>
      <c r="K661" s="10"/>
      <c r="L661" s="10"/>
      <c r="M661" s="10"/>
      <c r="N661" s="23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22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</row>
    <row r="662" spans="2:48" ht="15.75" customHeight="1">
      <c r="B662" s="10"/>
      <c r="C662" s="20"/>
      <c r="D662" s="20"/>
      <c r="E662" s="21"/>
      <c r="F662" s="21"/>
      <c r="G662" s="10"/>
      <c r="H662" s="10"/>
      <c r="I662" s="10"/>
      <c r="J662" s="10"/>
      <c r="K662" s="10"/>
      <c r="L662" s="10"/>
      <c r="M662" s="10"/>
      <c r="N662" s="23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22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</row>
    <row r="663" spans="2:48" ht="15.75" customHeight="1">
      <c r="B663" s="10"/>
      <c r="C663" s="20"/>
      <c r="D663" s="20"/>
      <c r="E663" s="21"/>
      <c r="F663" s="21"/>
      <c r="G663" s="10"/>
      <c r="H663" s="10"/>
      <c r="I663" s="10"/>
      <c r="J663" s="10"/>
      <c r="K663" s="10"/>
      <c r="L663" s="10"/>
      <c r="M663" s="10"/>
      <c r="N663" s="23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22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</row>
    <row r="664" spans="2:48" ht="15.75" customHeight="1">
      <c r="B664" s="10"/>
      <c r="C664" s="20"/>
      <c r="D664" s="20"/>
      <c r="E664" s="21"/>
      <c r="F664" s="21"/>
      <c r="G664" s="10"/>
      <c r="H664" s="10"/>
      <c r="I664" s="10"/>
      <c r="J664" s="10"/>
      <c r="K664" s="10"/>
      <c r="L664" s="10"/>
      <c r="M664" s="10"/>
      <c r="N664" s="23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22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</row>
    <row r="665" spans="2:48" ht="15.75" customHeight="1">
      <c r="B665" s="10"/>
      <c r="C665" s="20"/>
      <c r="D665" s="20"/>
      <c r="E665" s="21"/>
      <c r="F665" s="21"/>
      <c r="G665" s="10"/>
      <c r="H665" s="10"/>
      <c r="I665" s="10"/>
      <c r="J665" s="10"/>
      <c r="K665" s="10"/>
      <c r="L665" s="10"/>
      <c r="M665" s="10"/>
      <c r="N665" s="23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22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</row>
    <row r="666" spans="2:48" ht="15.75" customHeight="1">
      <c r="B666" s="10"/>
      <c r="C666" s="20"/>
      <c r="D666" s="20"/>
      <c r="E666" s="21"/>
      <c r="F666" s="21"/>
      <c r="G666" s="10"/>
      <c r="H666" s="10"/>
      <c r="I666" s="10"/>
      <c r="J666" s="10"/>
      <c r="K666" s="10"/>
      <c r="L666" s="10"/>
      <c r="M666" s="10"/>
      <c r="N666" s="23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22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</row>
    <row r="667" spans="2:48" ht="15.75" customHeight="1">
      <c r="B667" s="10"/>
      <c r="C667" s="20"/>
      <c r="D667" s="20"/>
      <c r="E667" s="21"/>
      <c r="F667" s="21"/>
      <c r="G667" s="10"/>
      <c r="H667" s="10"/>
      <c r="I667" s="10"/>
      <c r="J667" s="10"/>
      <c r="K667" s="10"/>
      <c r="L667" s="10"/>
      <c r="M667" s="10"/>
      <c r="N667" s="23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22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</row>
    <row r="668" spans="2:48" ht="15.75" customHeight="1">
      <c r="B668" s="10"/>
      <c r="C668" s="20"/>
      <c r="D668" s="20"/>
      <c r="E668" s="21"/>
      <c r="F668" s="21"/>
      <c r="G668" s="10"/>
      <c r="H668" s="10"/>
      <c r="I668" s="10"/>
      <c r="J668" s="10"/>
      <c r="K668" s="10"/>
      <c r="L668" s="10"/>
      <c r="M668" s="10"/>
      <c r="N668" s="23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22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</row>
    <row r="669" spans="2:48" ht="15.75" customHeight="1">
      <c r="B669" s="10"/>
      <c r="C669" s="20"/>
      <c r="D669" s="20"/>
      <c r="E669" s="21"/>
      <c r="F669" s="21"/>
      <c r="G669" s="10"/>
      <c r="H669" s="10"/>
      <c r="I669" s="10"/>
      <c r="J669" s="10"/>
      <c r="K669" s="10"/>
      <c r="L669" s="10"/>
      <c r="M669" s="10"/>
      <c r="N669" s="23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22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</row>
    <row r="670" spans="2:48" ht="15.75" customHeight="1">
      <c r="B670" s="10"/>
      <c r="C670" s="20"/>
      <c r="D670" s="20"/>
      <c r="E670" s="21"/>
      <c r="F670" s="21"/>
      <c r="G670" s="10"/>
      <c r="H670" s="10"/>
      <c r="I670" s="10"/>
      <c r="J670" s="10"/>
      <c r="K670" s="10"/>
      <c r="L670" s="10"/>
      <c r="M670" s="10"/>
      <c r="N670" s="23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22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</row>
    <row r="671" spans="2:48" ht="15.75" customHeight="1">
      <c r="B671" s="10"/>
      <c r="C671" s="20"/>
      <c r="D671" s="20"/>
      <c r="E671" s="21"/>
      <c r="F671" s="21"/>
      <c r="G671" s="10"/>
      <c r="H671" s="10"/>
      <c r="I671" s="10"/>
      <c r="J671" s="10"/>
      <c r="K671" s="10"/>
      <c r="L671" s="10"/>
      <c r="M671" s="10"/>
      <c r="N671" s="23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22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</row>
    <row r="672" spans="2:48" ht="15.75" customHeight="1">
      <c r="B672" s="10"/>
      <c r="C672" s="20"/>
      <c r="D672" s="20"/>
      <c r="E672" s="21"/>
      <c r="F672" s="21"/>
      <c r="G672" s="10"/>
      <c r="H672" s="10"/>
      <c r="I672" s="10"/>
      <c r="J672" s="10"/>
      <c r="K672" s="10"/>
      <c r="L672" s="10"/>
      <c r="M672" s="10"/>
      <c r="N672" s="23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22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</row>
    <row r="673" spans="2:48" ht="15.75" customHeight="1">
      <c r="B673" s="10"/>
      <c r="C673" s="20"/>
      <c r="D673" s="20"/>
      <c r="E673" s="21"/>
      <c r="F673" s="21"/>
      <c r="G673" s="10"/>
      <c r="H673" s="10"/>
      <c r="I673" s="10"/>
      <c r="J673" s="10"/>
      <c r="K673" s="10"/>
      <c r="L673" s="10"/>
      <c r="M673" s="10"/>
      <c r="N673" s="23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22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</row>
    <row r="674" spans="2:48" ht="15.75" customHeight="1">
      <c r="B674" s="10"/>
      <c r="C674" s="20"/>
      <c r="D674" s="20"/>
      <c r="E674" s="21"/>
      <c r="F674" s="21"/>
      <c r="G674" s="10"/>
      <c r="H674" s="10"/>
      <c r="I674" s="10"/>
      <c r="J674" s="10"/>
      <c r="K674" s="10"/>
      <c r="L674" s="10"/>
      <c r="M674" s="10"/>
      <c r="N674" s="23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22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</row>
    <row r="675" spans="2:48" ht="15.75" customHeight="1">
      <c r="B675" s="10"/>
      <c r="C675" s="20"/>
      <c r="D675" s="20"/>
      <c r="E675" s="21"/>
      <c r="F675" s="21"/>
      <c r="G675" s="10"/>
      <c r="H675" s="10"/>
      <c r="I675" s="10"/>
      <c r="J675" s="10"/>
      <c r="K675" s="10"/>
      <c r="L675" s="10"/>
      <c r="M675" s="10"/>
      <c r="N675" s="23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22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</row>
    <row r="676" spans="2:48" ht="15.75" customHeight="1">
      <c r="B676" s="10"/>
      <c r="C676" s="20"/>
      <c r="D676" s="20"/>
      <c r="E676" s="21"/>
      <c r="F676" s="21"/>
      <c r="G676" s="10"/>
      <c r="H676" s="10"/>
      <c r="I676" s="10"/>
      <c r="J676" s="10"/>
      <c r="K676" s="10"/>
      <c r="L676" s="10"/>
      <c r="M676" s="10"/>
      <c r="N676" s="23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22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</row>
    <row r="677" spans="2:48" ht="15.75" customHeight="1">
      <c r="B677" s="10"/>
      <c r="C677" s="20"/>
      <c r="D677" s="20"/>
      <c r="E677" s="21"/>
      <c r="F677" s="21"/>
      <c r="G677" s="10"/>
      <c r="H677" s="10"/>
      <c r="I677" s="10"/>
      <c r="J677" s="10"/>
      <c r="K677" s="10"/>
      <c r="L677" s="10"/>
      <c r="M677" s="10"/>
      <c r="N677" s="23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22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</row>
    <row r="678" spans="2:48" ht="15.75" customHeight="1">
      <c r="B678" s="10"/>
      <c r="C678" s="20"/>
      <c r="D678" s="20"/>
      <c r="E678" s="21"/>
      <c r="F678" s="21"/>
      <c r="G678" s="10"/>
      <c r="H678" s="10"/>
      <c r="I678" s="10"/>
      <c r="J678" s="10"/>
      <c r="K678" s="10"/>
      <c r="L678" s="10"/>
      <c r="M678" s="10"/>
      <c r="N678" s="23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22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</row>
    <row r="679" spans="2:48" ht="15.75" customHeight="1">
      <c r="B679" s="10"/>
      <c r="C679" s="20"/>
      <c r="D679" s="20"/>
      <c r="E679" s="21"/>
      <c r="F679" s="21"/>
      <c r="G679" s="10"/>
      <c r="H679" s="10"/>
      <c r="I679" s="10"/>
      <c r="J679" s="10"/>
      <c r="K679" s="10"/>
      <c r="L679" s="10"/>
      <c r="M679" s="10"/>
      <c r="N679" s="23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22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</row>
    <row r="680" spans="2:48" ht="15.75" customHeight="1">
      <c r="B680" s="10"/>
      <c r="C680" s="20"/>
      <c r="D680" s="20"/>
      <c r="E680" s="21"/>
      <c r="F680" s="21"/>
      <c r="G680" s="10"/>
      <c r="H680" s="10"/>
      <c r="I680" s="10"/>
      <c r="J680" s="10"/>
      <c r="K680" s="10"/>
      <c r="L680" s="10"/>
      <c r="M680" s="10"/>
      <c r="N680" s="23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22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</row>
    <row r="681" spans="2:48" ht="15.75" customHeight="1">
      <c r="B681" s="10"/>
      <c r="C681" s="20"/>
      <c r="D681" s="20"/>
      <c r="E681" s="21"/>
      <c r="F681" s="21"/>
      <c r="G681" s="10"/>
      <c r="H681" s="10"/>
      <c r="I681" s="10"/>
      <c r="J681" s="10"/>
      <c r="K681" s="10"/>
      <c r="L681" s="10"/>
      <c r="M681" s="10"/>
      <c r="N681" s="23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22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</row>
    <row r="682" spans="2:48" ht="15.75" customHeight="1">
      <c r="B682" s="10"/>
      <c r="C682" s="20"/>
      <c r="D682" s="20"/>
      <c r="E682" s="21"/>
      <c r="F682" s="21"/>
      <c r="G682" s="10"/>
      <c r="H682" s="10"/>
      <c r="I682" s="10"/>
      <c r="J682" s="10"/>
      <c r="K682" s="10"/>
      <c r="L682" s="10"/>
      <c r="M682" s="10"/>
      <c r="N682" s="23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22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</row>
    <row r="683" spans="2:48" ht="15.75" customHeight="1">
      <c r="B683" s="10"/>
      <c r="C683" s="20"/>
      <c r="D683" s="20"/>
      <c r="E683" s="21"/>
      <c r="F683" s="21"/>
      <c r="G683" s="10"/>
      <c r="H683" s="10"/>
      <c r="I683" s="10"/>
      <c r="J683" s="10"/>
      <c r="K683" s="10"/>
      <c r="L683" s="10"/>
      <c r="M683" s="10"/>
      <c r="N683" s="23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22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</row>
    <row r="684" spans="2:48" ht="15.75" customHeight="1">
      <c r="B684" s="10"/>
      <c r="C684" s="20"/>
      <c r="D684" s="20"/>
      <c r="E684" s="21"/>
      <c r="F684" s="21"/>
      <c r="G684" s="10"/>
      <c r="H684" s="10"/>
      <c r="I684" s="10"/>
      <c r="J684" s="10"/>
      <c r="K684" s="10"/>
      <c r="L684" s="10"/>
      <c r="M684" s="10"/>
      <c r="N684" s="23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22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</row>
    <row r="685" spans="2:48" ht="15" customHeight="1">
      <c r="Y685" s="10"/>
      <c r="Z685" s="10"/>
      <c r="AA685" s="10"/>
    </row>
    <row r="686" spans="2:48" ht="15" customHeight="1">
      <c r="Y686" s="10"/>
      <c r="Z686" s="10"/>
      <c r="AA686" s="10"/>
    </row>
  </sheetData>
  <mergeCells count="4">
    <mergeCell ref="B2:R2"/>
    <mergeCell ref="G3:L3"/>
    <mergeCell ref="O3:Y3"/>
    <mergeCell ref="Z3:AI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669"/>
  <sheetViews>
    <sheetView topLeftCell="O1" zoomScale="80" zoomScaleNormal="80" workbookViewId="0">
      <pane ySplit="5" topLeftCell="A404" activePane="bottomLeft" state="frozen"/>
      <selection pane="bottomLeft" activeCell="Y414" sqref="Y414"/>
    </sheetView>
  </sheetViews>
  <sheetFormatPr defaultColWidth="14.42578125" defaultRowHeight="15.75"/>
  <cols>
    <col min="1" max="1" width="13.7109375" customWidth="1"/>
    <col min="2" max="2" width="11.85546875" style="32" customWidth="1"/>
    <col min="3" max="3" width="17.7109375" customWidth="1"/>
    <col min="4" max="4" width="8.140625" customWidth="1"/>
    <col min="5" max="5" width="7.42578125" customWidth="1"/>
    <col min="6" max="7" width="7.85546875" customWidth="1"/>
    <col min="8" max="8" width="8.28515625" customWidth="1"/>
    <col min="9" max="9" width="7" customWidth="1"/>
    <col min="10" max="10" width="8.140625" customWidth="1"/>
    <col min="11" max="11" width="8.42578125" customWidth="1"/>
    <col min="12" max="12" width="10.28515625" customWidth="1"/>
    <col min="13" max="13" width="8.28515625" customWidth="1"/>
    <col min="14" max="14" width="11.28515625" style="30" customWidth="1"/>
    <col min="15" max="15" width="8.140625" customWidth="1"/>
    <col min="16" max="17" width="9.42578125" customWidth="1"/>
    <col min="18" max="18" width="8.7109375" customWidth="1"/>
    <col min="19" max="19" width="8" customWidth="1"/>
    <col min="20" max="20" width="8.85546875" customWidth="1"/>
    <col min="21" max="21" width="9.28515625" customWidth="1"/>
    <col min="22" max="22" width="8.42578125" customWidth="1"/>
    <col min="23" max="23" width="9.28515625" customWidth="1"/>
    <col min="24" max="24" width="8.85546875" customWidth="1"/>
    <col min="25" max="25" width="9.85546875" customWidth="1"/>
    <col min="26" max="26" width="11.28515625" customWidth="1"/>
    <col min="27" max="27" width="8.140625" hidden="1" customWidth="1"/>
    <col min="28" max="28" width="8.42578125" customWidth="1"/>
    <col min="29" max="29" width="8.5703125" customWidth="1"/>
    <col min="30" max="30" width="10.85546875" customWidth="1"/>
    <col min="31" max="31" width="8.5703125" customWidth="1"/>
    <col min="32" max="32" width="10.42578125" customWidth="1"/>
    <col min="33" max="33" width="8.5703125" customWidth="1"/>
    <col min="34" max="34" width="9.5703125" customWidth="1"/>
    <col min="35" max="35" width="8.42578125" customWidth="1"/>
    <col min="36" max="36" width="10" customWidth="1"/>
    <col min="37" max="37" width="15.5703125" customWidth="1"/>
    <col min="38" max="48" width="13.5703125" customWidth="1"/>
  </cols>
  <sheetData>
    <row r="1" spans="1:48" ht="16.5" thickBot="1"/>
    <row r="2" spans="1:48" ht="30" customHeight="1" thickBot="1">
      <c r="B2" s="564" t="s">
        <v>46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5.75" customHeight="1">
      <c r="B3" s="24"/>
      <c r="C3" s="2"/>
      <c r="D3" s="25"/>
      <c r="E3" s="26"/>
      <c r="F3" s="26"/>
      <c r="G3" s="567" t="s">
        <v>0</v>
      </c>
      <c r="H3" s="568"/>
      <c r="I3" s="568"/>
      <c r="J3" s="568"/>
      <c r="K3" s="568"/>
      <c r="L3" s="569"/>
      <c r="M3" s="59"/>
      <c r="N3" s="28"/>
      <c r="O3" s="567" t="s">
        <v>1</v>
      </c>
      <c r="P3" s="568"/>
      <c r="Q3" s="568"/>
      <c r="R3" s="568"/>
      <c r="S3" s="570"/>
      <c r="T3" s="570"/>
      <c r="U3" s="570"/>
      <c r="V3" s="570"/>
      <c r="W3" s="570"/>
      <c r="X3" s="570"/>
      <c r="Y3" s="571"/>
      <c r="Z3" s="572" t="s">
        <v>2</v>
      </c>
      <c r="AA3" s="573"/>
      <c r="AB3" s="574"/>
      <c r="AC3" s="574"/>
      <c r="AD3" s="574"/>
      <c r="AE3" s="574"/>
      <c r="AF3" s="574"/>
      <c r="AG3" s="574"/>
      <c r="AH3" s="574"/>
      <c r="AI3" s="575"/>
      <c r="AJ3" s="3"/>
      <c r="AK3" s="3"/>
      <c r="AL3" s="3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5.75" customHeight="1">
      <c r="A4" s="100" t="s">
        <v>407</v>
      </c>
      <c r="B4" s="40" t="s">
        <v>3</v>
      </c>
      <c r="C4" s="38" t="s">
        <v>4</v>
      </c>
      <c r="D4" s="6" t="s">
        <v>5</v>
      </c>
      <c r="E4" s="27" t="s">
        <v>6</v>
      </c>
      <c r="F4" s="2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29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11</v>
      </c>
      <c r="V4" s="8" t="s">
        <v>22</v>
      </c>
      <c r="W4" s="8" t="s">
        <v>23</v>
      </c>
      <c r="X4" s="8" t="s">
        <v>24</v>
      </c>
      <c r="Y4" s="7" t="s">
        <v>25</v>
      </c>
      <c r="Z4" s="7" t="s">
        <v>26</v>
      </c>
      <c r="AA4" s="7" t="s">
        <v>12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9" t="s">
        <v>36</v>
      </c>
      <c r="AL4" s="5" t="s">
        <v>45</v>
      </c>
      <c r="AM4" s="10"/>
      <c r="AN4" s="10"/>
      <c r="AO4" s="10"/>
      <c r="AP4" s="10"/>
      <c r="AQ4" s="10"/>
      <c r="AR4" s="10"/>
      <c r="AS4" s="10"/>
      <c r="AT4" s="10"/>
      <c r="AU4" s="11"/>
      <c r="AV4" s="12"/>
    </row>
    <row r="5" spans="1:48" ht="15.75" customHeight="1">
      <c r="A5" s="98"/>
      <c r="B5" s="99"/>
      <c r="C5" s="45" t="s">
        <v>37</v>
      </c>
      <c r="D5" s="45" t="s">
        <v>38</v>
      </c>
      <c r="E5" s="46"/>
      <c r="F5" s="46"/>
      <c r="G5" s="39"/>
      <c r="H5" s="39"/>
      <c r="I5" s="47" t="s">
        <v>39</v>
      </c>
      <c r="J5" s="48" t="s">
        <v>40</v>
      </c>
      <c r="K5" s="39"/>
      <c r="L5" s="39"/>
      <c r="M5" s="39"/>
      <c r="N5" s="4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50"/>
      <c r="AJ5" s="39"/>
      <c r="AK5" s="39"/>
      <c r="AL5" s="39"/>
      <c r="AM5" s="4"/>
      <c r="AN5" s="4"/>
      <c r="AO5" s="4"/>
      <c r="AP5" s="4"/>
      <c r="AQ5" s="4"/>
      <c r="AR5" s="4"/>
      <c r="AS5" s="4"/>
      <c r="AT5" s="4"/>
      <c r="AU5" s="11"/>
      <c r="AV5" s="13"/>
    </row>
    <row r="6" spans="1:48" ht="15.75" customHeight="1">
      <c r="A6" s="208" t="s">
        <v>1846</v>
      </c>
      <c r="B6" s="95">
        <v>45839</v>
      </c>
      <c r="C6" s="69" t="s">
        <v>1845</v>
      </c>
      <c r="D6" s="70">
        <v>1474</v>
      </c>
      <c r="E6" s="71">
        <v>2.15</v>
      </c>
      <c r="F6" s="71">
        <v>2.25</v>
      </c>
      <c r="G6" s="71">
        <v>4.2300000000000004</v>
      </c>
      <c r="H6" s="71">
        <v>0.1</v>
      </c>
      <c r="I6" s="71">
        <v>0.31</v>
      </c>
      <c r="J6" s="72">
        <v>4.4999999999999998E-2</v>
      </c>
      <c r="K6" s="72">
        <v>8.1000000000000003E-2</v>
      </c>
      <c r="L6" s="72">
        <v>3.1E-2</v>
      </c>
      <c r="M6" s="72">
        <v>1.7000000000000001E-2</v>
      </c>
      <c r="N6" s="87">
        <f t="shared" ref="N6:N71" si="0">100-SUM(G6:M6)</f>
        <v>95.186000000000007</v>
      </c>
      <c r="O6" s="82">
        <v>35.29</v>
      </c>
      <c r="P6" s="34">
        <v>38.69</v>
      </c>
      <c r="Q6" s="34">
        <v>6.86</v>
      </c>
      <c r="R6" s="34">
        <v>16.45</v>
      </c>
      <c r="S6" s="34">
        <v>0.42</v>
      </c>
      <c r="T6" s="34">
        <v>0.22</v>
      </c>
      <c r="U6" s="34">
        <v>0.22</v>
      </c>
      <c r="V6" s="34">
        <v>0.21</v>
      </c>
      <c r="W6" s="34">
        <v>0.49</v>
      </c>
      <c r="X6" s="34">
        <v>1.03</v>
      </c>
      <c r="Y6" s="34">
        <v>1.0963445735335788</v>
      </c>
      <c r="Z6" s="34">
        <v>1.2907339189572116</v>
      </c>
      <c r="AA6" s="34"/>
      <c r="AB6" s="34" t="s">
        <v>48</v>
      </c>
      <c r="AC6" s="34">
        <v>22.3</v>
      </c>
      <c r="AD6" s="34">
        <v>24.6</v>
      </c>
      <c r="AE6" s="34">
        <v>18.2</v>
      </c>
      <c r="AF6" s="34">
        <v>0.6</v>
      </c>
      <c r="AG6" s="34">
        <v>3.75</v>
      </c>
      <c r="AH6" s="34">
        <v>52.85</v>
      </c>
      <c r="AI6" s="34">
        <v>1.3516483516483517</v>
      </c>
      <c r="AJ6" s="34">
        <v>42.523364485981304</v>
      </c>
      <c r="AK6" s="34">
        <v>864.67499999999995</v>
      </c>
      <c r="AL6" s="36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.75" customHeight="1">
      <c r="A7" s="208" t="s">
        <v>1848</v>
      </c>
      <c r="B7" s="95">
        <v>45839</v>
      </c>
      <c r="C7" s="69" t="s">
        <v>1847</v>
      </c>
      <c r="D7" s="70">
        <v>1470</v>
      </c>
      <c r="E7" s="71">
        <v>4.4000000000000004</v>
      </c>
      <c r="F7" s="71">
        <v>4.5</v>
      </c>
      <c r="G7" s="71">
        <v>4.2699999999999996</v>
      </c>
      <c r="H7" s="71">
        <v>0.12</v>
      </c>
      <c r="I7" s="71">
        <v>0.36</v>
      </c>
      <c r="J7" s="72">
        <v>4.1000000000000002E-2</v>
      </c>
      <c r="K7" s="72">
        <v>8.2000000000000003E-2</v>
      </c>
      <c r="L7" s="72">
        <v>3.9E-2</v>
      </c>
      <c r="M7" s="72">
        <v>1.7999999999999999E-2</v>
      </c>
      <c r="N7" s="87">
        <f t="shared" si="0"/>
        <v>95.07</v>
      </c>
      <c r="O7" s="82">
        <v>35.369999999999997</v>
      </c>
      <c r="P7" s="34">
        <v>38.03</v>
      </c>
      <c r="Q7" s="34">
        <v>6.91</v>
      </c>
      <c r="R7" s="34">
        <v>16.989999999999998</v>
      </c>
      <c r="S7" s="34">
        <v>0.38</v>
      </c>
      <c r="T7" s="34">
        <v>0.21</v>
      </c>
      <c r="U7" s="34">
        <v>0.22</v>
      </c>
      <c r="V7" s="34">
        <v>0.2</v>
      </c>
      <c r="W7" s="34">
        <v>0.5</v>
      </c>
      <c r="X7" s="34">
        <v>1.03</v>
      </c>
      <c r="Y7" s="34">
        <v>1.0752049759683349</v>
      </c>
      <c r="Z7" s="34">
        <v>1.2705682782018659</v>
      </c>
      <c r="AA7" s="34"/>
      <c r="AB7" s="34" t="s">
        <v>50</v>
      </c>
      <c r="AC7" s="34">
        <v>6.3</v>
      </c>
      <c r="AD7" s="34" t="s">
        <v>97</v>
      </c>
      <c r="AE7" s="34"/>
      <c r="AF7" s="34"/>
      <c r="AG7" s="34"/>
      <c r="AH7" s="34"/>
      <c r="AI7" s="34"/>
      <c r="AJ7" s="34"/>
      <c r="AK7" s="34"/>
      <c r="AL7" s="36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.75" customHeight="1">
      <c r="A8" s="208" t="s">
        <v>1850</v>
      </c>
      <c r="B8" s="95">
        <v>45839</v>
      </c>
      <c r="C8" s="69" t="s">
        <v>1849</v>
      </c>
      <c r="D8" s="70">
        <v>1477</v>
      </c>
      <c r="E8" s="71">
        <v>6.5</v>
      </c>
      <c r="F8" s="71">
        <v>7</v>
      </c>
      <c r="G8" s="71">
        <v>4.38</v>
      </c>
      <c r="H8" s="71">
        <v>0.11</v>
      </c>
      <c r="I8" s="71">
        <v>0.42</v>
      </c>
      <c r="J8" s="72">
        <v>4.3999999999999997E-2</v>
      </c>
      <c r="K8" s="72">
        <v>8.2000000000000003E-2</v>
      </c>
      <c r="L8" s="72">
        <v>4.5999999999999999E-2</v>
      </c>
      <c r="M8" s="72">
        <v>1.6E-2</v>
      </c>
      <c r="N8" s="87">
        <f t="shared" si="0"/>
        <v>94.902000000000001</v>
      </c>
      <c r="O8" s="82">
        <v>35.21</v>
      </c>
      <c r="P8" s="34">
        <v>38.880000000000003</v>
      </c>
      <c r="Q8" s="34">
        <v>7.09</v>
      </c>
      <c r="R8" s="34">
        <v>16.25</v>
      </c>
      <c r="S8" s="34">
        <v>0.4</v>
      </c>
      <c r="T8" s="34">
        <v>0.19</v>
      </c>
      <c r="U8" s="34">
        <v>0.23</v>
      </c>
      <c r="V8" s="34">
        <v>0.18</v>
      </c>
      <c r="W8" s="34">
        <v>0.47</v>
      </c>
      <c r="X8" s="34">
        <v>0.98</v>
      </c>
      <c r="Y8" s="34">
        <v>1.1042317523430845</v>
      </c>
      <c r="Z8" s="34">
        <v>1.305595001420051</v>
      </c>
      <c r="AA8" s="34"/>
      <c r="AB8" s="34" t="s">
        <v>53</v>
      </c>
      <c r="AC8" s="34">
        <v>14.3</v>
      </c>
      <c r="AD8" s="34">
        <v>24.6</v>
      </c>
      <c r="AE8" s="34">
        <v>18</v>
      </c>
      <c r="AF8" s="34">
        <v>0.4</v>
      </c>
      <c r="AG8" s="34">
        <v>3.62</v>
      </c>
      <c r="AH8" s="34">
        <v>53.379999999999995</v>
      </c>
      <c r="AI8" s="34">
        <v>1.3666666666666667</v>
      </c>
      <c r="AJ8" s="34">
        <v>42.25352112676056</v>
      </c>
      <c r="AK8" s="34">
        <v>860.70999999999992</v>
      </c>
      <c r="AL8" s="36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.75" customHeight="1">
      <c r="A9" s="208" t="s">
        <v>1852</v>
      </c>
      <c r="B9" s="95">
        <v>45839</v>
      </c>
      <c r="C9" s="69" t="s">
        <v>1851</v>
      </c>
      <c r="D9" s="70">
        <v>1493</v>
      </c>
      <c r="E9" s="71">
        <v>8.3000000000000007</v>
      </c>
      <c r="F9" s="71">
        <v>8.4</v>
      </c>
      <c r="G9" s="71">
        <v>4.26</v>
      </c>
      <c r="H9" s="71">
        <v>0.13</v>
      </c>
      <c r="I9" s="71">
        <v>0.67</v>
      </c>
      <c r="J9" s="72">
        <v>2.5000000000000001E-2</v>
      </c>
      <c r="K9" s="72">
        <v>8.5999999999999993E-2</v>
      </c>
      <c r="L9" s="72">
        <v>6.8000000000000005E-2</v>
      </c>
      <c r="M9" s="72">
        <v>2.3E-2</v>
      </c>
      <c r="N9" s="87">
        <f t="shared" si="0"/>
        <v>94.738</v>
      </c>
      <c r="O9" s="82">
        <v>34.54</v>
      </c>
      <c r="P9" s="34">
        <v>39.14</v>
      </c>
      <c r="Q9" s="34">
        <v>7.19</v>
      </c>
      <c r="R9" s="34">
        <v>16.71</v>
      </c>
      <c r="S9" s="34">
        <v>0.33</v>
      </c>
      <c r="T9" s="34">
        <v>0.17</v>
      </c>
      <c r="U9" s="34">
        <v>0.23</v>
      </c>
      <c r="V9" s="34">
        <v>0.18</v>
      </c>
      <c r="W9" s="34">
        <v>0.44</v>
      </c>
      <c r="X9" s="34">
        <v>0.96</v>
      </c>
      <c r="Y9" s="34">
        <v>1.1331789229878402</v>
      </c>
      <c r="Z9" s="34">
        <v>1.3413433700057904</v>
      </c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6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.75" customHeight="1">
      <c r="A10" s="208" t="s">
        <v>1854</v>
      </c>
      <c r="B10" s="95">
        <v>45839</v>
      </c>
      <c r="C10" s="69" t="s">
        <v>1853</v>
      </c>
      <c r="D10" s="70">
        <v>1490</v>
      </c>
      <c r="E10" s="71">
        <v>10.41</v>
      </c>
      <c r="F10" s="71">
        <v>10.51</v>
      </c>
      <c r="G10" s="71">
        <v>4.21</v>
      </c>
      <c r="H10" s="71">
        <v>0.11</v>
      </c>
      <c r="I10" s="71">
        <v>0.38</v>
      </c>
      <c r="J10" s="72">
        <v>3.9E-2</v>
      </c>
      <c r="K10" s="72">
        <v>0.08</v>
      </c>
      <c r="L10" s="72">
        <v>4.2000000000000003E-2</v>
      </c>
      <c r="M10" s="72">
        <v>1.7000000000000001E-2</v>
      </c>
      <c r="N10" s="87">
        <f t="shared" si="0"/>
        <v>95.122</v>
      </c>
      <c r="O10" s="82">
        <v>35.090000000000003</v>
      </c>
      <c r="P10" s="34">
        <v>38.47</v>
      </c>
      <c r="Q10" s="34">
        <v>7.01</v>
      </c>
      <c r="R10" s="34">
        <v>16.89</v>
      </c>
      <c r="S10" s="34">
        <v>0.36</v>
      </c>
      <c r="T10" s="34">
        <v>0.19</v>
      </c>
      <c r="U10" s="34">
        <v>0.24</v>
      </c>
      <c r="V10" s="34">
        <v>0.19</v>
      </c>
      <c r="W10" s="34">
        <v>0.48</v>
      </c>
      <c r="X10" s="34">
        <v>0.97</v>
      </c>
      <c r="Y10" s="34">
        <v>1.0963237389569676</v>
      </c>
      <c r="Z10" s="34">
        <v>1.2960957537760043</v>
      </c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6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.75" customHeight="1">
      <c r="A11" s="208" t="s">
        <v>1856</v>
      </c>
      <c r="B11" s="95">
        <v>45839</v>
      </c>
      <c r="C11" s="69" t="s">
        <v>1855</v>
      </c>
      <c r="D11" s="70">
        <v>1457</v>
      </c>
      <c r="E11" s="71">
        <v>13.2</v>
      </c>
      <c r="F11" s="71">
        <v>13.3</v>
      </c>
      <c r="G11" s="71">
        <v>4.2699999999999996</v>
      </c>
      <c r="H11" s="71">
        <v>0.08</v>
      </c>
      <c r="I11" s="71">
        <v>0.17</v>
      </c>
      <c r="J11" s="72">
        <v>0.1</v>
      </c>
      <c r="K11" s="72">
        <v>0.08</v>
      </c>
      <c r="L11" s="72">
        <v>1.7000000000000001E-2</v>
      </c>
      <c r="M11" s="72">
        <v>1.4999999999999999E-2</v>
      </c>
      <c r="N11" s="87">
        <f t="shared" si="0"/>
        <v>95.268000000000001</v>
      </c>
      <c r="O11" s="82">
        <v>35.700000000000003</v>
      </c>
      <c r="P11" s="34">
        <v>38.340000000000003</v>
      </c>
      <c r="Q11" s="34">
        <v>7.21</v>
      </c>
      <c r="R11" s="34">
        <v>15.23</v>
      </c>
      <c r="S11" s="34">
        <v>0.56999999999999995</v>
      </c>
      <c r="T11" s="34">
        <v>0.3</v>
      </c>
      <c r="U11" s="34">
        <v>0.22</v>
      </c>
      <c r="V11" s="34">
        <v>0.2</v>
      </c>
      <c r="W11" s="34">
        <v>0.5</v>
      </c>
      <c r="X11" s="34">
        <v>1.19</v>
      </c>
      <c r="Y11" s="34">
        <v>1.0739495798319327</v>
      </c>
      <c r="Z11" s="34">
        <v>1.2759103641456582</v>
      </c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6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.75" customHeight="1">
      <c r="A12" s="208" t="s">
        <v>1856</v>
      </c>
      <c r="B12" s="95">
        <v>45839</v>
      </c>
      <c r="C12" s="69" t="s">
        <v>1859</v>
      </c>
      <c r="D12" s="70">
        <v>1457</v>
      </c>
      <c r="E12" s="71">
        <v>13.3</v>
      </c>
      <c r="F12" s="71">
        <v>13.4</v>
      </c>
      <c r="G12" s="71">
        <v>4.24</v>
      </c>
      <c r="H12" s="71">
        <v>0.08</v>
      </c>
      <c r="I12" s="71">
        <v>0.2</v>
      </c>
      <c r="J12" s="72">
        <v>9.8000000000000004E-2</v>
      </c>
      <c r="K12" s="72">
        <v>8.2000000000000003E-2</v>
      </c>
      <c r="L12" s="72">
        <v>1.9E-2</v>
      </c>
      <c r="M12" s="72">
        <v>1.4E-2</v>
      </c>
      <c r="N12" s="87">
        <f t="shared" si="0"/>
        <v>95.266999999999996</v>
      </c>
      <c r="O12" s="123" t="s">
        <v>52</v>
      </c>
      <c r="P12" s="123" t="s">
        <v>52</v>
      </c>
      <c r="Q12" s="123" t="s">
        <v>52</v>
      </c>
      <c r="R12" s="123" t="s">
        <v>52</v>
      </c>
      <c r="S12" s="123" t="s">
        <v>52</v>
      </c>
      <c r="T12" s="123" t="s">
        <v>52</v>
      </c>
      <c r="U12" s="123" t="s">
        <v>52</v>
      </c>
      <c r="V12" s="123" t="s">
        <v>52</v>
      </c>
      <c r="W12" s="123" t="s">
        <v>52</v>
      </c>
      <c r="X12" s="123" t="s">
        <v>52</v>
      </c>
      <c r="Y12" s="123" t="s">
        <v>52</v>
      </c>
      <c r="Z12" s="123" t="s">
        <v>52</v>
      </c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6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.75" customHeight="1">
      <c r="A13" s="208" t="s">
        <v>1857</v>
      </c>
      <c r="B13" s="95">
        <v>45839</v>
      </c>
      <c r="C13" s="69" t="s">
        <v>1858</v>
      </c>
      <c r="D13" s="70">
        <v>1472</v>
      </c>
      <c r="E13" s="71">
        <v>15.05</v>
      </c>
      <c r="F13" s="71">
        <v>15.15</v>
      </c>
      <c r="G13" s="71">
        <v>4.3899999999999997</v>
      </c>
      <c r="H13" s="71">
        <v>0.13</v>
      </c>
      <c r="I13" s="71">
        <v>0.81</v>
      </c>
      <c r="J13" s="72">
        <v>2.8000000000000001E-2</v>
      </c>
      <c r="K13" s="72">
        <v>9.1999999999999998E-2</v>
      </c>
      <c r="L13" s="72">
        <v>7.8E-2</v>
      </c>
      <c r="M13" s="72">
        <v>1.6E-2</v>
      </c>
      <c r="N13" s="87">
        <f t="shared" si="0"/>
        <v>94.456000000000003</v>
      </c>
      <c r="O13" s="82">
        <v>34.729999999999997</v>
      </c>
      <c r="P13" s="34">
        <v>39.020000000000003</v>
      </c>
      <c r="Q13" s="34">
        <v>7.21</v>
      </c>
      <c r="R13" s="34">
        <v>16.53</v>
      </c>
      <c r="S13" s="34">
        <v>0.4</v>
      </c>
      <c r="T13" s="34">
        <v>0.18</v>
      </c>
      <c r="U13" s="34">
        <v>0.24</v>
      </c>
      <c r="V13" s="34">
        <v>0.17</v>
      </c>
      <c r="W13" s="34">
        <v>0.44</v>
      </c>
      <c r="X13" s="34">
        <v>0.98</v>
      </c>
      <c r="Y13" s="34">
        <f t="shared" ref="Y13:Y16" si="1">P13/O13</f>
        <v>1.1235243305499569</v>
      </c>
      <c r="Z13" s="34">
        <f t="shared" ref="Z13:Z16" si="2">(Q13+P13)/O13</f>
        <v>1.3311258278145697</v>
      </c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6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.75" customHeight="1">
      <c r="A14" s="209" t="s">
        <v>1861</v>
      </c>
      <c r="B14" s="95">
        <v>45839</v>
      </c>
      <c r="C14" s="69" t="s">
        <v>1860</v>
      </c>
      <c r="D14" s="70">
        <v>1492</v>
      </c>
      <c r="E14" s="71">
        <v>17.100000000000001</v>
      </c>
      <c r="F14" s="71">
        <v>17.2</v>
      </c>
      <c r="G14" s="71">
        <v>4.37</v>
      </c>
      <c r="H14" s="71">
        <v>0.13</v>
      </c>
      <c r="I14" s="71">
        <v>1</v>
      </c>
      <c r="J14" s="72">
        <v>2.4E-2</v>
      </c>
      <c r="K14" s="72">
        <v>8.5999999999999993E-2</v>
      </c>
      <c r="L14" s="72">
        <v>8.5999999999999993E-2</v>
      </c>
      <c r="M14" s="72">
        <v>1.4E-2</v>
      </c>
      <c r="N14" s="87">
        <f t="shared" si="0"/>
        <v>94.289999999999992</v>
      </c>
      <c r="O14" s="123">
        <v>33.880000000000003</v>
      </c>
      <c r="P14" s="123">
        <v>39.020000000000003</v>
      </c>
      <c r="Q14" s="123">
        <v>7.33</v>
      </c>
      <c r="R14" s="123">
        <v>17.61</v>
      </c>
      <c r="S14" s="123">
        <v>0.28999999999999998</v>
      </c>
      <c r="T14" s="123">
        <v>0.12</v>
      </c>
      <c r="U14" s="123">
        <v>0.24</v>
      </c>
      <c r="V14" s="123">
        <v>0.15</v>
      </c>
      <c r="W14" s="123">
        <v>0.35</v>
      </c>
      <c r="X14" s="123">
        <v>0.91</v>
      </c>
      <c r="Y14" s="34">
        <f t="shared" si="1"/>
        <v>1.1517119244391971</v>
      </c>
      <c r="Z14" s="34">
        <f t="shared" si="2"/>
        <v>1.3680637544273908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6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.75" customHeight="1">
      <c r="A15" s="210" t="s">
        <v>1863</v>
      </c>
      <c r="B15" s="95">
        <v>45839</v>
      </c>
      <c r="C15" s="69" t="s">
        <v>1862</v>
      </c>
      <c r="D15" s="70">
        <v>1490</v>
      </c>
      <c r="E15" s="71">
        <v>19</v>
      </c>
      <c r="F15" s="71">
        <v>19.100000000000001</v>
      </c>
      <c r="G15" s="71">
        <v>4.3600000000000003</v>
      </c>
      <c r="H15" s="71">
        <v>0.12</v>
      </c>
      <c r="I15" s="71">
        <v>0.59</v>
      </c>
      <c r="J15" s="72">
        <v>2.5999999999999999E-2</v>
      </c>
      <c r="K15" s="72">
        <v>8.5999999999999993E-2</v>
      </c>
      <c r="L15" s="72">
        <v>6.4000000000000001E-2</v>
      </c>
      <c r="M15" s="72">
        <v>1.4999999999999999E-2</v>
      </c>
      <c r="N15" s="87">
        <f t="shared" si="0"/>
        <v>94.739000000000004</v>
      </c>
      <c r="O15" s="82">
        <v>33.6</v>
      </c>
      <c r="P15" s="34">
        <v>39.72</v>
      </c>
      <c r="Q15" s="34">
        <v>7.69</v>
      </c>
      <c r="R15" s="34">
        <v>16.809999999999999</v>
      </c>
      <c r="S15" s="34">
        <v>0.28999999999999998</v>
      </c>
      <c r="T15" s="34">
        <v>0.12</v>
      </c>
      <c r="U15" s="34">
        <v>0.25</v>
      </c>
      <c r="V15" s="34">
        <v>0.15</v>
      </c>
      <c r="W15" s="34">
        <v>0.35</v>
      </c>
      <c r="X15" s="34">
        <v>0.91</v>
      </c>
      <c r="Y15" s="34">
        <f t="shared" si="1"/>
        <v>1.1821428571428572</v>
      </c>
      <c r="Z15" s="34">
        <f t="shared" si="2"/>
        <v>1.4110119047619045</v>
      </c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6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.75" customHeight="1">
      <c r="A16" s="211" t="s">
        <v>1865</v>
      </c>
      <c r="B16" s="95">
        <v>45839</v>
      </c>
      <c r="C16" s="69" t="s">
        <v>1864</v>
      </c>
      <c r="D16" s="70">
        <v>1493</v>
      </c>
      <c r="E16" s="71">
        <v>21.05</v>
      </c>
      <c r="F16" s="71">
        <v>21.15</v>
      </c>
      <c r="G16" s="71">
        <v>4.21</v>
      </c>
      <c r="H16" s="71">
        <v>0.11</v>
      </c>
      <c r="I16" s="71">
        <v>0.43</v>
      </c>
      <c r="J16" s="72">
        <v>3.1E-2</v>
      </c>
      <c r="K16" s="72">
        <v>8.4000000000000005E-2</v>
      </c>
      <c r="L16" s="72">
        <v>4.1000000000000002E-2</v>
      </c>
      <c r="M16" s="72">
        <v>1.2E-2</v>
      </c>
      <c r="N16" s="87">
        <f t="shared" si="0"/>
        <v>95.081999999999994</v>
      </c>
      <c r="O16" s="82">
        <v>34.659999999999997</v>
      </c>
      <c r="P16" s="34">
        <v>39.11</v>
      </c>
      <c r="Q16" s="34">
        <v>7.15</v>
      </c>
      <c r="R16" s="34">
        <v>16.600000000000001</v>
      </c>
      <c r="S16" s="34">
        <v>0.37</v>
      </c>
      <c r="T16" s="34">
        <v>0.19</v>
      </c>
      <c r="U16" s="34">
        <v>0.23</v>
      </c>
      <c r="V16" s="34">
        <v>0.18</v>
      </c>
      <c r="W16" s="34">
        <v>0.45</v>
      </c>
      <c r="X16" s="34">
        <v>0.95</v>
      </c>
      <c r="Y16" s="34">
        <f t="shared" si="1"/>
        <v>1.128390075014426</v>
      </c>
      <c r="Z16" s="34">
        <f t="shared" si="2"/>
        <v>1.3346797461050202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6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.75" customHeight="1">
      <c r="A17" s="212" t="s">
        <v>1867</v>
      </c>
      <c r="B17" s="95">
        <v>45839</v>
      </c>
      <c r="C17" s="69" t="s">
        <v>1866</v>
      </c>
      <c r="D17" s="70">
        <v>1488</v>
      </c>
      <c r="E17" s="71">
        <v>22.4</v>
      </c>
      <c r="F17" s="71">
        <v>22.5</v>
      </c>
      <c r="G17" s="71">
        <v>4.21</v>
      </c>
      <c r="H17" s="71">
        <v>0.14000000000000001</v>
      </c>
      <c r="I17" s="71">
        <v>0.94</v>
      </c>
      <c r="J17" s="72">
        <v>0.02</v>
      </c>
      <c r="K17" s="72">
        <v>9.0999999999999998E-2</v>
      </c>
      <c r="L17" s="72">
        <v>7.8E-2</v>
      </c>
      <c r="M17" s="72">
        <v>1.2999999999999999E-2</v>
      </c>
      <c r="N17" s="87">
        <f t="shared" si="0"/>
        <v>94.507999999999996</v>
      </c>
      <c r="O17" s="82">
        <v>34.89</v>
      </c>
      <c r="P17" s="34">
        <v>38.71</v>
      </c>
      <c r="Q17" s="34">
        <v>7.05</v>
      </c>
      <c r="R17" s="34">
        <v>17.22</v>
      </c>
      <c r="S17" s="34">
        <v>0.27</v>
      </c>
      <c r="T17" s="34">
        <v>0.14000000000000001</v>
      </c>
      <c r="U17" s="34">
        <v>0.24</v>
      </c>
      <c r="V17" s="34">
        <v>0.17</v>
      </c>
      <c r="W17" s="34">
        <v>0.39</v>
      </c>
      <c r="X17" s="34">
        <v>0.82</v>
      </c>
      <c r="Y17" s="34">
        <v>1.1094869590140441</v>
      </c>
      <c r="Z17" s="34">
        <v>1.3115505875609057</v>
      </c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6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.75" customHeight="1">
      <c r="A18" s="157"/>
      <c r="B18" s="95"/>
      <c r="C18" s="69"/>
      <c r="D18" s="70"/>
      <c r="E18" s="71"/>
      <c r="F18" s="71"/>
      <c r="G18" s="71"/>
      <c r="H18" s="71"/>
      <c r="I18" s="71"/>
      <c r="J18" s="72"/>
      <c r="K18" s="72"/>
      <c r="L18" s="72"/>
      <c r="M18" s="72"/>
      <c r="N18" s="87"/>
      <c r="O18" s="82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6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.75" customHeight="1">
      <c r="A19" s="212" t="s">
        <v>1869</v>
      </c>
      <c r="B19" s="95">
        <v>45840</v>
      </c>
      <c r="C19" s="69" t="s">
        <v>1868</v>
      </c>
      <c r="D19" s="70">
        <v>1490</v>
      </c>
      <c r="E19" s="71">
        <v>1.2</v>
      </c>
      <c r="F19" s="71">
        <v>1.3</v>
      </c>
      <c r="G19" s="71">
        <v>4.25</v>
      </c>
      <c r="H19" s="71">
        <v>0.13</v>
      </c>
      <c r="I19" s="71">
        <v>1</v>
      </c>
      <c r="J19" s="72">
        <v>0.02</v>
      </c>
      <c r="K19" s="72">
        <v>9.2999999999999999E-2</v>
      </c>
      <c r="L19" s="72">
        <v>8.1000000000000003E-2</v>
      </c>
      <c r="M19" s="72">
        <v>1.2999999999999999E-2</v>
      </c>
      <c r="N19" s="87">
        <f t="shared" si="0"/>
        <v>94.412999999999997</v>
      </c>
      <c r="O19" s="82">
        <v>34.9</v>
      </c>
      <c r="P19" s="34">
        <v>39.340000000000003</v>
      </c>
      <c r="Q19" s="34">
        <v>7.13</v>
      </c>
      <c r="R19" s="34">
        <v>16.54</v>
      </c>
      <c r="S19" s="34">
        <v>0.28000000000000003</v>
      </c>
      <c r="T19" s="34">
        <v>0.13</v>
      </c>
      <c r="U19" s="34">
        <v>0.24</v>
      </c>
      <c r="V19" s="34">
        <v>0.17</v>
      </c>
      <c r="W19" s="34">
        <v>0.38</v>
      </c>
      <c r="X19" s="34">
        <v>0.77</v>
      </c>
      <c r="Y19" s="34">
        <v>1.127220630372493</v>
      </c>
      <c r="Z19" s="34">
        <v>1.331518624641834</v>
      </c>
      <c r="AA19" s="34"/>
      <c r="AB19" s="34" t="s">
        <v>48</v>
      </c>
      <c r="AC19" s="34">
        <v>22.3</v>
      </c>
      <c r="AD19" s="34" t="s">
        <v>97</v>
      </c>
      <c r="AE19" s="34"/>
      <c r="AF19" s="34"/>
      <c r="AG19" s="34"/>
      <c r="AH19" s="34"/>
      <c r="AI19" s="34"/>
      <c r="AJ19" s="34"/>
      <c r="AK19" s="34"/>
      <c r="AL19" s="36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.75" customHeight="1">
      <c r="A20" s="212" t="s">
        <v>1871</v>
      </c>
      <c r="B20" s="95">
        <v>45840</v>
      </c>
      <c r="C20" s="69" t="s">
        <v>1870</v>
      </c>
      <c r="D20" s="70">
        <v>1503</v>
      </c>
      <c r="E20" s="71">
        <v>2.2000000000000002</v>
      </c>
      <c r="F20" s="71">
        <v>2.2999999999999998</v>
      </c>
      <c r="G20" s="71">
        <v>4.2300000000000004</v>
      </c>
      <c r="H20" s="71">
        <v>0.14000000000000001</v>
      </c>
      <c r="I20" s="71">
        <v>0.99</v>
      </c>
      <c r="J20" s="72">
        <v>1.6E-2</v>
      </c>
      <c r="K20" s="72">
        <v>9.5000000000000001E-2</v>
      </c>
      <c r="L20" s="72">
        <v>8.4000000000000005E-2</v>
      </c>
      <c r="M20" s="72">
        <v>1.4E-2</v>
      </c>
      <c r="N20" s="87">
        <f t="shared" si="0"/>
        <v>94.430999999999997</v>
      </c>
      <c r="O20" s="82">
        <v>34.79</v>
      </c>
      <c r="P20" s="34">
        <v>39.61</v>
      </c>
      <c r="Q20" s="34">
        <v>7.19</v>
      </c>
      <c r="R20" s="34">
        <v>16.309999999999999</v>
      </c>
      <c r="S20" s="34">
        <v>0.3</v>
      </c>
      <c r="T20" s="34">
        <v>0.13</v>
      </c>
      <c r="U20" s="34">
        <v>0.23</v>
      </c>
      <c r="V20" s="34">
        <v>0.17</v>
      </c>
      <c r="W20" s="34">
        <v>0.39</v>
      </c>
      <c r="X20" s="34">
        <v>0.77</v>
      </c>
      <c r="Y20" s="34">
        <v>1.1385455590686979</v>
      </c>
      <c r="Z20" s="34">
        <v>1.345214141994826</v>
      </c>
      <c r="AA20" s="34"/>
      <c r="AB20" s="34" t="s">
        <v>50</v>
      </c>
      <c r="AC20" s="34">
        <v>6.3</v>
      </c>
      <c r="AD20" s="34">
        <v>24.4</v>
      </c>
      <c r="AE20" s="34">
        <v>18.399999999999999</v>
      </c>
      <c r="AF20" s="34">
        <v>0.6</v>
      </c>
      <c r="AG20" s="34">
        <v>3.62</v>
      </c>
      <c r="AH20" s="34">
        <v>52.980000000000004</v>
      </c>
      <c r="AI20" s="34">
        <v>1.3260869565217392</v>
      </c>
      <c r="AJ20" s="34">
        <v>42.990654205607477</v>
      </c>
      <c r="AK20" s="34">
        <v>854.61</v>
      </c>
      <c r="AL20" s="36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.75" customHeight="1">
      <c r="A21" s="212" t="s">
        <v>1873</v>
      </c>
      <c r="B21" s="95">
        <v>45840</v>
      </c>
      <c r="C21" s="69" t="s">
        <v>1872</v>
      </c>
      <c r="D21" s="70">
        <v>1487</v>
      </c>
      <c r="E21" s="71">
        <v>4.3</v>
      </c>
      <c r="F21" s="71">
        <v>4.4000000000000004</v>
      </c>
      <c r="G21" s="71">
        <v>4.2300000000000004</v>
      </c>
      <c r="H21" s="71">
        <v>0.11</v>
      </c>
      <c r="I21" s="71">
        <v>0.33</v>
      </c>
      <c r="J21" s="72">
        <v>4.1000000000000002E-2</v>
      </c>
      <c r="K21" s="72">
        <v>8.4000000000000005E-2</v>
      </c>
      <c r="L21" s="72">
        <v>3.2000000000000001E-2</v>
      </c>
      <c r="M21" s="72">
        <v>1.4E-2</v>
      </c>
      <c r="N21" s="87">
        <f t="shared" si="0"/>
        <v>95.158999999999992</v>
      </c>
      <c r="O21" s="82">
        <v>35.9</v>
      </c>
      <c r="P21" s="34">
        <v>38.51</v>
      </c>
      <c r="Q21" s="34">
        <v>7</v>
      </c>
      <c r="R21" s="34">
        <v>15.83</v>
      </c>
      <c r="S21" s="34">
        <v>0.41</v>
      </c>
      <c r="T21" s="34">
        <v>0.21</v>
      </c>
      <c r="U21" s="34">
        <v>0.22</v>
      </c>
      <c r="V21" s="34">
        <v>0.23</v>
      </c>
      <c r="W21" s="34">
        <v>0.49</v>
      </c>
      <c r="X21" s="34">
        <v>0.94</v>
      </c>
      <c r="Y21" s="34">
        <v>1.0727019498607242</v>
      </c>
      <c r="Z21" s="34">
        <v>1.2676880222841225</v>
      </c>
      <c r="AA21" s="34"/>
      <c r="AB21" s="34" t="s">
        <v>53</v>
      </c>
      <c r="AC21" s="34">
        <v>14.3</v>
      </c>
      <c r="AD21" s="34" t="s">
        <v>97</v>
      </c>
      <c r="AE21" s="34"/>
      <c r="AF21" s="34"/>
      <c r="AG21" s="34"/>
      <c r="AH21" s="34"/>
      <c r="AI21" s="34"/>
      <c r="AJ21" s="34"/>
      <c r="AK21" s="34"/>
      <c r="AL21" s="36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.75" customHeight="1">
      <c r="A22" s="212" t="s">
        <v>1874</v>
      </c>
      <c r="B22" s="95">
        <v>45840</v>
      </c>
      <c r="C22" s="69" t="s">
        <v>1875</v>
      </c>
      <c r="D22" s="70">
        <v>1465</v>
      </c>
      <c r="E22" s="71">
        <v>6.45</v>
      </c>
      <c r="F22" s="71">
        <v>6.55</v>
      </c>
      <c r="G22" s="71">
        <v>4.25</v>
      </c>
      <c r="H22" s="71">
        <v>0.11</v>
      </c>
      <c r="I22" s="71">
        <v>0.3</v>
      </c>
      <c r="J22" s="72">
        <v>4.7E-2</v>
      </c>
      <c r="K22" s="72">
        <v>8.5999999999999993E-2</v>
      </c>
      <c r="L22" s="72">
        <v>0.03</v>
      </c>
      <c r="M22" s="72">
        <v>1.4999999999999999E-2</v>
      </c>
      <c r="N22" s="87">
        <f t="shared" si="0"/>
        <v>95.162000000000006</v>
      </c>
      <c r="O22" s="82">
        <v>36.549999999999997</v>
      </c>
      <c r="P22" s="34">
        <v>37.99</v>
      </c>
      <c r="Q22" s="34">
        <v>6.8</v>
      </c>
      <c r="R22" s="34">
        <v>15.85</v>
      </c>
      <c r="S22" s="34">
        <v>0.39</v>
      </c>
      <c r="T22" s="34">
        <v>0.24</v>
      </c>
      <c r="U22" s="34">
        <v>0.21</v>
      </c>
      <c r="V22" s="34">
        <v>0.24</v>
      </c>
      <c r="W22" s="34">
        <v>0.5</v>
      </c>
      <c r="X22" s="34">
        <v>0.95</v>
      </c>
      <c r="Y22" s="34">
        <v>1.04</v>
      </c>
      <c r="Z22" s="34">
        <v>1.23</v>
      </c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6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.75" customHeight="1">
      <c r="A23" s="212" t="s">
        <v>1876</v>
      </c>
      <c r="B23" s="95">
        <v>45840</v>
      </c>
      <c r="C23" s="69" t="s">
        <v>1877</v>
      </c>
      <c r="D23" s="70">
        <v>1482</v>
      </c>
      <c r="E23" s="71">
        <v>8.5</v>
      </c>
      <c r="F23" s="71">
        <v>9</v>
      </c>
      <c r="G23" s="71">
        <v>4.3600000000000003</v>
      </c>
      <c r="H23" s="71">
        <v>0.12</v>
      </c>
      <c r="I23" s="71">
        <v>0.72</v>
      </c>
      <c r="J23" s="72">
        <v>3.1E-2</v>
      </c>
      <c r="K23" s="72">
        <v>0.10100000000000001</v>
      </c>
      <c r="L23" s="72">
        <v>6.4000000000000001E-2</v>
      </c>
      <c r="M23" s="72">
        <v>1.7000000000000001E-2</v>
      </c>
      <c r="N23" s="87">
        <f t="shared" si="0"/>
        <v>94.587000000000003</v>
      </c>
      <c r="O23" s="82">
        <v>35.049999999999997</v>
      </c>
      <c r="P23" s="34">
        <v>38.799999999999997</v>
      </c>
      <c r="Q23" s="34">
        <v>7.13</v>
      </c>
      <c r="R23" s="34">
        <v>16.72</v>
      </c>
      <c r="S23" s="34">
        <v>0.3</v>
      </c>
      <c r="T23" s="34">
        <v>0.16</v>
      </c>
      <c r="U23" s="34">
        <v>0.24</v>
      </c>
      <c r="V23" s="34">
        <v>0.18</v>
      </c>
      <c r="W23" s="34">
        <v>0.45</v>
      </c>
      <c r="X23" s="34">
        <v>0.88</v>
      </c>
      <c r="Y23" s="34">
        <v>1.1069900142653353</v>
      </c>
      <c r="Z23" s="34">
        <v>1.3104136947218261</v>
      </c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6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.75" customHeight="1">
      <c r="A24" s="212" t="s">
        <v>1879</v>
      </c>
      <c r="B24" s="95">
        <v>45840</v>
      </c>
      <c r="C24" s="69" t="s">
        <v>1878</v>
      </c>
      <c r="D24" s="70">
        <v>1483</v>
      </c>
      <c r="E24" s="71">
        <v>10.3</v>
      </c>
      <c r="F24" s="71">
        <v>10.4</v>
      </c>
      <c r="G24" s="71">
        <v>4.22</v>
      </c>
      <c r="H24" s="71">
        <v>0.12</v>
      </c>
      <c r="I24" s="71">
        <v>0.48</v>
      </c>
      <c r="J24" s="72">
        <v>2.9000000000000001E-2</v>
      </c>
      <c r="K24" s="72">
        <v>8.5999999999999993E-2</v>
      </c>
      <c r="L24" s="72">
        <v>0.05</v>
      </c>
      <c r="M24" s="72">
        <v>1.9E-2</v>
      </c>
      <c r="N24" s="87">
        <f t="shared" si="0"/>
        <v>94.995999999999995</v>
      </c>
      <c r="O24" s="82">
        <v>35.340000000000003</v>
      </c>
      <c r="P24" s="34">
        <v>39.1</v>
      </c>
      <c r="Q24" s="34">
        <v>7.05</v>
      </c>
      <c r="R24" s="34">
        <v>15.96</v>
      </c>
      <c r="S24" s="34">
        <v>0.31</v>
      </c>
      <c r="T24" s="34">
        <v>0.19</v>
      </c>
      <c r="U24" s="34">
        <v>0.22</v>
      </c>
      <c r="V24" s="34">
        <v>0.19</v>
      </c>
      <c r="W24" s="34">
        <v>0.51</v>
      </c>
      <c r="X24" s="34">
        <v>0.9</v>
      </c>
      <c r="Y24" s="34">
        <v>1.1063950198075834</v>
      </c>
      <c r="Z24" s="34">
        <v>1.3058856819468023</v>
      </c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6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.75" customHeight="1">
      <c r="A25" s="212" t="s">
        <v>1881</v>
      </c>
      <c r="B25" s="95">
        <v>45840</v>
      </c>
      <c r="C25" s="69" t="s">
        <v>1880</v>
      </c>
      <c r="D25" s="70">
        <v>1482</v>
      </c>
      <c r="E25" s="71">
        <v>13.25</v>
      </c>
      <c r="F25" s="71">
        <v>13.35</v>
      </c>
      <c r="G25" s="71">
        <v>4.2</v>
      </c>
      <c r="H25" s="71">
        <v>0.15</v>
      </c>
      <c r="I25" s="71">
        <v>1.1200000000000001</v>
      </c>
      <c r="J25" s="72">
        <v>1.4999999999999999E-2</v>
      </c>
      <c r="K25" s="72">
        <v>9.6000000000000002E-2</v>
      </c>
      <c r="L25" s="72">
        <v>9.4E-2</v>
      </c>
      <c r="M25" s="72">
        <v>1.9E-2</v>
      </c>
      <c r="N25" s="87">
        <f t="shared" si="0"/>
        <v>94.305999999999997</v>
      </c>
      <c r="O25" s="82">
        <v>33.909999999999997</v>
      </c>
      <c r="P25" s="34">
        <v>39.340000000000003</v>
      </c>
      <c r="Q25" s="34">
        <v>7.08</v>
      </c>
      <c r="R25" s="34">
        <v>17.52</v>
      </c>
      <c r="S25" s="34">
        <v>0.28999999999999998</v>
      </c>
      <c r="T25" s="34">
        <v>0.13</v>
      </c>
      <c r="U25" s="34">
        <v>0.22</v>
      </c>
      <c r="V25" s="34">
        <v>0.17</v>
      </c>
      <c r="W25" s="34">
        <v>0.43</v>
      </c>
      <c r="X25" s="34">
        <v>0.81</v>
      </c>
      <c r="Y25" s="34">
        <v>1.1601297552344443</v>
      </c>
      <c r="Z25" s="34">
        <v>1.3689177233854322</v>
      </c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6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.75" customHeight="1">
      <c r="A26" s="212" t="s">
        <v>1883</v>
      </c>
      <c r="B26" s="95">
        <v>45840</v>
      </c>
      <c r="C26" s="69" t="s">
        <v>1882</v>
      </c>
      <c r="D26" s="70">
        <v>1476</v>
      </c>
      <c r="E26" s="71">
        <v>14.4</v>
      </c>
      <c r="F26" s="71">
        <v>14.5</v>
      </c>
      <c r="G26" s="71">
        <v>4.2699999999999996</v>
      </c>
      <c r="H26" s="71">
        <v>0.11</v>
      </c>
      <c r="I26" s="71">
        <v>0.25</v>
      </c>
      <c r="J26" s="72">
        <v>0.05</v>
      </c>
      <c r="K26" s="72">
        <v>8.5999999999999993E-2</v>
      </c>
      <c r="L26" s="72">
        <v>2.5000000000000001E-2</v>
      </c>
      <c r="M26" s="72">
        <v>1.9E-2</v>
      </c>
      <c r="N26" s="87">
        <f t="shared" si="0"/>
        <v>95.19</v>
      </c>
      <c r="O26" s="82">
        <v>35.119999999999997</v>
      </c>
      <c r="P26" s="34">
        <v>38.880000000000003</v>
      </c>
      <c r="Q26" s="34">
        <v>7.07</v>
      </c>
      <c r="R26" s="34">
        <v>16.18</v>
      </c>
      <c r="S26" s="34">
        <v>0.45</v>
      </c>
      <c r="T26" s="34">
        <v>0.24</v>
      </c>
      <c r="U26" s="34">
        <v>0.22</v>
      </c>
      <c r="V26" s="34">
        <v>0.24</v>
      </c>
      <c r="W26" s="34">
        <v>0.48</v>
      </c>
      <c r="X26" s="34">
        <v>0.99</v>
      </c>
      <c r="Y26" s="34">
        <f t="shared" ref="Y26:Y29" si="3">P26/O26</f>
        <v>1.1070615034168567</v>
      </c>
      <c r="Z26" s="34">
        <f t="shared" ref="Z26:Z29" si="4">(Q26+P26)/O26</f>
        <v>1.3083712984054672</v>
      </c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6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.75" customHeight="1">
      <c r="A27" s="212" t="s">
        <v>1885</v>
      </c>
      <c r="B27" s="95">
        <v>45840</v>
      </c>
      <c r="C27" s="69" t="s">
        <v>1884</v>
      </c>
      <c r="D27" s="70">
        <v>1482</v>
      </c>
      <c r="E27" s="71">
        <v>16.399999999999999</v>
      </c>
      <c r="F27" s="71">
        <v>16.5</v>
      </c>
      <c r="G27" s="71">
        <v>4.21</v>
      </c>
      <c r="H27" s="71">
        <v>0.13</v>
      </c>
      <c r="I27" s="71">
        <v>0.66</v>
      </c>
      <c r="J27" s="72">
        <v>2.7E-2</v>
      </c>
      <c r="K27" s="72">
        <v>8.5999999999999993E-2</v>
      </c>
      <c r="L27" s="72">
        <v>0.06</v>
      </c>
      <c r="M27" s="72">
        <v>1.9E-2</v>
      </c>
      <c r="N27" s="87">
        <f t="shared" si="0"/>
        <v>94.807999999999993</v>
      </c>
      <c r="O27" s="82">
        <v>34.35</v>
      </c>
      <c r="P27" s="34">
        <v>40.31</v>
      </c>
      <c r="Q27" s="34">
        <v>7.49</v>
      </c>
      <c r="R27" s="34">
        <v>15.22</v>
      </c>
      <c r="S27" s="34">
        <v>0.44</v>
      </c>
      <c r="T27" s="34">
        <v>0.18</v>
      </c>
      <c r="U27" s="34">
        <v>0.23</v>
      </c>
      <c r="V27" s="34">
        <v>0.2</v>
      </c>
      <c r="W27" s="34">
        <v>0.52</v>
      </c>
      <c r="X27" s="34">
        <v>0.9</v>
      </c>
      <c r="Y27" s="34">
        <f t="shared" si="3"/>
        <v>1.1735080058224163</v>
      </c>
      <c r="Z27" s="34">
        <f t="shared" si="4"/>
        <v>1.3915574963609898</v>
      </c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6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15.75" customHeight="1">
      <c r="A28" s="213" t="s">
        <v>1887</v>
      </c>
      <c r="B28" s="95">
        <v>45840</v>
      </c>
      <c r="C28" s="69" t="s">
        <v>1886</v>
      </c>
      <c r="D28" s="70">
        <v>1502</v>
      </c>
      <c r="E28" s="71">
        <v>18.2</v>
      </c>
      <c r="F28" s="71">
        <v>18.3</v>
      </c>
      <c r="G28" s="71">
        <v>4.25</v>
      </c>
      <c r="H28" s="71">
        <v>0.13</v>
      </c>
      <c r="I28" s="71">
        <v>0.51</v>
      </c>
      <c r="J28" s="72">
        <v>2.8000000000000001E-2</v>
      </c>
      <c r="K28" s="72">
        <v>8.3000000000000004E-2</v>
      </c>
      <c r="L28" s="72">
        <v>5.2999999999999999E-2</v>
      </c>
      <c r="M28" s="72">
        <v>0.02</v>
      </c>
      <c r="N28" s="87">
        <f t="shared" si="0"/>
        <v>94.926000000000002</v>
      </c>
      <c r="O28" s="82">
        <v>34.47</v>
      </c>
      <c r="P28" s="34">
        <v>39.46</v>
      </c>
      <c r="Q28" s="34">
        <v>7.15</v>
      </c>
      <c r="R28" s="34">
        <v>16.45</v>
      </c>
      <c r="S28" s="34">
        <v>0.37</v>
      </c>
      <c r="T28" s="34">
        <v>0.17</v>
      </c>
      <c r="U28" s="34">
        <v>0.22</v>
      </c>
      <c r="V28" s="34">
        <v>0.2</v>
      </c>
      <c r="W28" s="34">
        <v>0.52</v>
      </c>
      <c r="X28" s="34">
        <v>0.88</v>
      </c>
      <c r="Y28" s="34">
        <f t="shared" si="3"/>
        <v>1.1447635625181318</v>
      </c>
      <c r="Z28" s="34">
        <f t="shared" si="4"/>
        <v>1.3521903104148536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6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ht="15.75" customHeight="1">
      <c r="A29" s="214" t="s">
        <v>1889</v>
      </c>
      <c r="B29" s="95">
        <v>45840</v>
      </c>
      <c r="C29" s="69" t="s">
        <v>1888</v>
      </c>
      <c r="D29" s="70">
        <v>1484</v>
      </c>
      <c r="E29" s="71">
        <v>21.1</v>
      </c>
      <c r="F29" s="71">
        <v>21.2</v>
      </c>
      <c r="G29" s="71">
        <v>4.26</v>
      </c>
      <c r="H29" s="71">
        <v>0.13</v>
      </c>
      <c r="I29" s="71">
        <v>0.39</v>
      </c>
      <c r="J29" s="72">
        <v>3.6999999999999998E-2</v>
      </c>
      <c r="K29" s="72">
        <v>8.3000000000000004E-2</v>
      </c>
      <c r="L29" s="72">
        <v>3.9E-2</v>
      </c>
      <c r="M29" s="72">
        <v>2.1000000000000001E-2</v>
      </c>
      <c r="N29" s="87">
        <f t="shared" si="0"/>
        <v>95.04</v>
      </c>
      <c r="O29" s="82">
        <v>35.340000000000003</v>
      </c>
      <c r="P29" s="34">
        <v>39.200000000000003</v>
      </c>
      <c r="Q29" s="34">
        <v>7.04</v>
      </c>
      <c r="R29" s="34">
        <v>15.88</v>
      </c>
      <c r="S29" s="34">
        <v>0.37</v>
      </c>
      <c r="T29" s="34">
        <v>0.2</v>
      </c>
      <c r="U29" s="34">
        <v>0.23</v>
      </c>
      <c r="V29" s="34">
        <v>0.22</v>
      </c>
      <c r="W29" s="34">
        <v>0.52</v>
      </c>
      <c r="X29" s="34">
        <v>0.89</v>
      </c>
      <c r="Y29" s="34">
        <f t="shared" si="3"/>
        <v>1.1092246745897001</v>
      </c>
      <c r="Z29" s="34">
        <f t="shared" si="4"/>
        <v>1.3084323712507073</v>
      </c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6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5.75" customHeight="1">
      <c r="A30" s="215" t="s">
        <v>1891</v>
      </c>
      <c r="B30" s="95">
        <v>45840</v>
      </c>
      <c r="C30" s="69" t="s">
        <v>1890</v>
      </c>
      <c r="D30" s="70">
        <v>1472</v>
      </c>
      <c r="E30" s="71">
        <v>23</v>
      </c>
      <c r="F30" s="71">
        <v>23.1</v>
      </c>
      <c r="G30" s="71">
        <v>4.24</v>
      </c>
      <c r="H30" s="71">
        <v>0.13</v>
      </c>
      <c r="I30" s="71">
        <v>0.39</v>
      </c>
      <c r="J30" s="72">
        <v>3.5000000000000003E-2</v>
      </c>
      <c r="K30" s="72">
        <v>8.3000000000000004E-2</v>
      </c>
      <c r="L30" s="72">
        <v>3.9E-2</v>
      </c>
      <c r="M30" s="72">
        <v>2.1000000000000001E-2</v>
      </c>
      <c r="N30" s="87">
        <f t="shared" si="0"/>
        <v>95.061999999999998</v>
      </c>
      <c r="O30" s="82">
        <v>35.54</v>
      </c>
      <c r="P30" s="34">
        <v>39.86</v>
      </c>
      <c r="Q30" s="34">
        <v>7.15</v>
      </c>
      <c r="R30" s="34">
        <v>14.99</v>
      </c>
      <c r="S30" s="34">
        <v>0.43</v>
      </c>
      <c r="T30" s="34">
        <v>0.19</v>
      </c>
      <c r="U30" s="34">
        <v>0.23</v>
      </c>
      <c r="V30" s="34">
        <v>0.19</v>
      </c>
      <c r="W30" s="34">
        <v>0.49</v>
      </c>
      <c r="X30" s="34">
        <v>0.82</v>
      </c>
      <c r="Y30" s="34">
        <v>1.1215531795160383</v>
      </c>
      <c r="Z30" s="34">
        <v>1.3227349465391109</v>
      </c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6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5.75" customHeight="1">
      <c r="A31" s="215" t="s">
        <v>1893</v>
      </c>
      <c r="B31" s="95">
        <v>45840</v>
      </c>
      <c r="C31" s="69" t="s">
        <v>1892</v>
      </c>
      <c r="D31" s="70">
        <v>1482</v>
      </c>
      <c r="E31" s="71">
        <v>23.5</v>
      </c>
      <c r="F31" s="71">
        <v>0</v>
      </c>
      <c r="G31" s="71">
        <v>4.25</v>
      </c>
      <c r="H31" s="71">
        <v>0.16</v>
      </c>
      <c r="I31" s="71">
        <v>1.68</v>
      </c>
      <c r="J31" s="72">
        <v>1.2E-2</v>
      </c>
      <c r="K31" s="72">
        <v>0.08</v>
      </c>
      <c r="L31" s="72">
        <v>0.115</v>
      </c>
      <c r="M31" s="72">
        <v>0.02</v>
      </c>
      <c r="N31" s="87">
        <f t="shared" si="0"/>
        <v>93.683000000000007</v>
      </c>
      <c r="O31" s="82">
        <v>34.57</v>
      </c>
      <c r="P31" s="34">
        <v>40.36</v>
      </c>
      <c r="Q31" s="34">
        <v>7.26</v>
      </c>
      <c r="R31" s="34">
        <v>15.67</v>
      </c>
      <c r="S31" s="34">
        <v>0.31</v>
      </c>
      <c r="T31" s="34">
        <v>0.14000000000000001</v>
      </c>
      <c r="U31" s="34">
        <v>0.23</v>
      </c>
      <c r="V31" s="34">
        <v>0.17</v>
      </c>
      <c r="W31" s="34">
        <v>0.44</v>
      </c>
      <c r="X31" s="34">
        <v>0.75</v>
      </c>
      <c r="Y31" s="34">
        <v>1.1674862597628002</v>
      </c>
      <c r="Z31" s="34">
        <v>1.3774949378073473</v>
      </c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6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.75" customHeight="1">
      <c r="A32" s="157"/>
      <c r="B32" s="95"/>
      <c r="C32" s="69"/>
      <c r="D32" s="70"/>
      <c r="E32" s="71"/>
      <c r="F32" s="71"/>
      <c r="G32" s="71"/>
      <c r="H32" s="71"/>
      <c r="I32" s="71"/>
      <c r="J32" s="72"/>
      <c r="K32" s="72"/>
      <c r="L32" s="72"/>
      <c r="M32" s="72"/>
      <c r="N32" s="87"/>
      <c r="O32" s="82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6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5.75" customHeight="1">
      <c r="A33" s="215" t="s">
        <v>1895</v>
      </c>
      <c r="B33" s="95">
        <v>45841</v>
      </c>
      <c r="C33" s="69" t="s">
        <v>1894</v>
      </c>
      <c r="D33" s="70">
        <v>1506</v>
      </c>
      <c r="E33" s="71">
        <v>2.35</v>
      </c>
      <c r="F33" s="71">
        <v>2.4500000000000002</v>
      </c>
      <c r="G33" s="71">
        <v>4.0999999999999996</v>
      </c>
      <c r="H33" s="71">
        <v>0.16</v>
      </c>
      <c r="I33" s="71">
        <v>1.56</v>
      </c>
      <c r="J33" s="72">
        <v>1.2999999999999999E-2</v>
      </c>
      <c r="K33" s="72">
        <v>9.5000000000000001E-2</v>
      </c>
      <c r="L33" s="72">
        <v>0.11799999999999999</v>
      </c>
      <c r="M33" s="72">
        <v>0.02</v>
      </c>
      <c r="N33" s="87">
        <f t="shared" si="0"/>
        <v>93.933999999999997</v>
      </c>
      <c r="O33" s="82">
        <v>33.35</v>
      </c>
      <c r="P33" s="34">
        <v>39.69</v>
      </c>
      <c r="Q33" s="34">
        <v>7.17</v>
      </c>
      <c r="R33" s="34">
        <v>17.739999999999998</v>
      </c>
      <c r="S33" s="34">
        <v>0.27</v>
      </c>
      <c r="T33" s="34">
        <v>0.12</v>
      </c>
      <c r="U33" s="34">
        <v>0.26</v>
      </c>
      <c r="V33" s="34">
        <v>0.17</v>
      </c>
      <c r="W33" s="34">
        <v>0.41</v>
      </c>
      <c r="X33" s="34">
        <v>0.71</v>
      </c>
      <c r="Y33" s="34">
        <v>1.1901049475262369</v>
      </c>
      <c r="Z33" s="34">
        <v>1.4050974512743628</v>
      </c>
      <c r="AA33" s="34"/>
      <c r="AB33" s="34" t="s">
        <v>48</v>
      </c>
      <c r="AC33" s="34">
        <v>22.3</v>
      </c>
      <c r="AD33" s="34">
        <v>24.8</v>
      </c>
      <c r="AE33" s="34">
        <v>18.600000000000001</v>
      </c>
      <c r="AF33" s="34">
        <v>0.6</v>
      </c>
      <c r="AG33" s="34">
        <v>3.48</v>
      </c>
      <c r="AH33" s="34">
        <v>52.519999999999996</v>
      </c>
      <c r="AI33" s="34">
        <v>1.3333333333333333</v>
      </c>
      <c r="AJ33" s="34">
        <v>42.857142857142854</v>
      </c>
      <c r="AK33" s="34">
        <v>862.54</v>
      </c>
      <c r="AL33" s="36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5.75" customHeight="1">
      <c r="A34" s="215" t="s">
        <v>1897</v>
      </c>
      <c r="B34" s="95">
        <v>45841</v>
      </c>
      <c r="C34" s="69" t="s">
        <v>1896</v>
      </c>
      <c r="D34" s="70">
        <v>1516</v>
      </c>
      <c r="E34" s="71">
        <v>4.05</v>
      </c>
      <c r="F34" s="71">
        <v>4.1500000000000004</v>
      </c>
      <c r="G34" s="71">
        <v>4.2</v>
      </c>
      <c r="H34" s="71">
        <v>0.15</v>
      </c>
      <c r="I34" s="71">
        <v>1.47</v>
      </c>
      <c r="J34" s="72">
        <v>1.9E-2</v>
      </c>
      <c r="K34" s="72">
        <v>8.4000000000000005E-2</v>
      </c>
      <c r="L34" s="72">
        <v>0.10299999999999999</v>
      </c>
      <c r="M34" s="72">
        <v>1.7999999999999999E-2</v>
      </c>
      <c r="N34" s="87">
        <f t="shared" si="0"/>
        <v>93.956000000000003</v>
      </c>
      <c r="O34" s="82">
        <v>33.61</v>
      </c>
      <c r="P34" s="34">
        <v>39.29</v>
      </c>
      <c r="Q34" s="34">
        <v>7.21</v>
      </c>
      <c r="R34" s="34">
        <v>17.809999999999999</v>
      </c>
      <c r="S34" s="34">
        <v>0.25</v>
      </c>
      <c r="T34" s="34">
        <v>0.11</v>
      </c>
      <c r="U34" s="34">
        <v>0.27</v>
      </c>
      <c r="V34" s="34">
        <v>0.18</v>
      </c>
      <c r="W34" s="34">
        <v>0.47</v>
      </c>
      <c r="X34" s="34">
        <v>0.69</v>
      </c>
      <c r="Y34" s="34">
        <v>1.1689973222255281</v>
      </c>
      <c r="Z34" s="34">
        <v>1.3835168104730735</v>
      </c>
      <c r="AA34" s="34"/>
      <c r="AB34" s="34" t="s">
        <v>50</v>
      </c>
      <c r="AC34" s="34">
        <v>6.3</v>
      </c>
      <c r="AD34" s="34"/>
      <c r="AE34" s="34"/>
      <c r="AF34" s="34"/>
      <c r="AG34" s="34"/>
      <c r="AH34" s="34"/>
      <c r="AI34" s="34"/>
      <c r="AJ34" s="34"/>
      <c r="AK34" s="34"/>
      <c r="AL34" s="36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5.75" customHeight="1">
      <c r="A35" s="215" t="s">
        <v>1899</v>
      </c>
      <c r="B35" s="95">
        <v>45841</v>
      </c>
      <c r="C35" s="69" t="s">
        <v>1898</v>
      </c>
      <c r="D35" s="70">
        <v>1497</v>
      </c>
      <c r="E35" s="71">
        <v>5.4</v>
      </c>
      <c r="F35" s="71">
        <v>5.5</v>
      </c>
      <c r="G35" s="71">
        <v>4.13</v>
      </c>
      <c r="H35" s="71">
        <v>0.13</v>
      </c>
      <c r="I35" s="71">
        <v>0.7</v>
      </c>
      <c r="J35" s="72">
        <v>3.6999999999999998E-2</v>
      </c>
      <c r="K35" s="72">
        <v>0.08</v>
      </c>
      <c r="L35" s="72">
        <v>5.8999999999999997E-2</v>
      </c>
      <c r="M35" s="72">
        <v>1.9E-2</v>
      </c>
      <c r="N35" s="87">
        <f t="shared" si="0"/>
        <v>94.844999999999999</v>
      </c>
      <c r="O35" s="82">
        <v>35.33</v>
      </c>
      <c r="P35" s="34">
        <v>37.869999999999997</v>
      </c>
      <c r="Q35" s="34">
        <v>6.93</v>
      </c>
      <c r="R35" s="34">
        <v>17.239999999999998</v>
      </c>
      <c r="S35" s="34">
        <v>0.36</v>
      </c>
      <c r="T35" s="34">
        <v>0.19</v>
      </c>
      <c r="U35" s="34">
        <v>0.25</v>
      </c>
      <c r="V35" s="34">
        <v>0.21</v>
      </c>
      <c r="W35" s="34">
        <v>0.51</v>
      </c>
      <c r="X35" s="34">
        <v>0.8</v>
      </c>
      <c r="Y35" s="34">
        <v>1.0718935748655534</v>
      </c>
      <c r="Z35" s="34">
        <v>1.2680441551089725</v>
      </c>
      <c r="AA35" s="34"/>
      <c r="AB35" s="34" t="s">
        <v>53</v>
      </c>
      <c r="AC35" s="34">
        <v>14.3</v>
      </c>
      <c r="AD35" s="34"/>
      <c r="AE35" s="34"/>
      <c r="AF35" s="34"/>
      <c r="AG35" s="34"/>
      <c r="AH35" s="34"/>
      <c r="AI35" s="34"/>
      <c r="AJ35" s="34"/>
      <c r="AK35" s="34"/>
      <c r="AL35" s="36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5.75" customHeight="1">
      <c r="A36" s="157"/>
      <c r="B36" s="95"/>
      <c r="C36" s="69"/>
      <c r="D36" s="70"/>
      <c r="E36" s="71"/>
      <c r="F36" s="71"/>
      <c r="G36" s="71"/>
      <c r="H36" s="71"/>
      <c r="I36" s="71"/>
      <c r="J36" s="72"/>
      <c r="K36" s="72"/>
      <c r="L36" s="72"/>
      <c r="M36" s="72"/>
      <c r="N36" s="87"/>
      <c r="O36" s="82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6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5.75" customHeight="1">
      <c r="A37" s="216" t="s">
        <v>1901</v>
      </c>
      <c r="B37" s="95">
        <v>45842</v>
      </c>
      <c r="C37" s="69" t="s">
        <v>1900</v>
      </c>
      <c r="D37" s="70" t="s">
        <v>51</v>
      </c>
      <c r="E37" s="71">
        <v>11.35</v>
      </c>
      <c r="F37" s="71">
        <v>11.45</v>
      </c>
      <c r="G37" s="71">
        <v>4.05</v>
      </c>
      <c r="H37" s="71">
        <v>0.14000000000000001</v>
      </c>
      <c r="I37" s="71">
        <v>1.1000000000000001</v>
      </c>
      <c r="J37" s="72">
        <v>0.05</v>
      </c>
      <c r="K37" s="72">
        <v>9.1999999999999998E-2</v>
      </c>
      <c r="L37" s="72">
        <v>7.0000000000000007E-2</v>
      </c>
      <c r="M37" s="72">
        <v>1.9E-2</v>
      </c>
      <c r="N37" s="87">
        <f t="shared" si="0"/>
        <v>94.478999999999999</v>
      </c>
      <c r="O37" s="82">
        <v>38.42</v>
      </c>
      <c r="P37" s="34">
        <v>35.94</v>
      </c>
      <c r="Q37" s="34">
        <v>6.75</v>
      </c>
      <c r="R37" s="34">
        <v>16.399999999999999</v>
      </c>
      <c r="S37" s="34">
        <v>0.39</v>
      </c>
      <c r="T37" s="34">
        <v>0.21</v>
      </c>
      <c r="U37" s="34">
        <v>0.27</v>
      </c>
      <c r="V37" s="34">
        <v>0.21</v>
      </c>
      <c r="W37" s="34">
        <v>0.61</v>
      </c>
      <c r="X37" s="34">
        <v>0.7</v>
      </c>
      <c r="Y37" s="34">
        <v>0.9354502863092139</v>
      </c>
      <c r="Z37" s="34">
        <v>1.1111400312337323</v>
      </c>
      <c r="AA37" s="34"/>
      <c r="AB37" s="34" t="s">
        <v>48</v>
      </c>
      <c r="AC37" s="34">
        <v>22.3</v>
      </c>
      <c r="AD37" s="34" t="s">
        <v>51</v>
      </c>
      <c r="AE37" s="34"/>
      <c r="AF37" s="34"/>
      <c r="AG37" s="34"/>
      <c r="AH37" s="34"/>
      <c r="AI37" s="34"/>
      <c r="AJ37" s="34"/>
      <c r="AK37" s="34"/>
      <c r="AL37" s="36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5.75" customHeight="1">
      <c r="A38" s="216" t="s">
        <v>1903</v>
      </c>
      <c r="B38" s="95">
        <v>45842</v>
      </c>
      <c r="C38" s="69" t="s">
        <v>1902</v>
      </c>
      <c r="D38" s="70" t="s">
        <v>51</v>
      </c>
      <c r="E38" s="71">
        <v>13</v>
      </c>
      <c r="F38" s="71">
        <v>13.1</v>
      </c>
      <c r="G38" s="71">
        <v>4</v>
      </c>
      <c r="H38" s="71">
        <v>0.16</v>
      </c>
      <c r="I38" s="71">
        <v>1.77</v>
      </c>
      <c r="J38" s="72">
        <v>3.1E-2</v>
      </c>
      <c r="K38" s="72">
        <v>8.2000000000000003E-2</v>
      </c>
      <c r="L38" s="72">
        <v>0.105</v>
      </c>
      <c r="M38" s="72">
        <v>1.7999999999999999E-2</v>
      </c>
      <c r="N38" s="87">
        <f t="shared" si="0"/>
        <v>93.834000000000003</v>
      </c>
      <c r="O38" s="82">
        <v>38.31</v>
      </c>
      <c r="P38" s="34">
        <v>36.86</v>
      </c>
      <c r="Q38" s="34">
        <v>6.97</v>
      </c>
      <c r="R38" s="34">
        <v>15.64</v>
      </c>
      <c r="S38" s="34">
        <v>0.35</v>
      </c>
      <c r="T38" s="34">
        <v>0.18</v>
      </c>
      <c r="U38" s="34">
        <v>0.28000000000000003</v>
      </c>
      <c r="V38" s="34">
        <v>0.17</v>
      </c>
      <c r="W38" s="34">
        <v>0.47</v>
      </c>
      <c r="X38" s="34">
        <v>0.67</v>
      </c>
      <c r="Y38" s="34">
        <v>0.96215087444531444</v>
      </c>
      <c r="Z38" s="34">
        <v>1.1440877055599059</v>
      </c>
      <c r="AA38" s="34"/>
      <c r="AB38" s="34" t="s">
        <v>50</v>
      </c>
      <c r="AC38" s="34">
        <v>6.3</v>
      </c>
      <c r="AD38" s="34" t="s">
        <v>51</v>
      </c>
      <c r="AE38" s="34"/>
      <c r="AF38" s="34"/>
      <c r="AG38" s="34"/>
      <c r="AH38" s="34"/>
      <c r="AI38" s="34"/>
      <c r="AJ38" s="34"/>
      <c r="AK38" s="34"/>
      <c r="AL38" s="36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5.75" customHeight="1">
      <c r="A39" s="216" t="s">
        <v>1905</v>
      </c>
      <c r="B39" s="95">
        <v>45842</v>
      </c>
      <c r="C39" s="69" t="s">
        <v>1904</v>
      </c>
      <c r="D39" s="70">
        <v>1467</v>
      </c>
      <c r="E39" s="71">
        <v>15</v>
      </c>
      <c r="F39" s="71">
        <v>15.1</v>
      </c>
      <c r="G39" s="71">
        <v>4.18</v>
      </c>
      <c r="H39" s="71">
        <v>0.16</v>
      </c>
      <c r="I39" s="71">
        <v>1.44</v>
      </c>
      <c r="J39" s="72">
        <v>2.9000000000000001E-2</v>
      </c>
      <c r="K39" s="72">
        <v>8.4000000000000005E-2</v>
      </c>
      <c r="L39" s="72">
        <v>9.4E-2</v>
      </c>
      <c r="M39" s="72">
        <v>1.7999999999999999E-2</v>
      </c>
      <c r="N39" s="87">
        <f t="shared" si="0"/>
        <v>93.995000000000005</v>
      </c>
      <c r="O39" s="82">
        <v>37.42</v>
      </c>
      <c r="P39" s="34">
        <v>37.700000000000003</v>
      </c>
      <c r="Q39" s="34">
        <v>7.15</v>
      </c>
      <c r="R39" s="34">
        <v>15.56</v>
      </c>
      <c r="S39" s="34">
        <v>0.32</v>
      </c>
      <c r="T39" s="34">
        <v>0.18</v>
      </c>
      <c r="U39" s="34">
        <v>0.28000000000000003</v>
      </c>
      <c r="V39" s="34">
        <v>0.17</v>
      </c>
      <c r="W39" s="34">
        <v>0.45</v>
      </c>
      <c r="X39" s="34">
        <v>0.67</v>
      </c>
      <c r="Y39" s="34">
        <f t="shared" ref="Y39:Y42" si="5">P39/O39</f>
        <v>1.0074826296098343</v>
      </c>
      <c r="Z39" s="34">
        <f t="shared" ref="Z39:Z42" si="6">(Q39+P39)/O39</f>
        <v>1.198556921432389</v>
      </c>
      <c r="AA39" s="34"/>
      <c r="AB39" s="34" t="s">
        <v>53</v>
      </c>
      <c r="AC39" s="34">
        <v>14.5</v>
      </c>
      <c r="AD39" s="34">
        <v>24.6</v>
      </c>
      <c r="AE39" s="34">
        <v>18.399999999999999</v>
      </c>
      <c r="AF39" s="34">
        <v>0.6</v>
      </c>
      <c r="AG39" s="34">
        <v>3.62</v>
      </c>
      <c r="AH39" s="34">
        <v>52.78</v>
      </c>
      <c r="AI39" s="34">
        <v>1.3369565217391306</v>
      </c>
      <c r="AJ39" s="34">
        <v>42.790697674418603</v>
      </c>
      <c r="AK39" s="34">
        <v>860.70999999999992</v>
      </c>
      <c r="AL39" s="36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5.75" customHeight="1">
      <c r="A40" s="219" t="s">
        <v>1925</v>
      </c>
      <c r="B40" s="95">
        <v>45842</v>
      </c>
      <c r="C40" s="69" t="s">
        <v>1906</v>
      </c>
      <c r="D40" s="70">
        <v>1489</v>
      </c>
      <c r="E40" s="71">
        <v>17.100000000000001</v>
      </c>
      <c r="F40" s="71">
        <v>17.2</v>
      </c>
      <c r="G40" s="71">
        <v>4.1100000000000003</v>
      </c>
      <c r="H40" s="71">
        <v>0.16</v>
      </c>
      <c r="I40" s="71">
        <v>1.43</v>
      </c>
      <c r="J40" s="72">
        <v>2.5000000000000001E-2</v>
      </c>
      <c r="K40" s="72">
        <v>8.6999999999999994E-2</v>
      </c>
      <c r="L40" s="72">
        <v>9.8000000000000004E-2</v>
      </c>
      <c r="M40" s="72">
        <v>1.7999999999999999E-2</v>
      </c>
      <c r="N40" s="87">
        <f t="shared" si="0"/>
        <v>94.072000000000003</v>
      </c>
      <c r="O40" s="82">
        <v>35.549999999999997</v>
      </c>
      <c r="P40" s="34">
        <v>38.06</v>
      </c>
      <c r="Q40" s="34">
        <v>7.53</v>
      </c>
      <c r="R40" s="34">
        <v>16.8</v>
      </c>
      <c r="S40" s="34">
        <v>0.26</v>
      </c>
      <c r="T40" s="34">
        <v>0.13</v>
      </c>
      <c r="U40" s="34">
        <v>0.28999999999999998</v>
      </c>
      <c r="V40" s="34">
        <v>0.17</v>
      </c>
      <c r="W40" s="34">
        <v>0.44</v>
      </c>
      <c r="X40" s="34">
        <v>0.67</v>
      </c>
      <c r="Y40" s="34">
        <f t="shared" si="5"/>
        <v>1.0706047819971871</v>
      </c>
      <c r="Z40" s="34">
        <f t="shared" si="6"/>
        <v>1.2824191279887485</v>
      </c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6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5.75" customHeight="1">
      <c r="A41" s="217" t="s">
        <v>1908</v>
      </c>
      <c r="B41" s="95">
        <v>45842</v>
      </c>
      <c r="C41" s="69" t="s">
        <v>1907</v>
      </c>
      <c r="D41" s="70">
        <v>1481</v>
      </c>
      <c r="E41" s="71">
        <v>18.5</v>
      </c>
      <c r="F41" s="71">
        <v>19</v>
      </c>
      <c r="G41" s="71">
        <v>4.2300000000000004</v>
      </c>
      <c r="H41" s="71">
        <v>0.15</v>
      </c>
      <c r="I41" s="71">
        <v>0.6</v>
      </c>
      <c r="J41" s="72">
        <v>0.04</v>
      </c>
      <c r="K41" s="72">
        <v>8.5000000000000006E-2</v>
      </c>
      <c r="L41" s="72">
        <v>5.3999999999999999E-2</v>
      </c>
      <c r="M41" s="72">
        <v>2.1000000000000001E-2</v>
      </c>
      <c r="N41" s="87">
        <f t="shared" si="0"/>
        <v>94.82</v>
      </c>
      <c r="O41" s="82">
        <v>36.57</v>
      </c>
      <c r="P41" s="34">
        <v>36.979999999999997</v>
      </c>
      <c r="Q41" s="34">
        <v>7.04</v>
      </c>
      <c r="R41" s="34">
        <v>16.82</v>
      </c>
      <c r="S41" s="34">
        <v>0.34</v>
      </c>
      <c r="T41" s="34">
        <v>0.26</v>
      </c>
      <c r="U41" s="34">
        <v>0.27</v>
      </c>
      <c r="V41" s="34">
        <v>0.27</v>
      </c>
      <c r="W41" s="34">
        <v>0.48</v>
      </c>
      <c r="X41" s="34">
        <v>0.87</v>
      </c>
      <c r="Y41" s="34">
        <f t="shared" si="5"/>
        <v>1.0112113754443532</v>
      </c>
      <c r="Z41" s="34">
        <f t="shared" si="6"/>
        <v>1.2037188952693463</v>
      </c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6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5.75" customHeight="1">
      <c r="A42" s="218" t="s">
        <v>1910</v>
      </c>
      <c r="B42" s="95">
        <v>45842</v>
      </c>
      <c r="C42" s="69" t="s">
        <v>1909</v>
      </c>
      <c r="D42" s="70">
        <v>1486</v>
      </c>
      <c r="E42" s="71">
        <v>20.45</v>
      </c>
      <c r="F42" s="71">
        <v>20.55</v>
      </c>
      <c r="G42" s="71">
        <v>4.2300000000000004</v>
      </c>
      <c r="H42" s="71">
        <v>0.16</v>
      </c>
      <c r="I42" s="71">
        <v>0.51</v>
      </c>
      <c r="J42" s="72">
        <v>3.6999999999999998E-2</v>
      </c>
      <c r="K42" s="72">
        <v>8.4000000000000005E-2</v>
      </c>
      <c r="L42" s="72">
        <v>4.8000000000000001E-2</v>
      </c>
      <c r="M42" s="72">
        <v>0.02</v>
      </c>
      <c r="N42" s="87">
        <f t="shared" si="0"/>
        <v>94.911000000000001</v>
      </c>
      <c r="O42" s="82">
        <v>36.35</v>
      </c>
      <c r="P42" s="34">
        <v>36.450000000000003</v>
      </c>
      <c r="Q42" s="34">
        <v>6.86</v>
      </c>
      <c r="R42" s="34">
        <v>17.649999999999999</v>
      </c>
      <c r="S42" s="34">
        <v>0.27</v>
      </c>
      <c r="T42" s="34">
        <v>0.28000000000000003</v>
      </c>
      <c r="U42" s="34">
        <v>0.26</v>
      </c>
      <c r="V42" s="34">
        <v>0.22</v>
      </c>
      <c r="W42" s="34">
        <v>0.5</v>
      </c>
      <c r="X42" s="34">
        <v>0.77</v>
      </c>
      <c r="Y42" s="34">
        <f t="shared" si="5"/>
        <v>1.002751031636864</v>
      </c>
      <c r="Z42" s="34">
        <f t="shared" si="6"/>
        <v>1.1914718019257222</v>
      </c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6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5.75" customHeight="1">
      <c r="A43" s="219" t="s">
        <v>1912</v>
      </c>
      <c r="B43" s="95">
        <v>45842</v>
      </c>
      <c r="C43" s="69" t="s">
        <v>1911</v>
      </c>
      <c r="D43" s="70">
        <v>1478</v>
      </c>
      <c r="E43" s="71">
        <v>22.5</v>
      </c>
      <c r="F43" s="71">
        <v>23</v>
      </c>
      <c r="G43" s="71">
        <v>4.25</v>
      </c>
      <c r="H43" s="71">
        <v>0.17</v>
      </c>
      <c r="I43" s="71">
        <v>0.85</v>
      </c>
      <c r="J43" s="72">
        <v>2.8000000000000001E-2</v>
      </c>
      <c r="K43" s="72">
        <v>9.9000000000000005E-2</v>
      </c>
      <c r="L43" s="72">
        <v>7.1999999999999995E-2</v>
      </c>
      <c r="M43" s="72">
        <v>1.9E-2</v>
      </c>
      <c r="N43" s="87">
        <f t="shared" si="0"/>
        <v>94.512</v>
      </c>
      <c r="O43" s="82">
        <v>35.42</v>
      </c>
      <c r="P43" s="34">
        <v>36.340000000000003</v>
      </c>
      <c r="Q43" s="34">
        <v>6.82</v>
      </c>
      <c r="R43" s="34">
        <v>19.23</v>
      </c>
      <c r="S43" s="34">
        <v>0.2</v>
      </c>
      <c r="T43" s="34">
        <v>0.21</v>
      </c>
      <c r="U43" s="34">
        <v>0.26</v>
      </c>
      <c r="V43" s="34">
        <v>0.2</v>
      </c>
      <c r="W43" s="34">
        <v>0.5</v>
      </c>
      <c r="X43" s="34">
        <v>0.68</v>
      </c>
      <c r="Y43" s="34">
        <v>1.025974025974026</v>
      </c>
      <c r="Z43" s="34">
        <v>1.2185206098249577</v>
      </c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6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5.75" customHeight="1">
      <c r="A44" s="115"/>
      <c r="B44" s="95"/>
      <c r="C44" s="69"/>
      <c r="D44" s="70"/>
      <c r="E44" s="71"/>
      <c r="F44" s="71"/>
      <c r="G44" s="71"/>
      <c r="H44" s="71"/>
      <c r="I44" s="71"/>
      <c r="J44" s="72"/>
      <c r="K44" s="72"/>
      <c r="L44" s="72"/>
      <c r="M44" s="72"/>
      <c r="N44" s="87"/>
      <c r="O44" s="82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6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5.75" customHeight="1">
      <c r="A45" s="219" t="s">
        <v>1914</v>
      </c>
      <c r="B45" s="95">
        <v>45843</v>
      </c>
      <c r="C45" s="69" t="s">
        <v>1913</v>
      </c>
      <c r="D45" s="70">
        <v>1487</v>
      </c>
      <c r="E45" s="71">
        <v>0.4</v>
      </c>
      <c r="F45" s="71">
        <v>0.5</v>
      </c>
      <c r="G45" s="71">
        <v>4.2300000000000004</v>
      </c>
      <c r="H45" s="71">
        <v>0.18</v>
      </c>
      <c r="I45" s="71">
        <v>0.99</v>
      </c>
      <c r="J45" s="72">
        <v>2.3E-2</v>
      </c>
      <c r="K45" s="72">
        <v>0.108</v>
      </c>
      <c r="L45" s="72">
        <v>8.2000000000000003E-2</v>
      </c>
      <c r="M45" s="72">
        <v>1.9E-2</v>
      </c>
      <c r="N45" s="87">
        <f t="shared" si="0"/>
        <v>94.367999999999995</v>
      </c>
      <c r="O45" s="82">
        <v>35.06</v>
      </c>
      <c r="P45" s="34">
        <v>37.15</v>
      </c>
      <c r="Q45" s="34">
        <v>7.01</v>
      </c>
      <c r="R45" s="34">
        <v>18.77</v>
      </c>
      <c r="S45" s="34">
        <v>0.18</v>
      </c>
      <c r="T45" s="34">
        <v>0.18</v>
      </c>
      <c r="U45" s="34">
        <v>0.25</v>
      </c>
      <c r="V45" s="34">
        <v>0.18</v>
      </c>
      <c r="W45" s="34">
        <v>0.45</v>
      </c>
      <c r="X45" s="34">
        <v>0.65</v>
      </c>
      <c r="Y45" s="34">
        <v>1.0596120935539075</v>
      </c>
      <c r="Z45" s="34">
        <v>1.2595550484883056</v>
      </c>
      <c r="AA45" s="34"/>
      <c r="AB45" s="34" t="s">
        <v>48</v>
      </c>
      <c r="AC45" s="34">
        <v>22.3</v>
      </c>
      <c r="AD45" s="34" t="s">
        <v>51</v>
      </c>
      <c r="AE45" s="34"/>
      <c r="AF45" s="34"/>
      <c r="AG45" s="34"/>
      <c r="AH45" s="34"/>
      <c r="AI45" s="34"/>
      <c r="AJ45" s="34"/>
      <c r="AK45" s="34"/>
      <c r="AL45" s="36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5.75" customHeight="1">
      <c r="A46" s="219" t="s">
        <v>1916</v>
      </c>
      <c r="B46" s="95">
        <v>45843</v>
      </c>
      <c r="C46" s="69" t="s">
        <v>1915</v>
      </c>
      <c r="D46" s="70">
        <v>1500</v>
      </c>
      <c r="E46" s="71">
        <v>2.25</v>
      </c>
      <c r="F46" s="71">
        <v>2.35</v>
      </c>
      <c r="G46" s="71">
        <v>4.1900000000000004</v>
      </c>
      <c r="H46" s="71">
        <v>0.17</v>
      </c>
      <c r="I46" s="71">
        <v>0.52</v>
      </c>
      <c r="J46" s="72">
        <v>0.03</v>
      </c>
      <c r="K46" s="72">
        <v>8.7999999999999995E-2</v>
      </c>
      <c r="L46" s="72">
        <v>5.5E-2</v>
      </c>
      <c r="M46" s="72">
        <v>0.02</v>
      </c>
      <c r="N46" s="87">
        <f t="shared" si="0"/>
        <v>94.926999999999992</v>
      </c>
      <c r="O46" s="82">
        <v>35.65</v>
      </c>
      <c r="P46" s="34">
        <v>37.74</v>
      </c>
      <c r="Q46" s="34">
        <v>7.01</v>
      </c>
      <c r="R46" s="34">
        <v>17.28</v>
      </c>
      <c r="S46" s="34">
        <v>0.25</v>
      </c>
      <c r="T46" s="34">
        <v>0.23</v>
      </c>
      <c r="U46" s="34">
        <v>0.26</v>
      </c>
      <c r="V46" s="34">
        <v>0.2</v>
      </c>
      <c r="W46" s="34">
        <v>0.5</v>
      </c>
      <c r="X46" s="34">
        <v>0.69</v>
      </c>
      <c r="Y46" s="34">
        <v>1.0586255259467041</v>
      </c>
      <c r="Z46" s="34">
        <v>1.2552594670406734</v>
      </c>
      <c r="AA46" s="34"/>
      <c r="AB46" s="34" t="s">
        <v>50</v>
      </c>
      <c r="AC46" s="34">
        <v>6.3</v>
      </c>
      <c r="AD46" s="34">
        <v>24.8</v>
      </c>
      <c r="AE46" s="34">
        <v>18.600000000000001</v>
      </c>
      <c r="AF46" s="34">
        <v>0.6</v>
      </c>
      <c r="AG46" s="34">
        <v>3.22</v>
      </c>
      <c r="AH46" s="34">
        <v>52.78</v>
      </c>
      <c r="AI46" s="34">
        <v>1.3333333333333333</v>
      </c>
      <c r="AJ46" s="34">
        <v>42.857142857142854</v>
      </c>
      <c r="AK46" s="34">
        <v>854.61</v>
      </c>
      <c r="AL46" s="36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5.75" customHeight="1">
      <c r="A47" s="219" t="s">
        <v>1918</v>
      </c>
      <c r="B47" s="95">
        <v>45843</v>
      </c>
      <c r="C47" s="69" t="s">
        <v>1917</v>
      </c>
      <c r="D47" s="70">
        <v>1499</v>
      </c>
      <c r="E47" s="71">
        <v>4.2</v>
      </c>
      <c r="F47" s="71">
        <v>4.3</v>
      </c>
      <c r="G47" s="71">
        <v>4.3</v>
      </c>
      <c r="H47" s="71">
        <v>0.2</v>
      </c>
      <c r="I47" s="71">
        <v>0.94</v>
      </c>
      <c r="J47" s="72">
        <v>2.1999999999999999E-2</v>
      </c>
      <c r="K47" s="72">
        <v>0.11</v>
      </c>
      <c r="L47" s="72">
        <v>7.8E-2</v>
      </c>
      <c r="M47" s="72">
        <v>1.9E-2</v>
      </c>
      <c r="N47" s="87">
        <f t="shared" si="0"/>
        <v>94.331000000000003</v>
      </c>
      <c r="O47" s="82">
        <v>35.01</v>
      </c>
      <c r="P47" s="34">
        <v>37.909999999999997</v>
      </c>
      <c r="Q47" s="34">
        <v>7.23</v>
      </c>
      <c r="R47" s="34">
        <v>17.59</v>
      </c>
      <c r="S47" s="34">
        <v>0.21</v>
      </c>
      <c r="T47" s="34">
        <v>0.22</v>
      </c>
      <c r="U47" s="34">
        <v>0.26</v>
      </c>
      <c r="V47" s="34">
        <v>0.21</v>
      </c>
      <c r="W47" s="34">
        <v>0.49</v>
      </c>
      <c r="X47" s="34">
        <v>0.71</v>
      </c>
      <c r="Y47" s="34">
        <v>1.0828334761496714</v>
      </c>
      <c r="Z47" s="34">
        <v>1.2893459011710942</v>
      </c>
      <c r="AA47" s="34"/>
      <c r="AB47" s="34" t="s">
        <v>53</v>
      </c>
      <c r="AC47" s="34">
        <v>14.5</v>
      </c>
      <c r="AD47" s="34"/>
      <c r="AE47" s="34"/>
      <c r="AF47" s="34"/>
      <c r="AG47" s="34"/>
      <c r="AH47" s="34"/>
      <c r="AI47" s="34"/>
      <c r="AJ47" s="34"/>
      <c r="AK47" s="34"/>
      <c r="AL47" s="36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5.75" customHeight="1">
      <c r="A48" s="219" t="s">
        <v>1920</v>
      </c>
      <c r="B48" s="95">
        <v>45843</v>
      </c>
      <c r="C48" s="69" t="s">
        <v>1919</v>
      </c>
      <c r="D48" s="70">
        <v>1494</v>
      </c>
      <c r="E48" s="71">
        <v>5.5</v>
      </c>
      <c r="F48" s="71">
        <v>6</v>
      </c>
      <c r="G48" s="71">
        <v>4.29</v>
      </c>
      <c r="H48" s="71">
        <v>0.2</v>
      </c>
      <c r="I48" s="71">
        <v>1.03</v>
      </c>
      <c r="J48" s="72">
        <v>0.02</v>
      </c>
      <c r="K48" s="72">
        <v>9.6000000000000002E-2</v>
      </c>
      <c r="L48" s="72">
        <v>8.5000000000000006E-2</v>
      </c>
      <c r="M48" s="72">
        <v>1.9E-2</v>
      </c>
      <c r="N48" s="87">
        <f t="shared" si="0"/>
        <v>94.26</v>
      </c>
      <c r="O48" s="82">
        <v>34.700000000000003</v>
      </c>
      <c r="P48" s="34">
        <v>37.049999999999997</v>
      </c>
      <c r="Q48" s="34">
        <v>6.95</v>
      </c>
      <c r="R48" s="34">
        <v>19.22</v>
      </c>
      <c r="S48" s="34">
        <v>0.18</v>
      </c>
      <c r="T48" s="34">
        <v>0.18</v>
      </c>
      <c r="U48" s="34">
        <v>0.25</v>
      </c>
      <c r="V48" s="34">
        <v>0.2</v>
      </c>
      <c r="W48" s="34">
        <v>0.5</v>
      </c>
      <c r="X48" s="34">
        <v>0.67</v>
      </c>
      <c r="Y48" s="34">
        <v>1.07</v>
      </c>
      <c r="Z48" s="34">
        <v>1.27</v>
      </c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6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5.75" customHeight="1">
      <c r="A49" s="219" t="s">
        <v>1922</v>
      </c>
      <c r="B49" s="95">
        <v>45843</v>
      </c>
      <c r="C49" s="69" t="s">
        <v>1921</v>
      </c>
      <c r="D49" s="70">
        <v>1506</v>
      </c>
      <c r="E49" s="71">
        <v>7.4</v>
      </c>
      <c r="F49" s="71">
        <v>7.5</v>
      </c>
      <c r="G49" s="71">
        <v>4.2300000000000004</v>
      </c>
      <c r="H49" s="71">
        <v>0.2</v>
      </c>
      <c r="I49" s="71">
        <v>0.76</v>
      </c>
      <c r="J49" s="72">
        <v>2.1000000000000001E-2</v>
      </c>
      <c r="K49" s="72">
        <v>0.1</v>
      </c>
      <c r="L49" s="72">
        <v>7.4999999999999997E-2</v>
      </c>
      <c r="M49" s="72">
        <v>0.02</v>
      </c>
      <c r="N49" s="87">
        <f t="shared" si="0"/>
        <v>94.593999999999994</v>
      </c>
      <c r="O49" s="82">
        <v>34.659999999999997</v>
      </c>
      <c r="P49" s="34">
        <v>37.61</v>
      </c>
      <c r="Q49" s="34">
        <v>7.03</v>
      </c>
      <c r="R49" s="34">
        <v>18.559999999999999</v>
      </c>
      <c r="S49" s="34">
        <v>0.23</v>
      </c>
      <c r="T49" s="34">
        <v>0.2</v>
      </c>
      <c r="U49" s="34">
        <v>0.25</v>
      </c>
      <c r="V49" s="34">
        <v>0.19</v>
      </c>
      <c r="W49" s="34">
        <v>0.47</v>
      </c>
      <c r="X49" s="34">
        <v>0.69</v>
      </c>
      <c r="Y49" s="34">
        <v>1.0851125216387767</v>
      </c>
      <c r="Z49" s="34">
        <v>1.2879399884593192</v>
      </c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6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5.75" customHeight="1">
      <c r="A50" s="219" t="s">
        <v>1924</v>
      </c>
      <c r="B50" s="95">
        <v>45843</v>
      </c>
      <c r="C50" s="69" t="s">
        <v>1923</v>
      </c>
      <c r="D50" s="70">
        <v>1478</v>
      </c>
      <c r="E50" s="71">
        <v>9.4499999999999993</v>
      </c>
      <c r="F50" s="71">
        <v>9.5500000000000007</v>
      </c>
      <c r="G50" s="71">
        <v>4.25</v>
      </c>
      <c r="H50" s="71">
        <v>0.17</v>
      </c>
      <c r="I50" s="71">
        <v>0.43</v>
      </c>
      <c r="J50" s="72">
        <v>3.1E-2</v>
      </c>
      <c r="K50" s="72">
        <v>0.08</v>
      </c>
      <c r="L50" s="72">
        <v>4.5999999999999999E-2</v>
      </c>
      <c r="M50" s="72">
        <v>1.9E-2</v>
      </c>
      <c r="N50" s="87">
        <f t="shared" si="0"/>
        <v>94.974000000000004</v>
      </c>
      <c r="O50" s="82">
        <v>35.26</v>
      </c>
      <c r="P50" s="34">
        <v>37.65</v>
      </c>
      <c r="Q50" s="34">
        <v>6.97</v>
      </c>
      <c r="R50" s="34">
        <v>17.47</v>
      </c>
      <c r="S50" s="34">
        <v>0.25</v>
      </c>
      <c r="T50" s="34">
        <v>0.25</v>
      </c>
      <c r="U50" s="34">
        <v>0.35</v>
      </c>
      <c r="V50" s="34">
        <v>0.2</v>
      </c>
      <c r="W50" s="34">
        <v>0.5</v>
      </c>
      <c r="X50" s="34">
        <v>0.95</v>
      </c>
      <c r="Y50" s="34">
        <v>1.0677821894498014</v>
      </c>
      <c r="Z50" s="34">
        <v>1.2654566080544527</v>
      </c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6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5.75" customHeight="1">
      <c r="A51" s="219" t="s">
        <v>1927</v>
      </c>
      <c r="B51" s="95">
        <v>45843</v>
      </c>
      <c r="C51" s="69" t="s">
        <v>1926</v>
      </c>
      <c r="D51" s="70">
        <v>1489</v>
      </c>
      <c r="E51" s="71">
        <v>11.48</v>
      </c>
      <c r="F51" s="71">
        <v>11.5</v>
      </c>
      <c r="G51" s="71">
        <v>4.18</v>
      </c>
      <c r="H51" s="71">
        <v>0.22</v>
      </c>
      <c r="I51" s="71">
        <v>0.74</v>
      </c>
      <c r="J51" s="72">
        <v>1.9E-2</v>
      </c>
      <c r="K51" s="72">
        <v>0.10199999999999999</v>
      </c>
      <c r="L51" s="72">
        <v>7.1999999999999995E-2</v>
      </c>
      <c r="M51" s="72">
        <v>0.02</v>
      </c>
      <c r="N51" s="87">
        <f t="shared" si="0"/>
        <v>94.647000000000006</v>
      </c>
      <c r="O51" s="82">
        <v>35.58</v>
      </c>
      <c r="P51" s="34">
        <v>38.71</v>
      </c>
      <c r="Q51" s="34">
        <v>7.2</v>
      </c>
      <c r="R51" s="34">
        <v>16.09</v>
      </c>
      <c r="S51" s="34">
        <v>0.27</v>
      </c>
      <c r="T51" s="34">
        <v>0.26</v>
      </c>
      <c r="U51" s="34">
        <v>0.34</v>
      </c>
      <c r="V51" s="34">
        <v>0.21</v>
      </c>
      <c r="W51" s="34">
        <v>0.49</v>
      </c>
      <c r="X51" s="34">
        <v>0.74</v>
      </c>
      <c r="Y51" s="34">
        <v>1.0879707700955594</v>
      </c>
      <c r="Z51" s="34">
        <v>1.2903316469926926</v>
      </c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6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5.75" customHeight="1">
      <c r="A52" s="219" t="s">
        <v>1929</v>
      </c>
      <c r="B52" s="95">
        <v>45843</v>
      </c>
      <c r="C52" s="69" t="s">
        <v>1928</v>
      </c>
      <c r="D52" s="70">
        <v>1506</v>
      </c>
      <c r="E52" s="71">
        <v>13.38</v>
      </c>
      <c r="F52" s="71">
        <v>13.48</v>
      </c>
      <c r="G52" s="71">
        <v>4.22</v>
      </c>
      <c r="H52" s="71">
        <v>0.18</v>
      </c>
      <c r="I52" s="71">
        <v>0.73</v>
      </c>
      <c r="J52" s="72">
        <v>2.3E-2</v>
      </c>
      <c r="K52" s="72">
        <v>0.1</v>
      </c>
      <c r="L52" s="72">
        <v>6.9000000000000006E-2</v>
      </c>
      <c r="M52" s="72">
        <v>1.7999999999999999E-2</v>
      </c>
      <c r="N52" s="87">
        <f t="shared" si="0"/>
        <v>94.66</v>
      </c>
      <c r="O52" s="82">
        <v>35.06</v>
      </c>
      <c r="P52" s="34">
        <v>37.61</v>
      </c>
      <c r="Q52" s="34">
        <v>7.03</v>
      </c>
      <c r="R52" s="34">
        <v>17.86</v>
      </c>
      <c r="S52" s="34">
        <v>0.4</v>
      </c>
      <c r="T52" s="34">
        <v>0.2</v>
      </c>
      <c r="U52" s="34">
        <v>0.25</v>
      </c>
      <c r="V52" s="34">
        <v>0.19</v>
      </c>
      <c r="W52" s="34">
        <v>0.47</v>
      </c>
      <c r="X52" s="34">
        <v>0.69</v>
      </c>
      <c r="Y52" s="34">
        <v>1.0727324586423272</v>
      </c>
      <c r="Z52" s="34">
        <v>1.2732458642327438</v>
      </c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6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5.75" customHeight="1">
      <c r="A53" s="219" t="s">
        <v>1931</v>
      </c>
      <c r="B53" s="95">
        <v>45843</v>
      </c>
      <c r="C53" s="69" t="s">
        <v>1930</v>
      </c>
      <c r="D53" s="70">
        <v>1462</v>
      </c>
      <c r="E53" s="71">
        <v>16</v>
      </c>
      <c r="F53" s="71">
        <v>16.100000000000001</v>
      </c>
      <c r="G53" s="71">
        <v>4.26</v>
      </c>
      <c r="H53" s="71">
        <v>0.14000000000000001</v>
      </c>
      <c r="I53" s="71">
        <v>0.23</v>
      </c>
      <c r="J53" s="72">
        <v>6.8000000000000005E-2</v>
      </c>
      <c r="K53" s="72">
        <v>8.7999999999999995E-2</v>
      </c>
      <c r="L53" s="72">
        <v>2.1000000000000001E-2</v>
      </c>
      <c r="M53" s="72">
        <v>1.7000000000000001E-2</v>
      </c>
      <c r="N53" s="87">
        <f t="shared" si="0"/>
        <v>95.176000000000002</v>
      </c>
      <c r="O53" s="82">
        <v>36.46</v>
      </c>
      <c r="P53" s="34">
        <v>37.82</v>
      </c>
      <c r="Q53" s="34">
        <v>7.46</v>
      </c>
      <c r="R53" s="34">
        <v>15.17</v>
      </c>
      <c r="S53" s="34">
        <v>0.53</v>
      </c>
      <c r="T53" s="34">
        <v>0.38</v>
      </c>
      <c r="U53" s="34">
        <v>0.34</v>
      </c>
      <c r="V53" s="34">
        <v>0.2</v>
      </c>
      <c r="W53" s="34">
        <v>0.61</v>
      </c>
      <c r="X53" s="34">
        <v>0.91</v>
      </c>
      <c r="Y53" s="34">
        <v>1.0373011519473396</v>
      </c>
      <c r="Z53" s="34">
        <v>1.2419089413055404</v>
      </c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6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5.75" customHeight="1">
      <c r="A54" s="219" t="s">
        <v>1932</v>
      </c>
      <c r="B54" s="95">
        <v>45843</v>
      </c>
      <c r="C54" s="69" t="s">
        <v>1933</v>
      </c>
      <c r="D54" s="70">
        <v>1478</v>
      </c>
      <c r="E54" s="71">
        <v>18.100000000000001</v>
      </c>
      <c r="F54" s="71">
        <v>18.2</v>
      </c>
      <c r="G54" s="71">
        <v>4.22</v>
      </c>
      <c r="H54" s="71">
        <v>0.17</v>
      </c>
      <c r="I54" s="71">
        <v>0.6</v>
      </c>
      <c r="J54" s="72">
        <v>2.7E-2</v>
      </c>
      <c r="K54" s="72">
        <v>0.09</v>
      </c>
      <c r="L54" s="72">
        <v>5.7000000000000002E-2</v>
      </c>
      <c r="M54" s="72">
        <v>1.7999999999999999E-2</v>
      </c>
      <c r="N54" s="87">
        <f t="shared" si="0"/>
        <v>94.817999999999998</v>
      </c>
      <c r="O54" s="82">
        <v>35.03</v>
      </c>
      <c r="P54" s="34">
        <v>37.94</v>
      </c>
      <c r="Q54" s="34">
        <v>8.07</v>
      </c>
      <c r="R54" s="34">
        <v>16.36</v>
      </c>
      <c r="S54" s="34">
        <v>0.28000000000000003</v>
      </c>
      <c r="T54" s="34">
        <v>0.26</v>
      </c>
      <c r="U54" s="34">
        <v>0.33</v>
      </c>
      <c r="V54" s="34">
        <v>0.2</v>
      </c>
      <c r="W54" s="34">
        <v>0.52</v>
      </c>
      <c r="X54" s="34">
        <v>0.84</v>
      </c>
      <c r="Y54" s="34">
        <v>1.0830716528689694</v>
      </c>
      <c r="Z54" s="34">
        <v>1.3134456180416785</v>
      </c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6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5.75" customHeight="1">
      <c r="A55" s="219" t="s">
        <v>1934</v>
      </c>
      <c r="B55" s="95">
        <v>45843</v>
      </c>
      <c r="C55" s="69" t="s">
        <v>1935</v>
      </c>
      <c r="D55" s="70">
        <v>1482</v>
      </c>
      <c r="E55" s="71">
        <v>19.5</v>
      </c>
      <c r="F55" s="71">
        <v>20</v>
      </c>
      <c r="G55" s="71">
        <v>4.37</v>
      </c>
      <c r="H55" s="71">
        <v>0.17</v>
      </c>
      <c r="I55" s="71">
        <v>0.44</v>
      </c>
      <c r="J55" s="72">
        <v>3.5999999999999997E-2</v>
      </c>
      <c r="K55" s="72">
        <v>9.5000000000000001E-2</v>
      </c>
      <c r="L55" s="72">
        <v>4.3999999999999997E-2</v>
      </c>
      <c r="M55" s="72">
        <v>1.9E-2</v>
      </c>
      <c r="N55" s="87">
        <f t="shared" si="0"/>
        <v>94.825999999999993</v>
      </c>
      <c r="O55" s="82">
        <v>36.14</v>
      </c>
      <c r="P55" s="34">
        <v>38.700000000000003</v>
      </c>
      <c r="Q55" s="34">
        <v>7.58</v>
      </c>
      <c r="R55" s="34">
        <v>15.1</v>
      </c>
      <c r="S55" s="34">
        <v>0.33</v>
      </c>
      <c r="T55" s="34">
        <v>0.25</v>
      </c>
      <c r="U55" s="34">
        <v>0.33</v>
      </c>
      <c r="V55" s="34">
        <v>0.19</v>
      </c>
      <c r="W55" s="34">
        <v>0.51</v>
      </c>
      <c r="X55" s="34">
        <v>0.76</v>
      </c>
      <c r="Y55" s="34">
        <v>1.070835639180963</v>
      </c>
      <c r="Z55" s="34">
        <v>1.2805755395683454</v>
      </c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6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5.75" customHeight="1">
      <c r="A56" s="219" t="s">
        <v>1936</v>
      </c>
      <c r="B56" s="95">
        <v>45843</v>
      </c>
      <c r="C56" s="69" t="s">
        <v>1937</v>
      </c>
      <c r="D56" s="70">
        <v>1464</v>
      </c>
      <c r="E56" s="71">
        <v>21.4</v>
      </c>
      <c r="F56" s="71">
        <v>21.5</v>
      </c>
      <c r="G56" s="71">
        <v>4.32</v>
      </c>
      <c r="H56" s="71">
        <v>0.19</v>
      </c>
      <c r="I56" s="71">
        <v>0.66</v>
      </c>
      <c r="J56" s="72">
        <v>2.4E-2</v>
      </c>
      <c r="K56" s="72">
        <v>0.104</v>
      </c>
      <c r="L56" s="72">
        <v>5.8000000000000003E-2</v>
      </c>
      <c r="M56" s="72">
        <v>0.02</v>
      </c>
      <c r="N56" s="87">
        <f t="shared" si="0"/>
        <v>94.623999999999995</v>
      </c>
      <c r="O56" s="82">
        <v>36.39</v>
      </c>
      <c r="P56" s="34">
        <v>38.049999999999997</v>
      </c>
      <c r="Q56" s="34">
        <v>7.28</v>
      </c>
      <c r="R56" s="34">
        <v>15.78</v>
      </c>
      <c r="S56" s="34">
        <v>0.3</v>
      </c>
      <c r="T56" s="34">
        <v>0.28000000000000003</v>
      </c>
      <c r="U56" s="34">
        <v>0.3</v>
      </c>
      <c r="V56" s="34">
        <v>0.2</v>
      </c>
      <c r="W56" s="34">
        <v>0.49</v>
      </c>
      <c r="X56" s="34">
        <v>0.77</v>
      </c>
      <c r="Y56" s="34">
        <v>1.0456169277273974</v>
      </c>
      <c r="Z56" s="34">
        <v>1.245671887881286</v>
      </c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6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5.75" customHeight="1">
      <c r="A57" s="219" t="s">
        <v>1939</v>
      </c>
      <c r="B57" s="95">
        <v>45843</v>
      </c>
      <c r="C57" s="69" t="s">
        <v>1938</v>
      </c>
      <c r="D57" s="70">
        <v>1489</v>
      </c>
      <c r="E57" s="71">
        <v>0.1</v>
      </c>
      <c r="F57" s="71">
        <v>0.2</v>
      </c>
      <c r="G57" s="71">
        <v>4.34</v>
      </c>
      <c r="H57" s="71">
        <v>0.21</v>
      </c>
      <c r="I57" s="71">
        <v>0.99</v>
      </c>
      <c r="J57" s="72">
        <v>0.02</v>
      </c>
      <c r="K57" s="72">
        <v>0.111</v>
      </c>
      <c r="L57" s="72">
        <v>7.5999999999999998E-2</v>
      </c>
      <c r="M57" s="72">
        <v>1.7999999999999999E-2</v>
      </c>
      <c r="N57" s="87">
        <f t="shared" si="0"/>
        <v>94.234999999999999</v>
      </c>
      <c r="O57" s="82">
        <v>35.380000000000003</v>
      </c>
      <c r="P57" s="34">
        <v>38.909999999999997</v>
      </c>
      <c r="Q57" s="34">
        <v>7.63</v>
      </c>
      <c r="R57" s="34">
        <v>15.93</v>
      </c>
      <c r="S57" s="34">
        <v>0.27</v>
      </c>
      <c r="T57" s="34">
        <v>0.2</v>
      </c>
      <c r="U57" s="34">
        <v>0.31</v>
      </c>
      <c r="V57" s="34">
        <v>0.17</v>
      </c>
      <c r="W57" s="34">
        <v>0.38</v>
      </c>
      <c r="X57" s="34">
        <v>0.71</v>
      </c>
      <c r="Y57" s="34">
        <v>1.0997738835500281</v>
      </c>
      <c r="Z57" s="34">
        <v>1.3154324477105708</v>
      </c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6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5.75" customHeight="1">
      <c r="A58" s="115"/>
      <c r="B58" s="95"/>
      <c r="C58" s="69"/>
      <c r="D58" s="70"/>
      <c r="E58" s="71"/>
      <c r="F58" s="71"/>
      <c r="G58" s="71"/>
      <c r="H58" s="71"/>
      <c r="I58" s="71"/>
      <c r="J58" s="72"/>
      <c r="K58" s="72"/>
      <c r="L58" s="72"/>
      <c r="M58" s="72"/>
      <c r="N58" s="87"/>
      <c r="O58" s="82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6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5.75" customHeight="1">
      <c r="A59" s="219" t="s">
        <v>1940</v>
      </c>
      <c r="B59" s="95">
        <v>45844</v>
      </c>
      <c r="C59" s="69" t="s">
        <v>1941</v>
      </c>
      <c r="D59" s="70">
        <v>1493</v>
      </c>
      <c r="E59" s="71">
        <v>1.45</v>
      </c>
      <c r="F59" s="71">
        <v>1.55</v>
      </c>
      <c r="G59" s="71">
        <v>4.3899999999999997</v>
      </c>
      <c r="H59" s="71">
        <v>0.18</v>
      </c>
      <c r="I59" s="71">
        <v>0.64</v>
      </c>
      <c r="J59" s="72">
        <v>3.5999999999999997E-2</v>
      </c>
      <c r="K59" s="72">
        <v>0.11</v>
      </c>
      <c r="L59" s="72">
        <v>5.5E-2</v>
      </c>
      <c r="M59" s="72">
        <v>1.7000000000000001E-2</v>
      </c>
      <c r="N59" s="87">
        <f t="shared" si="0"/>
        <v>94.572000000000003</v>
      </c>
      <c r="O59" s="82">
        <v>35.409999999999997</v>
      </c>
      <c r="P59" s="34">
        <v>38.14</v>
      </c>
      <c r="Q59" s="34">
        <v>7.52</v>
      </c>
      <c r="R59" s="34">
        <v>16.61</v>
      </c>
      <c r="S59" s="34">
        <v>0.26</v>
      </c>
      <c r="T59" s="34">
        <v>0.2</v>
      </c>
      <c r="U59" s="34">
        <v>0.33</v>
      </c>
      <c r="V59" s="34">
        <v>0.19</v>
      </c>
      <c r="W59" s="34">
        <v>0.48</v>
      </c>
      <c r="X59" s="34">
        <v>0.73</v>
      </c>
      <c r="Y59" s="34">
        <v>1.0770968652922905</v>
      </c>
      <c r="Z59" s="34">
        <v>1.2894662524710534</v>
      </c>
      <c r="AA59" s="34"/>
      <c r="AB59" s="34" t="s">
        <v>48</v>
      </c>
      <c r="AC59" s="34">
        <v>22.3</v>
      </c>
      <c r="AD59" s="34">
        <v>24.6</v>
      </c>
      <c r="AE59" s="34">
        <v>18.2</v>
      </c>
      <c r="AF59" s="34">
        <v>0.6</v>
      </c>
      <c r="AG59" s="34">
        <v>3.35</v>
      </c>
      <c r="AH59" s="34">
        <v>53.25</v>
      </c>
      <c r="AI59" s="34">
        <v>1.3516483516483517</v>
      </c>
      <c r="AJ59" s="34">
        <v>42.523364485981304</v>
      </c>
      <c r="AK59" s="34">
        <v>852.47499999999991</v>
      </c>
      <c r="AL59" s="36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ht="15.75" customHeight="1">
      <c r="A60" s="219" t="s">
        <v>1945</v>
      </c>
      <c r="B60" s="95">
        <v>45844</v>
      </c>
      <c r="C60" s="69" t="s">
        <v>1942</v>
      </c>
      <c r="D60" s="70">
        <v>1460</v>
      </c>
      <c r="E60" s="71">
        <v>4.3499999999999996</v>
      </c>
      <c r="F60" s="71">
        <v>4.45</v>
      </c>
      <c r="G60" s="71">
        <v>4.21</v>
      </c>
      <c r="H60" s="71">
        <v>0.16</v>
      </c>
      <c r="I60" s="71">
        <v>0.27</v>
      </c>
      <c r="J60" s="72">
        <v>5.8000000000000003E-2</v>
      </c>
      <c r="K60" s="72">
        <v>9.1999999999999998E-2</v>
      </c>
      <c r="L60" s="72">
        <v>2.5000000000000001E-2</v>
      </c>
      <c r="M60" s="72">
        <v>1.7000000000000001E-2</v>
      </c>
      <c r="N60" s="87">
        <f t="shared" si="0"/>
        <v>95.168000000000006</v>
      </c>
      <c r="O60" s="82">
        <v>36.47</v>
      </c>
      <c r="P60" s="34">
        <v>37.659999999999997</v>
      </c>
      <c r="Q60" s="34">
        <v>7.52</v>
      </c>
      <c r="R60" s="34">
        <v>15.56</v>
      </c>
      <c r="S60" s="34">
        <v>0.38</v>
      </c>
      <c r="T60" s="34">
        <v>0.34</v>
      </c>
      <c r="U60" s="34">
        <v>0.33</v>
      </c>
      <c r="V60" s="34">
        <v>0.2</v>
      </c>
      <c r="W60" s="34">
        <v>0.5</v>
      </c>
      <c r="X60" s="34">
        <v>0.82</v>
      </c>
      <c r="Y60" s="34">
        <v>1.0326295585412668</v>
      </c>
      <c r="Z60" s="34">
        <v>1.2388264326843981</v>
      </c>
      <c r="AA60" s="34"/>
      <c r="AB60" s="34" t="s">
        <v>50</v>
      </c>
      <c r="AC60" s="34">
        <v>6.3</v>
      </c>
      <c r="AD60" s="34" t="s">
        <v>51</v>
      </c>
      <c r="AE60" s="34"/>
      <c r="AF60" s="34"/>
      <c r="AG60" s="34"/>
      <c r="AH60" s="34"/>
      <c r="AI60" s="34"/>
      <c r="AJ60" s="34"/>
      <c r="AK60" s="34"/>
      <c r="AL60" s="36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ht="15.75" customHeight="1">
      <c r="A61" s="219" t="s">
        <v>1944</v>
      </c>
      <c r="B61" s="95">
        <v>45844</v>
      </c>
      <c r="C61" s="69" t="s">
        <v>1943</v>
      </c>
      <c r="D61" s="70">
        <v>1490</v>
      </c>
      <c r="E61" s="71">
        <v>6.45</v>
      </c>
      <c r="F61" s="71">
        <v>6.55</v>
      </c>
      <c r="G61" s="71">
        <v>4.21</v>
      </c>
      <c r="H61" s="71">
        <v>0.21</v>
      </c>
      <c r="I61" s="71">
        <v>1.2</v>
      </c>
      <c r="J61" s="72">
        <v>1.9E-2</v>
      </c>
      <c r="K61" s="72">
        <v>0.114</v>
      </c>
      <c r="L61" s="72">
        <v>8.8999999999999996E-2</v>
      </c>
      <c r="M61" s="72">
        <v>1.7999999999999999E-2</v>
      </c>
      <c r="N61" s="87">
        <f t="shared" si="0"/>
        <v>94.14</v>
      </c>
      <c r="O61" s="82">
        <v>35.89</v>
      </c>
      <c r="P61" s="34">
        <v>38.29</v>
      </c>
      <c r="Q61" s="34">
        <v>7.41</v>
      </c>
      <c r="R61" s="34">
        <v>16.13</v>
      </c>
      <c r="S61" s="34">
        <v>0.28999999999999998</v>
      </c>
      <c r="T61" s="34">
        <v>0.23</v>
      </c>
      <c r="U61" s="34">
        <v>0.33</v>
      </c>
      <c r="V61" s="34">
        <v>0.18</v>
      </c>
      <c r="W61" s="34">
        <v>0.43</v>
      </c>
      <c r="X61" s="34">
        <v>0.72</v>
      </c>
      <c r="Y61" s="34">
        <v>1.0668709947060462</v>
      </c>
      <c r="Z61" s="34">
        <v>1.273335190860964</v>
      </c>
      <c r="AA61" s="34"/>
      <c r="AB61" s="34" t="s">
        <v>53</v>
      </c>
      <c r="AC61" s="34">
        <v>15</v>
      </c>
      <c r="AD61" s="34">
        <v>24.2</v>
      </c>
      <c r="AE61" s="34">
        <v>18</v>
      </c>
      <c r="AF61" s="34">
        <v>0.4</v>
      </c>
      <c r="AG61" s="34">
        <v>3.48</v>
      </c>
      <c r="AH61" s="34">
        <v>53.92</v>
      </c>
      <c r="AI61" s="34">
        <v>1.3444444444444443</v>
      </c>
      <c r="AJ61" s="34">
        <v>42.654028436018955</v>
      </c>
      <c r="AK61" s="34">
        <v>844.24</v>
      </c>
      <c r="AL61" s="36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1:48" ht="15.75" customHeight="1">
      <c r="A62" s="219" t="s">
        <v>1947</v>
      </c>
      <c r="B62" s="95">
        <v>45844</v>
      </c>
      <c r="C62" s="69" t="s">
        <v>1946</v>
      </c>
      <c r="D62" s="70">
        <v>1489</v>
      </c>
      <c r="E62" s="71">
        <v>8.4499999999999993</v>
      </c>
      <c r="F62" s="71">
        <v>8.5500000000000007</v>
      </c>
      <c r="G62" s="71">
        <v>4.3</v>
      </c>
      <c r="H62" s="71">
        <v>0.18</v>
      </c>
      <c r="I62" s="71">
        <v>0.59</v>
      </c>
      <c r="J62" s="72">
        <v>3.5000000000000003E-2</v>
      </c>
      <c r="K62" s="72">
        <v>0.114</v>
      </c>
      <c r="L62" s="72">
        <v>5.5E-2</v>
      </c>
      <c r="M62" s="72">
        <v>1.7000000000000001E-2</v>
      </c>
      <c r="N62" s="87">
        <f t="shared" si="0"/>
        <v>94.709000000000003</v>
      </c>
      <c r="O62" s="82">
        <v>36.119999999999997</v>
      </c>
      <c r="P62" s="34">
        <v>38.28</v>
      </c>
      <c r="Q62" s="34">
        <v>7.47</v>
      </c>
      <c r="R62" s="34">
        <v>15.66</v>
      </c>
      <c r="S62" s="34">
        <v>0.32</v>
      </c>
      <c r="T62" s="34">
        <v>0.23</v>
      </c>
      <c r="U62" s="34">
        <v>0.34</v>
      </c>
      <c r="V62" s="34">
        <v>0.2</v>
      </c>
      <c r="W62" s="34">
        <v>0.5</v>
      </c>
      <c r="X62" s="34">
        <v>0.75</v>
      </c>
      <c r="Y62" s="34">
        <v>1.0598006644518274</v>
      </c>
      <c r="Z62" s="34">
        <v>1.2666112956810631</v>
      </c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6"/>
      <c r="AM62" s="10"/>
      <c r="AN62" s="10"/>
      <c r="AO62" s="10"/>
      <c r="AP62" s="10"/>
      <c r="AQ62" s="10"/>
      <c r="AR62" s="10"/>
      <c r="AS62" s="10"/>
      <c r="AT62" s="10"/>
      <c r="AU62" s="10"/>
      <c r="AV62" s="10"/>
    </row>
    <row r="63" spans="1:48" ht="15.75" customHeight="1">
      <c r="A63" s="219" t="s">
        <v>1949</v>
      </c>
      <c r="B63" s="95">
        <v>45844</v>
      </c>
      <c r="C63" s="69" t="s">
        <v>1948</v>
      </c>
      <c r="D63" s="70">
        <v>1480</v>
      </c>
      <c r="E63" s="71">
        <v>11.3</v>
      </c>
      <c r="F63" s="71">
        <v>11.4</v>
      </c>
      <c r="G63" s="71">
        <v>4.21</v>
      </c>
      <c r="H63" s="71">
        <v>0.19</v>
      </c>
      <c r="I63" s="71">
        <v>0.78</v>
      </c>
      <c r="J63" s="72">
        <v>0.03</v>
      </c>
      <c r="K63" s="72">
        <v>0.106</v>
      </c>
      <c r="L63" s="72">
        <v>6.3E-2</v>
      </c>
      <c r="M63" s="72">
        <v>1.7000000000000001E-2</v>
      </c>
      <c r="N63" s="87">
        <f t="shared" si="0"/>
        <v>94.603999999999999</v>
      </c>
      <c r="O63" s="82">
        <v>36.299999999999997</v>
      </c>
      <c r="P63" s="34">
        <v>37.72</v>
      </c>
      <c r="Q63" s="34">
        <v>7.35</v>
      </c>
      <c r="R63" s="34">
        <v>15.99</v>
      </c>
      <c r="S63" s="34">
        <v>0.3</v>
      </c>
      <c r="T63" s="34">
        <v>0.28000000000000003</v>
      </c>
      <c r="U63" s="34">
        <v>0.33</v>
      </c>
      <c r="V63" s="34">
        <v>0.21</v>
      </c>
      <c r="W63" s="34">
        <v>0.49</v>
      </c>
      <c r="X63" s="34">
        <v>0.79</v>
      </c>
      <c r="Y63" s="34">
        <v>1.0391184573002756</v>
      </c>
      <c r="Z63" s="34">
        <v>1.2415977961432507</v>
      </c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6"/>
      <c r="AM63" s="10"/>
      <c r="AN63" s="10"/>
      <c r="AO63" s="10"/>
      <c r="AP63" s="10"/>
      <c r="AQ63" s="10"/>
      <c r="AR63" s="10"/>
      <c r="AS63" s="10"/>
      <c r="AT63" s="10"/>
      <c r="AU63" s="10"/>
      <c r="AV63" s="10"/>
    </row>
    <row r="64" spans="1:48" ht="15.75" customHeight="1">
      <c r="A64" s="219" t="s">
        <v>1951</v>
      </c>
      <c r="B64" s="95">
        <v>45844</v>
      </c>
      <c r="C64" s="69" t="s">
        <v>1950</v>
      </c>
      <c r="D64" s="70">
        <v>1507</v>
      </c>
      <c r="E64" s="71">
        <v>13.35</v>
      </c>
      <c r="F64" s="71">
        <v>13.45</v>
      </c>
      <c r="G64" s="71">
        <v>4.17</v>
      </c>
      <c r="H64" s="71">
        <v>0.18</v>
      </c>
      <c r="I64" s="71">
        <v>0.63</v>
      </c>
      <c r="J64" s="72">
        <v>3.2000000000000001E-2</v>
      </c>
      <c r="K64" s="72">
        <v>8.6999999999999994E-2</v>
      </c>
      <c r="L64" s="72">
        <v>5.3999999999999999E-2</v>
      </c>
      <c r="M64" s="72">
        <v>1.6E-2</v>
      </c>
      <c r="N64" s="87">
        <f t="shared" si="0"/>
        <v>94.831000000000003</v>
      </c>
      <c r="O64" s="82">
        <v>35.090000000000003</v>
      </c>
      <c r="P64" s="34">
        <v>38.36</v>
      </c>
      <c r="Q64" s="34">
        <v>7.59</v>
      </c>
      <c r="R64" s="34">
        <v>16.350000000000001</v>
      </c>
      <c r="S64" s="34">
        <v>0.34</v>
      </c>
      <c r="T64" s="34">
        <v>0.25</v>
      </c>
      <c r="U64" s="34">
        <v>0.34</v>
      </c>
      <c r="V64" s="34">
        <v>0.21</v>
      </c>
      <c r="W64" s="34">
        <v>0.49</v>
      </c>
      <c r="X64" s="34">
        <v>0.78</v>
      </c>
      <c r="Y64" s="34">
        <v>1.0931889427187231</v>
      </c>
      <c r="Z64" s="34">
        <v>1.3094898831575947</v>
      </c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6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8" ht="15.75" customHeight="1">
      <c r="A65" s="219" t="s">
        <v>1953</v>
      </c>
      <c r="B65" s="95">
        <v>45844</v>
      </c>
      <c r="C65" s="69" t="s">
        <v>1952</v>
      </c>
      <c r="D65" s="70">
        <v>1475</v>
      </c>
      <c r="E65" s="71">
        <v>15.3</v>
      </c>
      <c r="F65" s="71">
        <v>15.4</v>
      </c>
      <c r="G65" s="71">
        <v>4.21</v>
      </c>
      <c r="H65" s="71">
        <v>0.16</v>
      </c>
      <c r="I65" s="71">
        <v>0.38</v>
      </c>
      <c r="J65" s="72">
        <v>0.05</v>
      </c>
      <c r="K65" s="72">
        <v>9.1999999999999998E-2</v>
      </c>
      <c r="L65" s="72">
        <v>0.03</v>
      </c>
      <c r="M65" s="72">
        <v>1.7000000000000001E-2</v>
      </c>
      <c r="N65" s="87">
        <f t="shared" si="0"/>
        <v>95.061000000000007</v>
      </c>
      <c r="O65" s="82">
        <v>36.15</v>
      </c>
      <c r="P65" s="34">
        <v>37.28</v>
      </c>
      <c r="Q65" s="34">
        <v>7.12</v>
      </c>
      <c r="R65" s="34">
        <v>16.8</v>
      </c>
      <c r="S65" s="34">
        <v>0.33</v>
      </c>
      <c r="T65" s="34">
        <v>0.32</v>
      </c>
      <c r="U65" s="34">
        <v>0.33</v>
      </c>
      <c r="V65" s="34">
        <v>0.32</v>
      </c>
      <c r="W65" s="34">
        <v>0.4</v>
      </c>
      <c r="X65" s="34">
        <v>0.85</v>
      </c>
      <c r="Y65" s="34">
        <f t="shared" ref="Y65:Y66" si="7">P65/O65</f>
        <v>1.0312586445366529</v>
      </c>
      <c r="Z65" s="34">
        <f t="shared" ref="Z65:Z66" si="8">(Q65+P65)/O65</f>
        <v>1.2282157676348548</v>
      </c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6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8" ht="15.75" customHeight="1">
      <c r="A66" s="220" t="s">
        <v>1955</v>
      </c>
      <c r="B66" s="95">
        <v>45844</v>
      </c>
      <c r="C66" s="69" t="s">
        <v>1954</v>
      </c>
      <c r="D66" s="70">
        <v>1478</v>
      </c>
      <c r="E66" s="71">
        <v>17.3</v>
      </c>
      <c r="F66" s="71">
        <v>17.399999999999999</v>
      </c>
      <c r="G66" s="71">
        <v>4.18</v>
      </c>
      <c r="H66" s="71">
        <v>0.16</v>
      </c>
      <c r="I66" s="71">
        <v>0.47</v>
      </c>
      <c r="J66" s="72">
        <v>4.3999999999999997E-2</v>
      </c>
      <c r="K66" s="72">
        <v>8.8999999999999996E-2</v>
      </c>
      <c r="L66" s="72">
        <v>3.9E-2</v>
      </c>
      <c r="M66" s="72">
        <v>1.6E-2</v>
      </c>
      <c r="N66" s="87">
        <f t="shared" si="0"/>
        <v>95.001999999999995</v>
      </c>
      <c r="O66" s="82">
        <v>37.31</v>
      </c>
      <c r="P66" s="34">
        <v>36.93</v>
      </c>
      <c r="Q66" s="34">
        <v>6.64</v>
      </c>
      <c r="R66" s="34">
        <v>16.28</v>
      </c>
      <c r="S66" s="34">
        <v>0.47</v>
      </c>
      <c r="T66" s="34">
        <v>0.36</v>
      </c>
      <c r="U66" s="34">
        <v>0.23</v>
      </c>
      <c r="V66" s="34">
        <v>0.22</v>
      </c>
      <c r="W66" s="34">
        <v>0.52</v>
      </c>
      <c r="X66" s="34">
        <v>0.93</v>
      </c>
      <c r="Y66" s="34">
        <f t="shared" si="7"/>
        <v>0.98981506298579458</v>
      </c>
      <c r="Z66" s="34">
        <f t="shared" si="8"/>
        <v>1.167783436076119</v>
      </c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6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8" ht="15.75" customHeight="1">
      <c r="A67" s="221" t="s">
        <v>1956</v>
      </c>
      <c r="B67" s="95">
        <v>45844</v>
      </c>
      <c r="C67" s="69" t="s">
        <v>1957</v>
      </c>
      <c r="D67" s="70">
        <v>1453</v>
      </c>
      <c r="E67" s="71">
        <v>19.399999999999999</v>
      </c>
      <c r="F67" s="71">
        <v>19.399999999999999</v>
      </c>
      <c r="G67" s="71">
        <v>4.25</v>
      </c>
      <c r="H67" s="71">
        <v>0.13</v>
      </c>
      <c r="I67" s="71">
        <v>0.2</v>
      </c>
      <c r="J67" s="72">
        <v>7.8E-2</v>
      </c>
      <c r="K67" s="72">
        <v>0.09</v>
      </c>
      <c r="L67" s="72">
        <v>1.7000000000000001E-2</v>
      </c>
      <c r="M67" s="72">
        <v>1.4E-2</v>
      </c>
      <c r="N67" s="87">
        <f t="shared" si="0"/>
        <v>95.221000000000004</v>
      </c>
      <c r="O67" s="82">
        <v>37.46</v>
      </c>
      <c r="P67" s="34">
        <v>36.880000000000003</v>
      </c>
      <c r="Q67" s="34">
        <v>7.2</v>
      </c>
      <c r="R67" s="34">
        <v>15.29</v>
      </c>
      <c r="S67" s="34">
        <v>0.54</v>
      </c>
      <c r="T67" s="34">
        <v>0.43</v>
      </c>
      <c r="U67" s="34">
        <v>0.31</v>
      </c>
      <c r="V67" s="34">
        <v>0.22</v>
      </c>
      <c r="W67" s="34">
        <v>0.5</v>
      </c>
      <c r="X67" s="34">
        <v>0.98</v>
      </c>
      <c r="Y67" s="34">
        <f t="shared" ref="Y67" si="9">P67/O67</f>
        <v>0.98451681793913515</v>
      </c>
      <c r="Z67" s="34">
        <f t="shared" ref="Z67" si="10">(Q67+P67)/O67</f>
        <v>1.1767218366257342</v>
      </c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6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8" ht="15.75" customHeight="1">
      <c r="A68" s="222" t="s">
        <v>1959</v>
      </c>
      <c r="B68" s="95">
        <v>45844</v>
      </c>
      <c r="C68" s="69" t="s">
        <v>1958</v>
      </c>
      <c r="D68" s="70">
        <v>1472</v>
      </c>
      <c r="E68" s="71">
        <v>22.25</v>
      </c>
      <c r="F68" s="71">
        <v>22.35</v>
      </c>
      <c r="G68" s="71">
        <v>4.2300000000000004</v>
      </c>
      <c r="H68" s="71">
        <v>0.19</v>
      </c>
      <c r="I68" s="71">
        <v>0.74</v>
      </c>
      <c r="J68" s="72">
        <v>3.5000000000000003E-2</v>
      </c>
      <c r="K68" s="72">
        <v>9.5000000000000001E-2</v>
      </c>
      <c r="L68" s="72">
        <v>5.8000000000000003E-2</v>
      </c>
      <c r="M68" s="72">
        <v>1.4999999999999999E-2</v>
      </c>
      <c r="N68" s="87">
        <f t="shared" si="0"/>
        <v>94.637</v>
      </c>
      <c r="O68" s="82">
        <v>36.950000000000003</v>
      </c>
      <c r="P68" s="34">
        <v>36.54</v>
      </c>
      <c r="Q68" s="34">
        <v>7.04</v>
      </c>
      <c r="R68" s="34">
        <v>17.03</v>
      </c>
      <c r="S68" s="34">
        <v>0.28000000000000003</v>
      </c>
      <c r="T68" s="34">
        <v>0.28999999999999998</v>
      </c>
      <c r="U68" s="34">
        <v>0.34</v>
      </c>
      <c r="V68" s="34">
        <v>0.19</v>
      </c>
      <c r="W68" s="34">
        <v>0.5</v>
      </c>
      <c r="X68" s="34">
        <v>0.75</v>
      </c>
      <c r="Y68" s="34">
        <v>0.98890392422192142</v>
      </c>
      <c r="Z68" s="34">
        <v>1.1794316644113665</v>
      </c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6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8" ht="15.75" customHeight="1">
      <c r="A69" s="222" t="s">
        <v>1961</v>
      </c>
      <c r="B69" s="95">
        <v>45844</v>
      </c>
      <c r="C69" s="69" t="s">
        <v>1960</v>
      </c>
      <c r="D69" s="70">
        <v>1473</v>
      </c>
      <c r="E69" s="71">
        <v>23.48</v>
      </c>
      <c r="F69" s="71">
        <v>23.58</v>
      </c>
      <c r="G69" s="71">
        <v>4.2</v>
      </c>
      <c r="H69" s="71">
        <v>0.15</v>
      </c>
      <c r="I69" s="71">
        <v>0.38</v>
      </c>
      <c r="J69" s="72">
        <v>7.3999999999999996E-2</v>
      </c>
      <c r="K69" s="72">
        <v>8.4000000000000005E-2</v>
      </c>
      <c r="L69" s="72">
        <v>2.5999999999999999E-2</v>
      </c>
      <c r="M69" s="72">
        <v>1.4E-2</v>
      </c>
      <c r="N69" s="87">
        <f t="shared" si="0"/>
        <v>95.072000000000003</v>
      </c>
      <c r="O69" s="82">
        <v>37.520000000000003</v>
      </c>
      <c r="P69" s="34">
        <v>36.67</v>
      </c>
      <c r="Q69" s="34">
        <v>7.15</v>
      </c>
      <c r="R69" s="34">
        <v>16.079999999999998</v>
      </c>
      <c r="S69" s="34">
        <v>0.36</v>
      </c>
      <c r="T69" s="34">
        <v>0.32</v>
      </c>
      <c r="U69" s="34">
        <v>0.34</v>
      </c>
      <c r="V69" s="34">
        <v>0.19</v>
      </c>
      <c r="W69" s="34">
        <v>0.5</v>
      </c>
      <c r="X69" s="34">
        <v>0.75</v>
      </c>
      <c r="Y69" s="34">
        <v>0.97734541577825151</v>
      </c>
      <c r="Z69" s="34">
        <v>1.1679104477611939</v>
      </c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6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8" ht="15.75" customHeight="1">
      <c r="A70" s="115"/>
      <c r="B70" s="95"/>
      <c r="C70" s="69"/>
      <c r="D70" s="70"/>
      <c r="E70" s="71"/>
      <c r="F70" s="71"/>
      <c r="G70" s="71"/>
      <c r="H70" s="71"/>
      <c r="I70" s="71"/>
      <c r="J70" s="72"/>
      <c r="K70" s="72"/>
      <c r="L70" s="72"/>
      <c r="M70" s="72"/>
      <c r="N70" s="87"/>
      <c r="O70" s="82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6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ht="15.75" customHeight="1">
      <c r="A71" s="222" t="s">
        <v>1963</v>
      </c>
      <c r="B71" s="95">
        <v>45845</v>
      </c>
      <c r="C71" s="69" t="s">
        <v>1962</v>
      </c>
      <c r="D71" s="70">
        <v>1461</v>
      </c>
      <c r="E71" s="71">
        <v>2</v>
      </c>
      <c r="F71" s="71">
        <v>2.1</v>
      </c>
      <c r="G71" s="71">
        <v>4.16</v>
      </c>
      <c r="H71" s="71">
        <v>0.17</v>
      </c>
      <c r="I71" s="71">
        <v>0.56999999999999995</v>
      </c>
      <c r="J71" s="72">
        <v>4.8000000000000001E-2</v>
      </c>
      <c r="K71" s="72">
        <v>8.8999999999999996E-2</v>
      </c>
      <c r="L71" s="72">
        <v>4.3999999999999997E-2</v>
      </c>
      <c r="M71" s="72">
        <v>1.6E-2</v>
      </c>
      <c r="N71" s="87">
        <f t="shared" si="0"/>
        <v>94.903000000000006</v>
      </c>
      <c r="O71" s="82">
        <v>37.21</v>
      </c>
      <c r="P71" s="34">
        <v>37.18</v>
      </c>
      <c r="Q71" s="34">
        <v>7</v>
      </c>
      <c r="R71" s="34">
        <v>15.99</v>
      </c>
      <c r="S71" s="34">
        <v>0.34</v>
      </c>
      <c r="T71" s="34">
        <v>0.38</v>
      </c>
      <c r="U71" s="34">
        <v>0.34</v>
      </c>
      <c r="V71" s="34">
        <v>0.19</v>
      </c>
      <c r="W71" s="34">
        <v>0.5</v>
      </c>
      <c r="X71" s="34">
        <v>0.75</v>
      </c>
      <c r="Y71" s="34">
        <v>0.99919376511690405</v>
      </c>
      <c r="Z71" s="34">
        <v>1.1873152378392904</v>
      </c>
      <c r="AA71" s="34"/>
      <c r="AB71" s="34" t="s">
        <v>48</v>
      </c>
      <c r="AC71" s="34">
        <v>22.3</v>
      </c>
      <c r="AD71" s="34" t="s">
        <v>51</v>
      </c>
      <c r="AE71" s="34"/>
      <c r="AF71" s="34"/>
      <c r="AG71" s="34"/>
      <c r="AH71" s="34"/>
      <c r="AI71" s="34"/>
      <c r="AJ71" s="34"/>
      <c r="AK71" s="34"/>
      <c r="AL71" s="36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ht="15.75" customHeight="1">
      <c r="A72" s="222" t="s">
        <v>1965</v>
      </c>
      <c r="B72" s="95">
        <v>45845</v>
      </c>
      <c r="C72" s="69" t="s">
        <v>1964</v>
      </c>
      <c r="D72" s="70">
        <v>1504</v>
      </c>
      <c r="E72" s="71">
        <v>4.25</v>
      </c>
      <c r="F72" s="71">
        <v>4.3499999999999996</v>
      </c>
      <c r="G72" s="71">
        <v>4.32</v>
      </c>
      <c r="H72" s="71">
        <v>0.19</v>
      </c>
      <c r="I72" s="71">
        <v>0.8</v>
      </c>
      <c r="J72" s="72">
        <v>2.9000000000000001E-2</v>
      </c>
      <c r="K72" s="72">
        <v>0.106</v>
      </c>
      <c r="L72" s="72">
        <v>6.7000000000000004E-2</v>
      </c>
      <c r="M72" s="72">
        <v>1.6E-2</v>
      </c>
      <c r="N72" s="87">
        <f t="shared" ref="N72:N105" si="11">100-SUM(G72:M72)</f>
        <v>94.471999999999994</v>
      </c>
      <c r="O72" s="82">
        <v>35.99</v>
      </c>
      <c r="P72" s="34">
        <v>37.4</v>
      </c>
      <c r="Q72" s="34">
        <v>7.1</v>
      </c>
      <c r="R72" s="34">
        <v>17.420000000000002</v>
      </c>
      <c r="S72" s="34">
        <v>0.23</v>
      </c>
      <c r="T72" s="34">
        <v>0.21</v>
      </c>
      <c r="U72" s="34">
        <v>0.35</v>
      </c>
      <c r="V72" s="34">
        <v>0.15</v>
      </c>
      <c r="W72" s="34">
        <v>0.35</v>
      </c>
      <c r="X72" s="34">
        <v>0.68</v>
      </c>
      <c r="Y72" s="34">
        <v>1.0391775493192552</v>
      </c>
      <c r="Z72" s="34">
        <v>1.2364545707140873</v>
      </c>
      <c r="AA72" s="34"/>
      <c r="AB72" s="34" t="s">
        <v>50</v>
      </c>
      <c r="AC72" s="34">
        <v>6.3</v>
      </c>
      <c r="AD72" s="34">
        <v>24.6</v>
      </c>
      <c r="AE72" s="34">
        <v>18.2</v>
      </c>
      <c r="AF72" s="34">
        <v>0.6</v>
      </c>
      <c r="AG72" s="34">
        <v>3.35</v>
      </c>
      <c r="AH72" s="34">
        <v>53.25</v>
      </c>
      <c r="AI72" s="34">
        <v>1.3516483516483517</v>
      </c>
      <c r="AJ72" s="34">
        <v>42.523364485981304</v>
      </c>
      <c r="AK72" s="34">
        <v>852.47499999999991</v>
      </c>
      <c r="AL72" s="36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ht="15.75" customHeight="1">
      <c r="A73" s="222" t="s">
        <v>1967</v>
      </c>
      <c r="B73" s="95">
        <v>45845</v>
      </c>
      <c r="C73" s="69" t="s">
        <v>1966</v>
      </c>
      <c r="D73" s="70">
        <v>1496</v>
      </c>
      <c r="E73" s="71">
        <v>6.45</v>
      </c>
      <c r="F73" s="71">
        <v>6.55</v>
      </c>
      <c r="G73" s="71">
        <v>4.24</v>
      </c>
      <c r="H73" s="71">
        <v>0.18</v>
      </c>
      <c r="I73" s="71">
        <v>0.57999999999999996</v>
      </c>
      <c r="J73" s="72">
        <v>3.3000000000000002E-2</v>
      </c>
      <c r="K73" s="72">
        <v>9.6000000000000002E-2</v>
      </c>
      <c r="L73" s="72">
        <v>5.5E-2</v>
      </c>
      <c r="M73" s="72">
        <v>1.6E-2</v>
      </c>
      <c r="N73" s="87">
        <f t="shared" si="11"/>
        <v>94.8</v>
      </c>
      <c r="O73" s="82">
        <v>35.549999999999997</v>
      </c>
      <c r="P73" s="34">
        <v>37.51</v>
      </c>
      <c r="Q73" s="34">
        <v>7.29</v>
      </c>
      <c r="R73" s="34">
        <v>17.16</v>
      </c>
      <c r="S73" s="34">
        <v>0.28000000000000003</v>
      </c>
      <c r="T73" s="34">
        <v>0.25</v>
      </c>
      <c r="U73" s="34">
        <v>0.35</v>
      </c>
      <c r="V73" s="34">
        <v>0.2</v>
      </c>
      <c r="W73" s="34">
        <v>0.5</v>
      </c>
      <c r="X73" s="34">
        <v>0.79</v>
      </c>
      <c r="Y73" s="34">
        <v>1.0551336146272856</v>
      </c>
      <c r="Z73" s="34">
        <v>1.2601969057665261</v>
      </c>
      <c r="AA73" s="34"/>
      <c r="AB73" s="34" t="s">
        <v>53</v>
      </c>
      <c r="AC73" s="34">
        <v>15</v>
      </c>
      <c r="AD73" s="34" t="s">
        <v>51</v>
      </c>
      <c r="AE73" s="34"/>
      <c r="AF73" s="34"/>
      <c r="AG73" s="34"/>
      <c r="AH73" s="34"/>
      <c r="AI73" s="34"/>
      <c r="AJ73" s="34"/>
      <c r="AK73" s="34"/>
      <c r="AL73" s="36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ht="15.75" customHeight="1">
      <c r="A74" s="222" t="s">
        <v>1968</v>
      </c>
      <c r="B74" s="95">
        <v>45845</v>
      </c>
      <c r="C74" s="69" t="s">
        <v>1969</v>
      </c>
      <c r="D74" s="70">
        <v>1486</v>
      </c>
      <c r="E74" s="71">
        <v>8.5500000000000007</v>
      </c>
      <c r="F74" s="71">
        <v>9.0500000000000007</v>
      </c>
      <c r="G74" s="71">
        <v>4.1500000000000004</v>
      </c>
      <c r="H74" s="71">
        <v>0.17</v>
      </c>
      <c r="I74" s="71">
        <v>0.63</v>
      </c>
      <c r="J74" s="72">
        <v>3.4000000000000002E-2</v>
      </c>
      <c r="K74" s="72">
        <v>9.1999999999999998E-2</v>
      </c>
      <c r="L74" s="72">
        <v>5.8999999999999997E-2</v>
      </c>
      <c r="M74" s="72">
        <v>1.6E-2</v>
      </c>
      <c r="N74" s="87">
        <f t="shared" si="11"/>
        <v>94.849000000000004</v>
      </c>
      <c r="O74" s="82">
        <v>36.14</v>
      </c>
      <c r="P74" s="34">
        <v>37.81</v>
      </c>
      <c r="Q74" s="34">
        <v>7.43</v>
      </c>
      <c r="R74" s="34">
        <v>15.88</v>
      </c>
      <c r="S74" s="34">
        <v>0.28000000000000003</v>
      </c>
      <c r="T74" s="34">
        <v>0.27</v>
      </c>
      <c r="U74" s="34">
        <v>0.37</v>
      </c>
      <c r="V74" s="34">
        <v>0.2</v>
      </c>
      <c r="W74" s="34">
        <v>0.5</v>
      </c>
      <c r="X74" s="34">
        <v>0.84</v>
      </c>
      <c r="Y74" s="34">
        <v>1.0462091864969563</v>
      </c>
      <c r="Z74" s="34">
        <v>1.2517985611510791</v>
      </c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6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ht="15.75" customHeight="1">
      <c r="A75" s="222" t="s">
        <v>1971</v>
      </c>
      <c r="B75" s="95">
        <v>45845</v>
      </c>
      <c r="C75" s="69" t="s">
        <v>1970</v>
      </c>
      <c r="D75" s="70">
        <v>1490</v>
      </c>
      <c r="E75" s="71">
        <v>11</v>
      </c>
      <c r="F75" s="71">
        <v>11.1</v>
      </c>
      <c r="G75" s="71">
        <v>4.32</v>
      </c>
      <c r="H75" s="71">
        <v>0.19</v>
      </c>
      <c r="I75" s="71">
        <v>0.89</v>
      </c>
      <c r="J75" s="72">
        <v>3.1E-2</v>
      </c>
      <c r="K75" s="72">
        <v>0.106</v>
      </c>
      <c r="L75" s="72">
        <v>7.0000000000000007E-2</v>
      </c>
      <c r="M75" s="72">
        <v>1.6E-2</v>
      </c>
      <c r="N75" s="87">
        <f t="shared" si="11"/>
        <v>94.376999999999995</v>
      </c>
      <c r="O75" s="82">
        <v>35.700000000000003</v>
      </c>
      <c r="P75" s="34">
        <v>38.46</v>
      </c>
      <c r="Q75" s="34">
        <v>7.47</v>
      </c>
      <c r="R75" s="34">
        <v>15.93</v>
      </c>
      <c r="S75" s="34">
        <v>0.28000000000000003</v>
      </c>
      <c r="T75" s="34">
        <v>0.23</v>
      </c>
      <c r="U75" s="34">
        <v>0.37</v>
      </c>
      <c r="V75" s="34">
        <v>0.2</v>
      </c>
      <c r="W75" s="34">
        <v>0.48</v>
      </c>
      <c r="X75" s="34">
        <v>0.78</v>
      </c>
      <c r="Y75" s="34">
        <v>1.0773109243697478</v>
      </c>
      <c r="Z75" s="34">
        <v>1.2865546218487394</v>
      </c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6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8" ht="15.75" customHeight="1">
      <c r="A76" s="222" t="s">
        <v>1973</v>
      </c>
      <c r="B76" s="95">
        <v>45845</v>
      </c>
      <c r="C76" s="69" t="s">
        <v>1972</v>
      </c>
      <c r="D76" s="70">
        <v>1497</v>
      </c>
      <c r="E76" s="71">
        <v>13.25</v>
      </c>
      <c r="F76" s="71">
        <v>13.35</v>
      </c>
      <c r="G76" s="71">
        <v>4.2300000000000004</v>
      </c>
      <c r="H76" s="71">
        <v>0.18</v>
      </c>
      <c r="I76" s="71">
        <v>0.46</v>
      </c>
      <c r="J76" s="72">
        <v>3.5000000000000003E-2</v>
      </c>
      <c r="K76" s="72">
        <v>0.09</v>
      </c>
      <c r="L76" s="72">
        <v>4.5999999999999999E-2</v>
      </c>
      <c r="M76" s="72">
        <v>1.7000000000000001E-2</v>
      </c>
      <c r="N76" s="87">
        <f t="shared" si="11"/>
        <v>94.941999999999993</v>
      </c>
      <c r="O76" s="82">
        <v>35.380000000000003</v>
      </c>
      <c r="P76" s="34">
        <v>38.130000000000003</v>
      </c>
      <c r="Q76" s="34">
        <v>7.38</v>
      </c>
      <c r="R76" s="34">
        <v>16.66</v>
      </c>
      <c r="S76" s="34">
        <v>0.27</v>
      </c>
      <c r="T76" s="34">
        <v>0.25</v>
      </c>
      <c r="U76" s="34">
        <v>0.38</v>
      </c>
      <c r="V76" s="34">
        <v>0.2</v>
      </c>
      <c r="W76" s="34">
        <v>0.47</v>
      </c>
      <c r="X76" s="34">
        <v>0.8</v>
      </c>
      <c r="Y76" s="34">
        <v>1.077727529677784</v>
      </c>
      <c r="Z76" s="34">
        <v>1.2863199547767101</v>
      </c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6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ht="15.75" customHeight="1">
      <c r="A77" s="222" t="s">
        <v>1975</v>
      </c>
      <c r="B77" s="95">
        <v>45845</v>
      </c>
      <c r="C77" s="69" t="s">
        <v>1974</v>
      </c>
      <c r="D77" s="70">
        <v>1484</v>
      </c>
      <c r="E77" s="71">
        <v>15.2</v>
      </c>
      <c r="F77" s="71">
        <v>15.3</v>
      </c>
      <c r="G77" s="71">
        <v>4.3499999999999996</v>
      </c>
      <c r="H77" s="71">
        <v>0.19</v>
      </c>
      <c r="I77" s="71">
        <v>0.81</v>
      </c>
      <c r="J77" s="72">
        <v>3.1E-2</v>
      </c>
      <c r="K77" s="72">
        <v>0.111</v>
      </c>
      <c r="L77" s="72">
        <v>6.6000000000000003E-2</v>
      </c>
      <c r="M77" s="72">
        <v>1.4999999999999999E-2</v>
      </c>
      <c r="N77" s="87">
        <f t="shared" si="11"/>
        <v>94.427000000000007</v>
      </c>
      <c r="O77" s="82">
        <v>35.520000000000003</v>
      </c>
      <c r="P77" s="34">
        <v>39.18</v>
      </c>
      <c r="Q77" s="34">
        <v>7.7</v>
      </c>
      <c r="R77" s="34">
        <v>15.07</v>
      </c>
      <c r="S77" s="34">
        <v>0.32</v>
      </c>
      <c r="T77" s="34">
        <v>0.27</v>
      </c>
      <c r="U77" s="34">
        <v>0.38</v>
      </c>
      <c r="V77" s="34">
        <v>0.2</v>
      </c>
      <c r="W77" s="34">
        <v>0.47</v>
      </c>
      <c r="X77" s="34">
        <v>0.78</v>
      </c>
      <c r="Y77" s="34">
        <f t="shared" ref="Y77:Y80" si="12">P77/O77</f>
        <v>1.1030405405405403</v>
      </c>
      <c r="Z77" s="34">
        <f t="shared" ref="Z77:Z80" si="13">(Q77+P77)/O77</f>
        <v>1.3198198198198199</v>
      </c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6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ht="15.75" customHeight="1">
      <c r="A78" s="223" t="s">
        <v>1977</v>
      </c>
      <c r="B78" s="95">
        <v>45845</v>
      </c>
      <c r="C78" s="69" t="s">
        <v>1976</v>
      </c>
      <c r="D78" s="70">
        <v>1492</v>
      </c>
      <c r="E78" s="71">
        <v>17</v>
      </c>
      <c r="F78" s="71">
        <v>17.100000000000001</v>
      </c>
      <c r="G78" s="71">
        <v>4.2699999999999996</v>
      </c>
      <c r="H78" s="71">
        <v>0.19</v>
      </c>
      <c r="I78" s="71">
        <v>0.77</v>
      </c>
      <c r="J78" s="72">
        <v>2.9000000000000001E-2</v>
      </c>
      <c r="K78" s="72">
        <v>9.9000000000000005E-2</v>
      </c>
      <c r="L78" s="72">
        <v>6.4000000000000001E-2</v>
      </c>
      <c r="M78" s="72">
        <v>1.6E-2</v>
      </c>
      <c r="N78" s="87">
        <f t="shared" si="11"/>
        <v>94.561999999999998</v>
      </c>
      <c r="O78" s="82">
        <v>35.549999999999997</v>
      </c>
      <c r="P78" s="34">
        <v>38.07</v>
      </c>
      <c r="Q78" s="34">
        <v>7.41</v>
      </c>
      <c r="R78" s="34">
        <v>16.47</v>
      </c>
      <c r="S78" s="34">
        <v>0.31</v>
      </c>
      <c r="T78" s="34">
        <v>0.26</v>
      </c>
      <c r="U78" s="34">
        <v>0.35</v>
      </c>
      <c r="V78" s="34">
        <v>0.2</v>
      </c>
      <c r="W78" s="34">
        <v>0.48</v>
      </c>
      <c r="X78" s="34">
        <v>0.76</v>
      </c>
      <c r="Y78" s="34">
        <f t="shared" si="12"/>
        <v>1.0708860759493672</v>
      </c>
      <c r="Z78" s="34">
        <f t="shared" si="13"/>
        <v>1.2793248945147682</v>
      </c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6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8" ht="15.75" customHeight="1">
      <c r="A79" s="224" t="s">
        <v>1979</v>
      </c>
      <c r="B79" s="95">
        <v>45845</v>
      </c>
      <c r="C79" s="69" t="s">
        <v>1978</v>
      </c>
      <c r="D79" s="70">
        <v>1461</v>
      </c>
      <c r="E79" s="71">
        <v>19.3</v>
      </c>
      <c r="F79" s="71">
        <v>19.399999999999999</v>
      </c>
      <c r="G79" s="71">
        <v>4.32</v>
      </c>
      <c r="H79" s="71">
        <v>0.12</v>
      </c>
      <c r="I79" s="71">
        <v>0.2</v>
      </c>
      <c r="J79" s="72">
        <v>7.3999999999999996E-2</v>
      </c>
      <c r="K79" s="72">
        <v>0.13</v>
      </c>
      <c r="L79" s="72">
        <v>0.02</v>
      </c>
      <c r="M79" s="72">
        <v>1.4E-2</v>
      </c>
      <c r="N79" s="87">
        <f t="shared" si="11"/>
        <v>95.122</v>
      </c>
      <c r="O79" s="82">
        <v>37.57</v>
      </c>
      <c r="P79" s="34">
        <v>37.6</v>
      </c>
      <c r="Q79" s="34">
        <v>7.44</v>
      </c>
      <c r="R79" s="34">
        <v>13.94</v>
      </c>
      <c r="S79" s="34">
        <v>0.82</v>
      </c>
      <c r="T79" s="34">
        <v>0.52</v>
      </c>
      <c r="U79" s="34">
        <v>0.35</v>
      </c>
      <c r="V79" s="34">
        <v>0.28000000000000003</v>
      </c>
      <c r="W79" s="34">
        <v>0.48</v>
      </c>
      <c r="X79" s="34">
        <v>0.9</v>
      </c>
      <c r="Y79" s="34">
        <f t="shared" si="12"/>
        <v>1.0007985094490286</v>
      </c>
      <c r="Z79" s="34">
        <f t="shared" si="13"/>
        <v>1.1988288528080915</v>
      </c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6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8" ht="15.75" customHeight="1">
      <c r="A80" s="225" t="s">
        <v>1981</v>
      </c>
      <c r="B80" s="95">
        <v>45845</v>
      </c>
      <c r="C80" s="69" t="s">
        <v>1980</v>
      </c>
      <c r="D80" s="70">
        <v>1451</v>
      </c>
      <c r="E80" s="71">
        <v>20.5</v>
      </c>
      <c r="F80" s="71">
        <v>21</v>
      </c>
      <c r="G80" s="71">
        <v>4.1399999999999997</v>
      </c>
      <c r="H80" s="71">
        <v>0.15</v>
      </c>
      <c r="I80" s="71">
        <v>0.46</v>
      </c>
      <c r="J80" s="72">
        <v>0.06</v>
      </c>
      <c r="K80" s="72">
        <v>9.5000000000000001E-2</v>
      </c>
      <c r="L80" s="72">
        <v>3.5000000000000003E-2</v>
      </c>
      <c r="M80" s="72">
        <v>1.7000000000000001E-2</v>
      </c>
      <c r="N80" s="87">
        <f t="shared" si="11"/>
        <v>95.043000000000006</v>
      </c>
      <c r="O80" s="82">
        <v>37.29</v>
      </c>
      <c r="P80" s="34">
        <v>37.94</v>
      </c>
      <c r="Q80" s="34">
        <v>7.31</v>
      </c>
      <c r="R80" s="34">
        <v>14.51</v>
      </c>
      <c r="S80" s="34">
        <v>0.46</v>
      </c>
      <c r="T80" s="34">
        <v>0.47</v>
      </c>
      <c r="U80" s="34">
        <v>0.37</v>
      </c>
      <c r="V80" s="34">
        <v>0.24</v>
      </c>
      <c r="W80" s="34">
        <v>0.46</v>
      </c>
      <c r="X80" s="34">
        <v>0.85</v>
      </c>
      <c r="Y80" s="34">
        <f t="shared" si="12"/>
        <v>1.0174309466344864</v>
      </c>
      <c r="Z80" s="34">
        <f t="shared" si="13"/>
        <v>1.2134620541700187</v>
      </c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6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8" ht="15.75" customHeight="1">
      <c r="A81" s="226" t="s">
        <v>1983</v>
      </c>
      <c r="B81" s="95">
        <v>45845</v>
      </c>
      <c r="C81" s="69" t="s">
        <v>1982</v>
      </c>
      <c r="D81" s="70">
        <v>1487</v>
      </c>
      <c r="E81" s="71">
        <v>22.5</v>
      </c>
      <c r="F81" s="71">
        <v>23</v>
      </c>
      <c r="G81" s="71">
        <v>4.16</v>
      </c>
      <c r="H81" s="71">
        <v>0.2</v>
      </c>
      <c r="I81" s="71">
        <v>0.83</v>
      </c>
      <c r="J81" s="72">
        <v>3.1E-2</v>
      </c>
      <c r="K81" s="72">
        <v>0.108</v>
      </c>
      <c r="L81" s="72">
        <v>6.9000000000000006E-2</v>
      </c>
      <c r="M81" s="72">
        <v>1.7000000000000001E-2</v>
      </c>
      <c r="N81" s="87">
        <f t="shared" si="11"/>
        <v>94.584999999999994</v>
      </c>
      <c r="O81" s="82">
        <v>36.42</v>
      </c>
      <c r="P81" s="34">
        <v>37.43</v>
      </c>
      <c r="Q81" s="34">
        <v>7.14</v>
      </c>
      <c r="R81" s="34">
        <v>16.72</v>
      </c>
      <c r="S81" s="34">
        <v>0.24</v>
      </c>
      <c r="T81" s="34">
        <v>0.26</v>
      </c>
      <c r="U81" s="34">
        <v>0.37</v>
      </c>
      <c r="V81" s="34">
        <v>0.18</v>
      </c>
      <c r="W81" s="34">
        <v>0.44</v>
      </c>
      <c r="X81" s="34">
        <v>0.68</v>
      </c>
      <c r="Y81" s="34">
        <v>1.0277320153761669</v>
      </c>
      <c r="Z81" s="34">
        <v>1.2237781438769906</v>
      </c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6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ht="15.75" customHeight="1">
      <c r="A82" s="226" t="s">
        <v>1986</v>
      </c>
      <c r="B82" s="95">
        <v>45845</v>
      </c>
      <c r="C82" s="69" t="s">
        <v>1984</v>
      </c>
      <c r="D82" s="70">
        <v>1503</v>
      </c>
      <c r="E82" s="71">
        <v>0.1</v>
      </c>
      <c r="F82" s="71">
        <v>0.2</v>
      </c>
      <c r="G82" s="71">
        <v>4.28</v>
      </c>
      <c r="H82" s="71">
        <v>0.18</v>
      </c>
      <c r="I82" s="71">
        <v>0.84</v>
      </c>
      <c r="J82" s="72">
        <v>0.03</v>
      </c>
      <c r="K82" s="72">
        <v>0.108</v>
      </c>
      <c r="L82" s="72">
        <v>6.2E-2</v>
      </c>
      <c r="M82" s="72">
        <v>1.2E-2</v>
      </c>
      <c r="N82" s="87">
        <f t="shared" si="11"/>
        <v>94.488</v>
      </c>
      <c r="O82" s="82">
        <v>35.43</v>
      </c>
      <c r="P82" s="34">
        <v>37.92</v>
      </c>
      <c r="Q82" s="34">
        <v>7.27</v>
      </c>
      <c r="R82" s="34">
        <v>17.170000000000002</v>
      </c>
      <c r="S82" s="34">
        <v>0.24</v>
      </c>
      <c r="T82" s="34">
        <v>0.23</v>
      </c>
      <c r="U82" s="34">
        <v>0.37</v>
      </c>
      <c r="V82" s="34">
        <v>0.17</v>
      </c>
      <c r="W82" s="34">
        <v>0.4</v>
      </c>
      <c r="X82" s="34">
        <v>0.69</v>
      </c>
      <c r="Y82" s="34">
        <v>1.0702794242167655</v>
      </c>
      <c r="Z82" s="34">
        <v>1.2754727631950324</v>
      </c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6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ht="15.75" customHeight="1">
      <c r="A83" s="115"/>
      <c r="B83" s="95"/>
      <c r="C83" s="69"/>
      <c r="D83" s="70"/>
      <c r="E83" s="71"/>
      <c r="F83" s="71"/>
      <c r="G83" s="71"/>
      <c r="H83" s="71"/>
      <c r="I83" s="71"/>
      <c r="J83" s="72"/>
      <c r="K83" s="72"/>
      <c r="L83" s="72"/>
      <c r="M83" s="72"/>
      <c r="N83" s="87"/>
      <c r="O83" s="82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6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ht="15.75" customHeight="1">
      <c r="A84" s="226" t="s">
        <v>1987</v>
      </c>
      <c r="B84" s="95">
        <v>45846</v>
      </c>
      <c r="C84" s="69" t="s">
        <v>1985</v>
      </c>
      <c r="D84" s="70">
        <v>1484</v>
      </c>
      <c r="E84" s="71">
        <v>1.3</v>
      </c>
      <c r="F84" s="71">
        <v>1.4</v>
      </c>
      <c r="G84" s="71">
        <v>4.24</v>
      </c>
      <c r="H84" s="71">
        <v>0.17</v>
      </c>
      <c r="I84" s="71">
        <v>0.38</v>
      </c>
      <c r="J84" s="72">
        <v>4.7E-2</v>
      </c>
      <c r="K84" s="72">
        <v>8.7999999999999995E-2</v>
      </c>
      <c r="L84" s="72">
        <v>3.6999999999999998E-2</v>
      </c>
      <c r="M84" s="72">
        <v>1.4999999999999999E-2</v>
      </c>
      <c r="N84" s="87">
        <f t="shared" si="11"/>
        <v>95.022999999999996</v>
      </c>
      <c r="O84" s="82">
        <v>36.36</v>
      </c>
      <c r="P84" s="34">
        <v>37.119999999999997</v>
      </c>
      <c r="Q84" s="34">
        <v>6.91</v>
      </c>
      <c r="R84" s="34">
        <v>17.16</v>
      </c>
      <c r="S84" s="34">
        <v>0.27</v>
      </c>
      <c r="T84" s="34">
        <v>0.28999999999999998</v>
      </c>
      <c r="U84" s="34">
        <v>0.35</v>
      </c>
      <c r="V84" s="34">
        <v>0.21</v>
      </c>
      <c r="W84" s="34">
        <v>0.5</v>
      </c>
      <c r="X84" s="34">
        <v>0.72</v>
      </c>
      <c r="Y84" s="34">
        <v>1.0209020902090209</v>
      </c>
      <c r="Z84" s="34">
        <v>1.210946094609461</v>
      </c>
      <c r="AA84" s="34"/>
      <c r="AB84" s="34" t="s">
        <v>48</v>
      </c>
      <c r="AC84" s="34">
        <v>22.3</v>
      </c>
      <c r="AD84" s="34">
        <v>24.4</v>
      </c>
      <c r="AE84" s="34">
        <v>18</v>
      </c>
      <c r="AF84" s="34">
        <v>0.6</v>
      </c>
      <c r="AG84" s="34">
        <v>3.48</v>
      </c>
      <c r="AH84" s="34">
        <v>53.52</v>
      </c>
      <c r="AI84" s="34">
        <v>1.3555555555555554</v>
      </c>
      <c r="AJ84" s="34">
        <v>42.452830188679243</v>
      </c>
      <c r="AK84" s="34">
        <v>850.34</v>
      </c>
      <c r="AL84" s="36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1:48" ht="15.75" customHeight="1">
      <c r="A85" s="226" t="s">
        <v>1989</v>
      </c>
      <c r="B85" s="95">
        <v>45846</v>
      </c>
      <c r="C85" s="69" t="s">
        <v>1988</v>
      </c>
      <c r="D85" s="70">
        <v>1476</v>
      </c>
      <c r="E85" s="71">
        <v>3</v>
      </c>
      <c r="F85" s="71">
        <v>3.1</v>
      </c>
      <c r="G85" s="71">
        <v>4.24</v>
      </c>
      <c r="H85" s="71">
        <v>0.18</v>
      </c>
      <c r="I85" s="71">
        <v>0.48</v>
      </c>
      <c r="J85" s="72">
        <v>4.3999999999999997E-2</v>
      </c>
      <c r="K85" s="72">
        <v>8.6999999999999994E-2</v>
      </c>
      <c r="L85" s="72">
        <v>4.2999999999999997E-2</v>
      </c>
      <c r="M85" s="72">
        <v>1.7000000000000001E-2</v>
      </c>
      <c r="N85" s="87">
        <f t="shared" si="11"/>
        <v>94.909000000000006</v>
      </c>
      <c r="O85" s="82">
        <v>36.96</v>
      </c>
      <c r="P85" s="34">
        <v>37.35</v>
      </c>
      <c r="Q85" s="34">
        <v>7.14</v>
      </c>
      <c r="R85" s="34">
        <v>15.82</v>
      </c>
      <c r="S85" s="34">
        <v>0.32</v>
      </c>
      <c r="T85" s="34">
        <v>0.33</v>
      </c>
      <c r="U85" s="34">
        <v>0.37</v>
      </c>
      <c r="V85" s="34">
        <v>0.2</v>
      </c>
      <c r="W85" s="34">
        <v>0.5</v>
      </c>
      <c r="X85" s="34">
        <v>0.78</v>
      </c>
      <c r="Y85" s="34">
        <v>1.010551948051948</v>
      </c>
      <c r="Z85" s="34">
        <v>1.2037337662337662</v>
      </c>
      <c r="AA85" s="34"/>
      <c r="AB85" s="34" t="s">
        <v>50</v>
      </c>
      <c r="AC85" s="34">
        <v>6.3</v>
      </c>
      <c r="AD85" s="34" t="s">
        <v>51</v>
      </c>
      <c r="AE85" s="34"/>
      <c r="AF85" s="34"/>
      <c r="AG85" s="34"/>
      <c r="AH85" s="34"/>
      <c r="AI85" s="34"/>
      <c r="AJ85" s="34"/>
      <c r="AK85" s="34"/>
      <c r="AL85" s="36"/>
      <c r="AM85" s="10"/>
      <c r="AN85" s="10"/>
      <c r="AO85" s="10"/>
      <c r="AP85" s="10"/>
      <c r="AQ85" s="10"/>
      <c r="AR85" s="10"/>
      <c r="AS85" s="10"/>
      <c r="AT85" s="10"/>
      <c r="AU85" s="10"/>
      <c r="AV85" s="10"/>
    </row>
    <row r="86" spans="1:48" ht="15.75" customHeight="1">
      <c r="A86" s="226" t="s">
        <v>1991</v>
      </c>
      <c r="B86" s="95">
        <v>45846</v>
      </c>
      <c r="C86" s="69" t="s">
        <v>1990</v>
      </c>
      <c r="D86" s="70">
        <v>1465</v>
      </c>
      <c r="E86" s="71">
        <v>5.0999999999999996</v>
      </c>
      <c r="F86" s="71">
        <v>5.2</v>
      </c>
      <c r="G86" s="71">
        <v>4.25</v>
      </c>
      <c r="H86" s="71">
        <v>0.2</v>
      </c>
      <c r="I86" s="71">
        <v>0.65</v>
      </c>
      <c r="J86" s="72">
        <v>3.3000000000000002E-2</v>
      </c>
      <c r="K86" s="72">
        <v>9.6000000000000002E-2</v>
      </c>
      <c r="L86" s="72">
        <v>5.7000000000000002E-2</v>
      </c>
      <c r="M86" s="72">
        <v>1.7000000000000001E-2</v>
      </c>
      <c r="N86" s="87">
        <f t="shared" si="11"/>
        <v>94.697000000000003</v>
      </c>
      <c r="O86" s="82">
        <v>36.229999999999997</v>
      </c>
      <c r="P86" s="34">
        <v>37.76</v>
      </c>
      <c r="Q86" s="34">
        <v>7.19</v>
      </c>
      <c r="R86" s="34">
        <v>16.28</v>
      </c>
      <c r="S86" s="34">
        <v>0.28999999999999998</v>
      </c>
      <c r="T86" s="34">
        <v>0.28999999999999998</v>
      </c>
      <c r="U86" s="34">
        <v>0.37</v>
      </c>
      <c r="V86" s="34">
        <v>0.2</v>
      </c>
      <c r="W86" s="34">
        <v>0.5</v>
      </c>
      <c r="X86" s="34">
        <v>0.76</v>
      </c>
      <c r="Y86" s="34">
        <v>1.0422301959701905</v>
      </c>
      <c r="Z86" s="34">
        <v>1.240684515594811</v>
      </c>
      <c r="AA86" s="34"/>
      <c r="AB86" s="34" t="s">
        <v>53</v>
      </c>
      <c r="AC86" s="34">
        <v>14.5</v>
      </c>
      <c r="AD86" s="34">
        <v>24.8</v>
      </c>
      <c r="AE86" s="34">
        <v>18.600000000000001</v>
      </c>
      <c r="AF86" s="34">
        <v>0.4</v>
      </c>
      <c r="AG86" s="34">
        <v>3.62</v>
      </c>
      <c r="AH86" s="34">
        <v>52.58</v>
      </c>
      <c r="AI86" s="34">
        <v>1.3333333333333333</v>
      </c>
      <c r="AJ86" s="34">
        <v>42.857142857142854</v>
      </c>
      <c r="AK86" s="34">
        <v>866.81</v>
      </c>
      <c r="AL86" s="36"/>
      <c r="AM86" s="10"/>
      <c r="AN86" s="10"/>
      <c r="AO86" s="10"/>
      <c r="AP86" s="10"/>
      <c r="AQ86" s="10"/>
      <c r="AR86" s="10"/>
      <c r="AS86" s="10"/>
      <c r="AT86" s="10"/>
      <c r="AU86" s="10"/>
      <c r="AV86" s="10"/>
    </row>
    <row r="87" spans="1:48" ht="15.75" customHeight="1">
      <c r="A87" s="226" t="s">
        <v>1993</v>
      </c>
      <c r="B87" s="95">
        <v>45846</v>
      </c>
      <c r="C87" s="69" t="s">
        <v>1992</v>
      </c>
      <c r="D87" s="70">
        <v>1464</v>
      </c>
      <c r="E87" s="71">
        <v>7.1</v>
      </c>
      <c r="F87" s="71">
        <v>7.2</v>
      </c>
      <c r="G87" s="71">
        <v>4.2300000000000004</v>
      </c>
      <c r="H87" s="71">
        <v>0.14000000000000001</v>
      </c>
      <c r="I87" s="71">
        <v>0.24</v>
      </c>
      <c r="J87" s="72">
        <v>7.9000000000000001E-2</v>
      </c>
      <c r="K87" s="72">
        <v>8.5000000000000006E-2</v>
      </c>
      <c r="L87" s="72">
        <v>1.9E-2</v>
      </c>
      <c r="M87" s="72">
        <v>1.4999999999999999E-2</v>
      </c>
      <c r="N87" s="87">
        <f t="shared" si="11"/>
        <v>95.192000000000007</v>
      </c>
      <c r="O87" s="82">
        <v>36.54</v>
      </c>
      <c r="P87" s="34">
        <v>37.39</v>
      </c>
      <c r="Q87" s="34">
        <v>7.14</v>
      </c>
      <c r="R87" s="34">
        <v>16.11</v>
      </c>
      <c r="S87" s="34">
        <v>0.39</v>
      </c>
      <c r="T87" s="34">
        <v>0.36</v>
      </c>
      <c r="U87" s="34">
        <v>0.38</v>
      </c>
      <c r="V87" s="34">
        <v>0.22</v>
      </c>
      <c r="W87" s="34">
        <v>0.51</v>
      </c>
      <c r="X87" s="34">
        <v>0.8</v>
      </c>
      <c r="Y87" s="34">
        <v>1.0232621784345923</v>
      </c>
      <c r="Z87" s="34">
        <v>1.2186644772851669</v>
      </c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6"/>
      <c r="AM87" s="10"/>
      <c r="AN87" s="10"/>
      <c r="AO87" s="10"/>
      <c r="AP87" s="10"/>
      <c r="AQ87" s="10"/>
      <c r="AR87" s="10"/>
      <c r="AS87" s="10"/>
      <c r="AT87" s="10"/>
      <c r="AU87" s="10"/>
      <c r="AV87" s="10"/>
    </row>
    <row r="88" spans="1:48" ht="15.75" customHeight="1">
      <c r="A88" s="226" t="s">
        <v>1995</v>
      </c>
      <c r="B88" s="95">
        <v>45846</v>
      </c>
      <c r="C88" s="69" t="s">
        <v>1994</v>
      </c>
      <c r="D88" s="70">
        <v>1461</v>
      </c>
      <c r="E88" s="71">
        <v>9.3000000000000007</v>
      </c>
      <c r="F88" s="71">
        <v>9.4</v>
      </c>
      <c r="G88" s="71">
        <v>4.21</v>
      </c>
      <c r="H88" s="71">
        <v>0.14000000000000001</v>
      </c>
      <c r="I88" s="71">
        <v>0.39</v>
      </c>
      <c r="J88" s="72">
        <v>6.5000000000000002E-2</v>
      </c>
      <c r="K88" s="72">
        <v>8.4000000000000005E-2</v>
      </c>
      <c r="L88" s="72">
        <v>3.5000000000000003E-2</v>
      </c>
      <c r="M88" s="72">
        <v>1.4999999999999999E-2</v>
      </c>
      <c r="N88" s="87">
        <f t="shared" si="11"/>
        <v>95.061000000000007</v>
      </c>
      <c r="O88" s="82">
        <v>38.06</v>
      </c>
      <c r="P88" s="34">
        <v>36.020000000000003</v>
      </c>
      <c r="Q88" s="34">
        <v>6.79</v>
      </c>
      <c r="R88" s="34">
        <v>16.170000000000002</v>
      </c>
      <c r="S88" s="34">
        <v>0.39</v>
      </c>
      <c r="T88" s="34">
        <v>0.38</v>
      </c>
      <c r="U88" s="34">
        <v>0.34</v>
      </c>
      <c r="V88" s="34">
        <v>0.22</v>
      </c>
      <c r="W88" s="34">
        <v>0.5</v>
      </c>
      <c r="X88" s="34">
        <v>0.79</v>
      </c>
      <c r="Y88" s="34">
        <v>0.94640042038885974</v>
      </c>
      <c r="Z88" s="34">
        <v>1.1248029427220179</v>
      </c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6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1:48" ht="15.75" customHeight="1">
      <c r="A89" s="226" t="s">
        <v>1997</v>
      </c>
      <c r="B89" s="95">
        <v>45846</v>
      </c>
      <c r="C89" s="69" t="s">
        <v>1996</v>
      </c>
      <c r="D89" s="70">
        <v>1484</v>
      </c>
      <c r="E89" s="71">
        <v>11.35</v>
      </c>
      <c r="F89" s="71">
        <v>11.45</v>
      </c>
      <c r="G89" s="71">
        <v>4.26</v>
      </c>
      <c r="H89" s="71">
        <v>0.19</v>
      </c>
      <c r="I89" s="71">
        <v>0.84</v>
      </c>
      <c r="J89" s="72">
        <v>3.1E-2</v>
      </c>
      <c r="K89" s="72">
        <v>0.09</v>
      </c>
      <c r="L89" s="72">
        <v>6.4000000000000001E-2</v>
      </c>
      <c r="M89" s="72">
        <v>1.6E-2</v>
      </c>
      <c r="N89" s="87">
        <f t="shared" si="11"/>
        <v>94.509</v>
      </c>
      <c r="O89" s="82">
        <v>36.69</v>
      </c>
      <c r="P89" s="34">
        <v>37.53</v>
      </c>
      <c r="Q89" s="34">
        <v>7.22</v>
      </c>
      <c r="R89" s="34">
        <v>16.100000000000001</v>
      </c>
      <c r="S89" s="34">
        <v>0.28000000000000003</v>
      </c>
      <c r="T89" s="34">
        <v>0.26</v>
      </c>
      <c r="U89" s="34">
        <v>0.37</v>
      </c>
      <c r="V89" s="34">
        <v>0.2</v>
      </c>
      <c r="W89" s="34">
        <v>0.51</v>
      </c>
      <c r="X89" s="34">
        <v>0.73</v>
      </c>
      <c r="Y89" s="34">
        <v>1.0228945216680296</v>
      </c>
      <c r="Z89" s="34">
        <v>1.2196783864813301</v>
      </c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6"/>
      <c r="AM89" s="10"/>
      <c r="AN89" s="10"/>
      <c r="AO89" s="10"/>
      <c r="AP89" s="10"/>
      <c r="AQ89" s="10"/>
      <c r="AR89" s="10"/>
      <c r="AS89" s="10"/>
      <c r="AT89" s="10"/>
      <c r="AU89" s="10"/>
      <c r="AV89" s="10"/>
    </row>
    <row r="90" spans="1:48" ht="15.75" customHeight="1">
      <c r="A90" s="226" t="s">
        <v>1999</v>
      </c>
      <c r="B90" s="95">
        <v>45846</v>
      </c>
      <c r="C90" s="69" t="s">
        <v>1998</v>
      </c>
      <c r="D90" s="70">
        <v>1481</v>
      </c>
      <c r="E90" s="71">
        <v>13.3</v>
      </c>
      <c r="F90" s="71">
        <v>13.4</v>
      </c>
      <c r="G90" s="71">
        <v>4.21</v>
      </c>
      <c r="H90" s="71">
        <v>0.17</v>
      </c>
      <c r="I90" s="71">
        <v>0.51</v>
      </c>
      <c r="J90" s="72">
        <v>3.5000000000000003E-2</v>
      </c>
      <c r="K90" s="72">
        <v>8.5999999999999993E-2</v>
      </c>
      <c r="L90" s="72">
        <v>4.4999999999999998E-2</v>
      </c>
      <c r="M90" s="72">
        <v>1.2999999999999999E-2</v>
      </c>
      <c r="N90" s="87">
        <f t="shared" si="11"/>
        <v>94.930999999999997</v>
      </c>
      <c r="O90" s="82">
        <v>35.96</v>
      </c>
      <c r="P90" s="34">
        <v>38.270000000000003</v>
      </c>
      <c r="Q90" s="34">
        <v>7.45</v>
      </c>
      <c r="R90" s="34">
        <v>15.84</v>
      </c>
      <c r="S90" s="34">
        <v>0.33</v>
      </c>
      <c r="T90" s="34">
        <v>0.26</v>
      </c>
      <c r="U90" s="34">
        <v>0.37</v>
      </c>
      <c r="V90" s="34">
        <v>0.2</v>
      </c>
      <c r="W90" s="34">
        <v>0.47</v>
      </c>
      <c r="X90" s="34">
        <v>0.74</v>
      </c>
      <c r="Y90" s="34">
        <v>1.0642380422691879</v>
      </c>
      <c r="Z90" s="34">
        <v>1.2714126807563961</v>
      </c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6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1:48" ht="15.75" customHeight="1">
      <c r="A91" s="226" t="s">
        <v>2001</v>
      </c>
      <c r="B91" s="95">
        <v>45846</v>
      </c>
      <c r="C91" s="69" t="s">
        <v>2000</v>
      </c>
      <c r="D91" s="70">
        <v>1473</v>
      </c>
      <c r="E91" s="71">
        <v>15.2</v>
      </c>
      <c r="F91" s="71">
        <v>15.3</v>
      </c>
      <c r="G91" s="71">
        <v>4.18</v>
      </c>
      <c r="H91" s="71">
        <v>0.18</v>
      </c>
      <c r="I91" s="71">
        <v>0.56000000000000005</v>
      </c>
      <c r="J91" s="72">
        <v>3.9E-2</v>
      </c>
      <c r="K91" s="72">
        <v>9.1999999999999998E-2</v>
      </c>
      <c r="L91" s="72">
        <v>4.7E-2</v>
      </c>
      <c r="M91" s="72">
        <v>1.6E-2</v>
      </c>
      <c r="N91" s="87">
        <f t="shared" si="11"/>
        <v>94.885999999999996</v>
      </c>
      <c r="O91" s="82">
        <v>36.89</v>
      </c>
      <c r="P91" s="34">
        <v>37.869999999999997</v>
      </c>
      <c r="Q91" s="34">
        <v>7.37</v>
      </c>
      <c r="R91" s="34">
        <v>15.22</v>
      </c>
      <c r="S91" s="34">
        <v>0.36</v>
      </c>
      <c r="T91" s="34">
        <v>0.32</v>
      </c>
      <c r="U91" s="34">
        <v>0.37</v>
      </c>
      <c r="V91" s="34">
        <v>0.22</v>
      </c>
      <c r="W91" s="34">
        <v>0.49</v>
      </c>
      <c r="X91" s="34">
        <v>0.77</v>
      </c>
      <c r="Y91" s="34">
        <f t="shared" ref="Y91:Y94" si="14">P91/O91</f>
        <v>1.0265654648956355</v>
      </c>
      <c r="Z91" s="34">
        <f t="shared" ref="Z91:Z94" si="15">(Q91+P91)/O91</f>
        <v>1.2263486039577121</v>
      </c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6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spans="1:48" ht="15.75" customHeight="1">
      <c r="A92" s="226" t="s">
        <v>2003</v>
      </c>
      <c r="B92" s="95">
        <v>45846</v>
      </c>
      <c r="C92" s="69" t="s">
        <v>2002</v>
      </c>
      <c r="D92" s="70">
        <v>1476</v>
      </c>
      <c r="E92" s="71">
        <v>17.2</v>
      </c>
      <c r="F92" s="71">
        <v>17.3</v>
      </c>
      <c r="G92" s="71">
        <v>4.22</v>
      </c>
      <c r="H92" s="71">
        <v>0.16</v>
      </c>
      <c r="I92" s="71">
        <v>0.41</v>
      </c>
      <c r="J92" s="72">
        <v>4.8000000000000001E-2</v>
      </c>
      <c r="K92" s="72">
        <v>8.5000000000000006E-2</v>
      </c>
      <c r="L92" s="72">
        <v>3.5000000000000003E-2</v>
      </c>
      <c r="M92" s="72">
        <v>1.4E-2</v>
      </c>
      <c r="N92" s="87">
        <f t="shared" si="11"/>
        <v>95.028000000000006</v>
      </c>
      <c r="O92" s="82">
        <v>37.93</v>
      </c>
      <c r="P92" s="34">
        <v>37.33</v>
      </c>
      <c r="Q92" s="34">
        <v>7.13</v>
      </c>
      <c r="R92" s="34">
        <v>14.95</v>
      </c>
      <c r="S92" s="34">
        <v>0.44</v>
      </c>
      <c r="T92" s="34">
        <v>0.33</v>
      </c>
      <c r="U92" s="34">
        <v>0.35</v>
      </c>
      <c r="V92" s="34">
        <v>0.22</v>
      </c>
      <c r="W92" s="34">
        <v>0.48</v>
      </c>
      <c r="X92" s="34">
        <v>0.73</v>
      </c>
      <c r="Y92" s="34">
        <f t="shared" si="14"/>
        <v>0.98418138676509359</v>
      </c>
      <c r="Z92" s="34">
        <f t="shared" si="15"/>
        <v>1.1721592407065649</v>
      </c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6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spans="1:48" ht="15.75" customHeight="1">
      <c r="A93" s="227" t="s">
        <v>2005</v>
      </c>
      <c r="B93" s="95">
        <v>45846</v>
      </c>
      <c r="C93" s="69" t="s">
        <v>2004</v>
      </c>
      <c r="D93" s="70">
        <v>1490</v>
      </c>
      <c r="E93" s="71">
        <v>19.5</v>
      </c>
      <c r="F93" s="71">
        <v>20</v>
      </c>
      <c r="G93" s="71">
        <v>4.26</v>
      </c>
      <c r="H93" s="71">
        <v>0.18</v>
      </c>
      <c r="I93" s="71">
        <v>0.86</v>
      </c>
      <c r="J93" s="72">
        <v>3.4000000000000002E-2</v>
      </c>
      <c r="K93" s="72">
        <v>0.10199999999999999</v>
      </c>
      <c r="L93" s="72">
        <v>6.3E-2</v>
      </c>
      <c r="M93" s="72">
        <v>1.4E-2</v>
      </c>
      <c r="N93" s="87">
        <f t="shared" si="11"/>
        <v>94.486999999999995</v>
      </c>
      <c r="O93" s="82">
        <v>36.4</v>
      </c>
      <c r="P93" s="34">
        <v>37.47</v>
      </c>
      <c r="Q93" s="34">
        <v>7.49</v>
      </c>
      <c r="R93" s="34">
        <v>16.420000000000002</v>
      </c>
      <c r="S93" s="34">
        <v>0.27</v>
      </c>
      <c r="T93" s="34">
        <v>0.23</v>
      </c>
      <c r="U93" s="34">
        <v>0.35</v>
      </c>
      <c r="V93" s="34">
        <v>0.18</v>
      </c>
      <c r="W93" s="34">
        <v>0.42</v>
      </c>
      <c r="X93" s="34">
        <v>0.66</v>
      </c>
      <c r="Y93" s="34">
        <v>1.0293956043956045</v>
      </c>
      <c r="Z93" s="34">
        <v>1.2351648351648352</v>
      </c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6"/>
      <c r="AM93" s="10"/>
      <c r="AN93" s="10"/>
      <c r="AO93" s="10"/>
      <c r="AP93" s="10"/>
      <c r="AQ93" s="10"/>
      <c r="AR93" s="10"/>
      <c r="AS93" s="10"/>
      <c r="AT93" s="10"/>
      <c r="AU93" s="10"/>
      <c r="AV93" s="10"/>
    </row>
    <row r="94" spans="1:48" ht="15.75" customHeight="1">
      <c r="A94" s="228" t="s">
        <v>2007</v>
      </c>
      <c r="B94" s="95">
        <v>45846</v>
      </c>
      <c r="C94" s="69" t="s">
        <v>2006</v>
      </c>
      <c r="D94" s="70">
        <v>1486</v>
      </c>
      <c r="E94" s="71">
        <v>20.5</v>
      </c>
      <c r="F94" s="71">
        <v>21</v>
      </c>
      <c r="G94" s="71">
        <v>4.42</v>
      </c>
      <c r="H94" s="71">
        <v>0.18</v>
      </c>
      <c r="I94" s="71">
        <v>0.74</v>
      </c>
      <c r="J94" s="72">
        <v>0.04</v>
      </c>
      <c r="K94" s="72">
        <v>0.107</v>
      </c>
      <c r="L94" s="72">
        <v>5.6000000000000001E-2</v>
      </c>
      <c r="M94" s="72">
        <v>1.4E-2</v>
      </c>
      <c r="N94" s="87">
        <f t="shared" si="11"/>
        <v>94.442999999999998</v>
      </c>
      <c r="O94" s="82">
        <v>36.56</v>
      </c>
      <c r="P94" s="34">
        <v>38.17</v>
      </c>
      <c r="Q94" s="34">
        <v>7.44</v>
      </c>
      <c r="R94" s="34">
        <v>15.43</v>
      </c>
      <c r="S94" s="34">
        <v>0.31</v>
      </c>
      <c r="T94" s="34">
        <v>0.26</v>
      </c>
      <c r="U94" s="34">
        <v>0.37</v>
      </c>
      <c r="V94" s="34">
        <v>0.2</v>
      </c>
      <c r="W94" s="34">
        <v>0.48</v>
      </c>
      <c r="X94" s="34">
        <v>0.67</v>
      </c>
      <c r="Y94" s="34">
        <f t="shared" si="14"/>
        <v>1.0440371991247264</v>
      </c>
      <c r="Z94" s="34">
        <f t="shared" si="15"/>
        <v>1.2475382932166301</v>
      </c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6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1:48" ht="15.75" customHeight="1">
      <c r="A95" s="229" t="s">
        <v>2009</v>
      </c>
      <c r="B95" s="95">
        <v>45846</v>
      </c>
      <c r="C95" s="69" t="s">
        <v>2008</v>
      </c>
      <c r="D95" s="70">
        <v>1495</v>
      </c>
      <c r="E95" s="71">
        <v>22.5</v>
      </c>
      <c r="F95" s="71">
        <v>23</v>
      </c>
      <c r="G95" s="71">
        <v>4.2</v>
      </c>
      <c r="H95" s="71">
        <v>0.18</v>
      </c>
      <c r="I95" s="71">
        <v>0.53</v>
      </c>
      <c r="J95" s="72">
        <v>0.04</v>
      </c>
      <c r="K95" s="72">
        <v>0.09</v>
      </c>
      <c r="L95" s="72">
        <v>4.5999999999999999E-2</v>
      </c>
      <c r="M95" s="72">
        <v>1.4999999999999999E-2</v>
      </c>
      <c r="N95" s="87">
        <f t="shared" si="11"/>
        <v>94.899000000000001</v>
      </c>
      <c r="O95" s="82">
        <v>36.96</v>
      </c>
      <c r="P95" s="34">
        <v>37.85</v>
      </c>
      <c r="Q95" s="34">
        <v>7.31</v>
      </c>
      <c r="R95" s="34">
        <v>15.34</v>
      </c>
      <c r="S95" s="34">
        <v>0.3</v>
      </c>
      <c r="T95" s="34">
        <v>0.28000000000000003</v>
      </c>
      <c r="U95" s="34">
        <v>0.38</v>
      </c>
      <c r="V95" s="34">
        <v>0.2</v>
      </c>
      <c r="W95" s="34">
        <v>0.53</v>
      </c>
      <c r="X95" s="34">
        <v>0.7</v>
      </c>
      <c r="Y95" s="34">
        <v>1.0240800865800865</v>
      </c>
      <c r="Z95" s="34">
        <v>1.221861471861472</v>
      </c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6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spans="1:48" ht="15.75" customHeight="1">
      <c r="A96" s="229"/>
      <c r="B96" s="95"/>
      <c r="C96" s="69"/>
      <c r="D96" s="70"/>
      <c r="E96" s="71"/>
      <c r="F96" s="71"/>
      <c r="G96" s="71"/>
      <c r="H96" s="71"/>
      <c r="I96" s="71"/>
      <c r="J96" s="72"/>
      <c r="K96" s="72"/>
      <c r="L96" s="72"/>
      <c r="M96" s="72"/>
      <c r="N96" s="87"/>
      <c r="O96" s="82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6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spans="1:48" ht="15.75" customHeight="1">
      <c r="A97" s="229" t="s">
        <v>2011</v>
      </c>
      <c r="B97" s="95">
        <v>45847</v>
      </c>
      <c r="C97" s="69" t="s">
        <v>2010</v>
      </c>
      <c r="D97" s="70">
        <v>1467</v>
      </c>
      <c r="E97" s="71">
        <v>1</v>
      </c>
      <c r="F97" s="71">
        <v>1.1000000000000001</v>
      </c>
      <c r="G97" s="71">
        <v>4.24</v>
      </c>
      <c r="H97" s="71">
        <v>0.17</v>
      </c>
      <c r="I97" s="71">
        <v>0.47</v>
      </c>
      <c r="J97" s="72">
        <v>4.5999999999999999E-2</v>
      </c>
      <c r="K97" s="72">
        <v>9.0999999999999998E-2</v>
      </c>
      <c r="L97" s="72">
        <v>4.1000000000000002E-2</v>
      </c>
      <c r="M97" s="72">
        <v>1.4999999999999999E-2</v>
      </c>
      <c r="N97" s="87">
        <f t="shared" si="11"/>
        <v>94.926999999999992</v>
      </c>
      <c r="O97" s="82">
        <v>37.01</v>
      </c>
      <c r="P97" s="34">
        <v>36.99</v>
      </c>
      <c r="Q97" s="34">
        <v>7.16</v>
      </c>
      <c r="R97" s="34">
        <v>16.18</v>
      </c>
      <c r="S97" s="34">
        <v>0.31</v>
      </c>
      <c r="T97" s="34">
        <v>0.31</v>
      </c>
      <c r="U97" s="34">
        <v>0.37</v>
      </c>
      <c r="V97" s="34">
        <v>0.21</v>
      </c>
      <c r="W97" s="34">
        <v>0.54</v>
      </c>
      <c r="X97" s="34">
        <v>0.76</v>
      </c>
      <c r="Y97" s="34">
        <v>0.99945960551202384</v>
      </c>
      <c r="Z97" s="34">
        <v>1.1929208322075118</v>
      </c>
      <c r="AA97" s="34"/>
      <c r="AB97" s="34" t="s">
        <v>48</v>
      </c>
      <c r="AC97" s="34">
        <v>22.3</v>
      </c>
      <c r="AD97" s="34" t="s">
        <v>51</v>
      </c>
      <c r="AE97" s="34"/>
      <c r="AF97" s="34"/>
      <c r="AG97" s="34"/>
      <c r="AH97" s="34"/>
      <c r="AI97" s="34"/>
      <c r="AJ97" s="34"/>
      <c r="AK97" s="34"/>
      <c r="AL97" s="36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1:48" ht="15.75" customHeight="1">
      <c r="A98" s="229" t="s">
        <v>2013</v>
      </c>
      <c r="B98" s="95">
        <v>45847</v>
      </c>
      <c r="C98" s="69" t="s">
        <v>2012</v>
      </c>
      <c r="D98" s="70">
        <v>1482</v>
      </c>
      <c r="E98" s="71">
        <v>3.2</v>
      </c>
      <c r="F98" s="71">
        <v>3.3</v>
      </c>
      <c r="G98" s="71">
        <v>4.25</v>
      </c>
      <c r="H98" s="71">
        <v>0.18</v>
      </c>
      <c r="I98" s="71">
        <v>0.63</v>
      </c>
      <c r="J98" s="72">
        <v>3.6999999999999998E-2</v>
      </c>
      <c r="K98" s="72">
        <v>8.6999999999999994E-2</v>
      </c>
      <c r="L98" s="72">
        <v>5.5E-2</v>
      </c>
      <c r="M98" s="72">
        <v>1.4999999999999999E-2</v>
      </c>
      <c r="N98" s="87">
        <f t="shared" si="11"/>
        <v>94.745999999999995</v>
      </c>
      <c r="O98" s="82">
        <v>36.69</v>
      </c>
      <c r="P98" s="34">
        <v>37.130000000000003</v>
      </c>
      <c r="Q98" s="34">
        <v>7.09</v>
      </c>
      <c r="R98" s="34">
        <v>16.600000000000001</v>
      </c>
      <c r="S98" s="34">
        <v>0.28000000000000003</v>
      </c>
      <c r="T98" s="34">
        <v>0.27</v>
      </c>
      <c r="U98" s="34">
        <v>0.38</v>
      </c>
      <c r="V98" s="34">
        <v>0.2</v>
      </c>
      <c r="W98" s="34">
        <v>0.51</v>
      </c>
      <c r="X98" s="34">
        <v>0.73</v>
      </c>
      <c r="Y98" s="34">
        <v>1.0119923684927774</v>
      </c>
      <c r="Z98" s="34">
        <v>1.205233033524121</v>
      </c>
      <c r="AA98" s="34"/>
      <c r="AB98" s="34" t="s">
        <v>50</v>
      </c>
      <c r="AC98" s="34">
        <v>6.3</v>
      </c>
      <c r="AD98" s="34">
        <v>24.6</v>
      </c>
      <c r="AE98" s="34">
        <v>18.2</v>
      </c>
      <c r="AF98" s="34">
        <v>0.6</v>
      </c>
      <c r="AG98" s="34">
        <v>3.35</v>
      </c>
      <c r="AH98" s="34">
        <v>53.25</v>
      </c>
      <c r="AI98" s="34">
        <v>1.3516483516483517</v>
      </c>
      <c r="AJ98" s="34">
        <v>42.523364485981304</v>
      </c>
      <c r="AK98" s="34">
        <v>852.47499999999991</v>
      </c>
      <c r="AL98" s="36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spans="1:48" ht="15.75" customHeight="1">
      <c r="A99" s="229" t="s">
        <v>2015</v>
      </c>
      <c r="B99" s="95">
        <v>45847</v>
      </c>
      <c r="C99" s="69" t="s">
        <v>2014</v>
      </c>
      <c r="D99" s="70">
        <v>1476</v>
      </c>
      <c r="E99" s="71">
        <v>4.5</v>
      </c>
      <c r="F99" s="71">
        <v>5</v>
      </c>
      <c r="G99" s="71">
        <v>4.29</v>
      </c>
      <c r="H99" s="71">
        <v>0.18</v>
      </c>
      <c r="I99" s="71">
        <v>0.61</v>
      </c>
      <c r="J99" s="72">
        <v>3.3000000000000002E-2</v>
      </c>
      <c r="K99" s="72">
        <v>9.5000000000000001E-2</v>
      </c>
      <c r="L99" s="72">
        <v>5.5E-2</v>
      </c>
      <c r="M99" s="72">
        <v>1.4999999999999999E-2</v>
      </c>
      <c r="N99" s="87">
        <f t="shared" si="11"/>
        <v>94.721999999999994</v>
      </c>
      <c r="O99" s="82">
        <v>35.729999999999997</v>
      </c>
      <c r="P99" s="34">
        <v>37.909999999999997</v>
      </c>
      <c r="Q99" s="34">
        <v>7.19</v>
      </c>
      <c r="R99" s="34">
        <v>16.75</v>
      </c>
      <c r="S99" s="34">
        <v>0.26</v>
      </c>
      <c r="T99" s="34">
        <v>0.27</v>
      </c>
      <c r="U99" s="34">
        <v>0.39</v>
      </c>
      <c r="V99" s="34">
        <v>0.2</v>
      </c>
      <c r="W99" s="34">
        <v>0.47</v>
      </c>
      <c r="X99" s="34">
        <v>0.73</v>
      </c>
      <c r="Y99" s="34">
        <v>1.0610131542121466</v>
      </c>
      <c r="Z99" s="34">
        <v>1.2622446123705569</v>
      </c>
      <c r="AA99" s="34"/>
      <c r="AB99" s="34" t="s">
        <v>53</v>
      </c>
      <c r="AC99" s="34">
        <v>14.5</v>
      </c>
      <c r="AD99" s="34" t="s">
        <v>51</v>
      </c>
      <c r="AE99" s="34"/>
      <c r="AF99" s="34"/>
      <c r="AG99" s="34"/>
      <c r="AH99" s="34"/>
      <c r="AI99" s="34"/>
      <c r="AJ99" s="34"/>
      <c r="AK99" s="34"/>
      <c r="AL99" s="36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1:48" ht="15.75" customHeight="1">
      <c r="A100" s="229" t="s">
        <v>2017</v>
      </c>
      <c r="B100" s="95">
        <v>45847</v>
      </c>
      <c r="C100" s="69" t="s">
        <v>2016</v>
      </c>
      <c r="D100" s="70">
        <v>1452</v>
      </c>
      <c r="E100" s="71">
        <v>7.05</v>
      </c>
      <c r="F100" s="71">
        <v>7.15</v>
      </c>
      <c r="G100" s="71">
        <v>4.26</v>
      </c>
      <c r="H100" s="71">
        <v>0.13</v>
      </c>
      <c r="I100" s="71">
        <v>0.19</v>
      </c>
      <c r="J100" s="72">
        <v>8.7999999999999995E-2</v>
      </c>
      <c r="K100" s="72">
        <v>8.3000000000000004E-2</v>
      </c>
      <c r="L100" s="72">
        <v>1.7000000000000001E-2</v>
      </c>
      <c r="M100" s="72">
        <v>1.2999999999999999E-2</v>
      </c>
      <c r="N100" s="87">
        <f t="shared" si="11"/>
        <v>95.218999999999994</v>
      </c>
      <c r="O100" s="82">
        <v>36.64</v>
      </c>
      <c r="P100" s="34">
        <v>37.44</v>
      </c>
      <c r="Q100" s="34">
        <v>7.34</v>
      </c>
      <c r="R100" s="34">
        <v>15.22</v>
      </c>
      <c r="S100" s="34">
        <v>0.5</v>
      </c>
      <c r="T100" s="34">
        <v>0.43</v>
      </c>
      <c r="U100" s="34">
        <v>0.39</v>
      </c>
      <c r="V100" s="34">
        <v>0.22</v>
      </c>
      <c r="W100" s="34">
        <v>0.53</v>
      </c>
      <c r="X100" s="34">
        <v>0.89</v>
      </c>
      <c r="Y100" s="34">
        <v>1.0218340611353711</v>
      </c>
      <c r="Z100" s="34">
        <v>1.2221615720524017</v>
      </c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6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spans="1:48" ht="15.75" customHeight="1">
      <c r="A101" s="229" t="s">
        <v>2019</v>
      </c>
      <c r="B101" s="95">
        <v>45847</v>
      </c>
      <c r="C101" s="69" t="s">
        <v>2018</v>
      </c>
      <c r="D101" s="70">
        <v>1482</v>
      </c>
      <c r="E101" s="71">
        <v>8.4</v>
      </c>
      <c r="F101" s="71">
        <v>8.5</v>
      </c>
      <c r="G101" s="71">
        <v>4.22</v>
      </c>
      <c r="H101" s="71">
        <v>0.21</v>
      </c>
      <c r="I101" s="71">
        <v>0.71</v>
      </c>
      <c r="J101" s="72">
        <v>2.8000000000000001E-2</v>
      </c>
      <c r="K101" s="72">
        <v>0.10199999999999999</v>
      </c>
      <c r="L101" s="72">
        <v>6.5000000000000002E-2</v>
      </c>
      <c r="M101" s="72">
        <v>1.7000000000000001E-2</v>
      </c>
      <c r="N101" s="87">
        <f t="shared" si="11"/>
        <v>94.647999999999996</v>
      </c>
      <c r="O101" s="82">
        <v>36.450000000000003</v>
      </c>
      <c r="P101" s="34">
        <v>37.520000000000003</v>
      </c>
      <c r="Q101" s="34">
        <v>7.34</v>
      </c>
      <c r="R101" s="34">
        <v>15.87</v>
      </c>
      <c r="S101" s="34">
        <v>0.33</v>
      </c>
      <c r="T101" s="34">
        <v>0.36</v>
      </c>
      <c r="U101" s="34">
        <v>0.38</v>
      </c>
      <c r="V101" s="34">
        <v>0.22</v>
      </c>
      <c r="W101" s="34">
        <v>0.5</v>
      </c>
      <c r="X101" s="34">
        <v>0.83</v>
      </c>
      <c r="Y101" s="34">
        <v>1.0293552812071332</v>
      </c>
      <c r="Z101" s="34">
        <v>1.2307270233196157</v>
      </c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6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1:48" ht="15.75" customHeight="1">
      <c r="A102" s="229" t="s">
        <v>2021</v>
      </c>
      <c r="B102" s="95">
        <v>45847</v>
      </c>
      <c r="C102" s="69" t="s">
        <v>2020</v>
      </c>
      <c r="D102" s="70">
        <v>1484</v>
      </c>
      <c r="E102" s="71">
        <v>10.45</v>
      </c>
      <c r="F102" s="71">
        <v>10.55</v>
      </c>
      <c r="G102" s="71">
        <v>4.2300000000000004</v>
      </c>
      <c r="H102" s="71">
        <v>0.17</v>
      </c>
      <c r="I102" s="71">
        <v>0.44</v>
      </c>
      <c r="J102" s="72">
        <v>3.9E-2</v>
      </c>
      <c r="K102" s="72">
        <v>0.09</v>
      </c>
      <c r="L102" s="72">
        <v>4.3999999999999997E-2</v>
      </c>
      <c r="M102" s="72">
        <v>1.4E-2</v>
      </c>
      <c r="N102" s="87">
        <f t="shared" si="11"/>
        <v>94.972999999999999</v>
      </c>
      <c r="O102" s="82">
        <v>37.08</v>
      </c>
      <c r="P102" s="34">
        <v>37.659999999999997</v>
      </c>
      <c r="Q102" s="34">
        <v>7.1</v>
      </c>
      <c r="R102" s="34">
        <v>15.58</v>
      </c>
      <c r="S102" s="34">
        <v>0.39</v>
      </c>
      <c r="T102" s="34">
        <v>0.28000000000000003</v>
      </c>
      <c r="U102" s="34">
        <v>0.31</v>
      </c>
      <c r="V102" s="34">
        <v>0.2</v>
      </c>
      <c r="W102" s="34">
        <v>0.48</v>
      </c>
      <c r="X102" s="34">
        <v>0.75</v>
      </c>
      <c r="Y102" s="34">
        <v>1.0156418554476807</v>
      </c>
      <c r="Z102" s="34">
        <v>1.2071197411003236</v>
      </c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6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</row>
    <row r="103" spans="1:48" ht="15.75" customHeight="1">
      <c r="A103" s="229" t="s">
        <v>2023</v>
      </c>
      <c r="B103" s="95">
        <v>45847</v>
      </c>
      <c r="C103" s="69" t="s">
        <v>2022</v>
      </c>
      <c r="D103" s="70">
        <v>1462</v>
      </c>
      <c r="E103" s="71">
        <v>12.55</v>
      </c>
      <c r="F103" s="71">
        <v>13.05</v>
      </c>
      <c r="G103" s="71">
        <v>4.17</v>
      </c>
      <c r="H103" s="71">
        <v>0.16</v>
      </c>
      <c r="I103" s="71">
        <v>0.35</v>
      </c>
      <c r="J103" s="72">
        <v>7.0000000000000007E-2</v>
      </c>
      <c r="K103" s="72">
        <v>8.7999999999999995E-2</v>
      </c>
      <c r="L103" s="72">
        <v>2.7E-2</v>
      </c>
      <c r="M103" s="72">
        <v>1.4E-2</v>
      </c>
      <c r="N103" s="87">
        <f t="shared" si="11"/>
        <v>95.120999999999995</v>
      </c>
      <c r="O103" s="82">
        <v>36.49</v>
      </c>
      <c r="P103" s="34">
        <v>37.93</v>
      </c>
      <c r="Q103" s="34">
        <v>7.55</v>
      </c>
      <c r="R103" s="34">
        <v>15.19</v>
      </c>
      <c r="S103" s="34">
        <v>0.37</v>
      </c>
      <c r="T103" s="34">
        <v>0.39</v>
      </c>
      <c r="U103" s="34">
        <v>0.38</v>
      </c>
      <c r="V103" s="34">
        <v>0.22</v>
      </c>
      <c r="W103" s="34">
        <v>0.52</v>
      </c>
      <c r="X103" s="34">
        <v>0.86</v>
      </c>
      <c r="Y103" s="34">
        <v>1.0394628665387777</v>
      </c>
      <c r="Z103" s="34">
        <v>1.2463688681830638</v>
      </c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6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1:48" ht="15.75" customHeight="1">
      <c r="A104" s="229" t="s">
        <v>2025</v>
      </c>
      <c r="B104" s="95">
        <v>45847</v>
      </c>
      <c r="C104" s="69" t="s">
        <v>2024</v>
      </c>
      <c r="D104" s="70">
        <v>1496</v>
      </c>
      <c r="E104" s="71">
        <v>15</v>
      </c>
      <c r="F104" s="71">
        <v>15.1</v>
      </c>
      <c r="G104" s="71">
        <v>4.3499999999999996</v>
      </c>
      <c r="H104" s="71">
        <v>0.19</v>
      </c>
      <c r="I104" s="71">
        <v>0.92</v>
      </c>
      <c r="J104" s="72">
        <v>2.5000000000000001E-2</v>
      </c>
      <c r="K104" s="72">
        <v>0.10199999999999999</v>
      </c>
      <c r="L104" s="72">
        <v>7.3999999999999996E-2</v>
      </c>
      <c r="M104" s="72">
        <v>1.4E-2</v>
      </c>
      <c r="N104" s="87">
        <f t="shared" si="11"/>
        <v>94.325000000000003</v>
      </c>
      <c r="O104" s="82">
        <v>34.799999999999997</v>
      </c>
      <c r="P104" s="34">
        <v>38.270000000000003</v>
      </c>
      <c r="Q104" s="34">
        <v>7.65</v>
      </c>
      <c r="R104" s="34">
        <v>17.12</v>
      </c>
      <c r="S104" s="34">
        <v>0.21</v>
      </c>
      <c r="T104" s="34">
        <v>0.19</v>
      </c>
      <c r="U104" s="34">
        <v>0.39</v>
      </c>
      <c r="V104" s="34">
        <v>0.18</v>
      </c>
      <c r="W104" s="34">
        <v>0.39</v>
      </c>
      <c r="X104" s="34">
        <v>0.7</v>
      </c>
      <c r="Y104" s="34">
        <f t="shared" ref="Y104:Y105" si="16">P104/O104</f>
        <v>1.099712643678161</v>
      </c>
      <c r="Z104" s="34">
        <f t="shared" ref="Z104:Z105" si="17">(Q104+P104)/O104</f>
        <v>1.3195402298850576</v>
      </c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6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1:48" ht="15.75" customHeight="1">
      <c r="A105" s="230" t="s">
        <v>2027</v>
      </c>
      <c r="B105" s="95">
        <v>45847</v>
      </c>
      <c r="C105" s="69" t="s">
        <v>2026</v>
      </c>
      <c r="D105" s="70">
        <v>1502</v>
      </c>
      <c r="E105" s="71">
        <v>16.3</v>
      </c>
      <c r="F105" s="71">
        <v>16.399999999999999</v>
      </c>
      <c r="G105" s="71">
        <v>4.47</v>
      </c>
      <c r="H105" s="71">
        <v>0.2</v>
      </c>
      <c r="I105" s="71">
        <v>0.8</v>
      </c>
      <c r="J105" s="72">
        <v>2.7E-2</v>
      </c>
      <c r="K105" s="72">
        <v>0.114</v>
      </c>
      <c r="L105" s="72">
        <v>6.8000000000000005E-2</v>
      </c>
      <c r="M105" s="72">
        <v>1.4999999999999999E-2</v>
      </c>
      <c r="N105" s="87">
        <f t="shared" si="11"/>
        <v>94.305999999999997</v>
      </c>
      <c r="O105" s="82">
        <v>34.83</v>
      </c>
      <c r="P105" s="34">
        <v>38.130000000000003</v>
      </c>
      <c r="Q105" s="34">
        <v>7.53</v>
      </c>
      <c r="R105" s="34">
        <v>17.260000000000002</v>
      </c>
      <c r="S105" s="34">
        <v>0.24</v>
      </c>
      <c r="T105" s="34">
        <v>0.21</v>
      </c>
      <c r="U105" s="34">
        <v>0.37</v>
      </c>
      <c r="V105" s="34">
        <v>0.18</v>
      </c>
      <c r="W105" s="34">
        <v>0.39</v>
      </c>
      <c r="X105" s="34">
        <v>0.73</v>
      </c>
      <c r="Y105" s="34">
        <f t="shared" si="16"/>
        <v>1.0947459086993971</v>
      </c>
      <c r="Z105" s="34">
        <f t="shared" si="17"/>
        <v>1.310938845822567</v>
      </c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6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spans="1:48" ht="15.75" customHeight="1">
      <c r="A106" s="231" t="s">
        <v>2029</v>
      </c>
      <c r="B106" s="95">
        <v>45847</v>
      </c>
      <c r="C106" s="69" t="s">
        <v>2028</v>
      </c>
      <c r="D106" s="70">
        <v>1480</v>
      </c>
      <c r="E106" s="71">
        <v>18.3</v>
      </c>
      <c r="F106" s="71">
        <v>18.399999999999999</v>
      </c>
      <c r="G106" s="71">
        <v>4.3</v>
      </c>
      <c r="H106" s="71">
        <v>0.17</v>
      </c>
      <c r="I106" s="71">
        <v>0.49</v>
      </c>
      <c r="J106" s="72">
        <v>3.7999999999999999E-2</v>
      </c>
      <c r="K106" s="72">
        <v>9.2999999999999999E-2</v>
      </c>
      <c r="L106" s="72">
        <v>4.9000000000000002E-2</v>
      </c>
      <c r="M106" s="72">
        <v>1.4999999999999999E-2</v>
      </c>
      <c r="N106" s="87">
        <f t="shared" ref="N106:N119" si="18">100-SUM(G106:M106)</f>
        <v>94.844999999999999</v>
      </c>
      <c r="O106" s="82">
        <v>35.08</v>
      </c>
      <c r="P106" s="34">
        <v>38.15</v>
      </c>
      <c r="Q106" s="34">
        <v>7.54</v>
      </c>
      <c r="R106" s="34">
        <v>16.78</v>
      </c>
      <c r="S106" s="34">
        <v>0.28000000000000003</v>
      </c>
      <c r="T106" s="34">
        <v>0.21</v>
      </c>
      <c r="U106" s="34">
        <v>0.38</v>
      </c>
      <c r="V106" s="34">
        <v>0.21</v>
      </c>
      <c r="W106" s="34">
        <v>0.48</v>
      </c>
      <c r="X106" s="34">
        <v>0.77</v>
      </c>
      <c r="Y106" s="34">
        <f t="shared" ref="Y106:Y107" si="19">P106/O106</f>
        <v>1.0875142531356898</v>
      </c>
      <c r="Z106" s="34">
        <f t="shared" ref="Z106:Z107" si="20">(Q106+P106)/O106</f>
        <v>1.3024515393386544</v>
      </c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6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spans="1:48" ht="15.75" customHeight="1">
      <c r="A107" s="232" t="s">
        <v>2031</v>
      </c>
      <c r="B107" s="95">
        <v>45847</v>
      </c>
      <c r="C107" s="69" t="s">
        <v>2030</v>
      </c>
      <c r="D107" s="70">
        <v>1489</v>
      </c>
      <c r="E107" s="71">
        <v>20.5</v>
      </c>
      <c r="F107" s="71">
        <v>21</v>
      </c>
      <c r="G107" s="71">
        <v>4.22</v>
      </c>
      <c r="H107" s="71">
        <v>0.16</v>
      </c>
      <c r="I107" s="71">
        <v>0.45</v>
      </c>
      <c r="J107" s="72">
        <v>0.04</v>
      </c>
      <c r="K107" s="72">
        <v>8.5999999999999993E-2</v>
      </c>
      <c r="L107" s="72">
        <v>4.2000000000000003E-2</v>
      </c>
      <c r="M107" s="72">
        <v>1.4999999999999999E-2</v>
      </c>
      <c r="N107" s="87">
        <f t="shared" si="18"/>
        <v>94.986999999999995</v>
      </c>
      <c r="O107" s="82">
        <v>35.549999999999997</v>
      </c>
      <c r="P107" s="34">
        <v>37.630000000000003</v>
      </c>
      <c r="Q107" s="34">
        <v>7.13</v>
      </c>
      <c r="R107" s="34">
        <v>17.059999999999999</v>
      </c>
      <c r="S107" s="34">
        <v>0.28000000000000003</v>
      </c>
      <c r="T107" s="34">
        <v>0.28000000000000003</v>
      </c>
      <c r="U107" s="34">
        <v>0.38</v>
      </c>
      <c r="V107" s="34">
        <v>0.24</v>
      </c>
      <c r="W107" s="34">
        <v>0.49</v>
      </c>
      <c r="X107" s="34">
        <v>0.84</v>
      </c>
      <c r="Y107" s="34">
        <f t="shared" si="19"/>
        <v>1.058509142053446</v>
      </c>
      <c r="Z107" s="34">
        <f t="shared" si="20"/>
        <v>1.2590717299578063</v>
      </c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6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1:48" ht="15.75" customHeight="1">
      <c r="A108" s="233" t="s">
        <v>2033</v>
      </c>
      <c r="B108" s="95">
        <v>45847</v>
      </c>
      <c r="C108" s="69" t="s">
        <v>2032</v>
      </c>
      <c r="D108" s="70">
        <v>1480</v>
      </c>
      <c r="E108" s="71">
        <v>22.35</v>
      </c>
      <c r="F108" s="71">
        <v>22.45</v>
      </c>
      <c r="G108" s="71">
        <v>4.21</v>
      </c>
      <c r="H108" s="71">
        <v>0.18</v>
      </c>
      <c r="I108" s="71">
        <v>0.53</v>
      </c>
      <c r="J108" s="72">
        <v>2.8000000000000001E-2</v>
      </c>
      <c r="K108" s="72">
        <v>9.1999999999999998E-2</v>
      </c>
      <c r="L108" s="72">
        <v>5.1999999999999998E-2</v>
      </c>
      <c r="M108" s="72">
        <v>1.6E-2</v>
      </c>
      <c r="N108" s="87">
        <f t="shared" si="18"/>
        <v>94.891999999999996</v>
      </c>
      <c r="O108" s="82">
        <v>35.450000000000003</v>
      </c>
      <c r="P108" s="34">
        <v>37.85</v>
      </c>
      <c r="Q108" s="34">
        <v>7.19</v>
      </c>
      <c r="R108" s="34">
        <v>16.940000000000001</v>
      </c>
      <c r="S108" s="34">
        <v>0.27</v>
      </c>
      <c r="T108" s="34">
        <v>0.26</v>
      </c>
      <c r="U108" s="34">
        <v>0.38</v>
      </c>
      <c r="V108" s="34">
        <v>0.21</v>
      </c>
      <c r="W108" s="34">
        <v>0.48</v>
      </c>
      <c r="X108" s="34">
        <v>0.81</v>
      </c>
      <c r="Y108" s="34">
        <v>1.0677009873060648</v>
      </c>
      <c r="Z108" s="34">
        <v>1.2705218617771508</v>
      </c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6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spans="1:48" ht="15.75" customHeight="1">
      <c r="A109" s="233" t="s">
        <v>2035</v>
      </c>
      <c r="B109" s="95">
        <v>45847</v>
      </c>
      <c r="C109" s="69" t="s">
        <v>2034</v>
      </c>
      <c r="D109" s="70">
        <v>1462</v>
      </c>
      <c r="E109" s="71">
        <v>0.2</v>
      </c>
      <c r="F109" s="71">
        <v>0.3</v>
      </c>
      <c r="G109" s="71">
        <v>4.32</v>
      </c>
      <c r="H109" s="71">
        <v>0.19</v>
      </c>
      <c r="I109" s="71">
        <v>0.89</v>
      </c>
      <c r="J109" s="72">
        <v>2.4E-2</v>
      </c>
      <c r="K109" s="72">
        <v>9.4E-2</v>
      </c>
      <c r="L109" s="72">
        <v>7.3999999999999996E-2</v>
      </c>
      <c r="M109" s="72">
        <v>1.4E-2</v>
      </c>
      <c r="N109" s="87">
        <f t="shared" si="18"/>
        <v>94.394000000000005</v>
      </c>
      <c r="O109" s="82">
        <v>35.909999999999997</v>
      </c>
      <c r="P109" s="34">
        <v>37.89</v>
      </c>
      <c r="Q109" s="34">
        <v>7.18</v>
      </c>
      <c r="R109" s="34">
        <v>16.32</v>
      </c>
      <c r="S109" s="34">
        <v>0.28000000000000003</v>
      </c>
      <c r="T109" s="34">
        <v>0.28000000000000003</v>
      </c>
      <c r="U109" s="34">
        <v>0.38</v>
      </c>
      <c r="V109" s="34">
        <v>0.2</v>
      </c>
      <c r="W109" s="34">
        <v>0.49</v>
      </c>
      <c r="X109" s="34">
        <v>0.78</v>
      </c>
      <c r="Y109" s="34">
        <v>1.0551378446115289</v>
      </c>
      <c r="Z109" s="34">
        <v>1.2550821498189921</v>
      </c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6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spans="1:48" ht="15.75" customHeight="1">
      <c r="A110" s="233"/>
      <c r="B110" s="95"/>
      <c r="C110" s="69"/>
      <c r="D110" s="70"/>
      <c r="E110" s="71"/>
      <c r="F110" s="71"/>
      <c r="G110" s="71"/>
      <c r="H110" s="71"/>
      <c r="I110" s="71"/>
      <c r="J110" s="72"/>
      <c r="K110" s="72"/>
      <c r="L110" s="72"/>
      <c r="M110" s="72"/>
      <c r="N110" s="87"/>
      <c r="O110" s="82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6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spans="1:48" ht="15.75" customHeight="1">
      <c r="A111" s="233" t="s">
        <v>2037</v>
      </c>
      <c r="B111" s="95">
        <v>45848</v>
      </c>
      <c r="C111" s="69" t="s">
        <v>2036</v>
      </c>
      <c r="D111" s="70">
        <v>1481</v>
      </c>
      <c r="E111" s="71">
        <v>2.0499999999999998</v>
      </c>
      <c r="F111" s="71">
        <v>2.15</v>
      </c>
      <c r="G111" s="71">
        <v>4.32</v>
      </c>
      <c r="H111" s="71">
        <v>0.17</v>
      </c>
      <c r="I111" s="71">
        <v>0.71</v>
      </c>
      <c r="J111" s="72">
        <v>3.2000000000000001E-2</v>
      </c>
      <c r="K111" s="72">
        <v>0.10100000000000001</v>
      </c>
      <c r="L111" s="72">
        <v>0.06</v>
      </c>
      <c r="M111" s="72">
        <v>1.7000000000000001E-2</v>
      </c>
      <c r="N111" s="87">
        <f t="shared" si="18"/>
        <v>94.59</v>
      </c>
      <c r="O111" s="82">
        <v>36.43</v>
      </c>
      <c r="P111" s="34">
        <v>37.229999999999997</v>
      </c>
      <c r="Q111" s="34">
        <v>6.76</v>
      </c>
      <c r="R111" s="34">
        <v>17.25</v>
      </c>
      <c r="S111" s="34">
        <v>0.24</v>
      </c>
      <c r="T111" s="34">
        <v>0.23</v>
      </c>
      <c r="U111" s="34">
        <v>0.35</v>
      </c>
      <c r="V111" s="34">
        <v>0.21</v>
      </c>
      <c r="W111" s="34">
        <v>0.48</v>
      </c>
      <c r="X111" s="34">
        <v>0.69</v>
      </c>
      <c r="Y111" s="34">
        <v>1.021959923140269</v>
      </c>
      <c r="Z111" s="34">
        <v>1.2075212736755421</v>
      </c>
      <c r="AA111" s="34"/>
      <c r="AB111" s="34" t="s">
        <v>48</v>
      </c>
      <c r="AC111" s="34">
        <v>22.3</v>
      </c>
      <c r="AD111" s="34">
        <v>25</v>
      </c>
      <c r="AE111" s="34">
        <v>18</v>
      </c>
      <c r="AF111" s="34">
        <v>0.6</v>
      </c>
      <c r="AG111" s="34">
        <v>3.22</v>
      </c>
      <c r="AH111" s="34">
        <v>53.18</v>
      </c>
      <c r="AI111" s="34">
        <v>1.3888888888888888</v>
      </c>
      <c r="AJ111" s="34">
        <v>41.860465116279073</v>
      </c>
      <c r="AK111" s="34">
        <v>860.71</v>
      </c>
      <c r="AL111" s="36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spans="1:48" ht="15.75" customHeight="1">
      <c r="A112" s="233" t="s">
        <v>2039</v>
      </c>
      <c r="B112" s="95">
        <v>45848</v>
      </c>
      <c r="C112" s="69" t="s">
        <v>2038</v>
      </c>
      <c r="D112" s="70">
        <v>1505</v>
      </c>
      <c r="E112" s="71">
        <v>3.5</v>
      </c>
      <c r="F112" s="71">
        <v>4</v>
      </c>
      <c r="G112" s="71">
        <v>4.2</v>
      </c>
      <c r="H112" s="71">
        <v>0.18</v>
      </c>
      <c r="I112" s="71">
        <v>0.54</v>
      </c>
      <c r="J112" s="72">
        <v>3.9E-2</v>
      </c>
      <c r="K112" s="72">
        <v>0.09</v>
      </c>
      <c r="L112" s="72">
        <v>4.5999999999999999E-2</v>
      </c>
      <c r="M112" s="72">
        <v>1.6E-2</v>
      </c>
      <c r="N112" s="87">
        <f t="shared" si="18"/>
        <v>94.888999999999996</v>
      </c>
      <c r="O112" s="82">
        <v>35.78</v>
      </c>
      <c r="P112" s="34">
        <v>37.909999999999997</v>
      </c>
      <c r="Q112" s="34">
        <v>7.38</v>
      </c>
      <c r="R112" s="34">
        <v>16.899999999999999</v>
      </c>
      <c r="S112" s="34">
        <v>0.24</v>
      </c>
      <c r="T112" s="34">
        <v>0.16</v>
      </c>
      <c r="U112" s="34">
        <v>0.35</v>
      </c>
      <c r="V112" s="34">
        <v>0.17</v>
      </c>
      <c r="W112" s="34">
        <v>0.36</v>
      </c>
      <c r="X112" s="34">
        <v>0.64</v>
      </c>
      <c r="Y112" s="34">
        <v>1.0595304639463385</v>
      </c>
      <c r="Z112" s="34">
        <v>1.2657909446618223</v>
      </c>
      <c r="AA112" s="34"/>
      <c r="AB112" s="34" t="s">
        <v>50</v>
      </c>
      <c r="AC112" s="34">
        <v>6.3</v>
      </c>
      <c r="AD112" s="34" t="s">
        <v>51</v>
      </c>
      <c r="AE112" s="34"/>
      <c r="AF112" s="34"/>
      <c r="AG112" s="34"/>
      <c r="AH112" s="34"/>
      <c r="AI112" s="34"/>
      <c r="AJ112" s="34"/>
      <c r="AK112" s="34"/>
      <c r="AL112" s="36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spans="1:48" ht="15.75" customHeight="1">
      <c r="A113" s="233" t="s">
        <v>2041</v>
      </c>
      <c r="B113" s="95">
        <v>45848</v>
      </c>
      <c r="C113" s="69" t="s">
        <v>2040</v>
      </c>
      <c r="D113" s="70">
        <v>1507</v>
      </c>
      <c r="E113" s="71">
        <v>5.45</v>
      </c>
      <c r="F113" s="71">
        <v>5.55</v>
      </c>
      <c r="G113" s="71">
        <v>4.46</v>
      </c>
      <c r="H113" s="71">
        <v>0.16</v>
      </c>
      <c r="I113" s="71">
        <v>0.91</v>
      </c>
      <c r="J113" s="72">
        <v>0.02</v>
      </c>
      <c r="K113" s="72">
        <v>9.5000000000000001E-2</v>
      </c>
      <c r="L113" s="72">
        <v>7.3999999999999996E-2</v>
      </c>
      <c r="M113" s="72">
        <v>1.6E-2</v>
      </c>
      <c r="N113" s="87">
        <f t="shared" si="18"/>
        <v>94.265000000000001</v>
      </c>
      <c r="O113" s="82">
        <v>34.53</v>
      </c>
      <c r="P113" s="34">
        <v>38.880000000000003</v>
      </c>
      <c r="Q113" s="34">
        <v>7.5</v>
      </c>
      <c r="R113" s="34">
        <v>17.079999999999998</v>
      </c>
      <c r="S113" s="34">
        <v>0.23</v>
      </c>
      <c r="T113" s="34">
        <v>0.14000000000000001</v>
      </c>
      <c r="U113" s="34">
        <v>0.35</v>
      </c>
      <c r="V113" s="34">
        <v>0.17</v>
      </c>
      <c r="W113" s="34">
        <v>0.37</v>
      </c>
      <c r="X113" s="34">
        <v>0.64</v>
      </c>
      <c r="Y113" s="34">
        <f t="shared" ref="Y113:Y118" si="21">P113/O113</f>
        <v>1.1259774109470027</v>
      </c>
      <c r="Z113" s="34">
        <f t="shared" ref="Z113:Z118" si="22">(Q113+P113)/O113</f>
        <v>1.3431798436142486</v>
      </c>
      <c r="AA113" s="34"/>
      <c r="AB113" s="34" t="s">
        <v>53</v>
      </c>
      <c r="AC113" s="34">
        <v>14.5</v>
      </c>
      <c r="AD113" s="34">
        <v>25.6</v>
      </c>
      <c r="AE113" s="34">
        <v>18.600000000000001</v>
      </c>
      <c r="AF113" s="34">
        <v>0.4</v>
      </c>
      <c r="AG113" s="34">
        <v>3.35</v>
      </c>
      <c r="AH113" s="34">
        <v>52.05</v>
      </c>
      <c r="AI113" s="34">
        <v>1.3763440860215053</v>
      </c>
      <c r="AJ113" s="34">
        <v>42.081447963800905</v>
      </c>
      <c r="AK113" s="34">
        <v>882.97499999999991</v>
      </c>
      <c r="AL113" s="36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spans="1:48" ht="15.75" customHeight="1">
      <c r="A114" s="233" t="s">
        <v>2043</v>
      </c>
      <c r="B114" s="95">
        <v>45848</v>
      </c>
      <c r="C114" s="69" t="s">
        <v>2042</v>
      </c>
      <c r="D114" s="70">
        <v>1505</v>
      </c>
      <c r="E114" s="71">
        <v>7.05</v>
      </c>
      <c r="F114" s="71">
        <v>7.15</v>
      </c>
      <c r="G114" s="71">
        <v>4.32</v>
      </c>
      <c r="H114" s="71">
        <v>0.16</v>
      </c>
      <c r="I114" s="71">
        <v>1.07</v>
      </c>
      <c r="J114" s="72">
        <v>1.9E-2</v>
      </c>
      <c r="K114" s="72">
        <v>9.6000000000000002E-2</v>
      </c>
      <c r="L114" s="72">
        <v>8.2000000000000003E-2</v>
      </c>
      <c r="M114" s="72">
        <v>1.9E-2</v>
      </c>
      <c r="N114" s="87">
        <f t="shared" si="18"/>
        <v>94.233999999999995</v>
      </c>
      <c r="O114" s="82">
        <v>34.49</v>
      </c>
      <c r="P114" s="34">
        <v>39.42</v>
      </c>
      <c r="Q114" s="34">
        <v>7.57</v>
      </c>
      <c r="R114" s="34">
        <v>16.350000000000001</v>
      </c>
      <c r="S114" s="34">
        <v>0.33</v>
      </c>
      <c r="T114" s="34">
        <v>0.14000000000000001</v>
      </c>
      <c r="U114" s="34">
        <v>0.35</v>
      </c>
      <c r="V114" s="34">
        <v>0.19</v>
      </c>
      <c r="W114" s="34">
        <v>0.4</v>
      </c>
      <c r="X114" s="34">
        <v>0.66</v>
      </c>
      <c r="Y114" s="34">
        <v>1.1429399826036533</v>
      </c>
      <c r="Z114" s="34">
        <v>1.3624238909828936</v>
      </c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6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spans="1:48" ht="15.75" customHeight="1">
      <c r="A115" s="233" t="s">
        <v>2045</v>
      </c>
      <c r="B115" s="95">
        <v>45848</v>
      </c>
      <c r="C115" s="69" t="s">
        <v>2044</v>
      </c>
      <c r="D115" s="70">
        <v>1494</v>
      </c>
      <c r="E115" s="71">
        <v>8.4499999999999993</v>
      </c>
      <c r="F115" s="71">
        <v>8.5500000000000007</v>
      </c>
      <c r="G115" s="71">
        <v>4.16</v>
      </c>
      <c r="H115" s="71">
        <v>0.16</v>
      </c>
      <c r="I115" s="71">
        <v>1.26</v>
      </c>
      <c r="J115" s="72">
        <v>1.7000000000000001E-2</v>
      </c>
      <c r="K115" s="72">
        <v>9.4E-2</v>
      </c>
      <c r="L115" s="72">
        <v>9.1999999999999998E-2</v>
      </c>
      <c r="M115" s="72">
        <v>1.9E-2</v>
      </c>
      <c r="N115" s="87">
        <f t="shared" si="18"/>
        <v>94.197999999999993</v>
      </c>
      <c r="O115" s="82">
        <v>34.630000000000003</v>
      </c>
      <c r="P115" s="34">
        <v>39.53</v>
      </c>
      <c r="Q115" s="34">
        <v>7.64</v>
      </c>
      <c r="R115" s="34">
        <v>16.13</v>
      </c>
      <c r="S115" s="34">
        <v>0.25</v>
      </c>
      <c r="T115" s="34">
        <v>0.12</v>
      </c>
      <c r="U115" s="34">
        <v>0.35</v>
      </c>
      <c r="V115" s="34">
        <v>0.2</v>
      </c>
      <c r="W115" s="34">
        <v>0.43</v>
      </c>
      <c r="X115" s="34">
        <v>0.61</v>
      </c>
      <c r="Y115" s="34">
        <v>1.1414958128790067</v>
      </c>
      <c r="Z115" s="34">
        <v>1.3621137741842333</v>
      </c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6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spans="1:48" ht="15.75" customHeight="1">
      <c r="A116" s="233" t="s">
        <v>2047</v>
      </c>
      <c r="B116" s="95">
        <v>45848</v>
      </c>
      <c r="C116" s="69" t="s">
        <v>2046</v>
      </c>
      <c r="D116" s="70">
        <v>1481</v>
      </c>
      <c r="E116" s="71">
        <v>12.15</v>
      </c>
      <c r="F116" s="71">
        <v>12.25</v>
      </c>
      <c r="G116" s="71">
        <v>4.26</v>
      </c>
      <c r="H116" s="71">
        <v>0.14000000000000001</v>
      </c>
      <c r="I116" s="71">
        <v>0.85</v>
      </c>
      <c r="J116" s="72">
        <v>2.7E-2</v>
      </c>
      <c r="K116" s="72">
        <v>9.1999999999999998E-2</v>
      </c>
      <c r="L116" s="72">
        <v>6.8000000000000005E-2</v>
      </c>
      <c r="M116" s="72">
        <v>2.1000000000000001E-2</v>
      </c>
      <c r="N116" s="87">
        <f t="shared" si="18"/>
        <v>94.542000000000002</v>
      </c>
      <c r="O116" s="82">
        <v>36.15</v>
      </c>
      <c r="P116" s="34">
        <v>38.159999999999997</v>
      </c>
      <c r="Q116" s="34">
        <v>7.55</v>
      </c>
      <c r="R116" s="34">
        <v>15.51</v>
      </c>
      <c r="S116" s="34">
        <v>0.37</v>
      </c>
      <c r="T116" s="34">
        <v>0.27</v>
      </c>
      <c r="U116" s="34">
        <v>0.38</v>
      </c>
      <c r="V116" s="34">
        <v>0.21</v>
      </c>
      <c r="W116" s="34">
        <v>0.49</v>
      </c>
      <c r="X116" s="34">
        <v>0.77</v>
      </c>
      <c r="Y116" s="34">
        <v>1.0556016597510374</v>
      </c>
      <c r="Z116" s="34">
        <v>1.2644536652835408</v>
      </c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6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</row>
    <row r="117" spans="1:48" ht="15.75" customHeight="1">
      <c r="A117" s="233" t="s">
        <v>2049</v>
      </c>
      <c r="B117" s="95">
        <v>45848</v>
      </c>
      <c r="C117" s="69" t="s">
        <v>2048</v>
      </c>
      <c r="D117" s="70">
        <v>1510</v>
      </c>
      <c r="E117" s="71">
        <v>13.08</v>
      </c>
      <c r="F117" s="71">
        <v>13.18</v>
      </c>
      <c r="G117" s="71">
        <v>4.25</v>
      </c>
      <c r="H117" s="71">
        <v>0.16</v>
      </c>
      <c r="I117" s="71">
        <v>0.95</v>
      </c>
      <c r="J117" s="72">
        <v>2.4E-2</v>
      </c>
      <c r="K117" s="72">
        <v>9.8000000000000004E-2</v>
      </c>
      <c r="L117" s="72">
        <v>7.4999999999999997E-2</v>
      </c>
      <c r="M117" s="72">
        <v>2.3E-2</v>
      </c>
      <c r="N117" s="87">
        <f t="shared" si="18"/>
        <v>94.42</v>
      </c>
      <c r="O117" s="82">
        <v>34.69</v>
      </c>
      <c r="P117" s="34">
        <v>39</v>
      </c>
      <c r="Q117" s="34">
        <v>7.49</v>
      </c>
      <c r="R117" s="34">
        <v>16.7</v>
      </c>
      <c r="S117" s="34">
        <v>0.22</v>
      </c>
      <c r="T117" s="34">
        <v>0.13</v>
      </c>
      <c r="U117" s="34">
        <v>0.35</v>
      </c>
      <c r="V117" s="34">
        <v>0.21</v>
      </c>
      <c r="W117" s="34">
        <v>0.45</v>
      </c>
      <c r="X117" s="34">
        <v>0.66</v>
      </c>
      <c r="Y117" s="34">
        <v>1.1242432977803403</v>
      </c>
      <c r="Z117" s="34">
        <v>1.3401556644566159</v>
      </c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6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spans="1:48" ht="15.75" customHeight="1">
      <c r="A118" s="233" t="s">
        <v>2051</v>
      </c>
      <c r="B118" s="95">
        <v>45848</v>
      </c>
      <c r="C118" s="69" t="s">
        <v>2050</v>
      </c>
      <c r="D118" s="70">
        <v>1483</v>
      </c>
      <c r="E118" s="71">
        <v>14.4</v>
      </c>
      <c r="F118" s="71">
        <v>14.5</v>
      </c>
      <c r="G118" s="71">
        <v>4.29</v>
      </c>
      <c r="H118" s="71">
        <v>0.15</v>
      </c>
      <c r="I118" s="71">
        <v>1</v>
      </c>
      <c r="J118" s="72">
        <v>2.1000000000000001E-2</v>
      </c>
      <c r="K118" s="72">
        <v>9.4E-2</v>
      </c>
      <c r="L118" s="72">
        <v>7.8E-2</v>
      </c>
      <c r="M118" s="72">
        <v>2.1999999999999999E-2</v>
      </c>
      <c r="N118" s="87">
        <f t="shared" si="18"/>
        <v>94.344999999999999</v>
      </c>
      <c r="O118" s="82">
        <v>34.28</v>
      </c>
      <c r="P118" s="34">
        <v>39.42</v>
      </c>
      <c r="Q118" s="34">
        <v>7.59</v>
      </c>
      <c r="R118" s="34">
        <v>16.649999999999999</v>
      </c>
      <c r="S118" s="34">
        <v>0.22</v>
      </c>
      <c r="T118" s="34">
        <v>0.11</v>
      </c>
      <c r="U118" s="34">
        <v>0.35</v>
      </c>
      <c r="V118" s="34">
        <v>0.21</v>
      </c>
      <c r="W118" s="34">
        <v>0.45</v>
      </c>
      <c r="X118" s="34">
        <v>0.62</v>
      </c>
      <c r="Y118" s="34">
        <f t="shared" si="21"/>
        <v>1.1499416569428238</v>
      </c>
      <c r="Z118" s="34">
        <f t="shared" si="22"/>
        <v>1.3713535589264878</v>
      </c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6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</row>
    <row r="119" spans="1:48" ht="15.75" customHeight="1">
      <c r="A119" s="234" t="s">
        <v>2053</v>
      </c>
      <c r="B119" s="95">
        <v>45848</v>
      </c>
      <c r="C119" s="69" t="s">
        <v>2052</v>
      </c>
      <c r="D119" s="70">
        <v>1471</v>
      </c>
      <c r="E119" s="71">
        <v>17</v>
      </c>
      <c r="F119" s="71">
        <v>17.100000000000001</v>
      </c>
      <c r="G119" s="71">
        <v>4.2</v>
      </c>
      <c r="H119" s="71">
        <v>0.13</v>
      </c>
      <c r="I119" s="71">
        <v>0.55000000000000004</v>
      </c>
      <c r="J119" s="72">
        <v>0.03</v>
      </c>
      <c r="K119" s="72">
        <v>8.7999999999999995E-2</v>
      </c>
      <c r="L119" s="72">
        <v>5.3999999999999999E-2</v>
      </c>
      <c r="M119" s="72">
        <v>2.3E-2</v>
      </c>
      <c r="N119" s="87">
        <f t="shared" si="18"/>
        <v>94.924999999999997</v>
      </c>
      <c r="O119" s="82">
        <v>34.82</v>
      </c>
      <c r="P119" s="34">
        <v>38.64</v>
      </c>
      <c r="Q119" s="34">
        <v>7.26</v>
      </c>
      <c r="R119" s="34">
        <v>16.989999999999998</v>
      </c>
      <c r="S119" s="34">
        <v>0.24</v>
      </c>
      <c r="T119" s="34">
        <v>0.16</v>
      </c>
      <c r="U119" s="34">
        <v>0.35</v>
      </c>
      <c r="V119" s="34">
        <v>0.26</v>
      </c>
      <c r="W119" s="34">
        <v>0.46</v>
      </c>
      <c r="X119" s="34">
        <v>0.7</v>
      </c>
      <c r="Y119" s="34">
        <f t="shared" ref="Y119:Y121" si="23">P119/O119</f>
        <v>1.109707064905227</v>
      </c>
      <c r="Z119" s="34">
        <f t="shared" ref="Z119:Z121" si="24">(Q119+P119)/O119</f>
        <v>1.318207926479035</v>
      </c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6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</row>
    <row r="120" spans="1:48" ht="15.75" customHeight="1">
      <c r="A120" s="235" t="s">
        <v>2055</v>
      </c>
      <c r="B120" s="95">
        <v>45848</v>
      </c>
      <c r="C120" s="69" t="s">
        <v>2054</v>
      </c>
      <c r="D120" s="70">
        <v>1477</v>
      </c>
      <c r="E120" s="71">
        <v>19</v>
      </c>
      <c r="F120" s="71">
        <v>19.100000000000001</v>
      </c>
      <c r="G120" s="71">
        <v>4.2</v>
      </c>
      <c r="H120" s="71">
        <v>0.12</v>
      </c>
      <c r="I120" s="71">
        <v>0.54</v>
      </c>
      <c r="J120" s="72">
        <v>3.5000000000000003E-2</v>
      </c>
      <c r="K120" s="72">
        <v>8.5000000000000006E-2</v>
      </c>
      <c r="L120" s="72">
        <v>5.0999999999999997E-2</v>
      </c>
      <c r="M120" s="72">
        <v>2.3E-2</v>
      </c>
      <c r="N120" s="87">
        <f t="shared" ref="N120:N125" si="25">100-SUM(G120:M120)</f>
        <v>94.945999999999998</v>
      </c>
      <c r="O120" s="82">
        <v>35.83</v>
      </c>
      <c r="P120" s="34">
        <v>38.28</v>
      </c>
      <c r="Q120" s="34">
        <v>7.44</v>
      </c>
      <c r="R120" s="34">
        <v>16.13</v>
      </c>
      <c r="S120" s="34">
        <v>0.26</v>
      </c>
      <c r="T120" s="34">
        <v>0.17</v>
      </c>
      <c r="U120" s="34">
        <v>0.35</v>
      </c>
      <c r="V120" s="34">
        <v>0.19</v>
      </c>
      <c r="W120" s="34">
        <v>0.51</v>
      </c>
      <c r="X120" s="34">
        <v>0.73</v>
      </c>
      <c r="Y120" s="34">
        <v>1.0683784538096568</v>
      </c>
      <c r="Z120" s="34">
        <v>1.276025676807145</v>
      </c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6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spans="1:48" ht="15.75" customHeight="1">
      <c r="A121" s="236" t="s">
        <v>2057</v>
      </c>
      <c r="B121" s="95">
        <v>45848</v>
      </c>
      <c r="C121" s="69" t="s">
        <v>2056</v>
      </c>
      <c r="D121" s="70">
        <v>1477</v>
      </c>
      <c r="E121" s="71">
        <v>20.5</v>
      </c>
      <c r="F121" s="71">
        <v>21</v>
      </c>
      <c r="G121" s="71">
        <v>4.25</v>
      </c>
      <c r="H121" s="71">
        <v>0.11</v>
      </c>
      <c r="I121" s="71">
        <v>0.3</v>
      </c>
      <c r="J121" s="72">
        <v>5.5E-2</v>
      </c>
      <c r="K121" s="72">
        <v>8.4000000000000005E-2</v>
      </c>
      <c r="L121" s="72">
        <v>2.8000000000000001E-2</v>
      </c>
      <c r="M121" s="72">
        <v>0.02</v>
      </c>
      <c r="N121" s="87">
        <f t="shared" si="25"/>
        <v>95.153000000000006</v>
      </c>
      <c r="O121" s="82">
        <v>36.71</v>
      </c>
      <c r="P121" s="34">
        <v>38.19</v>
      </c>
      <c r="Q121" s="34">
        <v>7.34</v>
      </c>
      <c r="R121" s="34">
        <v>15.18</v>
      </c>
      <c r="S121" s="34">
        <v>0.4</v>
      </c>
      <c r="T121" s="34">
        <v>0.23</v>
      </c>
      <c r="U121" s="34">
        <v>0.34</v>
      </c>
      <c r="V121" s="34">
        <v>0.27</v>
      </c>
      <c r="W121" s="34">
        <v>0.46</v>
      </c>
      <c r="X121" s="34">
        <v>0.77</v>
      </c>
      <c r="Y121" s="34">
        <f t="shared" si="23"/>
        <v>1.0403159901934078</v>
      </c>
      <c r="Z121" s="34">
        <f t="shared" si="24"/>
        <v>1.2402615091255789</v>
      </c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6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</row>
    <row r="122" spans="1:48" ht="15.75" customHeight="1">
      <c r="A122" s="237" t="s">
        <v>2059</v>
      </c>
      <c r="B122" s="95">
        <v>45848</v>
      </c>
      <c r="C122" s="69" t="s">
        <v>2058</v>
      </c>
      <c r="D122" s="70">
        <v>1469</v>
      </c>
      <c r="E122" s="71">
        <v>22</v>
      </c>
      <c r="F122" s="71">
        <v>23</v>
      </c>
      <c r="G122" s="71">
        <v>4.2300000000000004</v>
      </c>
      <c r="H122" s="71">
        <v>0.12</v>
      </c>
      <c r="I122" s="71">
        <v>0.45</v>
      </c>
      <c r="J122" s="72">
        <v>3.7999999999999999E-2</v>
      </c>
      <c r="K122" s="72">
        <v>8.6999999999999994E-2</v>
      </c>
      <c r="L122" s="72">
        <v>0.04</v>
      </c>
      <c r="M122" s="72">
        <v>2.1999999999999999E-2</v>
      </c>
      <c r="N122" s="87">
        <f t="shared" si="25"/>
        <v>95.013000000000005</v>
      </c>
      <c r="O122" s="82">
        <v>36.42</v>
      </c>
      <c r="P122" s="34">
        <v>38.04</v>
      </c>
      <c r="Q122" s="34">
        <v>7.27</v>
      </c>
      <c r="R122" s="34">
        <v>15.56</v>
      </c>
      <c r="S122" s="34">
        <v>0.31</v>
      </c>
      <c r="T122" s="34">
        <v>0.21</v>
      </c>
      <c r="U122" s="34">
        <v>0.33</v>
      </c>
      <c r="V122" s="34">
        <v>0.22</v>
      </c>
      <c r="W122" s="34">
        <v>0.48</v>
      </c>
      <c r="X122" s="34">
        <v>0.77</v>
      </c>
      <c r="Y122" s="34">
        <v>1.044481054365733</v>
      </c>
      <c r="Z122" s="34">
        <v>1.2440966501922022</v>
      </c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6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</row>
    <row r="123" spans="1:48" ht="15.75" customHeight="1">
      <c r="A123" s="237" t="s">
        <v>2060</v>
      </c>
      <c r="B123" s="95">
        <v>45848</v>
      </c>
      <c r="C123" s="69" t="s">
        <v>2061</v>
      </c>
      <c r="D123" s="70">
        <v>1486</v>
      </c>
      <c r="E123" s="71">
        <v>0</v>
      </c>
      <c r="F123" s="71">
        <v>0.3</v>
      </c>
      <c r="G123" s="71">
        <v>4.2699999999999996</v>
      </c>
      <c r="H123" s="71">
        <v>0.12</v>
      </c>
      <c r="I123" s="71">
        <v>0.65</v>
      </c>
      <c r="J123" s="72">
        <v>3.5000000000000003E-2</v>
      </c>
      <c r="K123" s="72">
        <v>8.4000000000000005E-2</v>
      </c>
      <c r="L123" s="72">
        <v>5.3999999999999999E-2</v>
      </c>
      <c r="M123" s="72">
        <v>2.1000000000000001E-2</v>
      </c>
      <c r="N123" s="87">
        <f t="shared" si="25"/>
        <v>94.766000000000005</v>
      </c>
      <c r="O123" s="82">
        <v>36.03</v>
      </c>
      <c r="P123" s="34">
        <v>38.51</v>
      </c>
      <c r="Q123" s="34">
        <v>7.26</v>
      </c>
      <c r="R123" s="34">
        <v>15.89</v>
      </c>
      <c r="S123" s="34">
        <v>0.27</v>
      </c>
      <c r="T123" s="34">
        <v>0.16</v>
      </c>
      <c r="U123" s="34">
        <v>0.34</v>
      </c>
      <c r="V123" s="34">
        <v>0.22</v>
      </c>
      <c r="W123" s="34">
        <v>0.47</v>
      </c>
      <c r="X123" s="34">
        <v>0.68</v>
      </c>
      <c r="Y123" s="34">
        <v>1.0688315292811545</v>
      </c>
      <c r="Z123" s="34">
        <v>1.2703302803219538</v>
      </c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6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</row>
    <row r="124" spans="1:48" ht="15.75" customHeight="1">
      <c r="A124" s="229"/>
      <c r="B124" s="95"/>
      <c r="C124" s="69"/>
      <c r="D124" s="70"/>
      <c r="E124" s="71"/>
      <c r="F124" s="71"/>
      <c r="G124" s="71"/>
      <c r="H124" s="71"/>
      <c r="I124" s="71"/>
      <c r="J124" s="72"/>
      <c r="K124" s="72"/>
      <c r="L124" s="72"/>
      <c r="M124" s="72"/>
      <c r="N124" s="87"/>
      <c r="O124" s="82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6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</row>
    <row r="125" spans="1:48" ht="15.75" customHeight="1">
      <c r="A125" s="237" t="s">
        <v>2063</v>
      </c>
      <c r="B125" s="95">
        <v>45849</v>
      </c>
      <c r="C125" s="69" t="s">
        <v>2062</v>
      </c>
      <c r="D125" s="70">
        <v>1484</v>
      </c>
      <c r="E125" s="71">
        <v>1.5</v>
      </c>
      <c r="F125" s="71">
        <v>2</v>
      </c>
      <c r="G125" s="71">
        <v>4.25</v>
      </c>
      <c r="H125" s="71">
        <v>0.11</v>
      </c>
      <c r="I125" s="71">
        <v>0.46</v>
      </c>
      <c r="J125" s="72">
        <v>3.4000000000000002E-2</v>
      </c>
      <c r="K125" s="72">
        <v>8.5000000000000006E-2</v>
      </c>
      <c r="L125" s="72">
        <v>4.2000000000000003E-2</v>
      </c>
      <c r="M125" s="72">
        <v>0.02</v>
      </c>
      <c r="N125" s="87">
        <f t="shared" si="25"/>
        <v>94.998999999999995</v>
      </c>
      <c r="O125" s="82">
        <v>35.950000000000003</v>
      </c>
      <c r="P125" s="34">
        <v>38.630000000000003</v>
      </c>
      <c r="Q125" s="34">
        <v>7.33</v>
      </c>
      <c r="R125" s="34">
        <v>15.65</v>
      </c>
      <c r="S125" s="34">
        <v>0.35</v>
      </c>
      <c r="T125" s="34">
        <v>0.19</v>
      </c>
      <c r="U125" s="34">
        <v>0.33</v>
      </c>
      <c r="V125" s="34">
        <v>0.21</v>
      </c>
      <c r="W125" s="34">
        <v>0.48</v>
      </c>
      <c r="X125" s="34">
        <v>0.72</v>
      </c>
      <c r="Y125" s="34">
        <v>1.074547983310153</v>
      </c>
      <c r="Z125" s="34">
        <v>1.2784422809457578</v>
      </c>
      <c r="AA125" s="34"/>
      <c r="AB125" s="34" t="s">
        <v>48</v>
      </c>
      <c r="AC125" s="34">
        <v>22.3</v>
      </c>
      <c r="AD125" s="34" t="s">
        <v>51</v>
      </c>
      <c r="AE125" s="34"/>
      <c r="AF125" s="34"/>
      <c r="AG125" s="34"/>
      <c r="AH125" s="34"/>
      <c r="AI125" s="34"/>
      <c r="AJ125" s="34"/>
      <c r="AK125" s="34"/>
      <c r="AL125" s="36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</row>
    <row r="126" spans="1:48" ht="15.75" customHeight="1">
      <c r="A126" s="237" t="s">
        <v>2064</v>
      </c>
      <c r="B126" s="95">
        <v>45849</v>
      </c>
      <c r="C126" s="69" t="s">
        <v>2065</v>
      </c>
      <c r="D126" s="70">
        <v>1485</v>
      </c>
      <c r="E126" s="71">
        <v>3.2</v>
      </c>
      <c r="F126" s="71">
        <v>3.3</v>
      </c>
      <c r="G126" s="71">
        <v>4.33</v>
      </c>
      <c r="H126" s="71">
        <v>0.11</v>
      </c>
      <c r="I126" s="71">
        <v>0.54</v>
      </c>
      <c r="J126" s="72">
        <v>3.3000000000000002E-2</v>
      </c>
      <c r="K126" s="72">
        <v>8.4000000000000005E-2</v>
      </c>
      <c r="L126" s="72">
        <v>4.5999999999999999E-2</v>
      </c>
      <c r="M126" s="72">
        <v>0.02</v>
      </c>
      <c r="N126" s="87">
        <f>100-SUM(G126:M126)</f>
        <v>94.837000000000003</v>
      </c>
      <c r="O126" s="82">
        <v>36.15</v>
      </c>
      <c r="P126" s="34">
        <v>37.85</v>
      </c>
      <c r="Q126" s="34">
        <v>7.08</v>
      </c>
      <c r="R126" s="34">
        <v>16.66</v>
      </c>
      <c r="S126" s="34">
        <v>0.27</v>
      </c>
      <c r="T126" s="34">
        <v>0.16</v>
      </c>
      <c r="U126" s="34">
        <v>0.33</v>
      </c>
      <c r="V126" s="34">
        <v>0.22</v>
      </c>
      <c r="W126" s="34">
        <v>0.47</v>
      </c>
      <c r="X126" s="34">
        <v>0.69</v>
      </c>
      <c r="Y126" s="34">
        <v>1.0470262793914247</v>
      </c>
      <c r="Z126" s="34">
        <v>1.2428769017980636</v>
      </c>
      <c r="AA126" s="34"/>
      <c r="AB126" s="34" t="s">
        <v>50</v>
      </c>
      <c r="AC126" s="34">
        <v>7</v>
      </c>
      <c r="AD126" s="34">
        <v>25.6</v>
      </c>
      <c r="AE126" s="34">
        <v>18.8</v>
      </c>
      <c r="AF126" s="34">
        <v>0.4</v>
      </c>
      <c r="AG126" s="34">
        <v>3.62</v>
      </c>
      <c r="AH126" s="34">
        <v>51.58</v>
      </c>
      <c r="AI126" s="34">
        <v>1.3617021276595744</v>
      </c>
      <c r="AJ126" s="34">
        <v>42.342342342342334</v>
      </c>
      <c r="AK126" s="34">
        <v>891.20999999999992</v>
      </c>
      <c r="AL126" s="36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</row>
    <row r="127" spans="1:48" ht="15.75" customHeight="1">
      <c r="A127" s="237" t="s">
        <v>2067</v>
      </c>
      <c r="B127" s="95">
        <v>45849</v>
      </c>
      <c r="C127" s="69" t="s">
        <v>2066</v>
      </c>
      <c r="D127" s="70">
        <v>1482</v>
      </c>
      <c r="E127" s="71">
        <v>4.5</v>
      </c>
      <c r="F127" s="71">
        <v>5</v>
      </c>
      <c r="G127" s="71">
        <v>4.22</v>
      </c>
      <c r="H127" s="71">
        <v>0.16</v>
      </c>
      <c r="I127" s="71">
        <v>0.9</v>
      </c>
      <c r="J127" s="72">
        <v>2.1000000000000001E-2</v>
      </c>
      <c r="K127" s="72">
        <v>9.1999999999999998E-2</v>
      </c>
      <c r="L127" s="72">
        <v>7.4999999999999997E-2</v>
      </c>
      <c r="M127" s="72">
        <v>2.4E-2</v>
      </c>
      <c r="N127" s="87">
        <f>100-SUM(G127:M127)</f>
        <v>94.507999999999996</v>
      </c>
      <c r="O127" s="82">
        <v>36.11</v>
      </c>
      <c r="P127" s="34">
        <v>38.229999999999997</v>
      </c>
      <c r="Q127" s="34">
        <v>7.18</v>
      </c>
      <c r="R127" s="34">
        <v>16.13</v>
      </c>
      <c r="S127" s="34">
        <v>0.28000000000000003</v>
      </c>
      <c r="T127" s="34">
        <v>0.18</v>
      </c>
      <c r="U127" s="34">
        <v>0.31</v>
      </c>
      <c r="V127" s="34">
        <v>0.21</v>
      </c>
      <c r="W127" s="34">
        <v>0.48</v>
      </c>
      <c r="X127" s="34">
        <v>0.72</v>
      </c>
      <c r="Y127" s="34">
        <v>1.0587094987538077</v>
      </c>
      <c r="Z127" s="34">
        <v>1.2575463860426475</v>
      </c>
      <c r="AA127" s="34"/>
      <c r="AB127" s="34" t="s">
        <v>53</v>
      </c>
      <c r="AC127" s="34">
        <v>14.5</v>
      </c>
      <c r="AD127" s="34" t="s">
        <v>51</v>
      </c>
      <c r="AE127" s="34"/>
      <c r="AF127" s="34"/>
      <c r="AG127" s="34"/>
      <c r="AH127" s="34"/>
      <c r="AI127" s="34"/>
      <c r="AJ127" s="34"/>
      <c r="AK127" s="34"/>
      <c r="AL127" s="36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spans="1:48" ht="15.75" customHeight="1">
      <c r="A128" s="237" t="s">
        <v>2069</v>
      </c>
      <c r="B128" s="95">
        <v>45849</v>
      </c>
      <c r="C128" s="69" t="s">
        <v>2068</v>
      </c>
      <c r="D128" s="70">
        <v>1495</v>
      </c>
      <c r="E128" s="71">
        <v>6.2</v>
      </c>
      <c r="F128" s="71">
        <v>6.3</v>
      </c>
      <c r="G128" s="71">
        <v>4.3</v>
      </c>
      <c r="H128" s="71">
        <v>0.12</v>
      </c>
      <c r="I128" s="71">
        <v>0.81</v>
      </c>
      <c r="J128" s="72">
        <v>2.5999999999999999E-2</v>
      </c>
      <c r="K128" s="72">
        <v>8.2000000000000003E-2</v>
      </c>
      <c r="L128" s="72">
        <v>6.8000000000000005E-2</v>
      </c>
      <c r="M128" s="72">
        <v>0.02</v>
      </c>
      <c r="N128" s="87">
        <f t="shared" ref="N128:N131" si="26">100-SUM(G128:M128)</f>
        <v>94.573999999999998</v>
      </c>
      <c r="O128" s="82">
        <v>35.619999999999997</v>
      </c>
      <c r="P128" s="34">
        <v>38.880000000000003</v>
      </c>
      <c r="Q128" s="34">
        <v>7.31</v>
      </c>
      <c r="R128" s="34">
        <v>16.170000000000002</v>
      </c>
      <c r="S128" s="34">
        <v>0.22</v>
      </c>
      <c r="T128" s="34">
        <v>0.12</v>
      </c>
      <c r="U128" s="34">
        <v>0.34</v>
      </c>
      <c r="V128" s="34">
        <v>0.19</v>
      </c>
      <c r="W128" s="34">
        <v>0.43</v>
      </c>
      <c r="X128" s="34">
        <v>0.63</v>
      </c>
      <c r="Y128" s="34">
        <f t="shared" ref="Y128:Y131" si="27">P128/O128</f>
        <v>1.0915216170690625</v>
      </c>
      <c r="Z128" s="34">
        <f t="shared" ref="Z128:Z131" si="28">(Q128+P128)/O128</f>
        <v>1.2967434025828188</v>
      </c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6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</row>
    <row r="129" spans="1:48" ht="15.75" customHeight="1">
      <c r="A129" s="237" t="s">
        <v>2070</v>
      </c>
      <c r="B129" s="95">
        <v>45849</v>
      </c>
      <c r="C129" s="69" t="s">
        <v>2071</v>
      </c>
      <c r="D129" s="70">
        <v>1486</v>
      </c>
      <c r="E129" s="71">
        <v>7.5</v>
      </c>
      <c r="F129" s="71">
        <v>8</v>
      </c>
      <c r="G129" s="71">
        <v>4.21</v>
      </c>
      <c r="H129" s="71">
        <v>0.11</v>
      </c>
      <c r="I129" s="71">
        <v>0.47</v>
      </c>
      <c r="J129" s="72">
        <v>3.2000000000000001E-2</v>
      </c>
      <c r="K129" s="72">
        <v>0.08</v>
      </c>
      <c r="L129" s="72">
        <v>4.2999999999999997E-2</v>
      </c>
      <c r="M129" s="72">
        <v>1.9E-2</v>
      </c>
      <c r="N129" s="87">
        <f t="shared" si="26"/>
        <v>95.036000000000001</v>
      </c>
      <c r="O129" s="82">
        <v>35.94</v>
      </c>
      <c r="P129" s="34">
        <v>37.979999999999997</v>
      </c>
      <c r="Q129" s="34">
        <v>7.1</v>
      </c>
      <c r="R129" s="34">
        <v>16.61</v>
      </c>
      <c r="S129" s="34">
        <v>0.31</v>
      </c>
      <c r="T129" s="34">
        <v>0.15</v>
      </c>
      <c r="U129" s="34">
        <v>0.31</v>
      </c>
      <c r="V129" s="34">
        <v>0.2</v>
      </c>
      <c r="W129" s="34">
        <v>0.52</v>
      </c>
      <c r="X129" s="34">
        <v>0.71</v>
      </c>
      <c r="Y129" s="34">
        <f t="shared" si="27"/>
        <v>1.0567612687813022</v>
      </c>
      <c r="Z129" s="34">
        <f t="shared" si="28"/>
        <v>1.2543127434613244</v>
      </c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6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spans="1:48" ht="15.75" customHeight="1">
      <c r="A130" s="238" t="s">
        <v>2073</v>
      </c>
      <c r="B130" s="95">
        <v>45849</v>
      </c>
      <c r="C130" s="69" t="s">
        <v>2072</v>
      </c>
      <c r="D130" s="70">
        <v>1468</v>
      </c>
      <c r="E130" s="71">
        <v>9.5</v>
      </c>
      <c r="F130" s="71">
        <v>10</v>
      </c>
      <c r="G130" s="71">
        <v>4.24</v>
      </c>
      <c r="H130" s="71">
        <v>0.09</v>
      </c>
      <c r="I130" s="71">
        <v>0.32</v>
      </c>
      <c r="J130" s="72">
        <v>5.2999999999999999E-2</v>
      </c>
      <c r="K130" s="72">
        <v>7.4999999999999997E-2</v>
      </c>
      <c r="L130" s="72">
        <v>0.03</v>
      </c>
      <c r="M130" s="72">
        <v>1.7000000000000001E-2</v>
      </c>
      <c r="N130" s="87">
        <f t="shared" si="26"/>
        <v>95.174999999999997</v>
      </c>
      <c r="O130" s="82">
        <v>36.97</v>
      </c>
      <c r="P130" s="34">
        <v>37.58</v>
      </c>
      <c r="Q130" s="34">
        <v>6.77</v>
      </c>
      <c r="R130" s="34">
        <v>16.32</v>
      </c>
      <c r="S130" s="34">
        <v>0.28999999999999998</v>
      </c>
      <c r="T130" s="34">
        <v>0.17</v>
      </c>
      <c r="U130" s="34">
        <v>0.31</v>
      </c>
      <c r="V130" s="34">
        <v>0.27</v>
      </c>
      <c r="W130" s="34">
        <v>0.5</v>
      </c>
      <c r="X130" s="34">
        <v>0.71</v>
      </c>
      <c r="Y130" s="34">
        <f t="shared" si="27"/>
        <v>1.0164998647552068</v>
      </c>
      <c r="Z130" s="34">
        <f t="shared" si="28"/>
        <v>1.1996213145793886</v>
      </c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6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spans="1:48" ht="15.75" customHeight="1">
      <c r="A131" s="239" t="s">
        <v>2075</v>
      </c>
      <c r="B131" s="95">
        <v>45849</v>
      </c>
      <c r="C131" s="69" t="s">
        <v>2074</v>
      </c>
      <c r="D131" s="70">
        <v>1478</v>
      </c>
      <c r="E131" s="71">
        <v>11.5</v>
      </c>
      <c r="F131" s="71">
        <v>12</v>
      </c>
      <c r="G131" s="71">
        <v>4.18</v>
      </c>
      <c r="H131" s="71">
        <v>0.11</v>
      </c>
      <c r="I131" s="71">
        <v>0.56000000000000005</v>
      </c>
      <c r="J131" s="72">
        <v>3.2000000000000001E-2</v>
      </c>
      <c r="K131" s="72">
        <v>8.2000000000000003E-2</v>
      </c>
      <c r="L131" s="72">
        <v>5.1999999999999998E-2</v>
      </c>
      <c r="M131" s="72">
        <v>1.7999999999999999E-2</v>
      </c>
      <c r="N131" s="87">
        <f t="shared" si="26"/>
        <v>94.966000000000008</v>
      </c>
      <c r="O131" s="82">
        <v>36.35</v>
      </c>
      <c r="P131" s="34">
        <v>37.31</v>
      </c>
      <c r="Q131" s="34">
        <v>7.04</v>
      </c>
      <c r="R131" s="34">
        <v>16.97</v>
      </c>
      <c r="S131" s="34">
        <v>0.26</v>
      </c>
      <c r="T131" s="34">
        <v>0.17</v>
      </c>
      <c r="U131" s="34">
        <v>0.31</v>
      </c>
      <c r="V131" s="34">
        <v>0.26</v>
      </c>
      <c r="W131" s="34">
        <v>0.46</v>
      </c>
      <c r="X131" s="34">
        <v>0.76</v>
      </c>
      <c r="Y131" s="34">
        <f t="shared" si="27"/>
        <v>1.0264099037138927</v>
      </c>
      <c r="Z131" s="34">
        <f t="shared" si="28"/>
        <v>1.2200825309491059</v>
      </c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6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spans="1:48" ht="15.75" customHeight="1">
      <c r="A132" s="240" t="s">
        <v>2076</v>
      </c>
      <c r="B132" s="95">
        <v>45849</v>
      </c>
      <c r="C132" s="69" t="s">
        <v>2077</v>
      </c>
      <c r="D132" s="70">
        <v>1493</v>
      </c>
      <c r="E132" s="71">
        <v>13.2</v>
      </c>
      <c r="F132" s="71">
        <v>13.3</v>
      </c>
      <c r="G132" s="71">
        <v>4.28</v>
      </c>
      <c r="H132" s="71">
        <v>0.12</v>
      </c>
      <c r="I132" s="71">
        <v>1.04</v>
      </c>
      <c r="J132" s="72">
        <v>2.1000000000000001E-2</v>
      </c>
      <c r="K132" s="72">
        <v>8.3000000000000004E-2</v>
      </c>
      <c r="L132" s="72">
        <v>7.9000000000000001E-2</v>
      </c>
      <c r="M132" s="72">
        <v>1.6E-2</v>
      </c>
      <c r="N132" s="87">
        <f t="shared" ref="N132:N191" si="29">100-SUM(G132:M132)</f>
        <v>94.361000000000004</v>
      </c>
      <c r="O132" s="82">
        <v>35.81</v>
      </c>
      <c r="P132" s="34">
        <v>38.64</v>
      </c>
      <c r="Q132" s="34">
        <v>7.68</v>
      </c>
      <c r="R132" s="34">
        <v>15.55</v>
      </c>
      <c r="S132" s="34">
        <v>0.33</v>
      </c>
      <c r="T132" s="34">
        <v>0.13</v>
      </c>
      <c r="U132" s="34">
        <v>0.33</v>
      </c>
      <c r="V132" s="34">
        <v>0.21</v>
      </c>
      <c r="W132" s="34">
        <v>0.51</v>
      </c>
      <c r="X132" s="34">
        <v>0.7</v>
      </c>
      <c r="Y132" s="34">
        <f t="shared" ref="Y132" si="30">P132/O132</f>
        <v>1.0790282044121753</v>
      </c>
      <c r="Z132" s="34">
        <f t="shared" ref="Z132" si="31">(Q132+P132)/O132</f>
        <v>1.293493437587266</v>
      </c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6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spans="1:48" ht="15.75" customHeight="1">
      <c r="A133" s="241" t="s">
        <v>2079</v>
      </c>
      <c r="B133" s="95">
        <v>45849</v>
      </c>
      <c r="C133" s="69" t="s">
        <v>2078</v>
      </c>
      <c r="D133" s="70">
        <v>1501</v>
      </c>
      <c r="E133" s="71">
        <v>15.3</v>
      </c>
      <c r="F133" s="71">
        <v>15.4</v>
      </c>
      <c r="G133" s="71">
        <v>4.16</v>
      </c>
      <c r="H133" s="71">
        <v>0.11</v>
      </c>
      <c r="I133" s="71">
        <v>0.73</v>
      </c>
      <c r="J133" s="72">
        <v>2.5999999999999999E-2</v>
      </c>
      <c r="K133" s="72">
        <v>8.4000000000000005E-2</v>
      </c>
      <c r="L133" s="72">
        <v>6.4000000000000001E-2</v>
      </c>
      <c r="M133" s="72">
        <v>1.7000000000000001E-2</v>
      </c>
      <c r="N133" s="87">
        <f t="shared" si="29"/>
        <v>94.808999999999997</v>
      </c>
      <c r="O133" s="82">
        <v>34.99</v>
      </c>
      <c r="P133" s="34">
        <v>37.46</v>
      </c>
      <c r="Q133" s="34">
        <v>7.39</v>
      </c>
      <c r="R133" s="34">
        <v>18.03</v>
      </c>
      <c r="S133" s="34">
        <v>0.22</v>
      </c>
      <c r="T133" s="34">
        <v>0.12</v>
      </c>
      <c r="U133" s="34">
        <v>0.32</v>
      </c>
      <c r="V133" s="34">
        <v>0.21</v>
      </c>
      <c r="W133" s="34">
        <v>0.45</v>
      </c>
      <c r="X133" s="34">
        <v>0.69</v>
      </c>
      <c r="Y133" s="34">
        <v>1.0705915975993141</v>
      </c>
      <c r="Z133" s="34">
        <v>1.2817947985138611</v>
      </c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6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spans="1:48" ht="15.75" customHeight="1">
      <c r="A134" s="241" t="s">
        <v>2081</v>
      </c>
      <c r="B134" s="95">
        <v>45849</v>
      </c>
      <c r="C134" s="69" t="s">
        <v>2080</v>
      </c>
      <c r="D134" s="70">
        <v>1492</v>
      </c>
      <c r="E134" s="71">
        <v>17.100000000000001</v>
      </c>
      <c r="F134" s="71">
        <v>17.2</v>
      </c>
      <c r="G134" s="71">
        <v>4.3099999999999996</v>
      </c>
      <c r="H134" s="71">
        <v>0.12</v>
      </c>
      <c r="I134" s="71">
        <v>0.92</v>
      </c>
      <c r="J134" s="72">
        <v>2.3E-2</v>
      </c>
      <c r="K134" s="72">
        <v>8.2000000000000003E-2</v>
      </c>
      <c r="L134" s="72">
        <v>7.8E-2</v>
      </c>
      <c r="M134" s="72">
        <v>1.7000000000000001E-2</v>
      </c>
      <c r="N134" s="87">
        <f t="shared" si="29"/>
        <v>94.45</v>
      </c>
      <c r="O134" s="82">
        <v>35.54</v>
      </c>
      <c r="P134" s="34">
        <v>37.76</v>
      </c>
      <c r="Q134" s="34">
        <v>7.71</v>
      </c>
      <c r="R134" s="34">
        <v>16.79</v>
      </c>
      <c r="S134" s="34">
        <v>0.25</v>
      </c>
      <c r="T134" s="34">
        <v>0.13</v>
      </c>
      <c r="U134" s="34">
        <v>0.31</v>
      </c>
      <c r="V134" s="34">
        <v>0.22</v>
      </c>
      <c r="W134" s="34">
        <v>0.48</v>
      </c>
      <c r="X134" s="34">
        <v>0.71</v>
      </c>
      <c r="Y134" s="34">
        <v>1.0624648283624085</v>
      </c>
      <c r="Z134" s="34">
        <v>1.2794034890264492</v>
      </c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6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spans="1:48" ht="15.75" customHeight="1">
      <c r="A135" s="241" t="s">
        <v>2083</v>
      </c>
      <c r="B135" s="95">
        <v>45849</v>
      </c>
      <c r="C135" s="69" t="s">
        <v>2082</v>
      </c>
      <c r="D135" s="70">
        <v>1502</v>
      </c>
      <c r="E135" s="71">
        <v>19.2</v>
      </c>
      <c r="F135" s="71">
        <v>19.3</v>
      </c>
      <c r="G135" s="71">
        <v>4.2300000000000004</v>
      </c>
      <c r="H135" s="71">
        <v>0.11</v>
      </c>
      <c r="I135" s="71">
        <v>0.89</v>
      </c>
      <c r="J135" s="72">
        <v>2.5000000000000001E-2</v>
      </c>
      <c r="K135" s="72">
        <v>8.3000000000000004E-2</v>
      </c>
      <c r="L135" s="72">
        <v>7.0000000000000007E-2</v>
      </c>
      <c r="M135" s="72">
        <v>1.6E-2</v>
      </c>
      <c r="N135" s="87">
        <f t="shared" si="29"/>
        <v>94.575999999999993</v>
      </c>
      <c r="O135" s="82">
        <v>35.549999999999997</v>
      </c>
      <c r="P135" s="34">
        <v>37.299999999999997</v>
      </c>
      <c r="Q135" s="34">
        <v>7.61</v>
      </c>
      <c r="R135" s="34">
        <v>17.41</v>
      </c>
      <c r="S135" s="34">
        <v>0.22</v>
      </c>
      <c r="T135" s="34">
        <v>0.11</v>
      </c>
      <c r="U135" s="34">
        <v>0.34</v>
      </c>
      <c r="V135" s="34">
        <v>0.22</v>
      </c>
      <c r="W135" s="34">
        <v>0.49</v>
      </c>
      <c r="X135" s="34">
        <v>0.65</v>
      </c>
      <c r="Y135" s="34">
        <v>1.0492264416315049</v>
      </c>
      <c r="Z135" s="34">
        <v>1.2632911392405064</v>
      </c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6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  <row r="136" spans="1:48" ht="15.75" customHeight="1">
      <c r="A136" s="241" t="s">
        <v>2085</v>
      </c>
      <c r="B136" s="95">
        <v>45849</v>
      </c>
      <c r="C136" s="69" t="s">
        <v>2084</v>
      </c>
      <c r="D136" s="70">
        <v>1500</v>
      </c>
      <c r="E136" s="71">
        <v>21.28</v>
      </c>
      <c r="F136" s="71">
        <v>21.38</v>
      </c>
      <c r="G136" s="71">
        <v>4.21</v>
      </c>
      <c r="H136" s="71">
        <v>0.1</v>
      </c>
      <c r="I136" s="71">
        <v>0.55000000000000004</v>
      </c>
      <c r="J136" s="72">
        <v>0.03</v>
      </c>
      <c r="K136" s="72">
        <v>7.3999999999999996E-2</v>
      </c>
      <c r="L136" s="72">
        <v>5.3999999999999999E-2</v>
      </c>
      <c r="M136" s="72">
        <v>1.7000000000000001E-2</v>
      </c>
      <c r="N136" s="87">
        <f t="shared" si="29"/>
        <v>94.965000000000003</v>
      </c>
      <c r="O136" s="82">
        <v>35.47</v>
      </c>
      <c r="P136" s="34">
        <v>37.03</v>
      </c>
      <c r="Q136" s="34">
        <v>7.35</v>
      </c>
      <c r="R136" s="34">
        <v>17.920000000000002</v>
      </c>
      <c r="S136" s="34">
        <v>0.23</v>
      </c>
      <c r="T136" s="34">
        <v>0.12</v>
      </c>
      <c r="U136" s="34">
        <v>0.32</v>
      </c>
      <c r="V136" s="34">
        <v>0.2</v>
      </c>
      <c r="W136" s="34">
        <v>0.5</v>
      </c>
      <c r="X136" s="34">
        <v>0.7</v>
      </c>
      <c r="Y136" s="34">
        <v>1.0439808288694672</v>
      </c>
      <c r="Z136" s="34">
        <v>1.2511981956583029</v>
      </c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6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</row>
    <row r="137" spans="1:48" ht="15.75" customHeight="1">
      <c r="A137" s="241" t="s">
        <v>2087</v>
      </c>
      <c r="B137" s="95">
        <v>45849</v>
      </c>
      <c r="C137" s="69" t="s">
        <v>2086</v>
      </c>
      <c r="D137" s="70">
        <v>1487</v>
      </c>
      <c r="E137" s="71">
        <v>23.5</v>
      </c>
      <c r="F137" s="71">
        <v>0</v>
      </c>
      <c r="G137" s="71">
        <v>4.13</v>
      </c>
      <c r="H137" s="71">
        <v>0.08</v>
      </c>
      <c r="I137" s="71">
        <v>0.47</v>
      </c>
      <c r="J137" s="72">
        <v>0.04</v>
      </c>
      <c r="K137" s="72">
        <v>0.08</v>
      </c>
      <c r="L137" s="72">
        <v>3.5999999999999997E-2</v>
      </c>
      <c r="M137" s="72">
        <v>1.2E-2</v>
      </c>
      <c r="N137" s="87">
        <f t="shared" si="29"/>
        <v>95.152000000000001</v>
      </c>
      <c r="O137" s="82">
        <v>36.15</v>
      </c>
      <c r="P137" s="34">
        <v>36.22</v>
      </c>
      <c r="Q137" s="34">
        <v>7.1</v>
      </c>
      <c r="R137" s="34">
        <v>17.87</v>
      </c>
      <c r="S137" s="34">
        <v>0.28000000000000003</v>
      </c>
      <c r="T137" s="34">
        <v>0.16</v>
      </c>
      <c r="U137" s="34">
        <v>0.3</v>
      </c>
      <c r="V137" s="34">
        <v>0.21</v>
      </c>
      <c r="W137" s="34">
        <v>0.49</v>
      </c>
      <c r="X137" s="34">
        <v>0.8</v>
      </c>
      <c r="Y137" s="34">
        <v>1.0019363762102351</v>
      </c>
      <c r="Z137" s="34">
        <v>1.1983402489626556</v>
      </c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6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</row>
    <row r="138" spans="1:48" ht="15.75" customHeight="1">
      <c r="A138" s="241"/>
      <c r="B138" s="95"/>
      <c r="C138" s="69"/>
      <c r="D138" s="70"/>
      <c r="E138" s="71"/>
      <c r="F138" s="71"/>
      <c r="G138" s="71"/>
      <c r="H138" s="71"/>
      <c r="I138" s="71"/>
      <c r="J138" s="72"/>
      <c r="K138" s="72"/>
      <c r="L138" s="72"/>
      <c r="M138" s="72"/>
      <c r="N138" s="87"/>
      <c r="O138" s="82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6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</row>
    <row r="139" spans="1:48" ht="15.75" customHeight="1">
      <c r="A139" s="241" t="s">
        <v>2089</v>
      </c>
      <c r="B139" s="95">
        <v>45850</v>
      </c>
      <c r="C139" s="69" t="s">
        <v>2088</v>
      </c>
      <c r="D139" s="70">
        <v>1474</v>
      </c>
      <c r="E139" s="71">
        <v>2.1</v>
      </c>
      <c r="F139" s="71">
        <v>2.2000000000000002</v>
      </c>
      <c r="G139" s="71">
        <v>4.2</v>
      </c>
      <c r="H139" s="71">
        <v>0.09</v>
      </c>
      <c r="I139" s="71">
        <v>0.35</v>
      </c>
      <c r="J139" s="72">
        <v>4.8000000000000001E-2</v>
      </c>
      <c r="K139" s="72">
        <v>8.1000000000000003E-2</v>
      </c>
      <c r="L139" s="72">
        <v>3.3000000000000002E-2</v>
      </c>
      <c r="M139" s="72">
        <v>1.6E-2</v>
      </c>
      <c r="N139" s="87">
        <f t="shared" si="29"/>
        <v>95.182000000000002</v>
      </c>
      <c r="O139" s="82">
        <v>36.619999999999997</v>
      </c>
      <c r="P139" s="34">
        <v>36.799999999999997</v>
      </c>
      <c r="Q139" s="34">
        <v>7.36</v>
      </c>
      <c r="R139" s="34">
        <v>16.5</v>
      </c>
      <c r="S139" s="34">
        <v>0.41</v>
      </c>
      <c r="T139" s="34">
        <v>0.2</v>
      </c>
      <c r="U139" s="34">
        <v>0.3</v>
      </c>
      <c r="V139" s="34">
        <v>0.22</v>
      </c>
      <c r="W139" s="34">
        <v>0.49</v>
      </c>
      <c r="X139" s="34">
        <v>0.85</v>
      </c>
      <c r="Y139" s="34">
        <v>1.0049153468050245</v>
      </c>
      <c r="Z139" s="34">
        <v>1.2058984161660296</v>
      </c>
      <c r="AA139" s="34"/>
      <c r="AB139" s="34" t="s">
        <v>48</v>
      </c>
      <c r="AC139" s="34">
        <v>22.3</v>
      </c>
      <c r="AD139" s="34">
        <v>25.8</v>
      </c>
      <c r="AE139" s="34">
        <v>18.600000000000001</v>
      </c>
      <c r="AF139" s="34">
        <v>0.6</v>
      </c>
      <c r="AG139" s="34">
        <v>3.48</v>
      </c>
      <c r="AH139" s="34">
        <v>51.519999999999996</v>
      </c>
      <c r="AI139" s="34">
        <v>1.3870967741935483</v>
      </c>
      <c r="AJ139" s="34">
        <v>41.891891891891895</v>
      </c>
      <c r="AK139" s="34">
        <v>893.04</v>
      </c>
      <c r="AL139" s="36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</row>
    <row r="140" spans="1:48" ht="15.75" customHeight="1">
      <c r="A140" s="241" t="s">
        <v>2091</v>
      </c>
      <c r="B140" s="95">
        <v>45850</v>
      </c>
      <c r="C140" s="69" t="s">
        <v>2090</v>
      </c>
      <c r="D140" s="70">
        <v>1475</v>
      </c>
      <c r="E140" s="71">
        <v>4.2</v>
      </c>
      <c r="F140" s="71">
        <v>4.3</v>
      </c>
      <c r="G140" s="71">
        <v>4.2300000000000004</v>
      </c>
      <c r="H140" s="71">
        <v>0.1</v>
      </c>
      <c r="I140" s="71">
        <v>0.45</v>
      </c>
      <c r="J140" s="72">
        <v>4.4999999999999998E-2</v>
      </c>
      <c r="K140" s="72">
        <v>8.4000000000000005E-2</v>
      </c>
      <c r="L140" s="72">
        <v>4.5999999999999999E-2</v>
      </c>
      <c r="M140" s="72">
        <v>1.7000000000000001E-2</v>
      </c>
      <c r="N140" s="87">
        <f t="shared" si="29"/>
        <v>95.028000000000006</v>
      </c>
      <c r="O140" s="82">
        <v>36.46</v>
      </c>
      <c r="P140" s="34">
        <v>36.159999999999997</v>
      </c>
      <c r="Q140" s="34">
        <v>7.03</v>
      </c>
      <c r="R140" s="34">
        <v>18.02</v>
      </c>
      <c r="S140" s="34">
        <v>0.27</v>
      </c>
      <c r="T140" s="34">
        <v>0.16</v>
      </c>
      <c r="U140" s="34">
        <v>0.3</v>
      </c>
      <c r="V140" s="34">
        <v>0.2</v>
      </c>
      <c r="W140" s="34">
        <v>0.52</v>
      </c>
      <c r="X140" s="34">
        <v>0.78</v>
      </c>
      <c r="Y140" s="34">
        <v>0.99177180471749848</v>
      </c>
      <c r="Z140" s="34">
        <v>1.184585847504114</v>
      </c>
      <c r="AA140" s="34"/>
      <c r="AB140" s="34" t="s">
        <v>50</v>
      </c>
      <c r="AC140" s="34">
        <v>6.3</v>
      </c>
      <c r="AD140" s="34" t="s">
        <v>51</v>
      </c>
      <c r="AE140" s="34"/>
      <c r="AF140" s="34"/>
      <c r="AG140" s="34"/>
      <c r="AH140" s="34"/>
      <c r="AI140" s="34"/>
      <c r="AJ140" s="34"/>
      <c r="AK140" s="34"/>
      <c r="AL140" s="36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spans="1:48" ht="15.75" customHeight="1">
      <c r="A141" s="241" t="s">
        <v>2092</v>
      </c>
      <c r="B141" s="95">
        <v>45850</v>
      </c>
      <c r="C141" s="69" t="s">
        <v>2093</v>
      </c>
      <c r="D141" s="70">
        <v>1476</v>
      </c>
      <c r="E141" s="71">
        <v>6.35</v>
      </c>
      <c r="F141" s="71">
        <v>6.45</v>
      </c>
      <c r="G141" s="71">
        <v>4.29</v>
      </c>
      <c r="H141" s="71">
        <v>0.1</v>
      </c>
      <c r="I141" s="71">
        <v>0.65</v>
      </c>
      <c r="J141" s="72">
        <v>4.2000000000000003E-2</v>
      </c>
      <c r="K141" s="72">
        <v>8.5999999999999993E-2</v>
      </c>
      <c r="L141" s="72">
        <v>0.06</v>
      </c>
      <c r="M141" s="72">
        <v>1.6E-2</v>
      </c>
      <c r="N141" s="87">
        <f t="shared" si="29"/>
        <v>94.756</v>
      </c>
      <c r="O141" s="82">
        <v>35.49</v>
      </c>
      <c r="P141" s="34">
        <v>37.1</v>
      </c>
      <c r="Q141" s="34">
        <v>7.27</v>
      </c>
      <c r="R141" s="34">
        <v>17.77</v>
      </c>
      <c r="S141" s="34">
        <v>0.28999999999999998</v>
      </c>
      <c r="T141" s="34">
        <v>0.15</v>
      </c>
      <c r="U141" s="34">
        <v>0.31</v>
      </c>
      <c r="V141" s="34">
        <v>0.21</v>
      </c>
      <c r="W141" s="34">
        <v>0.48</v>
      </c>
      <c r="X141" s="34">
        <v>0.79</v>
      </c>
      <c r="Y141" s="34">
        <f t="shared" ref="Y141:Y144" si="32">P141/O141</f>
        <v>1.0453648915187377</v>
      </c>
      <c r="Z141" s="34">
        <f t="shared" ref="Z141:Z144" si="33">(Q141+P141)/O141</f>
        <v>1.2502113271344042</v>
      </c>
      <c r="AA141" s="34"/>
      <c r="AB141" s="34" t="s">
        <v>53</v>
      </c>
      <c r="AC141" s="34">
        <v>14.3</v>
      </c>
      <c r="AD141" s="34">
        <v>25.4</v>
      </c>
      <c r="AE141" s="34">
        <v>18.8</v>
      </c>
      <c r="AF141" s="34">
        <v>0.6</v>
      </c>
      <c r="AG141" s="34">
        <v>3.62</v>
      </c>
      <c r="AH141" s="34">
        <v>51.58</v>
      </c>
      <c r="AI141" s="34">
        <v>1.3510638297872339</v>
      </c>
      <c r="AJ141" s="34">
        <v>42.533936651583709</v>
      </c>
      <c r="AK141" s="34">
        <v>885.11</v>
      </c>
      <c r="AL141" s="36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spans="1:48" ht="15.75" customHeight="1">
      <c r="A142" s="241" t="s">
        <v>2095</v>
      </c>
      <c r="B142" s="95">
        <v>45850</v>
      </c>
      <c r="C142" s="69" t="s">
        <v>2094</v>
      </c>
      <c r="D142" s="70">
        <v>1479</v>
      </c>
      <c r="E142" s="71">
        <v>8.5</v>
      </c>
      <c r="F142" s="71">
        <v>9</v>
      </c>
      <c r="G142" s="71">
        <v>4.2300000000000004</v>
      </c>
      <c r="H142" s="71">
        <v>0.11</v>
      </c>
      <c r="I142" s="71">
        <v>0.48</v>
      </c>
      <c r="J142" s="72">
        <v>3.1E-2</v>
      </c>
      <c r="K142" s="72">
        <v>0.08</v>
      </c>
      <c r="L142" s="72">
        <v>4.9000000000000002E-2</v>
      </c>
      <c r="M142" s="72">
        <v>1.7999999999999999E-2</v>
      </c>
      <c r="N142" s="87">
        <f t="shared" si="29"/>
        <v>95.001999999999995</v>
      </c>
      <c r="O142" s="82">
        <v>35.69</v>
      </c>
      <c r="P142" s="34">
        <v>37.35</v>
      </c>
      <c r="Q142" s="34">
        <v>7.23</v>
      </c>
      <c r="R142" s="34">
        <v>17.329999999999998</v>
      </c>
      <c r="S142" s="34">
        <v>0.3</v>
      </c>
      <c r="T142" s="34">
        <v>0.16</v>
      </c>
      <c r="U142" s="34">
        <v>0.3</v>
      </c>
      <c r="V142" s="34">
        <v>0.22</v>
      </c>
      <c r="W142" s="34">
        <v>0.49</v>
      </c>
      <c r="X142" s="34">
        <v>0.78</v>
      </c>
      <c r="Y142" s="34">
        <v>1.0465116279069768</v>
      </c>
      <c r="Z142" s="34">
        <v>1.2490893807789296</v>
      </c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6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spans="1:48" ht="15.75" customHeight="1">
      <c r="A143" s="241" t="s">
        <v>2097</v>
      </c>
      <c r="B143" s="95">
        <v>45850</v>
      </c>
      <c r="C143" s="69" t="s">
        <v>2096</v>
      </c>
      <c r="D143" s="70">
        <v>1450</v>
      </c>
      <c r="E143" s="71">
        <v>11.35</v>
      </c>
      <c r="F143" s="71">
        <v>11.45</v>
      </c>
      <c r="G143" s="71">
        <v>4.2</v>
      </c>
      <c r="H143" s="71">
        <v>0.09</v>
      </c>
      <c r="I143" s="71">
        <v>0.3</v>
      </c>
      <c r="J143" s="72">
        <v>7.2999999999999995E-2</v>
      </c>
      <c r="K143" s="72">
        <v>0.08</v>
      </c>
      <c r="L143" s="72">
        <v>2.5999999999999999E-2</v>
      </c>
      <c r="M143" s="72">
        <v>1.6E-2</v>
      </c>
      <c r="N143" s="87">
        <f t="shared" si="29"/>
        <v>95.215000000000003</v>
      </c>
      <c r="O143" s="82">
        <v>37.65</v>
      </c>
      <c r="P143" s="34">
        <v>37.31</v>
      </c>
      <c r="Q143" s="34">
        <v>7.25</v>
      </c>
      <c r="R143" s="34">
        <v>14.7</v>
      </c>
      <c r="S143" s="34">
        <v>0.55000000000000004</v>
      </c>
      <c r="T143" s="34">
        <v>0.26</v>
      </c>
      <c r="U143" s="34">
        <v>0.27</v>
      </c>
      <c r="V143" s="34">
        <v>0.24</v>
      </c>
      <c r="W143" s="34">
        <v>0.51</v>
      </c>
      <c r="X143" s="34">
        <v>0.83</v>
      </c>
      <c r="Y143" s="34">
        <v>0.99096945551128823</v>
      </c>
      <c r="Z143" s="34">
        <v>1.1835325365205844</v>
      </c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6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spans="1:48" ht="15.75" customHeight="1">
      <c r="A144" s="241" t="s">
        <v>2098</v>
      </c>
      <c r="B144" s="95">
        <v>45850</v>
      </c>
      <c r="C144" s="69" t="s">
        <v>2099</v>
      </c>
      <c r="D144" s="70">
        <v>1472</v>
      </c>
      <c r="E144" s="71">
        <v>13.3</v>
      </c>
      <c r="F144" s="71">
        <v>13.4</v>
      </c>
      <c r="G144" s="71">
        <v>4.49</v>
      </c>
      <c r="H144" s="71">
        <v>0.1</v>
      </c>
      <c r="I144" s="71">
        <v>0.55000000000000004</v>
      </c>
      <c r="J144" s="72">
        <v>4.5999999999999999E-2</v>
      </c>
      <c r="K144" s="72">
        <v>8.4000000000000005E-2</v>
      </c>
      <c r="L144" s="72">
        <v>0.05</v>
      </c>
      <c r="M144" s="72">
        <v>1.7999999999999999E-2</v>
      </c>
      <c r="N144" s="87">
        <f t="shared" si="29"/>
        <v>94.662000000000006</v>
      </c>
      <c r="O144" s="82">
        <v>37.06</v>
      </c>
      <c r="P144" s="34">
        <v>36.659999999999997</v>
      </c>
      <c r="Q144" s="34">
        <v>7</v>
      </c>
      <c r="R144" s="34">
        <v>16.760000000000002</v>
      </c>
      <c r="S144" s="34">
        <v>0.37</v>
      </c>
      <c r="T144" s="34">
        <v>0.18</v>
      </c>
      <c r="U144" s="34">
        <v>0.3</v>
      </c>
      <c r="V144" s="34">
        <v>0.21</v>
      </c>
      <c r="W144" s="34">
        <v>0.51</v>
      </c>
      <c r="X144" s="34">
        <v>0.75</v>
      </c>
      <c r="Y144" s="34">
        <f t="shared" si="32"/>
        <v>0.98920669185105214</v>
      </c>
      <c r="Z144" s="34">
        <f t="shared" si="33"/>
        <v>1.178089584457636</v>
      </c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6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spans="1:48" ht="15.75" customHeight="1">
      <c r="A145" s="241" t="s">
        <v>2101</v>
      </c>
      <c r="B145" s="95">
        <v>45850</v>
      </c>
      <c r="C145" s="69" t="s">
        <v>2100</v>
      </c>
      <c r="D145" s="70">
        <v>1492</v>
      </c>
      <c r="E145" s="71">
        <v>15.2</v>
      </c>
      <c r="F145" s="71">
        <v>15.3</v>
      </c>
      <c r="G145" s="71">
        <v>4.17</v>
      </c>
      <c r="H145" s="71">
        <v>0.1</v>
      </c>
      <c r="I145" s="71">
        <v>0.66</v>
      </c>
      <c r="J145" s="72">
        <v>4.4999999999999998E-2</v>
      </c>
      <c r="K145" s="72">
        <v>8.5000000000000006E-2</v>
      </c>
      <c r="L145" s="72">
        <v>5.5E-2</v>
      </c>
      <c r="M145" s="72">
        <v>1.7000000000000001E-2</v>
      </c>
      <c r="N145" s="87">
        <f t="shared" si="29"/>
        <v>94.867999999999995</v>
      </c>
      <c r="O145" s="82">
        <v>36.28</v>
      </c>
      <c r="P145" s="34">
        <v>37.229999999999997</v>
      </c>
      <c r="Q145" s="34">
        <v>7.25</v>
      </c>
      <c r="R145" s="34">
        <v>16.97</v>
      </c>
      <c r="S145" s="34">
        <v>0.24</v>
      </c>
      <c r="T145" s="34">
        <v>0.16</v>
      </c>
      <c r="U145" s="34">
        <v>0.31</v>
      </c>
      <c r="V145" s="34">
        <v>0.22</v>
      </c>
      <c r="W145" s="34">
        <v>0.48</v>
      </c>
      <c r="X145" s="34">
        <v>0.7</v>
      </c>
      <c r="Y145" s="34">
        <v>1.0261852260198456</v>
      </c>
      <c r="Z145" s="34">
        <v>1.2260198456449833</v>
      </c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6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spans="1:48" ht="15.75" customHeight="1">
      <c r="A146" s="241" t="s">
        <v>2103</v>
      </c>
      <c r="B146" s="95">
        <v>45850</v>
      </c>
      <c r="C146" s="69" t="s">
        <v>2102</v>
      </c>
      <c r="D146" s="70">
        <v>1501</v>
      </c>
      <c r="E146" s="71">
        <v>17.399999999999999</v>
      </c>
      <c r="F146" s="71">
        <v>17.5</v>
      </c>
      <c r="G146" s="71">
        <v>4.2300000000000004</v>
      </c>
      <c r="H146" s="71">
        <v>0.11</v>
      </c>
      <c r="I146" s="71">
        <v>0.85</v>
      </c>
      <c r="J146" s="72">
        <v>3.5000000000000003E-2</v>
      </c>
      <c r="K146" s="72">
        <v>8.6999999999999994E-2</v>
      </c>
      <c r="L146" s="72">
        <v>6.8000000000000005E-2</v>
      </c>
      <c r="M146" s="72">
        <v>1.6E-2</v>
      </c>
      <c r="N146" s="87">
        <f t="shared" si="29"/>
        <v>94.603999999999999</v>
      </c>
      <c r="O146" s="82">
        <v>36.19</v>
      </c>
      <c r="P146" s="34">
        <v>37.799999999999997</v>
      </c>
      <c r="Q146" s="34">
        <v>7.59</v>
      </c>
      <c r="R146" s="34">
        <v>16.2</v>
      </c>
      <c r="S146" s="34">
        <v>0.28000000000000003</v>
      </c>
      <c r="T146" s="34">
        <v>0.16</v>
      </c>
      <c r="U146" s="34">
        <v>0.3</v>
      </c>
      <c r="V146" s="34">
        <v>0.21</v>
      </c>
      <c r="W146" s="34">
        <v>0.48</v>
      </c>
      <c r="X146" s="34">
        <v>0.69</v>
      </c>
      <c r="Y146" s="34">
        <v>1.0444874274661509</v>
      </c>
      <c r="Z146" s="34">
        <v>1.2542138712351478</v>
      </c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6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spans="1:48" ht="15.75" customHeight="1">
      <c r="A147" s="241" t="s">
        <v>2105</v>
      </c>
      <c r="B147" s="95">
        <v>45850</v>
      </c>
      <c r="C147" s="69" t="s">
        <v>2104</v>
      </c>
      <c r="D147" s="70">
        <v>1507</v>
      </c>
      <c r="E147" s="71">
        <v>19</v>
      </c>
      <c r="F147" s="71">
        <v>19.100000000000001</v>
      </c>
      <c r="G147" s="71">
        <v>4.26</v>
      </c>
      <c r="H147" s="71">
        <v>0.11</v>
      </c>
      <c r="I147" s="71">
        <v>0.88</v>
      </c>
      <c r="J147" s="72">
        <v>0.03</v>
      </c>
      <c r="K147" s="72">
        <v>8.1000000000000003E-2</v>
      </c>
      <c r="L147" s="72">
        <v>6.9000000000000006E-2</v>
      </c>
      <c r="M147" s="72">
        <v>1.4999999999999999E-2</v>
      </c>
      <c r="N147" s="87">
        <f t="shared" si="29"/>
        <v>94.555000000000007</v>
      </c>
      <c r="O147" s="82">
        <v>35.99</v>
      </c>
      <c r="P147" s="34">
        <v>37.68</v>
      </c>
      <c r="Q147" s="34">
        <v>7.4</v>
      </c>
      <c r="R147" s="34">
        <v>16.71</v>
      </c>
      <c r="S147" s="34">
        <v>0.26</v>
      </c>
      <c r="T147" s="34">
        <v>0.14000000000000001</v>
      </c>
      <c r="U147" s="34">
        <v>0.31</v>
      </c>
      <c r="V147" s="34">
        <v>0.21</v>
      </c>
      <c r="W147" s="34">
        <v>0.5</v>
      </c>
      <c r="X147" s="34">
        <v>0.69</v>
      </c>
      <c r="Y147" s="34">
        <v>1.0469574881911641</v>
      </c>
      <c r="Z147" s="34">
        <v>1.252570158377327</v>
      </c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6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spans="1:48" ht="15.75" customHeight="1">
      <c r="A148" s="241" t="s">
        <v>2107</v>
      </c>
      <c r="B148" s="95">
        <v>45850</v>
      </c>
      <c r="C148" s="69" t="s">
        <v>2106</v>
      </c>
      <c r="D148" s="70">
        <v>1494</v>
      </c>
      <c r="E148" s="71">
        <v>20.100000000000001</v>
      </c>
      <c r="F148" s="71">
        <v>20.2</v>
      </c>
      <c r="G148" s="71">
        <v>4.2</v>
      </c>
      <c r="H148" s="71">
        <v>0.1</v>
      </c>
      <c r="I148" s="71">
        <v>0.55000000000000004</v>
      </c>
      <c r="J148" s="72">
        <v>4.2000000000000003E-2</v>
      </c>
      <c r="K148" s="72">
        <v>8.3000000000000004E-2</v>
      </c>
      <c r="L148" s="72">
        <v>4.9000000000000002E-2</v>
      </c>
      <c r="M148" s="72">
        <v>1.4999999999999999E-2</v>
      </c>
      <c r="N148" s="87">
        <f t="shared" si="29"/>
        <v>94.960999999999999</v>
      </c>
      <c r="O148" s="82">
        <v>36.46</v>
      </c>
      <c r="P148" s="34">
        <v>37.24</v>
      </c>
      <c r="Q148" s="34">
        <v>7.35</v>
      </c>
      <c r="R148" s="34">
        <v>16.55</v>
      </c>
      <c r="S148" s="34">
        <v>0.32</v>
      </c>
      <c r="T148" s="34">
        <v>0.16</v>
      </c>
      <c r="U148" s="34">
        <v>0.31</v>
      </c>
      <c r="V148" s="34">
        <v>0.21</v>
      </c>
      <c r="W148" s="34">
        <v>0.49</v>
      </c>
      <c r="X148" s="34">
        <v>0.71</v>
      </c>
      <c r="Y148" s="34">
        <v>1.0213933077345037</v>
      </c>
      <c r="Z148" s="34">
        <v>1.2229840921557873</v>
      </c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6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spans="1:48" ht="15.75" customHeight="1">
      <c r="A149" s="241" t="s">
        <v>2109</v>
      </c>
      <c r="B149" s="95">
        <v>45850</v>
      </c>
      <c r="C149" s="69" t="s">
        <v>2108</v>
      </c>
      <c r="D149" s="70">
        <v>1485</v>
      </c>
      <c r="E149" s="71">
        <v>21.5</v>
      </c>
      <c r="F149" s="71">
        <v>22</v>
      </c>
      <c r="G149" s="71">
        <v>4.16</v>
      </c>
      <c r="H149" s="71">
        <v>0.09</v>
      </c>
      <c r="I149" s="71">
        <v>0.55000000000000004</v>
      </c>
      <c r="J149" s="72">
        <v>4.3999999999999997E-2</v>
      </c>
      <c r="K149" s="72">
        <v>8.2000000000000003E-2</v>
      </c>
      <c r="L149" s="72">
        <v>4.8000000000000001E-2</v>
      </c>
      <c r="M149" s="72">
        <v>1.4999999999999999E-2</v>
      </c>
      <c r="N149" s="87">
        <f t="shared" si="29"/>
        <v>95.010999999999996</v>
      </c>
      <c r="O149" s="82">
        <v>36.54</v>
      </c>
      <c r="P149" s="34">
        <v>36.92</v>
      </c>
      <c r="Q149" s="34">
        <v>7.23</v>
      </c>
      <c r="R149" s="34">
        <v>16.760000000000002</v>
      </c>
      <c r="S149" s="34">
        <v>0.33</v>
      </c>
      <c r="T149" s="34">
        <v>0.16</v>
      </c>
      <c r="U149" s="34">
        <v>0.31</v>
      </c>
      <c r="V149" s="34">
        <v>0.25</v>
      </c>
      <c r="W149" s="34">
        <v>0.46</v>
      </c>
      <c r="X149" s="34">
        <v>0.76</v>
      </c>
      <c r="Y149" s="34">
        <v>1.0103995621237001</v>
      </c>
      <c r="Z149" s="34">
        <v>1.2082649151614671</v>
      </c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6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spans="1:48" ht="15.75" customHeight="1">
      <c r="A150" s="241" t="s">
        <v>2111</v>
      </c>
      <c r="B150" s="95">
        <v>45850</v>
      </c>
      <c r="C150" s="69" t="s">
        <v>2110</v>
      </c>
      <c r="D150" s="70">
        <v>1492</v>
      </c>
      <c r="E150" s="71">
        <v>0.2</v>
      </c>
      <c r="F150" s="71">
        <v>0.3</v>
      </c>
      <c r="G150" s="71">
        <v>4.2300000000000004</v>
      </c>
      <c r="H150" s="71">
        <v>0.12</v>
      </c>
      <c r="I150" s="71">
        <v>1.1499999999999999</v>
      </c>
      <c r="J150" s="72">
        <v>2.4E-2</v>
      </c>
      <c r="K150" s="72">
        <v>8.1000000000000003E-2</v>
      </c>
      <c r="L150" s="72">
        <v>8.3000000000000004E-2</v>
      </c>
      <c r="M150" s="72">
        <v>1.4E-2</v>
      </c>
      <c r="N150" s="87">
        <f t="shared" si="29"/>
        <v>94.298000000000002</v>
      </c>
      <c r="O150" s="82">
        <v>35.770000000000003</v>
      </c>
      <c r="P150" s="34">
        <v>37.090000000000003</v>
      </c>
      <c r="Q150" s="34">
        <v>7.29</v>
      </c>
      <c r="R150" s="34">
        <v>17.68</v>
      </c>
      <c r="S150" s="34">
        <v>0.25</v>
      </c>
      <c r="T150" s="34">
        <v>0.14000000000000001</v>
      </c>
      <c r="U150" s="34">
        <v>0.3</v>
      </c>
      <c r="V150" s="34">
        <v>0.21</v>
      </c>
      <c r="W150" s="34">
        <v>0.48</v>
      </c>
      <c r="X150" s="34">
        <v>0.68</v>
      </c>
      <c r="Y150" s="34">
        <v>1.036902432205759</v>
      </c>
      <c r="Z150" s="34">
        <v>1.2407045009784736</v>
      </c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6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spans="1:48" ht="15.75" customHeight="1">
      <c r="A151" s="241"/>
      <c r="B151" s="95"/>
      <c r="C151" s="69"/>
      <c r="D151" s="70"/>
      <c r="E151" s="71"/>
      <c r="F151" s="71"/>
      <c r="G151" s="71"/>
      <c r="H151" s="71"/>
      <c r="I151" s="71"/>
      <c r="J151" s="72"/>
      <c r="K151" s="72"/>
      <c r="L151" s="72"/>
      <c r="M151" s="72"/>
      <c r="N151" s="87"/>
      <c r="O151" s="82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6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spans="1:48" ht="15.75" customHeight="1">
      <c r="A152" s="241" t="s">
        <v>2113</v>
      </c>
      <c r="B152" s="95">
        <v>45851</v>
      </c>
      <c r="C152" s="69" t="s">
        <v>2112</v>
      </c>
      <c r="D152" s="70">
        <v>1517</v>
      </c>
      <c r="E152" s="71">
        <v>1.35</v>
      </c>
      <c r="F152" s="71">
        <v>1.45</v>
      </c>
      <c r="G152" s="71">
        <v>4.3600000000000003</v>
      </c>
      <c r="H152" s="71">
        <v>0.12</v>
      </c>
      <c r="I152" s="71">
        <v>1.07</v>
      </c>
      <c r="J152" s="72">
        <v>2.1999999999999999E-2</v>
      </c>
      <c r="K152" s="72">
        <v>8.2000000000000003E-2</v>
      </c>
      <c r="L152" s="72">
        <v>7.8E-2</v>
      </c>
      <c r="M152" s="72">
        <v>1.2999999999999999E-2</v>
      </c>
      <c r="N152" s="87">
        <f t="shared" si="29"/>
        <v>94.254999999999995</v>
      </c>
      <c r="O152" s="82">
        <v>34.869999999999997</v>
      </c>
      <c r="P152" s="34">
        <v>38.659999999999997</v>
      </c>
      <c r="Q152" s="34">
        <v>7.69</v>
      </c>
      <c r="R152" s="34">
        <v>16.63</v>
      </c>
      <c r="S152" s="34">
        <v>0.33</v>
      </c>
      <c r="T152" s="34">
        <v>0.12</v>
      </c>
      <c r="U152" s="34">
        <v>0.31</v>
      </c>
      <c r="V152" s="34">
        <v>0.2</v>
      </c>
      <c r="W152" s="34">
        <v>0.44</v>
      </c>
      <c r="X152" s="34">
        <v>0.66</v>
      </c>
      <c r="Y152" s="34">
        <v>1.1086894178376827</v>
      </c>
      <c r="Z152" s="34">
        <v>1.3292228276455405</v>
      </c>
      <c r="AA152" s="34"/>
      <c r="AB152" s="34" t="s">
        <v>48</v>
      </c>
      <c r="AC152" s="34">
        <v>22.3</v>
      </c>
      <c r="AD152" s="34" t="s">
        <v>51</v>
      </c>
      <c r="AE152" s="34"/>
      <c r="AF152" s="34"/>
      <c r="AG152" s="34"/>
      <c r="AH152" s="34"/>
      <c r="AI152" s="34"/>
      <c r="AJ152" s="34"/>
      <c r="AK152" s="34"/>
      <c r="AL152" s="36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spans="1:48" ht="15.75" customHeight="1">
      <c r="A153" s="241" t="s">
        <v>2114</v>
      </c>
      <c r="B153" s="95">
        <v>45851</v>
      </c>
      <c r="C153" s="69" t="s">
        <v>2115</v>
      </c>
      <c r="D153" s="70">
        <v>1501</v>
      </c>
      <c r="E153" s="71">
        <v>3.1</v>
      </c>
      <c r="F153" s="71">
        <v>3.2</v>
      </c>
      <c r="G153" s="71">
        <v>4.29</v>
      </c>
      <c r="H153" s="71">
        <v>0.12</v>
      </c>
      <c r="I153" s="71">
        <v>0.84</v>
      </c>
      <c r="J153" s="72">
        <v>3.5000000000000003E-2</v>
      </c>
      <c r="K153" s="72">
        <v>8.4000000000000005E-2</v>
      </c>
      <c r="L153" s="72">
        <v>6.3E-2</v>
      </c>
      <c r="M153" s="72">
        <v>1.4E-2</v>
      </c>
      <c r="N153" s="87">
        <f t="shared" si="29"/>
        <v>94.554000000000002</v>
      </c>
      <c r="O153" s="82">
        <v>35.56</v>
      </c>
      <c r="P153" s="34">
        <v>37.86</v>
      </c>
      <c r="Q153" s="34">
        <v>7.56</v>
      </c>
      <c r="R153" s="34">
        <v>16.79</v>
      </c>
      <c r="S153" s="34">
        <v>0.26</v>
      </c>
      <c r="T153" s="34">
        <v>0.15</v>
      </c>
      <c r="U153" s="34">
        <v>0.33</v>
      </c>
      <c r="V153" s="34">
        <v>0.22</v>
      </c>
      <c r="W153" s="34">
        <v>0.47</v>
      </c>
      <c r="X153" s="34">
        <v>0.69</v>
      </c>
      <c r="Y153" s="34">
        <v>1.0646794150731158</v>
      </c>
      <c r="Z153" s="34">
        <v>1.2772778402699663</v>
      </c>
      <c r="AA153" s="34"/>
      <c r="AB153" s="34" t="s">
        <v>50</v>
      </c>
      <c r="AC153" s="34">
        <v>6.3</v>
      </c>
      <c r="AD153" s="34">
        <v>25.6</v>
      </c>
      <c r="AE153" s="34">
        <v>18.8</v>
      </c>
      <c r="AF153" s="34">
        <v>0.6</v>
      </c>
      <c r="AG153" s="34">
        <v>3.35</v>
      </c>
      <c r="AH153" s="34">
        <v>51.65</v>
      </c>
      <c r="AI153" s="34">
        <v>1.3617021276595744</v>
      </c>
      <c r="AJ153" s="34">
        <v>42.342342342342334</v>
      </c>
      <c r="AK153" s="34">
        <v>882.97499999999991</v>
      </c>
      <c r="AL153" s="36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spans="1:48" ht="15.75" customHeight="1">
      <c r="A154" s="241" t="s">
        <v>2117</v>
      </c>
      <c r="B154" s="95">
        <v>45851</v>
      </c>
      <c r="C154" s="69" t="s">
        <v>2116</v>
      </c>
      <c r="D154" s="70">
        <v>1489</v>
      </c>
      <c r="E154" s="71">
        <v>4.55</v>
      </c>
      <c r="F154" s="71">
        <v>5.05</v>
      </c>
      <c r="G154" s="71">
        <v>4.33</v>
      </c>
      <c r="H154" s="71">
        <v>0.11</v>
      </c>
      <c r="I154" s="71">
        <v>0.59</v>
      </c>
      <c r="J154" s="72">
        <v>0.04</v>
      </c>
      <c r="K154" s="72">
        <v>8.1000000000000003E-2</v>
      </c>
      <c r="L154" s="72">
        <v>4.9000000000000002E-2</v>
      </c>
      <c r="M154" s="72">
        <v>1.6E-2</v>
      </c>
      <c r="N154" s="87">
        <f t="shared" si="29"/>
        <v>94.783999999999992</v>
      </c>
      <c r="O154" s="82">
        <v>35.83</v>
      </c>
      <c r="P154" s="34">
        <v>37.799999999999997</v>
      </c>
      <c r="Q154" s="34">
        <v>7.5</v>
      </c>
      <c r="R154" s="34">
        <v>16.510000000000002</v>
      </c>
      <c r="S154" s="34">
        <v>0.28000000000000003</v>
      </c>
      <c r="T154" s="34">
        <v>0.16</v>
      </c>
      <c r="U154" s="34">
        <v>0.33</v>
      </c>
      <c r="V154" s="34">
        <v>0.22</v>
      </c>
      <c r="W154" s="34">
        <v>0.47</v>
      </c>
      <c r="X154" s="34">
        <v>0.72</v>
      </c>
      <c r="Y154" s="34">
        <v>1.0549818587775606</v>
      </c>
      <c r="Z154" s="34">
        <v>1.2643036561540608</v>
      </c>
      <c r="AA154" s="34"/>
      <c r="AB154" s="34" t="s">
        <v>53</v>
      </c>
      <c r="AC154" s="34">
        <v>14.3</v>
      </c>
      <c r="AD154" s="34" t="s">
        <v>51</v>
      </c>
      <c r="AE154" s="34"/>
      <c r="AF154" s="34"/>
      <c r="AG154" s="34"/>
      <c r="AH154" s="34"/>
      <c r="AI154" s="34"/>
      <c r="AJ154" s="34"/>
      <c r="AK154" s="34"/>
      <c r="AL154" s="36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spans="1:48" ht="15.75" customHeight="1">
      <c r="A155" s="241" t="s">
        <v>2118</v>
      </c>
      <c r="B155" s="95">
        <v>45851</v>
      </c>
      <c r="C155" s="69" t="s">
        <v>2119</v>
      </c>
      <c r="D155" s="70">
        <v>1490</v>
      </c>
      <c r="E155" s="71">
        <v>6.1</v>
      </c>
      <c r="F155" s="71">
        <v>6.2</v>
      </c>
      <c r="G155" s="71">
        <v>4.2300000000000004</v>
      </c>
      <c r="H155" s="71">
        <v>0.13</v>
      </c>
      <c r="I155" s="71">
        <v>0.72</v>
      </c>
      <c r="J155" s="72">
        <v>3.6999999999999998E-2</v>
      </c>
      <c r="K155" s="72">
        <v>8.3000000000000004E-2</v>
      </c>
      <c r="L155" s="72">
        <v>6.0999999999999999E-2</v>
      </c>
      <c r="M155" s="72">
        <v>1.4999999999999999E-2</v>
      </c>
      <c r="N155" s="87">
        <f t="shared" si="29"/>
        <v>94.724000000000004</v>
      </c>
      <c r="O155" s="82">
        <v>35.61</v>
      </c>
      <c r="P155" s="34">
        <v>37.590000000000003</v>
      </c>
      <c r="Q155" s="34">
        <v>7.5</v>
      </c>
      <c r="R155" s="34">
        <v>16.920000000000002</v>
      </c>
      <c r="S155" s="34">
        <v>0.25</v>
      </c>
      <c r="T155" s="34">
        <v>0.15</v>
      </c>
      <c r="U155" s="34">
        <v>0.34</v>
      </c>
      <c r="V155" s="34">
        <v>0.21</v>
      </c>
      <c r="W155" s="34">
        <v>0.52</v>
      </c>
      <c r="X155" s="34">
        <v>0.74</v>
      </c>
      <c r="Y155" s="34">
        <f t="shared" ref="Y155" si="34">P155/O155</f>
        <v>1.0556023588879528</v>
      </c>
      <c r="Z155" s="34">
        <f t="shared" ref="Z155" si="35">(Q155+P155)/O155</f>
        <v>1.266217354675653</v>
      </c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6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</row>
    <row r="156" spans="1:48" ht="15.75" customHeight="1">
      <c r="A156" s="241" t="s">
        <v>2121</v>
      </c>
      <c r="B156" s="95">
        <v>45851</v>
      </c>
      <c r="C156" s="69" t="s">
        <v>2120</v>
      </c>
      <c r="D156" s="70">
        <v>1484</v>
      </c>
      <c r="E156" s="71">
        <v>8.0500000000000007</v>
      </c>
      <c r="F156" s="71">
        <v>8.15</v>
      </c>
      <c r="G156" s="71">
        <v>4.25</v>
      </c>
      <c r="H156" s="71">
        <v>0.13</v>
      </c>
      <c r="I156" s="71">
        <v>0.45</v>
      </c>
      <c r="J156" s="72">
        <v>3.5999999999999997E-2</v>
      </c>
      <c r="K156" s="72">
        <v>0.08</v>
      </c>
      <c r="L156" s="72">
        <v>4.4999999999999998E-2</v>
      </c>
      <c r="M156" s="72">
        <v>1.4999999999999999E-2</v>
      </c>
      <c r="N156" s="87">
        <f t="shared" si="29"/>
        <v>94.994</v>
      </c>
      <c r="O156" s="82">
        <v>36.04</v>
      </c>
      <c r="P156" s="34">
        <v>37.57</v>
      </c>
      <c r="Q156" s="34">
        <v>7.32</v>
      </c>
      <c r="R156" s="34">
        <v>16.64</v>
      </c>
      <c r="S156" s="34">
        <v>0.32</v>
      </c>
      <c r="T156" s="34">
        <v>0.19</v>
      </c>
      <c r="U156" s="34">
        <v>0.31</v>
      </c>
      <c r="V156" s="34">
        <v>0.22</v>
      </c>
      <c r="W156" s="34">
        <v>0.51</v>
      </c>
      <c r="X156" s="34">
        <v>0.75</v>
      </c>
      <c r="Y156" s="34">
        <v>1.0424528301886793</v>
      </c>
      <c r="Z156" s="34">
        <v>1.2455604883462819</v>
      </c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6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</row>
    <row r="157" spans="1:48" ht="15.75" customHeight="1">
      <c r="A157" s="241" t="s">
        <v>2123</v>
      </c>
      <c r="B157" s="95">
        <v>45851</v>
      </c>
      <c r="C157" s="69" t="s">
        <v>2122</v>
      </c>
      <c r="D157" s="70">
        <v>1472</v>
      </c>
      <c r="E157" s="71">
        <v>9.4499999999999993</v>
      </c>
      <c r="F157" s="71">
        <v>9.5500000000000007</v>
      </c>
      <c r="G157" s="71">
        <v>4.24</v>
      </c>
      <c r="H157" s="71">
        <v>0.12</v>
      </c>
      <c r="I157" s="71">
        <v>0.33</v>
      </c>
      <c r="J157" s="72">
        <v>5.6000000000000001E-2</v>
      </c>
      <c r="K157" s="72">
        <v>8.2000000000000003E-2</v>
      </c>
      <c r="L157" s="72">
        <v>2.9000000000000001E-2</v>
      </c>
      <c r="M157" s="72">
        <v>1.4E-2</v>
      </c>
      <c r="N157" s="87">
        <f t="shared" si="29"/>
        <v>95.129000000000005</v>
      </c>
      <c r="O157" s="82">
        <v>36.909999999999997</v>
      </c>
      <c r="P157" s="34">
        <v>37.619999999999997</v>
      </c>
      <c r="Q157" s="34">
        <v>7.44</v>
      </c>
      <c r="R157" s="34">
        <v>15.27</v>
      </c>
      <c r="S157" s="34">
        <v>0.37</v>
      </c>
      <c r="T157" s="34">
        <v>0.26</v>
      </c>
      <c r="U157" s="34">
        <v>0.31</v>
      </c>
      <c r="V157" s="34">
        <v>0.23</v>
      </c>
      <c r="W157" s="34">
        <v>0.52</v>
      </c>
      <c r="X157" s="34">
        <v>0.79</v>
      </c>
      <c r="Y157" s="34">
        <v>1.0192359794093742</v>
      </c>
      <c r="Z157" s="34">
        <v>1.2208073692766188</v>
      </c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6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</row>
    <row r="158" spans="1:48" ht="15.75" customHeight="1">
      <c r="A158" s="241" t="s">
        <v>2125</v>
      </c>
      <c r="B158" s="95">
        <v>45851</v>
      </c>
      <c r="C158" s="69" t="s">
        <v>2124</v>
      </c>
      <c r="D158" s="70">
        <v>1478</v>
      </c>
      <c r="E158" s="71">
        <v>11.2</v>
      </c>
      <c r="F158" s="71">
        <v>11.3</v>
      </c>
      <c r="G158" s="71">
        <v>4.24</v>
      </c>
      <c r="H158" s="71">
        <v>0.14000000000000001</v>
      </c>
      <c r="I158" s="71">
        <v>0.62</v>
      </c>
      <c r="J158" s="72">
        <v>0.04</v>
      </c>
      <c r="K158" s="72">
        <v>8.5999999999999993E-2</v>
      </c>
      <c r="L158" s="72">
        <v>5.2999999999999999E-2</v>
      </c>
      <c r="M158" s="72">
        <v>1.4999999999999999E-2</v>
      </c>
      <c r="N158" s="87">
        <f t="shared" si="29"/>
        <v>94.805999999999997</v>
      </c>
      <c r="O158" s="82">
        <v>37.14</v>
      </c>
      <c r="P158" s="34">
        <v>37.86</v>
      </c>
      <c r="Q158" s="34">
        <v>7.46</v>
      </c>
      <c r="R158" s="34">
        <v>14.87</v>
      </c>
      <c r="S158" s="34">
        <v>0.35</v>
      </c>
      <c r="T158" s="34">
        <v>0.25</v>
      </c>
      <c r="U158" s="34">
        <v>0.31</v>
      </c>
      <c r="V158" s="34">
        <v>0.22</v>
      </c>
      <c r="W158" s="34">
        <v>0.53</v>
      </c>
      <c r="X158" s="34">
        <v>0.77</v>
      </c>
      <c r="Y158" s="34">
        <v>1.0193861066235863</v>
      </c>
      <c r="Z158" s="34">
        <v>1.2202477113624124</v>
      </c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6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</row>
    <row r="159" spans="1:48" ht="15.75" customHeight="1">
      <c r="A159" s="242" t="s">
        <v>2127</v>
      </c>
      <c r="B159" s="95">
        <v>45851</v>
      </c>
      <c r="C159" s="69" t="s">
        <v>2126</v>
      </c>
      <c r="D159" s="70">
        <v>1470</v>
      </c>
      <c r="E159" s="71">
        <v>13.08</v>
      </c>
      <c r="F159" s="71">
        <v>13.18</v>
      </c>
      <c r="G159" s="71">
        <v>4.2300000000000004</v>
      </c>
      <c r="H159" s="71">
        <v>0.12</v>
      </c>
      <c r="I159" s="71">
        <v>0.39</v>
      </c>
      <c r="J159" s="72">
        <v>5.0999999999999997E-2</v>
      </c>
      <c r="K159" s="72">
        <v>0.08</v>
      </c>
      <c r="L159" s="72">
        <v>3.5999999999999997E-2</v>
      </c>
      <c r="M159" s="72">
        <v>1.2999999999999999E-2</v>
      </c>
      <c r="N159" s="87">
        <f t="shared" si="29"/>
        <v>95.08</v>
      </c>
      <c r="O159" s="82">
        <v>36.89</v>
      </c>
      <c r="P159" s="34">
        <v>37.450000000000003</v>
      </c>
      <c r="Q159" s="34">
        <v>7.31</v>
      </c>
      <c r="R159" s="34">
        <v>15.77</v>
      </c>
      <c r="S159" s="34">
        <v>0.37</v>
      </c>
      <c r="T159" s="34">
        <v>0.24</v>
      </c>
      <c r="U159" s="34">
        <v>0.31</v>
      </c>
      <c r="V159" s="34">
        <v>0.23</v>
      </c>
      <c r="W159" s="34">
        <v>0.52</v>
      </c>
      <c r="X159" s="34">
        <v>0.75</v>
      </c>
      <c r="Y159" s="34">
        <v>1.0151802656546489</v>
      </c>
      <c r="Z159" s="34">
        <v>1.2133369476822988</v>
      </c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6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</row>
    <row r="160" spans="1:48" ht="15.75" customHeight="1">
      <c r="A160" s="242" t="s">
        <v>2129</v>
      </c>
      <c r="B160" s="95">
        <v>45851</v>
      </c>
      <c r="C160" s="69" t="s">
        <v>2128</v>
      </c>
      <c r="D160" s="70">
        <v>1467</v>
      </c>
      <c r="E160" s="71">
        <v>15.3</v>
      </c>
      <c r="F160" s="71">
        <v>15.4</v>
      </c>
      <c r="G160" s="71">
        <v>4.2300000000000004</v>
      </c>
      <c r="H160" s="71">
        <v>0.11</v>
      </c>
      <c r="I160" s="71">
        <v>0.25</v>
      </c>
      <c r="J160" s="72">
        <v>6.2E-2</v>
      </c>
      <c r="K160" s="72">
        <v>0.08</v>
      </c>
      <c r="L160" s="72">
        <v>2.1000000000000001E-2</v>
      </c>
      <c r="M160" s="72">
        <v>1.2E-2</v>
      </c>
      <c r="N160" s="87">
        <f t="shared" si="29"/>
        <v>95.234999999999999</v>
      </c>
      <c r="O160" s="82">
        <v>37.42</v>
      </c>
      <c r="P160" s="34">
        <v>37.39</v>
      </c>
      <c r="Q160" s="34">
        <v>7.14</v>
      </c>
      <c r="R160" s="34">
        <v>15.41</v>
      </c>
      <c r="S160" s="34">
        <v>0.45</v>
      </c>
      <c r="T160" s="34">
        <v>0.3</v>
      </c>
      <c r="U160" s="34">
        <v>0.31</v>
      </c>
      <c r="V160" s="34">
        <v>0.23</v>
      </c>
      <c r="W160" s="34">
        <v>0.48</v>
      </c>
      <c r="X160" s="34">
        <v>0.76</v>
      </c>
      <c r="Y160" s="34">
        <v>0.99919828968466062</v>
      </c>
      <c r="Z160" s="34">
        <v>1.1900053447354355</v>
      </c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6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spans="1:48" ht="15.75" customHeight="1">
      <c r="A161" s="242" t="s">
        <v>2131</v>
      </c>
      <c r="B161" s="95">
        <v>45851</v>
      </c>
      <c r="C161" s="69" t="s">
        <v>2130</v>
      </c>
      <c r="D161" s="70" t="s">
        <v>51</v>
      </c>
      <c r="E161" s="71">
        <v>17</v>
      </c>
      <c r="F161" s="71">
        <v>17.100000000000001</v>
      </c>
      <c r="G161" s="71">
        <v>4.22</v>
      </c>
      <c r="H161" s="71">
        <v>0.11</v>
      </c>
      <c r="I161" s="71">
        <v>0.27</v>
      </c>
      <c r="J161" s="72">
        <v>6.8000000000000005E-2</v>
      </c>
      <c r="K161" s="72">
        <v>8.4000000000000005E-2</v>
      </c>
      <c r="L161" s="72">
        <v>2.4E-2</v>
      </c>
      <c r="M161" s="72">
        <v>1.2E-2</v>
      </c>
      <c r="N161" s="87">
        <f t="shared" si="29"/>
        <v>95.212000000000003</v>
      </c>
      <c r="O161" s="82">
        <v>37.43</v>
      </c>
      <c r="P161" s="34">
        <v>38.26</v>
      </c>
      <c r="Q161" s="34">
        <v>7.32</v>
      </c>
      <c r="R161" s="34">
        <v>14.56</v>
      </c>
      <c r="S161" s="34">
        <v>0.32</v>
      </c>
      <c r="T161" s="34">
        <v>0.25</v>
      </c>
      <c r="U161" s="34">
        <v>0.24</v>
      </c>
      <c r="V161" s="34">
        <v>0.22</v>
      </c>
      <c r="W161" s="34">
        <v>0.51</v>
      </c>
      <c r="X161" s="34">
        <v>0.78</v>
      </c>
      <c r="Y161" s="34">
        <v>1.0221747261554901</v>
      </c>
      <c r="Z161" s="34">
        <v>1.2177397809243922</v>
      </c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6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spans="1:48" ht="15.75" customHeight="1">
      <c r="A162" s="242" t="s">
        <v>2133</v>
      </c>
      <c r="B162" s="95">
        <v>45851</v>
      </c>
      <c r="C162" s="69" t="s">
        <v>2132</v>
      </c>
      <c r="D162" s="70">
        <v>1479</v>
      </c>
      <c r="E162" s="71">
        <v>19</v>
      </c>
      <c r="F162" s="71">
        <v>19.100000000000001</v>
      </c>
      <c r="G162" s="71">
        <v>4.3499999999999996</v>
      </c>
      <c r="H162" s="71">
        <v>0.16</v>
      </c>
      <c r="I162" s="71">
        <v>0.78</v>
      </c>
      <c r="J162" s="72">
        <v>0.03</v>
      </c>
      <c r="K162" s="72">
        <v>9.1999999999999998E-2</v>
      </c>
      <c r="L162" s="72">
        <v>6.2E-2</v>
      </c>
      <c r="M162" s="72">
        <v>1.2999999999999999E-2</v>
      </c>
      <c r="N162" s="87">
        <f t="shared" si="29"/>
        <v>94.513000000000005</v>
      </c>
      <c r="O162" s="82">
        <v>36.33</v>
      </c>
      <c r="P162" s="34">
        <v>39.200000000000003</v>
      </c>
      <c r="Q162" s="34">
        <v>7.66</v>
      </c>
      <c r="R162" s="34">
        <v>14.55</v>
      </c>
      <c r="S162" s="34">
        <v>0.28000000000000003</v>
      </c>
      <c r="T162" s="34">
        <v>0.23</v>
      </c>
      <c r="U162" s="34">
        <v>0.35</v>
      </c>
      <c r="V162" s="34">
        <v>0.28999999999999998</v>
      </c>
      <c r="W162" s="34">
        <v>0.39</v>
      </c>
      <c r="X162" s="34">
        <v>0.71</v>
      </c>
      <c r="Y162" s="34">
        <v>1.0789980732177264</v>
      </c>
      <c r="Z162" s="34">
        <v>1.2898431048720067</v>
      </c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6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spans="1:48" ht="15.75" customHeight="1">
      <c r="A163" s="242" t="s">
        <v>2135</v>
      </c>
      <c r="B163" s="95">
        <v>45851</v>
      </c>
      <c r="C163" s="69" t="s">
        <v>2134</v>
      </c>
      <c r="D163" s="70">
        <v>1497</v>
      </c>
      <c r="E163" s="71">
        <v>19</v>
      </c>
      <c r="F163" s="71">
        <v>19.100000000000001</v>
      </c>
      <c r="G163" s="71">
        <v>4.3099999999999996</v>
      </c>
      <c r="H163" s="71">
        <v>0.17</v>
      </c>
      <c r="I163" s="71">
        <v>0.93</v>
      </c>
      <c r="J163" s="72">
        <v>2.1000000000000001E-2</v>
      </c>
      <c r="K163" s="72">
        <v>9.6000000000000002E-2</v>
      </c>
      <c r="L163" s="72">
        <v>7.3999999999999996E-2</v>
      </c>
      <c r="M163" s="72">
        <v>1.4E-2</v>
      </c>
      <c r="N163" s="87">
        <f t="shared" si="29"/>
        <v>94.385000000000005</v>
      </c>
      <c r="O163" s="82">
        <v>35.037815316335326</v>
      </c>
      <c r="P163" s="34">
        <v>39.467459807073972</v>
      </c>
      <c r="Q163" s="34">
        <v>6.8418749150853708</v>
      </c>
      <c r="R163" s="34">
        <v>16.379097866944438</v>
      </c>
      <c r="S163" s="34">
        <v>0.28999999999999998</v>
      </c>
      <c r="T163" s="34">
        <v>0.18529323853086371</v>
      </c>
      <c r="U163" s="34">
        <v>0.29829899008197108</v>
      </c>
      <c r="V163" s="34">
        <v>0.39</v>
      </c>
      <c r="W163" s="34">
        <v>0.308855577193062</v>
      </c>
      <c r="X163" s="34">
        <v>0.6967347493320053</v>
      </c>
      <c r="Y163" s="34">
        <f t="shared" ref="Y163" si="36">P163/O163</f>
        <v>1.1264246771879483</v>
      </c>
      <c r="Z163" s="34">
        <f t="shared" ref="Z163" si="37">(Q163+P163)/O163</f>
        <v>1.3216958393113343</v>
      </c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6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</row>
    <row r="164" spans="1:48" ht="15.75" customHeight="1">
      <c r="A164" s="242" t="s">
        <v>2137</v>
      </c>
      <c r="B164" s="95">
        <v>45851</v>
      </c>
      <c r="C164" s="69" t="s">
        <v>2136</v>
      </c>
      <c r="D164" s="70">
        <v>1485</v>
      </c>
      <c r="E164" s="71">
        <v>22.2</v>
      </c>
      <c r="F164" s="71">
        <v>22.3</v>
      </c>
      <c r="G164" s="71">
        <v>4.3600000000000003</v>
      </c>
      <c r="H164" s="71">
        <v>0.15</v>
      </c>
      <c r="I164" s="71">
        <v>1.04</v>
      </c>
      <c r="J164" s="72">
        <v>2.1000000000000001E-2</v>
      </c>
      <c r="K164" s="72">
        <v>8.4000000000000005E-2</v>
      </c>
      <c r="L164" s="72">
        <v>6.2E-2</v>
      </c>
      <c r="M164" s="72">
        <v>1.2999999999999999E-2</v>
      </c>
      <c r="N164" s="87">
        <f t="shared" si="29"/>
        <v>94.27</v>
      </c>
      <c r="O164" s="82">
        <v>35.074610667968955</v>
      </c>
      <c r="P164" s="34">
        <v>39.329239242498232</v>
      </c>
      <c r="Q164" s="34">
        <v>6.7250094959031959</v>
      </c>
      <c r="R164" s="34">
        <v>16.637953768517011</v>
      </c>
      <c r="S164" s="34">
        <v>0.28328721037495252</v>
      </c>
      <c r="T164" s="34">
        <v>0.2921211134624776</v>
      </c>
      <c r="U164" s="34">
        <v>0.25899397688425851</v>
      </c>
      <c r="V164" s="34">
        <v>0.23088610342395138</v>
      </c>
      <c r="W164" s="34">
        <v>0.46257528894676864</v>
      </c>
      <c r="X164" s="34">
        <v>0.60532313202018562</v>
      </c>
      <c r="Y164" s="34">
        <v>1.1213022323983972</v>
      </c>
      <c r="Z164" s="34">
        <v>1.3130366342301087</v>
      </c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6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</row>
    <row r="165" spans="1:48" ht="15.75" customHeight="1">
      <c r="A165" s="242" t="s">
        <v>2139</v>
      </c>
      <c r="B165" s="95">
        <v>45851</v>
      </c>
      <c r="C165" s="69" t="s">
        <v>2138</v>
      </c>
      <c r="D165" s="70">
        <v>1503</v>
      </c>
      <c r="E165" s="71">
        <v>0.1</v>
      </c>
      <c r="F165" s="71">
        <v>0.2</v>
      </c>
      <c r="G165" s="71">
        <v>4.34</v>
      </c>
      <c r="H165" s="71">
        <v>0.15</v>
      </c>
      <c r="I165" s="71">
        <v>1</v>
      </c>
      <c r="J165" s="72">
        <v>2.5000000000000001E-2</v>
      </c>
      <c r="K165" s="72">
        <v>9.0999999999999998E-2</v>
      </c>
      <c r="L165" s="72">
        <v>5.8000000000000003E-2</v>
      </c>
      <c r="M165" s="72">
        <v>1.4E-2</v>
      </c>
      <c r="N165" s="87">
        <f t="shared" si="29"/>
        <v>94.322000000000003</v>
      </c>
      <c r="O165" s="82">
        <v>35.515582071754885</v>
      </c>
      <c r="P165" s="34">
        <v>38.968642389841854</v>
      </c>
      <c r="Q165" s="34">
        <v>6.8360955791712694</v>
      </c>
      <c r="R165" s="34">
        <v>16.604188588186958</v>
      </c>
      <c r="S165" s="34">
        <v>0.25052067806988576</v>
      </c>
      <c r="T165" s="34">
        <v>0.14638858899264409</v>
      </c>
      <c r="U165" s="34">
        <v>0.28553320657121922</v>
      </c>
      <c r="V165" s="34">
        <v>0.24146571380229953</v>
      </c>
      <c r="W165" s="34">
        <v>0.45395554194832305</v>
      </c>
      <c r="X165" s="34">
        <v>0.59762764166069149</v>
      </c>
      <c r="Y165" s="34">
        <f t="shared" ref="Y165" si="38">P165/O165</f>
        <v>1.0972266288951842</v>
      </c>
      <c r="Z165" s="34">
        <f t="shared" ref="Z165" si="39">(Q165+P165)/O165</f>
        <v>1.2897082152974506</v>
      </c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6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</row>
    <row r="166" spans="1:48" ht="15.75" customHeight="1">
      <c r="A166" s="229"/>
      <c r="B166" s="95"/>
      <c r="C166" s="69"/>
      <c r="D166" s="70"/>
      <c r="E166" s="71"/>
      <c r="F166" s="71"/>
      <c r="G166" s="71"/>
      <c r="H166" s="71"/>
      <c r="I166" s="71"/>
      <c r="J166" s="72"/>
      <c r="K166" s="72"/>
      <c r="L166" s="72"/>
      <c r="M166" s="72"/>
      <c r="N166" s="87"/>
      <c r="O166" s="82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6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</row>
    <row r="167" spans="1:48" ht="15.75" customHeight="1">
      <c r="A167" s="242" t="s">
        <v>2142</v>
      </c>
      <c r="B167" s="95">
        <v>45852</v>
      </c>
      <c r="C167" s="69" t="s">
        <v>2140</v>
      </c>
      <c r="D167" s="70">
        <v>1506</v>
      </c>
      <c r="E167" s="71">
        <v>2.1</v>
      </c>
      <c r="F167" s="71">
        <v>2.2000000000000002</v>
      </c>
      <c r="G167" s="71">
        <v>4.33</v>
      </c>
      <c r="H167" s="71">
        <v>0.17</v>
      </c>
      <c r="I167" s="71">
        <v>0.99</v>
      </c>
      <c r="J167" s="72">
        <v>2.3E-2</v>
      </c>
      <c r="K167" s="72">
        <v>0.104</v>
      </c>
      <c r="L167" s="72">
        <v>6.0999999999999999E-2</v>
      </c>
      <c r="M167" s="72">
        <v>1.2999999999999999E-2</v>
      </c>
      <c r="N167" s="87">
        <f t="shared" si="29"/>
        <v>94.308999999999997</v>
      </c>
      <c r="O167" s="82">
        <v>35.381818145188511</v>
      </c>
      <c r="P167" s="34">
        <v>38.703140408789039</v>
      </c>
      <c r="Q167" s="34">
        <v>7.1254714995008772</v>
      </c>
      <c r="R167" s="34">
        <v>16.668499310492109</v>
      </c>
      <c r="S167" s="34">
        <v>0.25057089642070363</v>
      </c>
      <c r="T167" s="34">
        <v>0.15617912901402894</v>
      </c>
      <c r="U167" s="34">
        <v>0.28559044339034412</v>
      </c>
      <c r="V167" s="34">
        <v>0.22138794061266989</v>
      </c>
      <c r="W167" s="34">
        <v>0.47336766938272684</v>
      </c>
      <c r="X167" s="34">
        <v>0.63397455720900919</v>
      </c>
      <c r="Y167" s="34">
        <v>1.0938708759954494</v>
      </c>
      <c r="Z167" s="34">
        <v>1.2952588168373151</v>
      </c>
      <c r="AA167" s="34"/>
      <c r="AB167" s="34" t="s">
        <v>48</v>
      </c>
      <c r="AC167" s="34">
        <v>22.5</v>
      </c>
      <c r="AD167" s="34">
        <v>25.4</v>
      </c>
      <c r="AE167" s="34">
        <v>18.399999999999999</v>
      </c>
      <c r="AF167" s="34">
        <v>0.4</v>
      </c>
      <c r="AG167" s="34">
        <v>3.48</v>
      </c>
      <c r="AH167" s="34">
        <v>52.320000000000007</v>
      </c>
      <c r="AI167" s="34">
        <v>1.3804347826086958</v>
      </c>
      <c r="AJ167" s="34">
        <v>42.009132420091319</v>
      </c>
      <c r="AK167" s="34">
        <v>880.84</v>
      </c>
      <c r="AL167" s="36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</row>
    <row r="168" spans="1:48" ht="15.75" customHeight="1">
      <c r="A168" s="242" t="s">
        <v>2143</v>
      </c>
      <c r="B168" s="95">
        <v>45852</v>
      </c>
      <c r="C168" s="69" t="s">
        <v>2141</v>
      </c>
      <c r="D168" s="70">
        <v>1512</v>
      </c>
      <c r="E168" s="71">
        <v>3.3</v>
      </c>
      <c r="F168" s="71">
        <v>3.4</v>
      </c>
      <c r="G168" s="71">
        <v>4.3600000000000003</v>
      </c>
      <c r="H168" s="71">
        <v>0.17</v>
      </c>
      <c r="I168" s="71">
        <v>0.78</v>
      </c>
      <c r="J168" s="72">
        <v>2.1000000000000001E-2</v>
      </c>
      <c r="K168" s="72">
        <v>9.5000000000000001E-2</v>
      </c>
      <c r="L168" s="72">
        <v>5.0999999999999997E-2</v>
      </c>
      <c r="M168" s="72">
        <v>1.4E-2</v>
      </c>
      <c r="N168" s="87">
        <f t="shared" si="29"/>
        <v>94.509</v>
      </c>
      <c r="O168" s="82">
        <v>35.338479720233217</v>
      </c>
      <c r="P168" s="34">
        <v>38.798651340347654</v>
      </c>
      <c r="Q168" s="34">
        <v>7.1482165472257568</v>
      </c>
      <c r="R168" s="34">
        <v>16.468476365208083</v>
      </c>
      <c r="S168" s="34">
        <v>0.28403642771432114</v>
      </c>
      <c r="T168" s="34">
        <v>0.18549933957388157</v>
      </c>
      <c r="U168" s="34">
        <v>0.31161473430316727</v>
      </c>
      <c r="V168" s="34">
        <v>0.23149673413994989</v>
      </c>
      <c r="W168" s="34">
        <v>0.45413620193019727</v>
      </c>
      <c r="X168" s="34">
        <v>0.67939258932376601</v>
      </c>
      <c r="Y168" s="34">
        <v>1.0979151238963258</v>
      </c>
      <c r="Z168" s="34">
        <v>1.3001936770150955</v>
      </c>
      <c r="AA168" s="34"/>
      <c r="AB168" s="34" t="s">
        <v>50</v>
      </c>
      <c r="AC168" s="34">
        <v>6.3</v>
      </c>
      <c r="AD168" s="34" t="s">
        <v>51</v>
      </c>
      <c r="AE168" s="34"/>
      <c r="AF168" s="34"/>
      <c r="AG168" s="34"/>
      <c r="AH168" s="34"/>
      <c r="AI168" s="34"/>
      <c r="AJ168" s="34"/>
      <c r="AK168" s="34"/>
      <c r="AL168" s="36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spans="1:48" ht="15.75" customHeight="1">
      <c r="A169" s="242" t="s">
        <v>2145</v>
      </c>
      <c r="B169" s="95">
        <v>45852</v>
      </c>
      <c r="C169" s="69" t="s">
        <v>2144</v>
      </c>
      <c r="D169" s="70">
        <v>1484</v>
      </c>
      <c r="E169" s="71">
        <v>5.2</v>
      </c>
      <c r="F169" s="71">
        <v>5.3</v>
      </c>
      <c r="G169" s="71">
        <v>4.3099999999999996</v>
      </c>
      <c r="H169" s="71">
        <v>0.16</v>
      </c>
      <c r="I169" s="71">
        <v>0.56999999999999995</v>
      </c>
      <c r="J169" s="72">
        <v>2.5999999999999999E-2</v>
      </c>
      <c r="K169" s="72">
        <v>9.1999999999999998E-2</v>
      </c>
      <c r="L169" s="72">
        <v>4.3999999999999997E-2</v>
      </c>
      <c r="M169" s="72">
        <v>1.2999999999999999E-2</v>
      </c>
      <c r="N169" s="87">
        <f t="shared" si="29"/>
        <v>94.784999999999997</v>
      </c>
      <c r="O169" s="82">
        <v>35.69</v>
      </c>
      <c r="P169" s="34">
        <v>38.24</v>
      </c>
      <c r="Q169" s="34">
        <v>7.1928926244501232</v>
      </c>
      <c r="R169" s="34">
        <v>16.554405526749409</v>
      </c>
      <c r="S169" s="34">
        <v>0.28000000000000003</v>
      </c>
      <c r="T169" s="34">
        <v>0.18555093649377941</v>
      </c>
      <c r="U169" s="34">
        <v>0.31170141040951765</v>
      </c>
      <c r="V169" s="34">
        <v>0.33</v>
      </c>
      <c r="W169" s="34">
        <v>0.4</v>
      </c>
      <c r="X169" s="34">
        <v>0.70676482592855749</v>
      </c>
      <c r="Y169" s="34">
        <f t="shared" ref="Y169:Y170" si="40">P169/O169</f>
        <v>1.0714485850378259</v>
      </c>
      <c r="Z169" s="34">
        <f t="shared" ref="Z169:Z170" si="41">(Q169+P169)/O169</f>
        <v>1.2729866243891883</v>
      </c>
      <c r="AA169" s="34"/>
      <c r="AB169" s="245" t="s">
        <v>53</v>
      </c>
      <c r="AC169" s="171">
        <v>14.3</v>
      </c>
      <c r="AD169" s="34">
        <v>24.8</v>
      </c>
      <c r="AE169" s="34">
        <v>18</v>
      </c>
      <c r="AF169" s="34">
        <v>0.6</v>
      </c>
      <c r="AG169" s="34">
        <v>3.62</v>
      </c>
      <c r="AH169" s="34">
        <f>100-(AG169+AF169+AE169+AD169)</f>
        <v>52.980000000000004</v>
      </c>
      <c r="AI169" s="34">
        <f>AD169/AE169</f>
        <v>1.3777777777777778</v>
      </c>
      <c r="AJ169" s="34">
        <f>AE169/(AD169+AE169)*100</f>
        <v>42.056074766355145</v>
      </c>
      <c r="AK169" s="34">
        <f>AD169*3050/100+AG169*3050/100</f>
        <v>866.81</v>
      </c>
      <c r="AL169" s="36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spans="1:48" ht="15.75" customHeight="1">
      <c r="A170" s="243" t="s">
        <v>2146</v>
      </c>
      <c r="B170" s="95">
        <v>45852</v>
      </c>
      <c r="C170" s="69" t="s">
        <v>2147</v>
      </c>
      <c r="D170" s="70">
        <v>1487</v>
      </c>
      <c r="E170" s="71">
        <v>6.4</v>
      </c>
      <c r="F170" s="71">
        <v>6.5</v>
      </c>
      <c r="G170" s="71">
        <v>4.26</v>
      </c>
      <c r="H170" s="71">
        <v>0.15</v>
      </c>
      <c r="I170" s="71">
        <v>0.43</v>
      </c>
      <c r="J170" s="72">
        <v>0.03</v>
      </c>
      <c r="K170" s="72">
        <v>0.1</v>
      </c>
      <c r="L170" s="72">
        <v>3.3000000000000002E-2</v>
      </c>
      <c r="M170" s="72">
        <v>1.2999999999999999E-2</v>
      </c>
      <c r="N170" s="87">
        <f t="shared" si="29"/>
        <v>94.983999999999995</v>
      </c>
      <c r="O170" s="82">
        <v>35.42</v>
      </c>
      <c r="P170" s="34">
        <v>38.090000000000003</v>
      </c>
      <c r="Q170" s="34">
        <v>7.6011077562089495</v>
      </c>
      <c r="R170" s="34">
        <v>16.32</v>
      </c>
      <c r="S170" s="34">
        <v>0.25913782935029711</v>
      </c>
      <c r="T170" s="34">
        <v>0.27353997066280883</v>
      </c>
      <c r="U170" s="34">
        <v>0.35078781952082594</v>
      </c>
      <c r="V170" s="34">
        <v>0.3</v>
      </c>
      <c r="W170" s="34">
        <v>0.42</v>
      </c>
      <c r="X170" s="34">
        <v>0.77952848782405759</v>
      </c>
      <c r="Y170" s="34">
        <f t="shared" si="40"/>
        <v>1.0753811405985318</v>
      </c>
      <c r="Z170" s="34">
        <f t="shared" si="41"/>
        <v>1.2899804561323813</v>
      </c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6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spans="1:48" ht="15.75" customHeight="1">
      <c r="A171" s="244" t="s">
        <v>2149</v>
      </c>
      <c r="B171" s="95">
        <v>45852</v>
      </c>
      <c r="C171" s="69" t="s">
        <v>2148</v>
      </c>
      <c r="D171" s="70">
        <v>1469</v>
      </c>
      <c r="E171" s="71">
        <v>8.35</v>
      </c>
      <c r="F171" s="71">
        <v>8.4499999999999993</v>
      </c>
      <c r="G171" s="71">
        <v>4.2300000000000004</v>
      </c>
      <c r="H171" s="71">
        <v>0.15</v>
      </c>
      <c r="I171" s="71">
        <v>0.5</v>
      </c>
      <c r="J171" s="72">
        <v>3.6999999999999998E-2</v>
      </c>
      <c r="K171" s="72">
        <v>0.111</v>
      </c>
      <c r="L171" s="72">
        <v>3.4000000000000002E-2</v>
      </c>
      <c r="M171" s="72">
        <v>1.4E-2</v>
      </c>
      <c r="N171" s="87">
        <f t="shared" si="29"/>
        <v>94.924000000000007</v>
      </c>
      <c r="O171" s="82">
        <v>36.1</v>
      </c>
      <c r="P171" s="34">
        <v>38.11</v>
      </c>
      <c r="Q171" s="34">
        <v>7.4284465641699642</v>
      </c>
      <c r="R171" s="34">
        <v>15.651028864237897</v>
      </c>
      <c r="S171" s="34">
        <v>0.26</v>
      </c>
      <c r="T171" s="34">
        <v>0.28000000000000003</v>
      </c>
      <c r="U171" s="34">
        <v>0.36</v>
      </c>
      <c r="V171" s="34">
        <v>0.24</v>
      </c>
      <c r="W171" s="34">
        <v>0.5</v>
      </c>
      <c r="X171" s="34">
        <v>0.83370659227021404</v>
      </c>
      <c r="Y171" s="34">
        <v>1.0556786703601106</v>
      </c>
      <c r="Z171" s="34">
        <v>1.2614528134119103</v>
      </c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6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spans="1:48" ht="15.75" customHeight="1">
      <c r="A172" s="244" t="s">
        <v>2151</v>
      </c>
      <c r="B172" s="95">
        <v>45852</v>
      </c>
      <c r="C172" s="69" t="s">
        <v>2150</v>
      </c>
      <c r="D172" s="70">
        <v>1506</v>
      </c>
      <c r="E172" s="71">
        <v>10.35</v>
      </c>
      <c r="F172" s="71">
        <v>10.45</v>
      </c>
      <c r="G172" s="71">
        <v>4.37</v>
      </c>
      <c r="H172" s="71">
        <v>0.15</v>
      </c>
      <c r="I172" s="71">
        <v>0.87</v>
      </c>
      <c r="J172" s="72">
        <v>2.9000000000000001E-2</v>
      </c>
      <c r="K172" s="72">
        <v>0.10100000000000001</v>
      </c>
      <c r="L172" s="72">
        <v>5.2999999999999999E-2</v>
      </c>
      <c r="M172" s="72">
        <v>1.2999999999999999E-2</v>
      </c>
      <c r="N172" s="87">
        <f t="shared" si="29"/>
        <v>94.414000000000001</v>
      </c>
      <c r="O172" s="82">
        <v>35.61</v>
      </c>
      <c r="P172" s="34">
        <v>38.880000000000003</v>
      </c>
      <c r="Q172" s="34">
        <v>7.32</v>
      </c>
      <c r="R172" s="34">
        <v>15.76</v>
      </c>
      <c r="S172" s="34">
        <v>0.36</v>
      </c>
      <c r="T172" s="34">
        <v>0.28999999999999998</v>
      </c>
      <c r="U172" s="34">
        <v>0.31</v>
      </c>
      <c r="V172" s="34">
        <v>0.19</v>
      </c>
      <c r="W172" s="34">
        <v>0.42</v>
      </c>
      <c r="X172" s="34">
        <v>0.76</v>
      </c>
      <c r="Y172" s="34">
        <v>1.0918281381634374</v>
      </c>
      <c r="Z172" s="34">
        <v>1.2973883740522327</v>
      </c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6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spans="1:48" ht="15.75" customHeight="1">
      <c r="A173" s="244" t="s">
        <v>2153</v>
      </c>
      <c r="B173" s="95">
        <v>45852</v>
      </c>
      <c r="C173" s="69" t="s">
        <v>2152</v>
      </c>
      <c r="D173" s="70">
        <v>1486</v>
      </c>
      <c r="E173" s="71">
        <v>12.2</v>
      </c>
      <c r="F173" s="71">
        <v>12.3</v>
      </c>
      <c r="G173" s="71">
        <v>4.32</v>
      </c>
      <c r="H173" s="71">
        <v>0.15</v>
      </c>
      <c r="I173" s="71">
        <v>0.47</v>
      </c>
      <c r="J173" s="72">
        <v>2.9000000000000001E-2</v>
      </c>
      <c r="K173" s="72">
        <v>9.6000000000000002E-2</v>
      </c>
      <c r="L173" s="72">
        <v>3.6999999999999998E-2</v>
      </c>
      <c r="M173" s="72">
        <v>1.2E-2</v>
      </c>
      <c r="N173" s="87">
        <f t="shared" si="29"/>
        <v>94.885999999999996</v>
      </c>
      <c r="O173" s="82">
        <v>36.016986989096914</v>
      </c>
      <c r="P173" s="34">
        <v>38.68344397122496</v>
      </c>
      <c r="Q173" s="34">
        <v>7.26</v>
      </c>
      <c r="R173" s="34">
        <v>15.76</v>
      </c>
      <c r="S173" s="34">
        <v>0.2289466725429706</v>
      </c>
      <c r="T173" s="34">
        <v>0.20855466122335381</v>
      </c>
      <c r="U173" s="34">
        <v>0.2734383336039527</v>
      </c>
      <c r="V173" s="34">
        <v>0.29372959387950032</v>
      </c>
      <c r="W173" s="34">
        <v>0.42196552277084554</v>
      </c>
      <c r="X173" s="34">
        <v>0.74390540898973678</v>
      </c>
      <c r="Y173" s="34">
        <v>1.0740333160831925</v>
      </c>
      <c r="Z173" s="34">
        <v>1.2756048690339641</v>
      </c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6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spans="1:48" ht="15.75" customHeight="1">
      <c r="A174" s="244" t="s">
        <v>2155</v>
      </c>
      <c r="B174" s="95">
        <v>45852</v>
      </c>
      <c r="C174" s="69" t="s">
        <v>2154</v>
      </c>
      <c r="D174" s="70">
        <v>1465</v>
      </c>
      <c r="E174" s="71">
        <v>14.5</v>
      </c>
      <c r="F174" s="71">
        <v>15</v>
      </c>
      <c r="G174" s="71">
        <v>4.25</v>
      </c>
      <c r="H174" s="71">
        <v>0.11</v>
      </c>
      <c r="I174" s="71">
        <v>0.28999999999999998</v>
      </c>
      <c r="J174" s="72">
        <v>6.6000000000000003E-2</v>
      </c>
      <c r="K174" s="72">
        <v>0.10199999999999999</v>
      </c>
      <c r="L174" s="72">
        <v>2.1000000000000001E-2</v>
      </c>
      <c r="M174" s="72">
        <v>1.2E-2</v>
      </c>
      <c r="N174" s="87">
        <f t="shared" si="29"/>
        <v>95.149000000000001</v>
      </c>
      <c r="O174" s="82">
        <v>36.78</v>
      </c>
      <c r="P174" s="34">
        <v>37.79</v>
      </c>
      <c r="Q174" s="34">
        <v>6.74</v>
      </c>
      <c r="R174" s="34">
        <v>15.56</v>
      </c>
      <c r="S174" s="34">
        <v>0.56999999999999995</v>
      </c>
      <c r="T174" s="34">
        <v>0.34</v>
      </c>
      <c r="U174" s="34">
        <v>0.25</v>
      </c>
      <c r="V174" s="34">
        <v>0.22</v>
      </c>
      <c r="W174" s="34">
        <v>0.53</v>
      </c>
      <c r="X174" s="34">
        <v>0.9</v>
      </c>
      <c r="Y174" s="34">
        <v>1.0274605764002174</v>
      </c>
      <c r="Z174" s="34">
        <v>1.2107123436650353</v>
      </c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6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spans="1:48" ht="15.75" customHeight="1">
      <c r="A175" s="244" t="s">
        <v>2157</v>
      </c>
      <c r="B175" s="95">
        <v>45852</v>
      </c>
      <c r="C175" s="69" t="s">
        <v>2156</v>
      </c>
      <c r="D175" s="70">
        <v>1498</v>
      </c>
      <c r="E175" s="71">
        <v>16.399999999999999</v>
      </c>
      <c r="F175" s="71">
        <v>16.5</v>
      </c>
      <c r="G175" s="71">
        <v>4.26</v>
      </c>
      <c r="H175" s="71">
        <v>0.17</v>
      </c>
      <c r="I175" s="71">
        <v>0.81</v>
      </c>
      <c r="J175" s="72">
        <v>2.9000000000000001E-2</v>
      </c>
      <c r="K175" s="72">
        <v>9.0999999999999998E-2</v>
      </c>
      <c r="L175" s="72">
        <v>6.5000000000000002E-2</v>
      </c>
      <c r="M175" s="72">
        <v>1.4E-2</v>
      </c>
      <c r="N175" s="87">
        <f t="shared" si="29"/>
        <v>94.560999999999993</v>
      </c>
      <c r="O175" s="82">
        <v>35.47</v>
      </c>
      <c r="P175" s="34">
        <v>38</v>
      </c>
      <c r="Q175" s="34">
        <v>7.17</v>
      </c>
      <c r="R175" s="34">
        <v>16.96</v>
      </c>
      <c r="S175" s="34">
        <v>0.31</v>
      </c>
      <c r="T175" s="34">
        <v>0.23</v>
      </c>
      <c r="U175" s="34">
        <v>0.24</v>
      </c>
      <c r="V175" s="34">
        <v>0.21</v>
      </c>
      <c r="W175" s="34">
        <v>0.5</v>
      </c>
      <c r="X175" s="34">
        <v>0.8</v>
      </c>
      <c r="Y175" s="34">
        <v>1.0713278827177897</v>
      </c>
      <c r="Z175" s="34">
        <v>1.2734705384832254</v>
      </c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6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spans="1:48" ht="15.75" customHeight="1">
      <c r="A176" s="244" t="s">
        <v>2159</v>
      </c>
      <c r="B176" s="95">
        <v>45852</v>
      </c>
      <c r="C176" s="69" t="s">
        <v>2158</v>
      </c>
      <c r="D176" s="70">
        <v>1484</v>
      </c>
      <c r="E176" s="71">
        <v>18.3</v>
      </c>
      <c r="F176" s="71">
        <v>18.399999999999999</v>
      </c>
      <c r="G176" s="71">
        <v>4.3</v>
      </c>
      <c r="H176" s="71">
        <v>0.16</v>
      </c>
      <c r="I176" s="71">
        <v>0.52</v>
      </c>
      <c r="J176" s="72">
        <v>3.1E-2</v>
      </c>
      <c r="K176" s="72">
        <v>8.4000000000000005E-2</v>
      </c>
      <c r="L176" s="72">
        <v>4.9000000000000002E-2</v>
      </c>
      <c r="M176" s="72">
        <v>1.4E-2</v>
      </c>
      <c r="N176" s="87">
        <f t="shared" si="29"/>
        <v>94.841999999999999</v>
      </c>
      <c r="O176" s="82">
        <v>35.86</v>
      </c>
      <c r="P176" s="34">
        <v>37.97</v>
      </c>
      <c r="Q176" s="34">
        <v>6.81</v>
      </c>
      <c r="R176" s="34">
        <v>16.96</v>
      </c>
      <c r="S176" s="34">
        <v>0.28999999999999998</v>
      </c>
      <c r="T176" s="34">
        <v>0.24</v>
      </c>
      <c r="U176" s="34">
        <v>0.25</v>
      </c>
      <c r="V176" s="34">
        <v>0.21</v>
      </c>
      <c r="W176" s="34">
        <v>0.5</v>
      </c>
      <c r="X176" s="34">
        <v>0.81</v>
      </c>
      <c r="Y176" s="34">
        <v>1.0588399330730618</v>
      </c>
      <c r="Z176" s="34">
        <v>1.2487451199107642</v>
      </c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6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spans="1:48" ht="15.75" customHeight="1">
      <c r="A177" s="244" t="s">
        <v>2161</v>
      </c>
      <c r="B177" s="95">
        <v>45852</v>
      </c>
      <c r="C177" s="69" t="s">
        <v>2160</v>
      </c>
      <c r="D177" s="70">
        <v>1473</v>
      </c>
      <c r="E177" s="71">
        <v>20.149999999999999</v>
      </c>
      <c r="F177" s="71">
        <v>20.25</v>
      </c>
      <c r="G177" s="71">
        <v>4.3</v>
      </c>
      <c r="H177" s="71">
        <v>0.14000000000000001</v>
      </c>
      <c r="I177" s="71">
        <v>0.28999999999999998</v>
      </c>
      <c r="J177" s="72">
        <v>5.6000000000000001E-2</v>
      </c>
      <c r="K177" s="72">
        <v>8.5000000000000006E-2</v>
      </c>
      <c r="L177" s="72">
        <v>2.5999999999999999E-2</v>
      </c>
      <c r="M177" s="72">
        <v>1.4E-2</v>
      </c>
      <c r="N177" s="87">
        <f t="shared" si="29"/>
        <v>95.088999999999999</v>
      </c>
      <c r="O177" s="82">
        <v>36.67</v>
      </c>
      <c r="P177" s="34">
        <v>37.32</v>
      </c>
      <c r="Q177" s="34">
        <v>6.7</v>
      </c>
      <c r="R177" s="34">
        <v>16.600000000000001</v>
      </c>
      <c r="S177" s="34">
        <v>0.39</v>
      </c>
      <c r="T177" s="34">
        <v>0.3</v>
      </c>
      <c r="U177" s="34">
        <v>0.24</v>
      </c>
      <c r="V177" s="34">
        <v>0.21</v>
      </c>
      <c r="W177" s="34">
        <v>0.54</v>
      </c>
      <c r="X177" s="34">
        <v>0.85</v>
      </c>
      <c r="Y177" s="34">
        <v>1.0177256613035177</v>
      </c>
      <c r="Z177" s="34">
        <v>1.2004363239705482</v>
      </c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6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spans="1:48" ht="15.75" customHeight="1">
      <c r="A178" s="244" t="s">
        <v>2163</v>
      </c>
      <c r="B178" s="95">
        <v>45852</v>
      </c>
      <c r="C178" s="69" t="s">
        <v>2162</v>
      </c>
      <c r="D178" s="70">
        <v>1465</v>
      </c>
      <c r="E178" s="71">
        <v>20.100000000000001</v>
      </c>
      <c r="F178" s="71">
        <v>20.2</v>
      </c>
      <c r="G178" s="71">
        <v>4.1900000000000004</v>
      </c>
      <c r="H178" s="71">
        <v>0.14000000000000001</v>
      </c>
      <c r="I178" s="71">
        <v>0.38</v>
      </c>
      <c r="J178" s="72">
        <v>5.5E-2</v>
      </c>
      <c r="K178" s="72">
        <v>8.5000000000000006E-2</v>
      </c>
      <c r="L178" s="72">
        <v>3.2000000000000001E-2</v>
      </c>
      <c r="M178" s="72">
        <v>1.2999999999999999E-2</v>
      </c>
      <c r="N178" s="87">
        <f t="shared" si="29"/>
        <v>95.105000000000004</v>
      </c>
      <c r="O178" s="82">
        <v>36.85</v>
      </c>
      <c r="P178" s="34">
        <v>37.14</v>
      </c>
      <c r="Q178" s="34">
        <v>6.9</v>
      </c>
      <c r="R178" s="34">
        <v>16.16</v>
      </c>
      <c r="S178" s="34">
        <v>0.44</v>
      </c>
      <c r="T178" s="34">
        <v>0.37</v>
      </c>
      <c r="U178" s="34">
        <v>0.24</v>
      </c>
      <c r="V178" s="34">
        <v>0.23</v>
      </c>
      <c r="W178" s="34">
        <v>0.47</v>
      </c>
      <c r="X178" s="34">
        <v>0.92</v>
      </c>
      <c r="Y178" s="34">
        <v>1.0078697421981004</v>
      </c>
      <c r="Z178" s="34">
        <v>1.1951153324287651</v>
      </c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6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spans="1:48" ht="15.75" customHeight="1">
      <c r="A179" s="244" t="s">
        <v>2165</v>
      </c>
      <c r="B179" s="95">
        <v>45852</v>
      </c>
      <c r="C179" s="69" t="s">
        <v>2164</v>
      </c>
      <c r="D179" s="70">
        <v>1479</v>
      </c>
      <c r="E179" s="71">
        <v>23.5</v>
      </c>
      <c r="F179" s="71">
        <v>24</v>
      </c>
      <c r="G179" s="71">
        <v>4.32</v>
      </c>
      <c r="H179" s="71">
        <v>0.15</v>
      </c>
      <c r="I179" s="71">
        <v>0.78</v>
      </c>
      <c r="J179" s="72">
        <v>3.9E-2</v>
      </c>
      <c r="K179" s="72">
        <v>9.7000000000000003E-2</v>
      </c>
      <c r="L179" s="72">
        <v>6.0999999999999999E-2</v>
      </c>
      <c r="M179" s="72">
        <v>1.4999999999999999E-2</v>
      </c>
      <c r="N179" s="87">
        <f t="shared" si="29"/>
        <v>94.537999999999997</v>
      </c>
      <c r="O179" s="82">
        <v>36.72</v>
      </c>
      <c r="P179" s="34">
        <v>37.130000000000003</v>
      </c>
      <c r="Q179" s="34">
        <v>6.7</v>
      </c>
      <c r="R179" s="34">
        <v>16.920000000000002</v>
      </c>
      <c r="S179" s="34">
        <v>0.34</v>
      </c>
      <c r="T179" s="34">
        <v>0.27</v>
      </c>
      <c r="U179" s="34">
        <v>0.24</v>
      </c>
      <c r="V179" s="34">
        <v>0.21</v>
      </c>
      <c r="W179" s="34">
        <v>0.51</v>
      </c>
      <c r="X179" s="34">
        <v>0.82</v>
      </c>
      <c r="Y179" s="34">
        <v>1.011165577342048</v>
      </c>
      <c r="Z179" s="34">
        <v>1.1936274509803924</v>
      </c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6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spans="1:48" ht="15.75" customHeight="1">
      <c r="A180" s="229"/>
      <c r="B180" s="95"/>
      <c r="C180" s="69"/>
      <c r="D180" s="70"/>
      <c r="E180" s="71"/>
      <c r="F180" s="71"/>
      <c r="G180" s="71"/>
      <c r="H180" s="71"/>
      <c r="I180" s="71"/>
      <c r="J180" s="72"/>
      <c r="K180" s="72"/>
      <c r="L180" s="72"/>
      <c r="M180" s="72"/>
      <c r="N180" s="87"/>
      <c r="O180" s="82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6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spans="1:48" ht="15.75" customHeight="1">
      <c r="A181" s="244" t="s">
        <v>2167</v>
      </c>
      <c r="B181" s="95">
        <v>45853</v>
      </c>
      <c r="C181" s="69" t="s">
        <v>2166</v>
      </c>
      <c r="D181" s="70">
        <v>1499</v>
      </c>
      <c r="E181" s="71">
        <v>2.1</v>
      </c>
      <c r="F181" s="71">
        <v>2.2000000000000002</v>
      </c>
      <c r="G181" s="71">
        <v>4.46</v>
      </c>
      <c r="H181" s="71">
        <v>0.15</v>
      </c>
      <c r="I181" s="71">
        <v>0.66</v>
      </c>
      <c r="J181" s="72">
        <v>3.5000000000000003E-2</v>
      </c>
      <c r="K181" s="72">
        <v>8.6999999999999994E-2</v>
      </c>
      <c r="L181" s="72">
        <v>5.8000000000000003E-2</v>
      </c>
      <c r="M181" s="72">
        <v>1.2999999999999999E-2</v>
      </c>
      <c r="N181" s="87">
        <f t="shared" si="29"/>
        <v>94.537000000000006</v>
      </c>
      <c r="O181" s="82">
        <v>35.72</v>
      </c>
      <c r="P181" s="34">
        <v>37.56</v>
      </c>
      <c r="Q181" s="34">
        <v>7.08</v>
      </c>
      <c r="R181" s="34">
        <v>17.09</v>
      </c>
      <c r="S181" s="34">
        <v>0.32</v>
      </c>
      <c r="T181" s="34">
        <v>0.2</v>
      </c>
      <c r="U181" s="34">
        <v>0.24</v>
      </c>
      <c r="V181" s="34">
        <v>0.18</v>
      </c>
      <c r="W181" s="34">
        <v>0.41</v>
      </c>
      <c r="X181" s="34">
        <v>0.82</v>
      </c>
      <c r="Y181" s="34">
        <v>1.051511758118701</v>
      </c>
      <c r="Z181" s="34">
        <v>1.2497200447928332</v>
      </c>
      <c r="AA181" s="34"/>
      <c r="AB181" s="34" t="s">
        <v>48</v>
      </c>
      <c r="AC181" s="34">
        <v>22.5</v>
      </c>
      <c r="AD181" s="34" t="s">
        <v>51</v>
      </c>
      <c r="AE181" s="34"/>
      <c r="AF181" s="34"/>
      <c r="AG181" s="34"/>
      <c r="AH181" s="34"/>
      <c r="AI181" s="34"/>
      <c r="AJ181" s="34"/>
      <c r="AK181" s="34"/>
      <c r="AL181" s="36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spans="1:48" ht="15.75" customHeight="1">
      <c r="A182" s="244" t="s">
        <v>2169</v>
      </c>
      <c r="B182" s="95">
        <v>45853</v>
      </c>
      <c r="C182" s="69" t="s">
        <v>2168</v>
      </c>
      <c r="D182" s="70">
        <v>1490</v>
      </c>
      <c r="E182" s="71">
        <v>4</v>
      </c>
      <c r="F182" s="71">
        <v>4.0999999999999996</v>
      </c>
      <c r="G182" s="71">
        <v>4.43</v>
      </c>
      <c r="H182" s="71">
        <v>0.17</v>
      </c>
      <c r="I182" s="71">
        <v>0.77</v>
      </c>
      <c r="J182" s="72">
        <v>2.3E-2</v>
      </c>
      <c r="K182" s="72">
        <v>8.5999999999999993E-2</v>
      </c>
      <c r="L182" s="72">
        <v>6.4000000000000001E-2</v>
      </c>
      <c r="M182" s="72">
        <v>1.2999999999999999E-2</v>
      </c>
      <c r="N182" s="87">
        <f t="shared" si="29"/>
        <v>94.444000000000003</v>
      </c>
      <c r="O182" s="82">
        <v>35.39</v>
      </c>
      <c r="P182" s="34">
        <v>37.65</v>
      </c>
      <c r="Q182" s="34">
        <v>7.04</v>
      </c>
      <c r="R182" s="34">
        <v>17.66</v>
      </c>
      <c r="S182" s="34">
        <v>0.28000000000000003</v>
      </c>
      <c r="T182" s="34">
        <v>0.21</v>
      </c>
      <c r="U182" s="34">
        <v>0.24</v>
      </c>
      <c r="V182" s="34">
        <v>0.19</v>
      </c>
      <c r="W182" s="34">
        <v>0.44</v>
      </c>
      <c r="X182" s="34">
        <v>0.79</v>
      </c>
      <c r="Y182" s="34">
        <v>1.0638598474145238</v>
      </c>
      <c r="Z182" s="34">
        <v>1.262786097767731</v>
      </c>
      <c r="AA182" s="34"/>
      <c r="AB182" s="34" t="s">
        <v>50</v>
      </c>
      <c r="AC182" s="34">
        <v>6.3</v>
      </c>
      <c r="AD182" s="34">
        <v>25</v>
      </c>
      <c r="AE182" s="34">
        <v>18.2</v>
      </c>
      <c r="AF182" s="34">
        <v>0.6</v>
      </c>
      <c r="AG182" s="34">
        <v>2.48</v>
      </c>
      <c r="AH182" s="34">
        <v>53.72</v>
      </c>
      <c r="AI182" s="34">
        <v>1.3736263736263736</v>
      </c>
      <c r="AJ182" s="34">
        <v>42.129629629629626</v>
      </c>
      <c r="AK182" s="34">
        <v>838.14</v>
      </c>
      <c r="AL182" s="36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spans="1:48" ht="15.75" customHeight="1">
      <c r="A183" s="244" t="s">
        <v>2171</v>
      </c>
      <c r="B183" s="95">
        <v>45853</v>
      </c>
      <c r="C183" s="69" t="s">
        <v>2170</v>
      </c>
      <c r="D183" s="70">
        <v>1492</v>
      </c>
      <c r="E183" s="71">
        <v>5.3</v>
      </c>
      <c r="F183" s="71">
        <v>5.4</v>
      </c>
      <c r="G183" s="71">
        <v>4.3899999999999997</v>
      </c>
      <c r="H183" s="71">
        <v>0.16</v>
      </c>
      <c r="I183" s="71">
        <v>0.71</v>
      </c>
      <c r="J183" s="72">
        <v>3.3000000000000002E-2</v>
      </c>
      <c r="K183" s="72">
        <v>8.8999999999999996E-2</v>
      </c>
      <c r="L183" s="72">
        <v>0.06</v>
      </c>
      <c r="M183" s="72">
        <v>1.4E-2</v>
      </c>
      <c r="N183" s="87">
        <f t="shared" si="29"/>
        <v>94.543999999999997</v>
      </c>
      <c r="O183" s="82">
        <v>35.880000000000003</v>
      </c>
      <c r="P183" s="34">
        <v>37.81</v>
      </c>
      <c r="Q183" s="34">
        <v>7.12</v>
      </c>
      <c r="R183" s="34">
        <v>16.71</v>
      </c>
      <c r="S183" s="34">
        <v>0.38</v>
      </c>
      <c r="T183" s="34">
        <v>0.22</v>
      </c>
      <c r="U183" s="34">
        <v>0.24</v>
      </c>
      <c r="V183" s="34">
        <v>0.21</v>
      </c>
      <c r="W183" s="34">
        <v>0.52</v>
      </c>
      <c r="X183" s="34">
        <v>0.8</v>
      </c>
      <c r="Y183" s="34">
        <v>1.0537904124860646</v>
      </c>
      <c r="Z183" s="34">
        <v>1.2522296544035674</v>
      </c>
      <c r="AA183" s="34"/>
      <c r="AB183" s="245" t="s">
        <v>53</v>
      </c>
      <c r="AC183" s="171">
        <v>14.3</v>
      </c>
      <c r="AD183" s="34" t="s">
        <v>51</v>
      </c>
      <c r="AE183" s="34"/>
      <c r="AF183" s="34"/>
      <c r="AG183" s="34"/>
      <c r="AH183" s="34"/>
      <c r="AI183" s="34"/>
      <c r="AJ183" s="34"/>
      <c r="AK183" s="34"/>
      <c r="AL183" s="36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spans="1:48" ht="15.75" customHeight="1">
      <c r="A184" s="244" t="s">
        <v>2173</v>
      </c>
      <c r="B184" s="95">
        <v>45853</v>
      </c>
      <c r="C184" s="69" t="s">
        <v>2172</v>
      </c>
      <c r="D184" s="70">
        <v>1493</v>
      </c>
      <c r="E184" s="71">
        <v>7.35</v>
      </c>
      <c r="F184" s="71">
        <v>7.45</v>
      </c>
      <c r="G184" s="71">
        <v>4.32</v>
      </c>
      <c r="H184" s="71">
        <v>0.16</v>
      </c>
      <c r="I184" s="71">
        <v>0.57999999999999996</v>
      </c>
      <c r="J184" s="72">
        <v>4.2000000000000003E-2</v>
      </c>
      <c r="K184" s="72">
        <v>8.8999999999999996E-2</v>
      </c>
      <c r="L184" s="72">
        <v>4.9000000000000002E-2</v>
      </c>
      <c r="M184" s="72">
        <v>1.4E-2</v>
      </c>
      <c r="N184" s="87">
        <f t="shared" si="29"/>
        <v>94.745999999999995</v>
      </c>
      <c r="O184" s="82">
        <v>36.58</v>
      </c>
      <c r="P184" s="34">
        <v>37.299999999999997</v>
      </c>
      <c r="Q184" s="34">
        <v>6.86</v>
      </c>
      <c r="R184" s="34">
        <v>16.78</v>
      </c>
      <c r="S184" s="34">
        <v>0.34</v>
      </c>
      <c r="T184" s="34">
        <v>0.24</v>
      </c>
      <c r="U184" s="34">
        <v>0.24</v>
      </c>
      <c r="V184" s="34">
        <v>0.22</v>
      </c>
      <c r="W184" s="34">
        <v>0.5</v>
      </c>
      <c r="X184" s="34">
        <v>0.76</v>
      </c>
      <c r="Y184" s="34">
        <v>1.0196828868234007</v>
      </c>
      <c r="Z184" s="34">
        <v>1.2072170585019135</v>
      </c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6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spans="1:48" ht="15.75" customHeight="1">
      <c r="A185" s="244" t="s">
        <v>2175</v>
      </c>
      <c r="B185" s="95">
        <v>45853</v>
      </c>
      <c r="C185" s="69" t="s">
        <v>2174</v>
      </c>
      <c r="D185" s="70">
        <v>1479</v>
      </c>
      <c r="E185" s="71">
        <v>9.3000000000000007</v>
      </c>
      <c r="F185" s="71">
        <v>9.4</v>
      </c>
      <c r="G185" s="71">
        <v>4.2300000000000004</v>
      </c>
      <c r="H185" s="71">
        <v>0.14000000000000001</v>
      </c>
      <c r="I185" s="71">
        <v>0.38</v>
      </c>
      <c r="J185" s="72">
        <v>0.05</v>
      </c>
      <c r="K185" s="72">
        <v>8.2000000000000003E-2</v>
      </c>
      <c r="L185" s="72">
        <v>3.3000000000000002E-2</v>
      </c>
      <c r="M185" s="72">
        <v>1.4999999999999999E-2</v>
      </c>
      <c r="N185" s="87">
        <f t="shared" si="29"/>
        <v>95.07</v>
      </c>
      <c r="O185" s="82">
        <v>36.97</v>
      </c>
      <c r="P185" s="34">
        <v>37.090000000000003</v>
      </c>
      <c r="Q185" s="34">
        <v>6.87</v>
      </c>
      <c r="R185" s="34">
        <v>16.329999999999998</v>
      </c>
      <c r="S185" s="34">
        <v>0.4</v>
      </c>
      <c r="T185" s="34">
        <v>0.28000000000000003</v>
      </c>
      <c r="U185" s="34">
        <v>0.24</v>
      </c>
      <c r="V185" s="34">
        <v>0.21</v>
      </c>
      <c r="W185" s="34">
        <v>0.53</v>
      </c>
      <c r="X185" s="34">
        <v>0.81</v>
      </c>
      <c r="Y185" s="34">
        <v>1.0032458750338114</v>
      </c>
      <c r="Z185" s="34">
        <v>1.1890722207195024</v>
      </c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6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spans="1:48" ht="15.75" customHeight="1">
      <c r="A186" s="244" t="s">
        <v>2177</v>
      </c>
      <c r="B186" s="95">
        <v>45853</v>
      </c>
      <c r="C186" s="69" t="s">
        <v>2176</v>
      </c>
      <c r="D186" s="70">
        <v>1490</v>
      </c>
      <c r="E186" s="71">
        <v>11.25</v>
      </c>
      <c r="F186" s="71">
        <v>11.35</v>
      </c>
      <c r="G186" s="71">
        <v>4.1900000000000004</v>
      </c>
      <c r="H186" s="71">
        <v>0.17</v>
      </c>
      <c r="I186" s="71">
        <v>1.0900000000000001</v>
      </c>
      <c r="J186" s="72">
        <v>2.7E-2</v>
      </c>
      <c r="K186" s="72">
        <v>8.5999999999999993E-2</v>
      </c>
      <c r="L186" s="72">
        <v>7.2999999999999995E-2</v>
      </c>
      <c r="M186" s="72">
        <v>1.4999999999999999E-2</v>
      </c>
      <c r="N186" s="87">
        <f t="shared" si="29"/>
        <v>94.349000000000004</v>
      </c>
      <c r="O186" s="82">
        <v>36.17</v>
      </c>
      <c r="P186" s="34">
        <v>37.65</v>
      </c>
      <c r="Q186" s="34">
        <v>6.98</v>
      </c>
      <c r="R186" s="34">
        <v>16.88</v>
      </c>
      <c r="S186" s="34">
        <v>0.31</v>
      </c>
      <c r="T186" s="34">
        <v>0.2</v>
      </c>
      <c r="U186" s="34">
        <v>0.24</v>
      </c>
      <c r="V186" s="34">
        <v>0.2</v>
      </c>
      <c r="W186" s="34">
        <v>0.5</v>
      </c>
      <c r="X186" s="34">
        <v>0.73</v>
      </c>
      <c r="Y186" s="34">
        <v>1.0409178877522809</v>
      </c>
      <c r="Z186" s="34">
        <v>1.2338954935029027</v>
      </c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6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spans="1:48" ht="15.75" customHeight="1">
      <c r="A187" s="244" t="s">
        <v>2179</v>
      </c>
      <c r="B187" s="95">
        <v>45853</v>
      </c>
      <c r="C187" s="69" t="s">
        <v>2178</v>
      </c>
      <c r="D187" s="70">
        <v>1488</v>
      </c>
      <c r="E187" s="71">
        <v>14.4</v>
      </c>
      <c r="F187" s="71">
        <v>14.5</v>
      </c>
      <c r="G187" s="71">
        <v>4.3099999999999996</v>
      </c>
      <c r="H187" s="71">
        <v>0.16</v>
      </c>
      <c r="I187" s="71">
        <v>0.36</v>
      </c>
      <c r="J187" s="72">
        <v>3.5000000000000003E-2</v>
      </c>
      <c r="K187" s="72">
        <v>8.5000000000000006E-2</v>
      </c>
      <c r="L187" s="72">
        <v>3.6999999999999998E-2</v>
      </c>
      <c r="M187" s="72">
        <v>1.7000000000000001E-2</v>
      </c>
      <c r="N187" s="87">
        <f t="shared" si="29"/>
        <v>94.995999999999995</v>
      </c>
      <c r="O187" s="82">
        <v>36.25</v>
      </c>
      <c r="P187" s="34">
        <v>38.1</v>
      </c>
      <c r="Q187" s="34">
        <v>7</v>
      </c>
      <c r="R187" s="34">
        <v>16.260000000000002</v>
      </c>
      <c r="S187" s="34">
        <v>0.3</v>
      </c>
      <c r="T187" s="34">
        <v>0.24</v>
      </c>
      <c r="U187" s="34">
        <v>0.24</v>
      </c>
      <c r="V187" s="34">
        <v>0.21</v>
      </c>
      <c r="W187" s="34">
        <v>0.49</v>
      </c>
      <c r="X187" s="34">
        <v>0.82</v>
      </c>
      <c r="Y187" s="34">
        <v>1.0510344827586207</v>
      </c>
      <c r="Z187" s="34">
        <v>1.2441379310344829</v>
      </c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6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spans="1:48" ht="15.75" customHeight="1">
      <c r="A188" s="244" t="s">
        <v>2181</v>
      </c>
      <c r="B188" s="95">
        <v>45853</v>
      </c>
      <c r="C188" s="69" t="s">
        <v>2180</v>
      </c>
      <c r="D188" s="70">
        <v>1488</v>
      </c>
      <c r="E188" s="71">
        <v>16.3</v>
      </c>
      <c r="F188" s="71">
        <v>16.399999999999999</v>
      </c>
      <c r="G188" s="71">
        <v>4.3099999999999996</v>
      </c>
      <c r="H188" s="71">
        <v>0.18</v>
      </c>
      <c r="I188" s="71">
        <v>0.66</v>
      </c>
      <c r="J188" s="72">
        <v>2.3E-2</v>
      </c>
      <c r="K188" s="72">
        <v>8.6999999999999994E-2</v>
      </c>
      <c r="L188" s="72">
        <v>5.8999999999999997E-2</v>
      </c>
      <c r="M188" s="72">
        <v>1.7999999999999999E-2</v>
      </c>
      <c r="N188" s="87">
        <f t="shared" si="29"/>
        <v>94.662999999999997</v>
      </c>
      <c r="O188" s="82">
        <v>35.69</v>
      </c>
      <c r="P188" s="34">
        <v>38.68</v>
      </c>
      <c r="Q188" s="34">
        <v>7.11</v>
      </c>
      <c r="R188" s="34">
        <v>16.05</v>
      </c>
      <c r="S188" s="34">
        <v>0.34</v>
      </c>
      <c r="T188" s="34">
        <v>0.26</v>
      </c>
      <c r="U188" s="34">
        <v>0.24</v>
      </c>
      <c r="V188" s="34">
        <v>0.2</v>
      </c>
      <c r="W188" s="34">
        <v>0.5</v>
      </c>
      <c r="X188" s="34">
        <v>0.81</v>
      </c>
      <c r="Y188" s="34">
        <v>1.0837769683384701</v>
      </c>
      <c r="Z188" s="34">
        <v>1.282992434855702</v>
      </c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6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spans="1:48" ht="15.75" customHeight="1">
      <c r="A189" s="244" t="s">
        <v>2183</v>
      </c>
      <c r="B189" s="95">
        <v>45853</v>
      </c>
      <c r="C189" s="69" t="s">
        <v>2182</v>
      </c>
      <c r="D189" s="70">
        <v>1491</v>
      </c>
      <c r="E189" s="71">
        <v>18</v>
      </c>
      <c r="F189" s="71">
        <v>18.100000000000001</v>
      </c>
      <c r="G189" s="71">
        <v>4.34</v>
      </c>
      <c r="H189" s="71">
        <v>0.16</v>
      </c>
      <c r="I189" s="71">
        <v>0.52</v>
      </c>
      <c r="J189" s="72">
        <v>3.5999999999999997E-2</v>
      </c>
      <c r="K189" s="72">
        <v>8.7999999999999995E-2</v>
      </c>
      <c r="L189" s="72">
        <v>4.7E-2</v>
      </c>
      <c r="M189" s="72">
        <v>1.7000000000000001E-2</v>
      </c>
      <c r="N189" s="87">
        <f t="shared" si="29"/>
        <v>94.792000000000002</v>
      </c>
      <c r="O189" s="82">
        <v>35.68</v>
      </c>
      <c r="P189" s="34">
        <v>38.75</v>
      </c>
      <c r="Q189" s="34">
        <v>7.1</v>
      </c>
      <c r="R189" s="34">
        <v>16</v>
      </c>
      <c r="S189" s="34">
        <v>0.35</v>
      </c>
      <c r="T189" s="34">
        <v>0.27</v>
      </c>
      <c r="U189" s="34">
        <v>0.25</v>
      </c>
      <c r="V189" s="34">
        <v>0.2</v>
      </c>
      <c r="W189" s="34">
        <v>0.48</v>
      </c>
      <c r="X189" s="34">
        <v>0.82</v>
      </c>
      <c r="Y189" s="34">
        <v>1.0860426008968609</v>
      </c>
      <c r="Z189" s="34">
        <v>1.2850336322869955</v>
      </c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6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spans="1:48" ht="15.75" customHeight="1">
      <c r="A190" s="244" t="s">
        <v>2185</v>
      </c>
      <c r="B190" s="95">
        <v>45853</v>
      </c>
      <c r="C190" s="69" t="s">
        <v>2184</v>
      </c>
      <c r="D190" s="70">
        <v>1500</v>
      </c>
      <c r="E190" s="71">
        <v>20</v>
      </c>
      <c r="F190" s="71">
        <v>20.100000000000001</v>
      </c>
      <c r="G190" s="71">
        <v>4.3099999999999996</v>
      </c>
      <c r="H190" s="71">
        <v>0.17</v>
      </c>
      <c r="I190" s="71">
        <v>0.46</v>
      </c>
      <c r="J190" s="72">
        <v>3.2000000000000001E-2</v>
      </c>
      <c r="K190" s="72">
        <v>8.5000000000000006E-2</v>
      </c>
      <c r="L190" s="72">
        <v>4.5999999999999999E-2</v>
      </c>
      <c r="M190" s="72">
        <v>0.02</v>
      </c>
      <c r="N190" s="87">
        <f t="shared" si="29"/>
        <v>94.876999999999995</v>
      </c>
      <c r="O190" s="82">
        <v>35.6</v>
      </c>
      <c r="P190" s="34">
        <v>38.78</v>
      </c>
      <c r="Q190" s="34">
        <v>7.07</v>
      </c>
      <c r="R190" s="34">
        <v>16.100000000000001</v>
      </c>
      <c r="S190" s="34">
        <v>0.33</v>
      </c>
      <c r="T190" s="34">
        <v>0.24</v>
      </c>
      <c r="U190" s="34">
        <v>0.25</v>
      </c>
      <c r="V190" s="34">
        <v>0.21</v>
      </c>
      <c r="W190" s="34">
        <v>0.52</v>
      </c>
      <c r="X190" s="34">
        <v>0.79</v>
      </c>
      <c r="Y190" s="34">
        <v>1.0893258426966292</v>
      </c>
      <c r="Z190" s="34">
        <v>1.2879213483146068</v>
      </c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6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spans="1:48" ht="15.75" customHeight="1">
      <c r="A191" s="244" t="s">
        <v>2187</v>
      </c>
      <c r="B191" s="95">
        <v>45853</v>
      </c>
      <c r="C191" s="69" t="s">
        <v>2186</v>
      </c>
      <c r="D191" s="70">
        <v>1460</v>
      </c>
      <c r="E191" s="71">
        <v>22.3</v>
      </c>
      <c r="F191" s="71">
        <v>22.4</v>
      </c>
      <c r="G191" s="71">
        <v>4.29</v>
      </c>
      <c r="H191" s="71">
        <v>0.11</v>
      </c>
      <c r="I191" s="71">
        <v>0.25</v>
      </c>
      <c r="J191" s="72">
        <v>6.6000000000000003E-2</v>
      </c>
      <c r="K191" s="72">
        <v>9.8000000000000004E-2</v>
      </c>
      <c r="L191" s="72">
        <v>1.7999999999999999E-2</v>
      </c>
      <c r="M191" s="72">
        <v>1.4999999999999999E-2</v>
      </c>
      <c r="N191" s="87">
        <f t="shared" si="29"/>
        <v>95.153000000000006</v>
      </c>
      <c r="O191" s="82">
        <v>36.799999999999997</v>
      </c>
      <c r="P191" s="34">
        <v>37.79</v>
      </c>
      <c r="Q191" s="34">
        <v>6.9</v>
      </c>
      <c r="R191" s="34">
        <v>15.56</v>
      </c>
      <c r="S191" s="34">
        <v>0.56000000000000005</v>
      </c>
      <c r="T191" s="34">
        <v>0.36</v>
      </c>
      <c r="U191" s="34">
        <v>0.24</v>
      </c>
      <c r="V191" s="34">
        <v>0.27</v>
      </c>
      <c r="W191" s="34">
        <v>0.45</v>
      </c>
      <c r="X191" s="34">
        <v>0.96</v>
      </c>
      <c r="Y191" s="34">
        <f t="shared" ref="Y191" si="42">P191/O191</f>
        <v>1.0269021739130435</v>
      </c>
      <c r="Z191" s="34">
        <f t="shared" ref="Z191" si="43">(Q191+P191)/O191</f>
        <v>1.2144021739130435</v>
      </c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6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spans="1:48" ht="15.75" customHeight="1">
      <c r="A192" s="229"/>
      <c r="B192" s="95"/>
      <c r="C192" s="69"/>
      <c r="D192" s="70"/>
      <c r="E192" s="71"/>
      <c r="F192" s="71"/>
      <c r="G192" s="71"/>
      <c r="H192" s="71"/>
      <c r="I192" s="71"/>
      <c r="J192" s="72"/>
      <c r="K192" s="72"/>
      <c r="L192" s="72"/>
      <c r="M192" s="72"/>
      <c r="N192" s="87"/>
      <c r="O192" s="82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6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spans="1:48" ht="15.75" customHeight="1">
      <c r="A193" s="246" t="s">
        <v>2189</v>
      </c>
      <c r="B193" s="95">
        <v>45854</v>
      </c>
      <c r="C193" s="69" t="s">
        <v>2188</v>
      </c>
      <c r="D193" s="70">
        <v>1490</v>
      </c>
      <c r="E193" s="71">
        <v>0.2</v>
      </c>
      <c r="F193" s="71">
        <v>0.3</v>
      </c>
      <c r="G193" s="71">
        <v>4.2300000000000004</v>
      </c>
      <c r="H193" s="71">
        <v>0.14000000000000001</v>
      </c>
      <c r="I193" s="71">
        <v>0.57999999999999996</v>
      </c>
      <c r="J193" s="72">
        <v>4.2999999999999997E-2</v>
      </c>
      <c r="K193" s="72">
        <v>8.4000000000000005E-2</v>
      </c>
      <c r="L193" s="72">
        <v>5.3999999999999999E-2</v>
      </c>
      <c r="M193" s="72">
        <v>1.7000000000000001E-2</v>
      </c>
      <c r="N193" s="87">
        <f t="shared" ref="N193" si="44">100-SUM(G193:M193)</f>
        <v>94.852000000000004</v>
      </c>
      <c r="O193" s="82">
        <v>36.31</v>
      </c>
      <c r="P193" s="34">
        <v>37.68</v>
      </c>
      <c r="Q193" s="34">
        <v>6.76</v>
      </c>
      <c r="R193" s="34">
        <v>16.61</v>
      </c>
      <c r="S193" s="34">
        <v>0.45</v>
      </c>
      <c r="T193" s="34">
        <v>0.23</v>
      </c>
      <c r="U193" s="34">
        <v>0.24</v>
      </c>
      <c r="V193" s="34">
        <v>0.23</v>
      </c>
      <c r="W193" s="34">
        <v>0.51</v>
      </c>
      <c r="X193" s="34">
        <v>0.86</v>
      </c>
      <c r="Y193" s="34">
        <f t="shared" ref="Y193" si="45">P193/O193</f>
        <v>1.0377306527127512</v>
      </c>
      <c r="Z193" s="34">
        <f t="shared" ref="Z193" si="46">(Q193+P193)/O193</f>
        <v>1.2239052602588818</v>
      </c>
      <c r="AA193" s="34"/>
      <c r="AB193" s="34" t="s">
        <v>48</v>
      </c>
      <c r="AC193" s="34">
        <v>22.5</v>
      </c>
      <c r="AD193" s="34">
        <v>25.2</v>
      </c>
      <c r="AE193" s="34">
        <v>18.399999999999999</v>
      </c>
      <c r="AF193" s="34">
        <v>0.4</v>
      </c>
      <c r="AG193" s="34">
        <v>3.08</v>
      </c>
      <c r="AH193" s="34">
        <v>52.92</v>
      </c>
      <c r="AI193" s="34">
        <v>1.3695652173913044</v>
      </c>
      <c r="AJ193" s="34">
        <v>42.201834862385326</v>
      </c>
      <c r="AK193" s="34">
        <v>862.54</v>
      </c>
      <c r="AL193" s="36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spans="1:48" ht="15.75" customHeight="1">
      <c r="A194" s="247" t="s">
        <v>2191</v>
      </c>
      <c r="B194" s="95">
        <v>45854</v>
      </c>
      <c r="C194" s="69" t="s">
        <v>2190</v>
      </c>
      <c r="D194" s="70">
        <v>1478</v>
      </c>
      <c r="E194" s="71">
        <v>2.2000000000000002</v>
      </c>
      <c r="F194" s="71">
        <v>2.2999999999999998</v>
      </c>
      <c r="G194" s="71">
        <v>4.2699999999999996</v>
      </c>
      <c r="H194" s="71">
        <v>0.15</v>
      </c>
      <c r="I194" s="71">
        <v>0.39</v>
      </c>
      <c r="J194" s="72">
        <v>4.2000000000000003E-2</v>
      </c>
      <c r="K194" s="72">
        <v>8.2000000000000003E-2</v>
      </c>
      <c r="L194" s="72">
        <v>3.6999999999999998E-2</v>
      </c>
      <c r="M194" s="72">
        <v>1.7000000000000001E-2</v>
      </c>
      <c r="N194" s="87">
        <f t="shared" ref="N194:N202" si="47">100-SUM(G194:M194)</f>
        <v>95.012</v>
      </c>
      <c r="O194" s="82">
        <v>36.090000000000003</v>
      </c>
      <c r="P194" s="34">
        <v>37.96</v>
      </c>
      <c r="Q194" s="34">
        <v>6.87</v>
      </c>
      <c r="R194" s="34">
        <v>16.600000000000001</v>
      </c>
      <c r="S194" s="34">
        <v>0.34</v>
      </c>
      <c r="T194" s="34">
        <v>0.25</v>
      </c>
      <c r="U194" s="34">
        <v>0.25</v>
      </c>
      <c r="V194" s="34">
        <v>0.22</v>
      </c>
      <c r="W194" s="34">
        <v>0.5</v>
      </c>
      <c r="X194" s="34">
        <v>0.81</v>
      </c>
      <c r="Y194" s="34">
        <f t="shared" ref="Y194:Y195" si="48">P194/O194</f>
        <v>1.0518149071765031</v>
      </c>
      <c r="Z194" s="34">
        <f t="shared" ref="Z194:Z195" si="49">(Q194+P194)/O194</f>
        <v>1.2421723469105013</v>
      </c>
      <c r="AA194" s="34"/>
      <c r="AB194" s="34" t="s">
        <v>50</v>
      </c>
      <c r="AC194" s="34">
        <v>6.3</v>
      </c>
      <c r="AD194" s="34" t="s">
        <v>51</v>
      </c>
      <c r="AE194" s="34"/>
      <c r="AF194" s="34"/>
      <c r="AG194" s="34"/>
      <c r="AH194" s="34"/>
      <c r="AI194" s="34"/>
      <c r="AJ194" s="34"/>
      <c r="AK194" s="34"/>
      <c r="AL194" s="36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spans="1:48" ht="15.75" customHeight="1">
      <c r="A195" s="248" t="s">
        <v>2193</v>
      </c>
      <c r="B195" s="95">
        <v>45854</v>
      </c>
      <c r="C195" s="69" t="s">
        <v>2192</v>
      </c>
      <c r="D195" s="70">
        <v>1476</v>
      </c>
      <c r="E195" s="71">
        <v>4.3</v>
      </c>
      <c r="F195" s="71">
        <v>4.4000000000000004</v>
      </c>
      <c r="G195" s="71">
        <v>4.26</v>
      </c>
      <c r="H195" s="71">
        <v>0.14000000000000001</v>
      </c>
      <c r="I195" s="71">
        <v>0.33</v>
      </c>
      <c r="J195" s="72">
        <v>4.9000000000000002E-2</v>
      </c>
      <c r="K195" s="72">
        <v>8.3000000000000004E-2</v>
      </c>
      <c r="L195" s="72">
        <v>3.2000000000000001E-2</v>
      </c>
      <c r="M195" s="72">
        <v>1.6E-2</v>
      </c>
      <c r="N195" s="87">
        <f t="shared" si="47"/>
        <v>95.09</v>
      </c>
      <c r="O195" s="82">
        <v>36.380000000000003</v>
      </c>
      <c r="P195" s="34">
        <v>37.5</v>
      </c>
      <c r="Q195" s="34">
        <v>6.83</v>
      </c>
      <c r="R195" s="34">
        <v>16.66</v>
      </c>
      <c r="S195" s="34">
        <v>0.39</v>
      </c>
      <c r="T195" s="34">
        <v>0.3</v>
      </c>
      <c r="U195" s="34">
        <v>0.24</v>
      </c>
      <c r="V195" s="34">
        <v>0.25</v>
      </c>
      <c r="W195" s="34">
        <v>0.47</v>
      </c>
      <c r="X195" s="34">
        <v>0.88</v>
      </c>
      <c r="Y195" s="34">
        <f t="shared" si="48"/>
        <v>1.0307861462341945</v>
      </c>
      <c r="Z195" s="34">
        <f t="shared" si="49"/>
        <v>1.2185266630016491</v>
      </c>
      <c r="AA195" s="34"/>
      <c r="AB195" s="245" t="s">
        <v>53</v>
      </c>
      <c r="AC195" s="171">
        <v>14.3</v>
      </c>
      <c r="AD195" s="34">
        <v>24.4</v>
      </c>
      <c r="AE195" s="34">
        <v>18.2</v>
      </c>
      <c r="AF195" s="34">
        <v>0.6</v>
      </c>
      <c r="AG195" s="34">
        <v>3.35</v>
      </c>
      <c r="AH195" s="34">
        <v>53.45</v>
      </c>
      <c r="AI195" s="34">
        <v>1.3406593406593406</v>
      </c>
      <c r="AJ195" s="34">
        <v>42.723004694835687</v>
      </c>
      <c r="AK195" s="34">
        <v>846.375</v>
      </c>
      <c r="AL195" s="36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spans="1:48" ht="15.75" customHeight="1">
      <c r="A196" s="249" t="s">
        <v>2195</v>
      </c>
      <c r="B196" s="95">
        <v>45854</v>
      </c>
      <c r="C196" s="69" t="s">
        <v>2194</v>
      </c>
      <c r="D196" s="70">
        <v>1495</v>
      </c>
      <c r="E196" s="71">
        <v>6.5</v>
      </c>
      <c r="F196" s="71">
        <v>7</v>
      </c>
      <c r="G196" s="71">
        <v>4.38</v>
      </c>
      <c r="H196" s="71">
        <v>0.17</v>
      </c>
      <c r="I196" s="71">
        <v>0.85</v>
      </c>
      <c r="J196" s="72">
        <v>2.1000000000000001E-2</v>
      </c>
      <c r="K196" s="72">
        <v>8.4000000000000005E-2</v>
      </c>
      <c r="L196" s="72">
        <v>7.0000000000000007E-2</v>
      </c>
      <c r="M196" s="72">
        <v>1.4999999999999999E-2</v>
      </c>
      <c r="N196" s="87">
        <f t="shared" si="47"/>
        <v>94.41</v>
      </c>
      <c r="O196" s="82">
        <v>35.17</v>
      </c>
      <c r="P196" s="34">
        <v>38.64</v>
      </c>
      <c r="Q196" s="34">
        <v>7.09</v>
      </c>
      <c r="R196" s="34">
        <v>16.809999999999999</v>
      </c>
      <c r="S196" s="34">
        <v>0.32</v>
      </c>
      <c r="T196" s="34">
        <v>0.2</v>
      </c>
      <c r="U196" s="34">
        <v>0.25</v>
      </c>
      <c r="V196" s="34">
        <v>0.18</v>
      </c>
      <c r="W196" s="34">
        <v>0.44</v>
      </c>
      <c r="X196" s="34">
        <v>0.78</v>
      </c>
      <c r="Y196" s="34">
        <v>1.0986636337787887</v>
      </c>
      <c r="Z196" s="34">
        <v>1.3002558999147</v>
      </c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6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spans="1:48" ht="15.75" customHeight="1">
      <c r="A197" s="249" t="s">
        <v>2197</v>
      </c>
      <c r="B197" s="95">
        <v>45854</v>
      </c>
      <c r="C197" s="69" t="s">
        <v>2196</v>
      </c>
      <c r="D197" s="70">
        <v>1497</v>
      </c>
      <c r="E197" s="71">
        <v>8.35</v>
      </c>
      <c r="F197" s="71">
        <v>8.4499999999999993</v>
      </c>
      <c r="G197" s="71">
        <v>4.38</v>
      </c>
      <c r="H197" s="71">
        <v>0.17</v>
      </c>
      <c r="I197" s="71">
        <v>0.98</v>
      </c>
      <c r="J197" s="72">
        <v>2.1000000000000001E-2</v>
      </c>
      <c r="K197" s="72">
        <v>9.0999999999999998E-2</v>
      </c>
      <c r="L197" s="72">
        <v>7.6999999999999999E-2</v>
      </c>
      <c r="M197" s="72">
        <v>1.4E-2</v>
      </c>
      <c r="N197" s="87">
        <f t="shared" si="47"/>
        <v>94.266999999999996</v>
      </c>
      <c r="O197" s="82">
        <v>34.450000000000003</v>
      </c>
      <c r="P197" s="34">
        <v>39.29</v>
      </c>
      <c r="Q197" s="34">
        <v>7.29</v>
      </c>
      <c r="R197" s="34">
        <v>16.739999999999998</v>
      </c>
      <c r="S197" s="34">
        <v>0.3</v>
      </c>
      <c r="T197" s="34">
        <v>0.18</v>
      </c>
      <c r="U197" s="34">
        <v>0.26</v>
      </c>
      <c r="V197" s="34">
        <v>0.18</v>
      </c>
      <c r="W197" s="34">
        <v>0.44</v>
      </c>
      <c r="X197" s="34">
        <v>0.76</v>
      </c>
      <c r="Y197" s="34">
        <v>1.1404934687953554</v>
      </c>
      <c r="Z197" s="34">
        <v>1.3521044992743105</v>
      </c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6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spans="1:48" ht="15.75" customHeight="1">
      <c r="A198" s="249" t="s">
        <v>2199</v>
      </c>
      <c r="B198" s="95">
        <v>45854</v>
      </c>
      <c r="C198" s="69" t="s">
        <v>2198</v>
      </c>
      <c r="D198" s="70">
        <v>1489</v>
      </c>
      <c r="E198" s="71">
        <v>10.25</v>
      </c>
      <c r="F198" s="71">
        <v>10.35</v>
      </c>
      <c r="G198" s="71">
        <v>4.29</v>
      </c>
      <c r="H198" s="71">
        <v>0.15</v>
      </c>
      <c r="I198" s="71">
        <v>0.56000000000000005</v>
      </c>
      <c r="J198" s="72">
        <v>0.03</v>
      </c>
      <c r="K198" s="72">
        <v>8.4000000000000005E-2</v>
      </c>
      <c r="L198" s="72">
        <v>5.0999999999999997E-2</v>
      </c>
      <c r="M198" s="72">
        <v>1.6E-2</v>
      </c>
      <c r="N198" s="87">
        <f t="shared" si="47"/>
        <v>94.819000000000003</v>
      </c>
      <c r="O198" s="82">
        <v>34.47</v>
      </c>
      <c r="P198" s="34">
        <v>38.85</v>
      </c>
      <c r="Q198" s="34">
        <v>7.18</v>
      </c>
      <c r="R198" s="34">
        <v>17</v>
      </c>
      <c r="S198" s="34">
        <v>0.35</v>
      </c>
      <c r="T198" s="34">
        <v>0.2</v>
      </c>
      <c r="U198" s="34">
        <v>0.26</v>
      </c>
      <c r="V198" s="34">
        <v>0.2</v>
      </c>
      <c r="W198" s="34">
        <v>0.5</v>
      </c>
      <c r="X198" s="34">
        <v>0.8</v>
      </c>
      <c r="Y198" s="34">
        <v>1.1270670147954744</v>
      </c>
      <c r="Z198" s="34">
        <v>1.3353640847113433</v>
      </c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6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spans="1:48" ht="15.75" customHeight="1">
      <c r="A199" s="249" t="s">
        <v>2201</v>
      </c>
      <c r="B199" s="95">
        <v>45854</v>
      </c>
      <c r="C199" s="69" t="s">
        <v>2200</v>
      </c>
      <c r="D199" s="70">
        <v>1491</v>
      </c>
      <c r="E199" s="71">
        <v>12.15</v>
      </c>
      <c r="F199" s="71">
        <v>12.25</v>
      </c>
      <c r="G199" s="71">
        <v>4.26</v>
      </c>
      <c r="H199" s="71">
        <v>0.14000000000000001</v>
      </c>
      <c r="I199" s="71">
        <v>0.5</v>
      </c>
      <c r="J199" s="72">
        <v>3.6999999999999998E-2</v>
      </c>
      <c r="K199" s="72">
        <v>8.3000000000000004E-2</v>
      </c>
      <c r="L199" s="72">
        <v>4.9000000000000002E-2</v>
      </c>
      <c r="M199" s="72">
        <v>1.4999999999999999E-2</v>
      </c>
      <c r="N199" s="87">
        <f t="shared" si="47"/>
        <v>94.915999999999997</v>
      </c>
      <c r="O199" s="82">
        <v>35.04</v>
      </c>
      <c r="P199" s="34">
        <v>38.47</v>
      </c>
      <c r="Q199" s="34">
        <v>7.09</v>
      </c>
      <c r="R199" s="34">
        <v>16.809999999999999</v>
      </c>
      <c r="S199" s="34">
        <v>0.37</v>
      </c>
      <c r="T199" s="34">
        <v>0.21</v>
      </c>
      <c r="U199" s="34">
        <v>0.26</v>
      </c>
      <c r="V199" s="34">
        <v>0.2</v>
      </c>
      <c r="W199" s="34">
        <v>0.49</v>
      </c>
      <c r="X199" s="34">
        <v>0.83</v>
      </c>
      <c r="Y199" s="34">
        <v>1.0978881278538812</v>
      </c>
      <c r="Z199" s="34">
        <v>1.3002283105022832</v>
      </c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6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spans="1:48" ht="15.75" customHeight="1">
      <c r="A200" s="249" t="s">
        <v>2203</v>
      </c>
      <c r="B200" s="95">
        <v>45854</v>
      </c>
      <c r="C200" s="69" t="s">
        <v>2202</v>
      </c>
      <c r="D200" s="70">
        <v>1488</v>
      </c>
      <c r="E200" s="71">
        <v>13.45</v>
      </c>
      <c r="F200" s="71">
        <v>13.55</v>
      </c>
      <c r="G200" s="71">
        <v>4.24</v>
      </c>
      <c r="H200" s="71">
        <v>0.17</v>
      </c>
      <c r="I200" s="71">
        <v>0.85</v>
      </c>
      <c r="J200" s="72">
        <v>2.5999999999999999E-2</v>
      </c>
      <c r="K200" s="72">
        <v>9.2999999999999999E-2</v>
      </c>
      <c r="L200" s="72">
        <v>6.9000000000000006E-2</v>
      </c>
      <c r="M200" s="72">
        <v>1.6E-2</v>
      </c>
      <c r="N200" s="87">
        <f t="shared" si="47"/>
        <v>94.536000000000001</v>
      </c>
      <c r="O200" s="82">
        <v>34.9</v>
      </c>
      <c r="P200" s="34">
        <v>38.590000000000003</v>
      </c>
      <c r="Q200" s="34">
        <v>6.91</v>
      </c>
      <c r="R200" s="34">
        <v>17.29</v>
      </c>
      <c r="S200" s="34">
        <v>0.28999999999999998</v>
      </c>
      <c r="T200" s="34">
        <v>0.21</v>
      </c>
      <c r="U200" s="34">
        <v>0.26</v>
      </c>
      <c r="V200" s="34">
        <v>0.2</v>
      </c>
      <c r="W200" s="34">
        <v>0.47</v>
      </c>
      <c r="X200" s="34">
        <v>0.78</v>
      </c>
      <c r="Y200" s="34">
        <v>1.105730659025788</v>
      </c>
      <c r="Z200" s="34">
        <v>1.3037249283667622</v>
      </c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6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spans="1:48" ht="15.75" customHeight="1">
      <c r="A201" s="249" t="s">
        <v>2205</v>
      </c>
      <c r="B201" s="95">
        <v>45854</v>
      </c>
      <c r="C201" s="69" t="s">
        <v>2204</v>
      </c>
      <c r="D201" s="70">
        <v>1477</v>
      </c>
      <c r="E201" s="71">
        <v>15.2</v>
      </c>
      <c r="F201" s="71">
        <v>15.3</v>
      </c>
      <c r="G201" s="71">
        <v>4.24</v>
      </c>
      <c r="H201" s="71">
        <v>0.16</v>
      </c>
      <c r="I201" s="71">
        <v>0.94</v>
      </c>
      <c r="J201" s="72">
        <v>2.5999999999999999E-2</v>
      </c>
      <c r="K201" s="72">
        <v>9.0999999999999998E-2</v>
      </c>
      <c r="L201" s="72">
        <v>7.0999999999999994E-2</v>
      </c>
      <c r="M201" s="72">
        <v>1.6E-2</v>
      </c>
      <c r="N201" s="87">
        <f t="shared" si="47"/>
        <v>94.456000000000003</v>
      </c>
      <c r="O201" s="82">
        <v>35.29</v>
      </c>
      <c r="P201" s="34">
        <v>38.090000000000003</v>
      </c>
      <c r="Q201" s="34">
        <v>6.84</v>
      </c>
      <c r="R201" s="34">
        <v>17.559999999999999</v>
      </c>
      <c r="S201" s="34">
        <v>0.28000000000000003</v>
      </c>
      <c r="T201" s="34">
        <v>0.17</v>
      </c>
      <c r="U201" s="34">
        <v>0.26</v>
      </c>
      <c r="V201" s="34">
        <v>0.21</v>
      </c>
      <c r="W201" s="34">
        <v>0.5</v>
      </c>
      <c r="X201" s="34">
        <v>0.71</v>
      </c>
      <c r="Y201" s="34">
        <v>1.0793425899688298</v>
      </c>
      <c r="Z201" s="34">
        <v>1.2731652026069711</v>
      </c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6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spans="1:48" ht="15.75" customHeight="1">
      <c r="A202" s="249" t="s">
        <v>2206</v>
      </c>
      <c r="B202" s="95">
        <v>45854</v>
      </c>
      <c r="C202" s="69" t="s">
        <v>2207</v>
      </c>
      <c r="D202" s="70">
        <v>1506</v>
      </c>
      <c r="E202" s="71">
        <v>18</v>
      </c>
      <c r="F202" s="71">
        <v>18.100000000000001</v>
      </c>
      <c r="G202" s="71">
        <v>4.2699999999999996</v>
      </c>
      <c r="H202" s="71">
        <v>0.17</v>
      </c>
      <c r="I202" s="71">
        <v>1.05</v>
      </c>
      <c r="J202" s="72">
        <v>2.5000000000000001E-2</v>
      </c>
      <c r="K202" s="72">
        <v>9.4E-2</v>
      </c>
      <c r="L202" s="72">
        <v>7.6999999999999999E-2</v>
      </c>
      <c r="M202" s="72">
        <v>1.4999999999999999E-2</v>
      </c>
      <c r="N202" s="87">
        <f t="shared" si="47"/>
        <v>94.299000000000007</v>
      </c>
      <c r="O202" s="82">
        <v>34.99</v>
      </c>
      <c r="P202" s="34">
        <v>38.68</v>
      </c>
      <c r="Q202" s="34">
        <v>7.1</v>
      </c>
      <c r="R202" s="34">
        <v>16.97</v>
      </c>
      <c r="S202" s="34">
        <v>0.28000000000000003</v>
      </c>
      <c r="T202" s="34">
        <v>0.17</v>
      </c>
      <c r="U202" s="34">
        <v>0.26</v>
      </c>
      <c r="V202" s="34">
        <v>0.21</v>
      </c>
      <c r="W202" s="34">
        <v>0.5</v>
      </c>
      <c r="X202" s="34">
        <v>0.73</v>
      </c>
      <c r="Y202" s="34">
        <v>1.1054587024864246</v>
      </c>
      <c r="Z202" s="34">
        <v>1.3083738210917404</v>
      </c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6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spans="1:48" ht="15.75" customHeight="1">
      <c r="A203" s="249" t="s">
        <v>2209</v>
      </c>
      <c r="B203" s="95">
        <v>45854</v>
      </c>
      <c r="C203" s="69" t="s">
        <v>2208</v>
      </c>
      <c r="D203" s="70">
        <v>1455</v>
      </c>
      <c r="E203" s="71">
        <v>23</v>
      </c>
      <c r="F203" s="71">
        <v>23.1</v>
      </c>
      <c r="G203" s="71">
        <v>4.21</v>
      </c>
      <c r="H203" s="71">
        <v>0.16</v>
      </c>
      <c r="I203" s="71">
        <v>0.92</v>
      </c>
      <c r="J203" s="72">
        <v>2.9000000000000001E-2</v>
      </c>
      <c r="K203" s="72">
        <v>9.2999999999999999E-2</v>
      </c>
      <c r="L203" s="72">
        <v>7.0000000000000007E-2</v>
      </c>
      <c r="M203" s="72">
        <v>1.6E-2</v>
      </c>
      <c r="N203" s="87">
        <f t="shared" ref="N203" si="50">100-SUM(G203:M203)</f>
        <v>94.501999999999995</v>
      </c>
      <c r="O203" s="82">
        <v>35.130000000000003</v>
      </c>
      <c r="P203" s="34">
        <v>37.75</v>
      </c>
      <c r="Q203" s="34">
        <v>6.83</v>
      </c>
      <c r="R203" s="34">
        <v>17.97</v>
      </c>
      <c r="S203" s="34">
        <v>0.28999999999999998</v>
      </c>
      <c r="T203" s="34">
        <v>0.2</v>
      </c>
      <c r="U203" s="34">
        <v>0.26</v>
      </c>
      <c r="V203" s="34">
        <v>0.21</v>
      </c>
      <c r="W203" s="34">
        <v>0.5</v>
      </c>
      <c r="X203" s="34">
        <v>0.71</v>
      </c>
      <c r="Y203" s="34">
        <v>1.0745801309422145</v>
      </c>
      <c r="Z203" s="34">
        <v>1.2690008539709647</v>
      </c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6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spans="1:48" ht="15.75" customHeight="1">
      <c r="A204" s="229"/>
      <c r="B204" s="95"/>
      <c r="C204" s="69"/>
      <c r="D204" s="70"/>
      <c r="E204" s="71"/>
      <c r="F204" s="71"/>
      <c r="G204" s="71"/>
      <c r="H204" s="71"/>
      <c r="I204" s="71"/>
      <c r="J204" s="72"/>
      <c r="K204" s="72"/>
      <c r="L204" s="72"/>
      <c r="M204" s="72"/>
      <c r="N204" s="87"/>
      <c r="O204" s="82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6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</row>
    <row r="205" spans="1:48" ht="15.75" customHeight="1">
      <c r="A205" s="250" t="s">
        <v>2211</v>
      </c>
      <c r="B205" s="95">
        <v>45855</v>
      </c>
      <c r="C205" s="69" t="s">
        <v>2210</v>
      </c>
      <c r="D205" s="70">
        <v>1486</v>
      </c>
      <c r="E205" s="71">
        <v>1.1000000000000001</v>
      </c>
      <c r="F205" s="71">
        <v>1.2</v>
      </c>
      <c r="G205" s="71">
        <v>4.26</v>
      </c>
      <c r="H205" s="71">
        <v>0.16</v>
      </c>
      <c r="I205" s="71">
        <v>0.82</v>
      </c>
      <c r="J205" s="72">
        <v>3.3000000000000002E-2</v>
      </c>
      <c r="K205" s="72">
        <v>9.2999999999999999E-2</v>
      </c>
      <c r="L205" s="72">
        <v>6.8000000000000005E-2</v>
      </c>
      <c r="M205" s="72">
        <v>1.4999999999999999E-2</v>
      </c>
      <c r="N205" s="87">
        <f t="shared" ref="N205:N231" si="51">100-SUM(G205:M205)</f>
        <v>94.551000000000002</v>
      </c>
      <c r="O205" s="82">
        <v>36.049999999999997</v>
      </c>
      <c r="P205" s="34">
        <v>37.18</v>
      </c>
      <c r="Q205" s="34">
        <v>6.68</v>
      </c>
      <c r="R205" s="34">
        <v>17.82</v>
      </c>
      <c r="S205" s="34">
        <v>0.28999999999999998</v>
      </c>
      <c r="T205" s="34">
        <v>0.19</v>
      </c>
      <c r="U205" s="34">
        <v>0.26</v>
      </c>
      <c r="V205" s="34">
        <v>0.28000000000000003</v>
      </c>
      <c r="W205" s="34">
        <v>0.42</v>
      </c>
      <c r="X205" s="34">
        <v>0.74</v>
      </c>
      <c r="Y205" s="34">
        <f t="shared" ref="Y205:Y207" si="52">P205/O205</f>
        <v>1.0313453536754509</v>
      </c>
      <c r="Z205" s="34">
        <f t="shared" ref="Z205:Z207" si="53">(Q205+P205)/O205</f>
        <v>1.2166435506241333</v>
      </c>
      <c r="AA205" s="34"/>
      <c r="AB205" s="34" t="s">
        <v>48</v>
      </c>
      <c r="AC205" s="34">
        <v>22.5</v>
      </c>
      <c r="AD205" s="34" t="s">
        <v>51</v>
      </c>
      <c r="AE205" s="34"/>
      <c r="AF205" s="34"/>
      <c r="AG205" s="34"/>
      <c r="AH205" s="34"/>
      <c r="AI205" s="34"/>
      <c r="AJ205" s="34"/>
      <c r="AK205" s="34"/>
      <c r="AL205" s="36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</row>
    <row r="206" spans="1:48" ht="15.75" customHeight="1">
      <c r="A206" s="251" t="s">
        <v>2213</v>
      </c>
      <c r="B206" s="95">
        <v>45855</v>
      </c>
      <c r="C206" s="69" t="s">
        <v>2212</v>
      </c>
      <c r="D206" s="70">
        <v>1492</v>
      </c>
      <c r="E206" s="71">
        <v>2.5499999999999998</v>
      </c>
      <c r="F206" s="71">
        <v>3.05</v>
      </c>
      <c r="G206" s="71">
        <v>3.99</v>
      </c>
      <c r="H206" s="71">
        <v>0.19</v>
      </c>
      <c r="I206" s="71">
        <v>1.83</v>
      </c>
      <c r="J206" s="72">
        <v>1.2999999999999999E-2</v>
      </c>
      <c r="K206" s="72">
        <v>7.6999999999999999E-2</v>
      </c>
      <c r="L206" s="72">
        <v>0.113</v>
      </c>
      <c r="M206" s="72">
        <v>1.6E-2</v>
      </c>
      <c r="N206" s="87">
        <f t="shared" si="51"/>
        <v>93.771000000000001</v>
      </c>
      <c r="O206" s="82">
        <v>35.450000000000003</v>
      </c>
      <c r="P206" s="34">
        <v>38.76</v>
      </c>
      <c r="Q206" s="34">
        <v>6.96</v>
      </c>
      <c r="R206" s="34">
        <v>16.739999999999998</v>
      </c>
      <c r="S206" s="34">
        <v>0.26</v>
      </c>
      <c r="T206" s="34">
        <v>0.13</v>
      </c>
      <c r="U206" s="34">
        <v>0.26</v>
      </c>
      <c r="V206" s="34">
        <v>0.21</v>
      </c>
      <c r="W206" s="34">
        <v>0.52</v>
      </c>
      <c r="X206" s="34">
        <v>0.61</v>
      </c>
      <c r="Y206" s="34">
        <v>1.0933709449929476</v>
      </c>
      <c r="Z206" s="34">
        <v>1.2897038081805359</v>
      </c>
      <c r="AA206" s="34"/>
      <c r="AB206" s="34" t="s">
        <v>50</v>
      </c>
      <c r="AC206" s="34">
        <v>6.3</v>
      </c>
      <c r="AD206" s="34">
        <v>24.8</v>
      </c>
      <c r="AE206" s="34">
        <v>18</v>
      </c>
      <c r="AF206" s="34">
        <v>0.6</v>
      </c>
      <c r="AG206" s="34">
        <v>3.48</v>
      </c>
      <c r="AH206" s="34">
        <v>53.120000000000005</v>
      </c>
      <c r="AI206" s="34">
        <v>1.3777777777777778</v>
      </c>
      <c r="AJ206" s="34">
        <v>42.056074766355145</v>
      </c>
      <c r="AK206" s="34">
        <v>862.54</v>
      </c>
      <c r="AL206" s="36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</row>
    <row r="207" spans="1:48" ht="15.75" customHeight="1">
      <c r="A207" s="252" t="s">
        <v>2215</v>
      </c>
      <c r="B207" s="95">
        <v>45855</v>
      </c>
      <c r="C207" s="69" t="s">
        <v>2214</v>
      </c>
      <c r="D207" s="70">
        <v>1518</v>
      </c>
      <c r="E207" s="71">
        <v>4.5</v>
      </c>
      <c r="F207" s="71">
        <v>5</v>
      </c>
      <c r="G207" s="71">
        <v>4.25</v>
      </c>
      <c r="H207" s="71">
        <v>0.16</v>
      </c>
      <c r="I207" s="71">
        <v>1.1200000000000001</v>
      </c>
      <c r="J207" s="72">
        <v>2.1999999999999999E-2</v>
      </c>
      <c r="K207" s="72">
        <v>8.5000000000000006E-2</v>
      </c>
      <c r="L207" s="72">
        <v>7.8E-2</v>
      </c>
      <c r="M207" s="72">
        <v>1.4E-2</v>
      </c>
      <c r="N207" s="87">
        <f t="shared" si="51"/>
        <v>94.271000000000001</v>
      </c>
      <c r="O207" s="82">
        <v>34.29</v>
      </c>
      <c r="P207" s="34">
        <v>39.35</v>
      </c>
      <c r="Q207" s="34">
        <v>7.45</v>
      </c>
      <c r="R207" s="34">
        <v>16.989999999999998</v>
      </c>
      <c r="S207" s="34">
        <v>0.25</v>
      </c>
      <c r="T207" s="34">
        <v>0.11</v>
      </c>
      <c r="U207" s="34">
        <v>0.28000000000000003</v>
      </c>
      <c r="V207" s="34">
        <v>0.18</v>
      </c>
      <c r="W207" s="34">
        <v>0.4</v>
      </c>
      <c r="X207" s="34">
        <v>0.6</v>
      </c>
      <c r="Y207" s="34">
        <f t="shared" si="52"/>
        <v>1.1475648877223681</v>
      </c>
      <c r="Z207" s="34">
        <f t="shared" si="53"/>
        <v>1.3648293963254594</v>
      </c>
      <c r="AA207" s="34"/>
      <c r="AB207" s="245" t="s">
        <v>53</v>
      </c>
      <c r="AC207" s="171">
        <v>14.3</v>
      </c>
      <c r="AD207" s="34" t="s">
        <v>51</v>
      </c>
      <c r="AE207" s="34"/>
      <c r="AF207" s="34"/>
      <c r="AG207" s="34"/>
      <c r="AH207" s="34"/>
      <c r="AI207" s="34"/>
      <c r="AJ207" s="34"/>
      <c r="AK207" s="34"/>
      <c r="AL207" s="36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</row>
    <row r="208" spans="1:48" ht="15.75" customHeight="1">
      <c r="A208" s="253" t="s">
        <v>2217</v>
      </c>
      <c r="B208" s="95">
        <v>45855</v>
      </c>
      <c r="C208" s="69" t="s">
        <v>2216</v>
      </c>
      <c r="D208" s="70">
        <v>1511</v>
      </c>
      <c r="E208" s="71">
        <v>6.1</v>
      </c>
      <c r="F208" s="71">
        <v>6.2</v>
      </c>
      <c r="G208" s="71">
        <v>4.21</v>
      </c>
      <c r="H208" s="71">
        <v>0.16</v>
      </c>
      <c r="I208" s="71">
        <v>0.86</v>
      </c>
      <c r="J208" s="72">
        <v>2.7E-2</v>
      </c>
      <c r="K208" s="72">
        <v>9.1999999999999998E-2</v>
      </c>
      <c r="L208" s="72">
        <v>6.5000000000000002E-2</v>
      </c>
      <c r="M208" s="72">
        <v>1.4999999999999999E-2</v>
      </c>
      <c r="N208" s="87">
        <f t="shared" si="51"/>
        <v>94.570999999999998</v>
      </c>
      <c r="O208" s="82">
        <v>34.22</v>
      </c>
      <c r="P208" s="34">
        <v>39.15</v>
      </c>
      <c r="Q208" s="34">
        <v>7.24</v>
      </c>
      <c r="R208" s="34">
        <v>17.29</v>
      </c>
      <c r="S208" s="34">
        <v>0.27</v>
      </c>
      <c r="T208" s="34">
        <v>0.13</v>
      </c>
      <c r="U208" s="34">
        <v>0.28000000000000003</v>
      </c>
      <c r="V208" s="34">
        <v>0.21</v>
      </c>
      <c r="W208" s="34">
        <v>0.48</v>
      </c>
      <c r="X208" s="34">
        <v>0.64</v>
      </c>
      <c r="Y208" s="34">
        <v>1.1440677966101696</v>
      </c>
      <c r="Z208" s="34">
        <v>1.3556399766218585</v>
      </c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6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</row>
    <row r="209" spans="1:48" ht="15.75" customHeight="1">
      <c r="A209" s="253" t="s">
        <v>2219</v>
      </c>
      <c r="B209" s="95">
        <v>45855</v>
      </c>
      <c r="C209" s="69" t="s">
        <v>2218</v>
      </c>
      <c r="D209" s="70">
        <v>1507</v>
      </c>
      <c r="E209" s="71">
        <v>8.25</v>
      </c>
      <c r="F209" s="71">
        <v>8.35</v>
      </c>
      <c r="G209" s="71">
        <v>4.2300000000000004</v>
      </c>
      <c r="H209" s="71">
        <v>0.17</v>
      </c>
      <c r="I209" s="71">
        <v>0.77</v>
      </c>
      <c r="J209" s="72">
        <v>2.9000000000000001E-2</v>
      </c>
      <c r="K209" s="72">
        <v>8.5000000000000006E-2</v>
      </c>
      <c r="L209" s="72">
        <v>6.2E-2</v>
      </c>
      <c r="M209" s="72">
        <v>1.6E-2</v>
      </c>
      <c r="N209" s="87">
        <f t="shared" si="51"/>
        <v>94.638000000000005</v>
      </c>
      <c r="O209" s="82">
        <v>35.380000000000003</v>
      </c>
      <c r="P209" s="34">
        <v>37.47</v>
      </c>
      <c r="Q209" s="34">
        <v>6.87</v>
      </c>
      <c r="R209" s="34">
        <v>17.829999999999998</v>
      </c>
      <c r="S209" s="34">
        <v>0.28000000000000003</v>
      </c>
      <c r="T209" s="34">
        <v>0.17</v>
      </c>
      <c r="U209" s="34">
        <v>0.26</v>
      </c>
      <c r="V209" s="34">
        <v>0.21</v>
      </c>
      <c r="W209" s="34">
        <v>0.51</v>
      </c>
      <c r="X209" s="34">
        <v>0.73</v>
      </c>
      <c r="Y209" s="34">
        <v>1.0590729225551159</v>
      </c>
      <c r="Z209" s="34">
        <v>1.2532504239683435</v>
      </c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6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</row>
    <row r="210" spans="1:48" ht="15.75" customHeight="1">
      <c r="A210" s="253" t="s">
        <v>2221</v>
      </c>
      <c r="B210" s="95">
        <v>45855</v>
      </c>
      <c r="C210" s="69" t="s">
        <v>2220</v>
      </c>
      <c r="D210" s="70">
        <v>1489</v>
      </c>
      <c r="E210" s="71">
        <v>10.25</v>
      </c>
      <c r="F210" s="71">
        <v>10.35</v>
      </c>
      <c r="G210" s="71">
        <v>4.26</v>
      </c>
      <c r="H210" s="71">
        <v>0.15</v>
      </c>
      <c r="I210" s="71">
        <v>0.48</v>
      </c>
      <c r="J210" s="72">
        <v>4.2999999999999997E-2</v>
      </c>
      <c r="K210" s="72">
        <v>0.08</v>
      </c>
      <c r="L210" s="72">
        <v>4.2000000000000003E-2</v>
      </c>
      <c r="M210" s="72">
        <v>1.6E-2</v>
      </c>
      <c r="N210" s="87">
        <f t="shared" si="51"/>
        <v>94.929000000000002</v>
      </c>
      <c r="O210" s="82">
        <v>36.6</v>
      </c>
      <c r="P210" s="34">
        <v>37.94</v>
      </c>
      <c r="Q210" s="34">
        <v>6.7</v>
      </c>
      <c r="R210" s="34">
        <v>16.18</v>
      </c>
      <c r="S210" s="34">
        <v>0.34</v>
      </c>
      <c r="T210" s="34">
        <v>0.25</v>
      </c>
      <c r="U210" s="34">
        <v>0.25</v>
      </c>
      <c r="V210" s="34">
        <v>0.22</v>
      </c>
      <c r="W210" s="34">
        <v>0.52</v>
      </c>
      <c r="X210" s="34">
        <v>0.77</v>
      </c>
      <c r="Y210" s="34">
        <v>1.0366120218579233</v>
      </c>
      <c r="Z210" s="34">
        <v>1.2196721311475409</v>
      </c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6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</row>
    <row r="211" spans="1:48" ht="15.75" customHeight="1">
      <c r="A211" s="253" t="s">
        <v>2223</v>
      </c>
      <c r="B211" s="95">
        <v>45855</v>
      </c>
      <c r="C211" s="69" t="s">
        <v>2222</v>
      </c>
      <c r="D211" s="70">
        <v>1497</v>
      </c>
      <c r="E211" s="71">
        <v>11.5</v>
      </c>
      <c r="F211" s="71">
        <v>12</v>
      </c>
      <c r="G211" s="71">
        <v>4.3600000000000003</v>
      </c>
      <c r="H211" s="71">
        <v>0.17</v>
      </c>
      <c r="I211" s="71">
        <v>0.65</v>
      </c>
      <c r="J211" s="72">
        <v>3.4000000000000002E-2</v>
      </c>
      <c r="K211" s="72">
        <v>8.8999999999999996E-2</v>
      </c>
      <c r="L211" s="72">
        <v>5.5E-2</v>
      </c>
      <c r="M211" s="72">
        <v>1.6E-2</v>
      </c>
      <c r="N211" s="87">
        <f t="shared" si="51"/>
        <v>94.626000000000005</v>
      </c>
      <c r="O211" s="82">
        <v>36.049999999999997</v>
      </c>
      <c r="P211" s="34">
        <v>37.76</v>
      </c>
      <c r="Q211" s="34">
        <v>6.94</v>
      </c>
      <c r="R211" s="34">
        <v>16.649999999999999</v>
      </c>
      <c r="S211" s="34">
        <v>0.28999999999999998</v>
      </c>
      <c r="T211" s="34">
        <v>0.24</v>
      </c>
      <c r="U211" s="34">
        <v>0.26</v>
      </c>
      <c r="V211" s="34">
        <v>0.22</v>
      </c>
      <c r="W211" s="34">
        <v>0.51</v>
      </c>
      <c r="X211" s="34">
        <v>0.8</v>
      </c>
      <c r="Y211" s="34">
        <v>1.0474341192787795</v>
      </c>
      <c r="Z211" s="34">
        <v>1.2399445214979194</v>
      </c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6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</row>
    <row r="212" spans="1:48" ht="15.75" customHeight="1">
      <c r="A212" s="253" t="s">
        <v>2225</v>
      </c>
      <c r="B212" s="95">
        <v>45855</v>
      </c>
      <c r="C212" s="69" t="s">
        <v>2224</v>
      </c>
      <c r="D212" s="70">
        <v>1487</v>
      </c>
      <c r="E212" s="71">
        <v>13.4</v>
      </c>
      <c r="F212" s="71">
        <v>13.5</v>
      </c>
      <c r="G212" s="71">
        <v>4.24</v>
      </c>
      <c r="H212" s="71">
        <v>0.15</v>
      </c>
      <c r="I212" s="71">
        <v>0.55000000000000004</v>
      </c>
      <c r="J212" s="72">
        <v>4.2000000000000003E-2</v>
      </c>
      <c r="K212" s="72">
        <v>8.1000000000000003E-2</v>
      </c>
      <c r="L212" s="72">
        <v>4.8000000000000001E-2</v>
      </c>
      <c r="M212" s="72">
        <v>1.4999999999999999E-2</v>
      </c>
      <c r="N212" s="87">
        <f t="shared" si="51"/>
        <v>94.873999999999995</v>
      </c>
      <c r="O212" s="82">
        <v>35.630000000000003</v>
      </c>
      <c r="P212" s="34">
        <v>37.54</v>
      </c>
      <c r="Q212" s="34">
        <v>7.01</v>
      </c>
      <c r="R212" s="34">
        <v>17.2</v>
      </c>
      <c r="S212" s="34">
        <v>0.33</v>
      </c>
      <c r="T212" s="34">
        <v>0.23</v>
      </c>
      <c r="U212" s="34">
        <v>0.26</v>
      </c>
      <c r="V212" s="34">
        <v>0.21</v>
      </c>
      <c r="W212" s="34">
        <v>0.52</v>
      </c>
      <c r="X212" s="34">
        <v>0.82</v>
      </c>
      <c r="Y212" s="34">
        <v>1.0536065113668256</v>
      </c>
      <c r="Z212" s="34">
        <v>1.2503508279539712</v>
      </c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6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</row>
    <row r="213" spans="1:48" ht="15.75" customHeight="1">
      <c r="A213" s="253" t="s">
        <v>2227</v>
      </c>
      <c r="B213" s="95">
        <v>45855</v>
      </c>
      <c r="C213" s="69" t="s">
        <v>2226</v>
      </c>
      <c r="D213" s="70">
        <v>1475</v>
      </c>
      <c r="E213" s="71">
        <v>15</v>
      </c>
      <c r="F213" s="71">
        <v>15.1</v>
      </c>
      <c r="G213" s="71">
        <v>4.1500000000000004</v>
      </c>
      <c r="H213" s="71">
        <v>0.14000000000000001</v>
      </c>
      <c r="I213" s="71">
        <v>0.56000000000000005</v>
      </c>
      <c r="J213" s="72">
        <v>4.9000000000000002E-2</v>
      </c>
      <c r="K213" s="72">
        <v>8.2000000000000003E-2</v>
      </c>
      <c r="L213" s="72">
        <v>3.6999999999999998E-2</v>
      </c>
      <c r="M213" s="72">
        <v>1.4999999999999999E-2</v>
      </c>
      <c r="N213" s="87">
        <f t="shared" si="51"/>
        <v>94.966999999999999</v>
      </c>
      <c r="O213" s="82">
        <v>35.74</v>
      </c>
      <c r="P213" s="34">
        <v>37.840000000000003</v>
      </c>
      <c r="Q213" s="34">
        <v>7.09</v>
      </c>
      <c r="R213" s="34">
        <v>16.309999999999999</v>
      </c>
      <c r="S213" s="34">
        <v>0.46</v>
      </c>
      <c r="T213" s="34">
        <v>0.28999999999999998</v>
      </c>
      <c r="U213" s="34">
        <v>0.25</v>
      </c>
      <c r="V213" s="34">
        <v>0.21</v>
      </c>
      <c r="W213" s="34">
        <v>0.53</v>
      </c>
      <c r="X213" s="34">
        <v>0.89</v>
      </c>
      <c r="Y213" s="34">
        <v>1.0587576944599888</v>
      </c>
      <c r="Z213" s="34">
        <v>1.2571348628987131</v>
      </c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6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</row>
    <row r="214" spans="1:48" ht="15.75" customHeight="1">
      <c r="A214" s="253" t="s">
        <v>2227</v>
      </c>
      <c r="B214" s="95">
        <v>45855</v>
      </c>
      <c r="C214" s="69" t="s">
        <v>2228</v>
      </c>
      <c r="D214" s="70">
        <v>1477</v>
      </c>
      <c r="E214" s="71">
        <v>16.3</v>
      </c>
      <c r="F214" s="71">
        <v>16.399999999999999</v>
      </c>
      <c r="G214" s="71">
        <v>4.22</v>
      </c>
      <c r="H214" s="71">
        <v>0.14000000000000001</v>
      </c>
      <c r="I214" s="71">
        <v>0.57999999999999996</v>
      </c>
      <c r="J214" s="72">
        <v>4.1000000000000002E-2</v>
      </c>
      <c r="K214" s="72">
        <v>8.8999999999999996E-2</v>
      </c>
      <c r="L214" s="72">
        <v>4.9000000000000002E-2</v>
      </c>
      <c r="M214" s="72">
        <v>1.4999999999999999E-2</v>
      </c>
      <c r="N214" s="87">
        <f t="shared" si="51"/>
        <v>94.866</v>
      </c>
      <c r="O214" s="82">
        <v>36.04</v>
      </c>
      <c r="P214" s="34">
        <v>36.979999999999997</v>
      </c>
      <c r="Q214" s="34">
        <v>6.84</v>
      </c>
      <c r="R214" s="34">
        <v>17.23</v>
      </c>
      <c r="S214" s="34">
        <v>0.34</v>
      </c>
      <c r="T214" s="34">
        <v>0.26</v>
      </c>
      <c r="U214" s="34">
        <v>0.25</v>
      </c>
      <c r="V214" s="34">
        <v>0.22</v>
      </c>
      <c r="W214" s="34">
        <v>0.54</v>
      </c>
      <c r="X214" s="34">
        <v>0.83</v>
      </c>
      <c r="Y214" s="34">
        <v>1.0260821309655936</v>
      </c>
      <c r="Z214" s="34">
        <v>1.215871254162042</v>
      </c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6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</row>
    <row r="215" spans="1:48" ht="15.75" customHeight="1">
      <c r="A215" s="253" t="s">
        <v>2230</v>
      </c>
      <c r="B215" s="95">
        <v>45855</v>
      </c>
      <c r="C215" s="69" t="s">
        <v>2229</v>
      </c>
      <c r="D215" s="70">
        <v>1495</v>
      </c>
      <c r="E215" s="71">
        <v>19</v>
      </c>
      <c r="F215" s="71">
        <v>19.100000000000001</v>
      </c>
      <c r="G215" s="71">
        <v>4.13</v>
      </c>
      <c r="H215" s="71">
        <v>0.16</v>
      </c>
      <c r="I215" s="71">
        <v>1.02</v>
      </c>
      <c r="J215" s="72">
        <v>2.7E-2</v>
      </c>
      <c r="K215" s="72">
        <v>8.3000000000000004E-2</v>
      </c>
      <c r="L215" s="72">
        <v>7.5999999999999998E-2</v>
      </c>
      <c r="M215" s="72">
        <v>1.4999999999999999E-2</v>
      </c>
      <c r="N215" s="87">
        <f t="shared" si="51"/>
        <v>94.489000000000004</v>
      </c>
      <c r="O215" s="82">
        <v>35.11</v>
      </c>
      <c r="P215" s="34">
        <v>38.56</v>
      </c>
      <c r="Q215" s="34">
        <v>7.31</v>
      </c>
      <c r="R215" s="34">
        <v>16.59</v>
      </c>
      <c r="S215" s="34">
        <v>0.31</v>
      </c>
      <c r="T215" s="34">
        <v>0.18</v>
      </c>
      <c r="U215" s="34">
        <v>0.26</v>
      </c>
      <c r="V215" s="34">
        <v>0.23</v>
      </c>
      <c r="W215" s="34">
        <v>0.56999999999999995</v>
      </c>
      <c r="X215" s="34">
        <v>0.77</v>
      </c>
      <c r="Y215" s="34">
        <v>1.1000000000000001</v>
      </c>
      <c r="Z215" s="34">
        <v>1.31</v>
      </c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6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</row>
    <row r="216" spans="1:48" ht="15.75" customHeight="1">
      <c r="A216" s="253" t="s">
        <v>2232</v>
      </c>
      <c r="B216" s="95">
        <v>45855</v>
      </c>
      <c r="C216" s="69" t="s">
        <v>2231</v>
      </c>
      <c r="D216" s="70">
        <v>1492</v>
      </c>
      <c r="E216" s="71">
        <v>20.2</v>
      </c>
      <c r="F216" s="71">
        <v>20.3</v>
      </c>
      <c r="G216" s="71">
        <v>4.26</v>
      </c>
      <c r="H216" s="71">
        <v>0.15</v>
      </c>
      <c r="I216" s="71">
        <v>0.65</v>
      </c>
      <c r="J216" s="72">
        <v>3.6999999999999998E-2</v>
      </c>
      <c r="K216" s="72">
        <v>8.5999999999999993E-2</v>
      </c>
      <c r="L216" s="72">
        <v>5.8000000000000003E-2</v>
      </c>
      <c r="M216" s="72">
        <v>1.7000000000000001E-2</v>
      </c>
      <c r="N216" s="87">
        <f t="shared" si="51"/>
        <v>94.742000000000004</v>
      </c>
      <c r="O216" s="82">
        <v>35.08</v>
      </c>
      <c r="P216" s="34">
        <v>37.9</v>
      </c>
      <c r="Q216" s="34">
        <v>7.18</v>
      </c>
      <c r="R216" s="34">
        <v>17.2</v>
      </c>
      <c r="S216" s="34">
        <v>0.37</v>
      </c>
      <c r="T216" s="34">
        <v>0.24</v>
      </c>
      <c r="U216" s="34">
        <v>0.26</v>
      </c>
      <c r="V216" s="34">
        <v>0.21</v>
      </c>
      <c r="W216" s="34">
        <v>0.5</v>
      </c>
      <c r="X216" s="34">
        <v>0.82</v>
      </c>
      <c r="Y216" s="34">
        <v>1.0803876852907639</v>
      </c>
      <c r="Z216" s="34">
        <v>1.2850627137970354</v>
      </c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6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</row>
    <row r="217" spans="1:48" ht="15.75" customHeight="1">
      <c r="A217" s="253" t="s">
        <v>2234</v>
      </c>
      <c r="B217" s="95">
        <v>45855</v>
      </c>
      <c r="C217" s="69" t="s">
        <v>2233</v>
      </c>
      <c r="D217" s="70">
        <v>1488</v>
      </c>
      <c r="E217" s="71">
        <v>21.5</v>
      </c>
      <c r="F217" s="71">
        <v>22</v>
      </c>
      <c r="G217" s="71">
        <v>4.28</v>
      </c>
      <c r="H217" s="71">
        <v>0.17</v>
      </c>
      <c r="I217" s="71">
        <v>0.78</v>
      </c>
      <c r="J217" s="72">
        <v>2.7E-2</v>
      </c>
      <c r="K217" s="72">
        <v>8.6999999999999994E-2</v>
      </c>
      <c r="L217" s="72">
        <v>6.5000000000000002E-2</v>
      </c>
      <c r="M217" s="72">
        <v>1.7999999999999999E-2</v>
      </c>
      <c r="N217" s="87">
        <f t="shared" si="51"/>
        <v>94.572999999999993</v>
      </c>
      <c r="O217" s="82">
        <v>34.89</v>
      </c>
      <c r="P217" s="34">
        <v>37.94</v>
      </c>
      <c r="Q217" s="34">
        <v>7.23</v>
      </c>
      <c r="R217" s="34">
        <v>17.45</v>
      </c>
      <c r="S217" s="34">
        <v>0.31</v>
      </c>
      <c r="T217" s="34">
        <v>0.21</v>
      </c>
      <c r="U217" s="34">
        <v>0.26</v>
      </c>
      <c r="V217" s="34">
        <v>0.21</v>
      </c>
      <c r="W217" s="34">
        <v>0.5</v>
      </c>
      <c r="X217" s="34">
        <v>0.8</v>
      </c>
      <c r="Y217" s="34">
        <v>1.0874175981656635</v>
      </c>
      <c r="Z217" s="34">
        <v>1.294640298079679</v>
      </c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6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</row>
    <row r="218" spans="1:48" ht="15.75" customHeight="1">
      <c r="A218" s="253" t="s">
        <v>2236</v>
      </c>
      <c r="B218" s="95">
        <v>45855</v>
      </c>
      <c r="C218" s="69" t="s">
        <v>2235</v>
      </c>
      <c r="D218" s="70">
        <v>1490</v>
      </c>
      <c r="E218" s="71">
        <v>23.5</v>
      </c>
      <c r="F218" s="71">
        <v>0</v>
      </c>
      <c r="G218" s="71">
        <v>4.37</v>
      </c>
      <c r="H218" s="71">
        <v>0.16</v>
      </c>
      <c r="I218" s="71">
        <v>0.72</v>
      </c>
      <c r="J218" s="72">
        <v>0.03</v>
      </c>
      <c r="K218" s="72">
        <v>9.1999999999999998E-2</v>
      </c>
      <c r="L218" s="72">
        <v>6.3E-2</v>
      </c>
      <c r="M218" s="72">
        <v>1.6E-2</v>
      </c>
      <c r="N218" s="87">
        <f t="shared" si="51"/>
        <v>94.549000000000007</v>
      </c>
      <c r="O218" s="82">
        <v>35.4</v>
      </c>
      <c r="P218" s="34">
        <v>37.5</v>
      </c>
      <c r="Q218" s="34">
        <v>6.93</v>
      </c>
      <c r="R218" s="34">
        <v>17.87</v>
      </c>
      <c r="S218" s="34">
        <v>0.28000000000000003</v>
      </c>
      <c r="T218" s="34">
        <v>0.19</v>
      </c>
      <c r="U218" s="34">
        <v>0.25</v>
      </c>
      <c r="V218" s="34">
        <v>0.22</v>
      </c>
      <c r="W218" s="34">
        <v>0.5</v>
      </c>
      <c r="X218" s="34">
        <v>0.75</v>
      </c>
      <c r="Y218" s="34">
        <f t="shared" ref="Y218" si="54">P218/O218</f>
        <v>1.0593220338983051</v>
      </c>
      <c r="Z218" s="34">
        <f t="shared" ref="Z218" si="55">(Q218+P218)/O218</f>
        <v>1.2550847457627119</v>
      </c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6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</row>
    <row r="219" spans="1:48" ht="15.75" customHeight="1">
      <c r="A219" s="229"/>
      <c r="B219" s="95"/>
      <c r="C219" s="69"/>
      <c r="D219" s="70"/>
      <c r="E219" s="71"/>
      <c r="F219" s="71"/>
      <c r="G219" s="71"/>
      <c r="H219" s="71"/>
      <c r="I219" s="71"/>
      <c r="J219" s="72"/>
      <c r="K219" s="72"/>
      <c r="L219" s="72"/>
      <c r="M219" s="72"/>
      <c r="N219" s="87"/>
      <c r="O219" s="82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6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</row>
    <row r="220" spans="1:48" ht="15.75" customHeight="1">
      <c r="A220" s="254" t="s">
        <v>2237</v>
      </c>
      <c r="B220" s="95">
        <v>45856</v>
      </c>
      <c r="C220" s="69" t="s">
        <v>2238</v>
      </c>
      <c r="D220" s="70">
        <v>1491</v>
      </c>
      <c r="E220" s="71">
        <v>1.2</v>
      </c>
      <c r="F220" s="71">
        <v>1.3</v>
      </c>
      <c r="G220" s="71">
        <v>4.28</v>
      </c>
      <c r="H220" s="71">
        <v>0.15</v>
      </c>
      <c r="I220" s="71">
        <v>0.63</v>
      </c>
      <c r="J220" s="72">
        <v>3.2000000000000001E-2</v>
      </c>
      <c r="K220" s="72">
        <v>8.5000000000000006E-2</v>
      </c>
      <c r="L220" s="72">
        <v>5.8999999999999997E-2</v>
      </c>
      <c r="M220" s="72">
        <v>1.6E-2</v>
      </c>
      <c r="N220" s="87">
        <f t="shared" si="51"/>
        <v>94.748000000000005</v>
      </c>
      <c r="O220" s="82">
        <v>35.08</v>
      </c>
      <c r="P220" s="34">
        <v>38.020000000000003</v>
      </c>
      <c r="Q220" s="34">
        <v>7.21</v>
      </c>
      <c r="R220" s="34">
        <v>17.309999999999999</v>
      </c>
      <c r="S220" s="34">
        <v>0.31</v>
      </c>
      <c r="T220" s="34">
        <v>0.2</v>
      </c>
      <c r="U220" s="34">
        <v>0.26</v>
      </c>
      <c r="V220" s="34">
        <v>0.21</v>
      </c>
      <c r="W220" s="34">
        <v>0.48</v>
      </c>
      <c r="X220" s="34">
        <v>0.8</v>
      </c>
      <c r="Y220" s="34">
        <f t="shared" ref="Y220:Y223" si="56">P220/O220</f>
        <v>1.0838084378563286</v>
      </c>
      <c r="Z220" s="34">
        <f t="shared" ref="Z220:Z223" si="57">(Q220+P220)/O220</f>
        <v>1.2893386545039911</v>
      </c>
      <c r="AA220" s="34"/>
      <c r="AB220" s="34" t="s">
        <v>48</v>
      </c>
      <c r="AC220" s="34">
        <v>22.3</v>
      </c>
      <c r="AD220" s="34">
        <v>24.6</v>
      </c>
      <c r="AE220" s="34">
        <v>18.2</v>
      </c>
      <c r="AF220" s="34">
        <v>0.6</v>
      </c>
      <c r="AG220" s="34">
        <v>3.35</v>
      </c>
      <c r="AH220" s="34">
        <v>53.25</v>
      </c>
      <c r="AI220" s="34">
        <v>1.3516483516483517</v>
      </c>
      <c r="AJ220" s="34">
        <v>42.523364485981304</v>
      </c>
      <c r="AK220" s="34">
        <v>852.47499999999991</v>
      </c>
      <c r="AL220" s="36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</row>
    <row r="221" spans="1:48" ht="15.75" customHeight="1">
      <c r="A221" s="254" t="s">
        <v>2239</v>
      </c>
      <c r="B221" s="95">
        <v>45856</v>
      </c>
      <c r="C221" s="69" t="s">
        <v>2240</v>
      </c>
      <c r="D221" s="70">
        <v>1496</v>
      </c>
      <c r="E221" s="71">
        <v>3.05</v>
      </c>
      <c r="F221" s="71">
        <v>3.15</v>
      </c>
      <c r="G221" s="71">
        <v>4.38</v>
      </c>
      <c r="H221" s="71">
        <v>0.15</v>
      </c>
      <c r="I221" s="71">
        <v>0.71</v>
      </c>
      <c r="J221" s="72">
        <v>3.6999999999999998E-2</v>
      </c>
      <c r="K221" s="72">
        <v>9.4E-2</v>
      </c>
      <c r="L221" s="72">
        <v>5.8000000000000003E-2</v>
      </c>
      <c r="M221" s="72">
        <v>1.4999999999999999E-2</v>
      </c>
      <c r="N221" s="87">
        <f t="shared" si="51"/>
        <v>94.555999999999997</v>
      </c>
      <c r="O221" s="82">
        <v>35.229999999999997</v>
      </c>
      <c r="P221" s="34">
        <v>37.31</v>
      </c>
      <c r="Q221" s="34">
        <v>6.92</v>
      </c>
      <c r="R221" s="34">
        <v>18.13</v>
      </c>
      <c r="S221" s="34">
        <v>0.28000000000000003</v>
      </c>
      <c r="T221" s="34">
        <v>0.19</v>
      </c>
      <c r="U221" s="34">
        <v>0.26</v>
      </c>
      <c r="V221" s="34">
        <v>0.21</v>
      </c>
      <c r="W221" s="34">
        <v>0.49</v>
      </c>
      <c r="X221" s="34">
        <v>0.78</v>
      </c>
      <c r="Y221" s="34">
        <f t="shared" si="56"/>
        <v>1.0590405904059041</v>
      </c>
      <c r="Z221" s="34">
        <f t="shared" si="57"/>
        <v>1.2554640931024696</v>
      </c>
      <c r="AA221" s="34"/>
      <c r="AB221" s="34" t="s">
        <v>50</v>
      </c>
      <c r="AC221" s="34">
        <v>6.3</v>
      </c>
      <c r="AD221" s="34"/>
      <c r="AE221" s="34"/>
      <c r="AF221" s="34"/>
      <c r="AG221" s="34"/>
      <c r="AH221" s="34"/>
      <c r="AI221" s="34"/>
      <c r="AJ221" s="34"/>
      <c r="AK221" s="34"/>
      <c r="AL221" s="36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</row>
    <row r="222" spans="1:48" ht="15.75" customHeight="1">
      <c r="A222" s="255" t="s">
        <v>2242</v>
      </c>
      <c r="B222" s="95">
        <v>45856</v>
      </c>
      <c r="C222" s="69" t="s">
        <v>2241</v>
      </c>
      <c r="D222" s="70">
        <v>1480</v>
      </c>
      <c r="E222" s="71">
        <v>4.5</v>
      </c>
      <c r="F222" s="71">
        <v>5</v>
      </c>
      <c r="G222" s="71">
        <v>4.22</v>
      </c>
      <c r="H222" s="71">
        <v>0.14000000000000001</v>
      </c>
      <c r="I222" s="71">
        <v>0.43</v>
      </c>
      <c r="J222" s="72">
        <v>4.4999999999999998E-2</v>
      </c>
      <c r="K222" s="72">
        <v>8.4000000000000005E-2</v>
      </c>
      <c r="L222" s="72">
        <v>3.9E-2</v>
      </c>
      <c r="M222" s="72">
        <v>1.4999999999999999E-2</v>
      </c>
      <c r="N222" s="87">
        <f t="shared" si="51"/>
        <v>95.027000000000001</v>
      </c>
      <c r="O222" s="82">
        <v>35.520000000000003</v>
      </c>
      <c r="P222" s="34">
        <v>36.869999999999997</v>
      </c>
      <c r="Q222" s="34">
        <v>6.93</v>
      </c>
      <c r="R222" s="34">
        <v>18.3</v>
      </c>
      <c r="S222" s="34">
        <v>0.27</v>
      </c>
      <c r="T222" s="34">
        <v>0.21</v>
      </c>
      <c r="U222" s="34">
        <v>0.27</v>
      </c>
      <c r="V222" s="34">
        <v>0.21</v>
      </c>
      <c r="W222" s="34">
        <v>0.48</v>
      </c>
      <c r="X222" s="34">
        <v>0.82</v>
      </c>
      <c r="Y222" s="34">
        <f t="shared" si="56"/>
        <v>1.0380067567567566</v>
      </c>
      <c r="Z222" s="34">
        <f t="shared" si="57"/>
        <v>1.2331081081081079</v>
      </c>
      <c r="AA222" s="34"/>
      <c r="AB222" s="245" t="s">
        <v>53</v>
      </c>
      <c r="AC222" s="171">
        <v>14.3</v>
      </c>
      <c r="AD222" s="34">
        <v>24.6</v>
      </c>
      <c r="AE222" s="34">
        <v>18</v>
      </c>
      <c r="AF222" s="34">
        <v>0.6</v>
      </c>
      <c r="AG222" s="34">
        <v>3.22</v>
      </c>
      <c r="AH222" s="34">
        <v>53.58</v>
      </c>
      <c r="AI222" s="34">
        <v>1.3666666666666667</v>
      </c>
      <c r="AJ222" s="34">
        <v>42.25352112676056</v>
      </c>
      <c r="AK222" s="34">
        <v>848.51</v>
      </c>
      <c r="AL222" s="36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</row>
    <row r="223" spans="1:48" ht="15.75" customHeight="1">
      <c r="A223" s="256" t="s">
        <v>2243</v>
      </c>
      <c r="B223" s="95">
        <v>45856</v>
      </c>
      <c r="C223" s="69" t="s">
        <v>2244</v>
      </c>
      <c r="D223" s="70">
        <v>1490</v>
      </c>
      <c r="E223" s="71">
        <v>7.3</v>
      </c>
      <c r="F223" s="71">
        <v>7.4</v>
      </c>
      <c r="G223" s="71">
        <v>4.18</v>
      </c>
      <c r="H223" s="71">
        <v>0.14000000000000001</v>
      </c>
      <c r="I223" s="71">
        <v>0.4</v>
      </c>
      <c r="J223" s="72">
        <v>3.6999999999999998E-2</v>
      </c>
      <c r="K223" s="72">
        <v>8.2000000000000003E-2</v>
      </c>
      <c r="L223" s="72">
        <v>3.6999999999999998E-2</v>
      </c>
      <c r="M223" s="72">
        <v>1.2999999999999999E-2</v>
      </c>
      <c r="N223" s="87">
        <f t="shared" si="51"/>
        <v>95.111000000000004</v>
      </c>
      <c r="O223" s="82">
        <v>35.94</v>
      </c>
      <c r="P223" s="34">
        <v>36.909999999999997</v>
      </c>
      <c r="Q223" s="34">
        <v>7.32</v>
      </c>
      <c r="R223" s="34">
        <v>17.41</v>
      </c>
      <c r="S223" s="34">
        <v>0.25</v>
      </c>
      <c r="T223" s="34">
        <v>0.26</v>
      </c>
      <c r="U223" s="34">
        <v>0.3</v>
      </c>
      <c r="V223" s="34">
        <v>0.22</v>
      </c>
      <c r="W223" s="34">
        <v>0.51</v>
      </c>
      <c r="X223" s="34">
        <v>0.74</v>
      </c>
      <c r="Y223" s="34">
        <f t="shared" si="56"/>
        <v>1.026989426822482</v>
      </c>
      <c r="Z223" s="34">
        <f t="shared" si="57"/>
        <v>1.2306622148024484</v>
      </c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6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</row>
    <row r="224" spans="1:48" ht="15.75" customHeight="1">
      <c r="A224" s="256" t="s">
        <v>2246</v>
      </c>
      <c r="B224" s="95">
        <v>45856</v>
      </c>
      <c r="C224" s="69" t="s">
        <v>2245</v>
      </c>
      <c r="D224" s="70">
        <v>1484</v>
      </c>
      <c r="E224" s="71">
        <v>9.27</v>
      </c>
      <c r="F224" s="71">
        <v>9.3699999999999992</v>
      </c>
      <c r="G224" s="71">
        <v>4.24</v>
      </c>
      <c r="H224" s="71">
        <v>0.15</v>
      </c>
      <c r="I224" s="71">
        <v>0.54</v>
      </c>
      <c r="J224" s="72">
        <v>0.04</v>
      </c>
      <c r="K224" s="72">
        <v>8.2000000000000003E-2</v>
      </c>
      <c r="L224" s="72">
        <v>4.8000000000000001E-2</v>
      </c>
      <c r="M224" s="72">
        <v>1.7000000000000001E-2</v>
      </c>
      <c r="N224" s="87">
        <f t="shared" si="51"/>
        <v>94.882999999999996</v>
      </c>
      <c r="O224" s="82">
        <v>36.46</v>
      </c>
      <c r="P224" s="34">
        <v>36.39</v>
      </c>
      <c r="Q224" s="34">
        <v>6.71</v>
      </c>
      <c r="R224" s="34">
        <v>17.920000000000002</v>
      </c>
      <c r="S224" s="34">
        <v>0.3</v>
      </c>
      <c r="T224" s="34">
        <v>0.24</v>
      </c>
      <c r="U224" s="34">
        <v>0.27</v>
      </c>
      <c r="V224" s="34">
        <v>0.2</v>
      </c>
      <c r="W224" s="34">
        <v>0.5</v>
      </c>
      <c r="X224" s="34">
        <v>0.79</v>
      </c>
      <c r="Y224" s="34">
        <f t="shared" ref="Y224" si="58">P224/O224</f>
        <v>0.9980800877674163</v>
      </c>
      <c r="Z224" s="34">
        <f t="shared" ref="Z224" si="59">(Q224+P224)/O224</f>
        <v>1.1821173889193637</v>
      </c>
      <c r="AA224" s="51"/>
      <c r="AB224" s="51"/>
      <c r="AC224" s="34"/>
      <c r="AD224" s="34"/>
      <c r="AE224" s="34"/>
      <c r="AF224" s="34"/>
      <c r="AG224" s="34"/>
      <c r="AH224" s="34"/>
      <c r="AI224" s="34"/>
      <c r="AJ224" s="34"/>
      <c r="AK224" s="34"/>
      <c r="AL224" s="36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</row>
    <row r="225" spans="1:48" ht="15.75" customHeight="1">
      <c r="A225" s="256" t="s">
        <v>2248</v>
      </c>
      <c r="B225" s="95">
        <v>45856</v>
      </c>
      <c r="C225" s="69" t="s">
        <v>2247</v>
      </c>
      <c r="D225" s="70">
        <v>1492</v>
      </c>
      <c r="E225" s="71">
        <v>12.1</v>
      </c>
      <c r="F225" s="71">
        <v>12.2</v>
      </c>
      <c r="G225" s="71">
        <v>4.2300000000000004</v>
      </c>
      <c r="H225" s="71">
        <v>0.17</v>
      </c>
      <c r="I225" s="71">
        <v>0.53</v>
      </c>
      <c r="J225" s="72">
        <v>0.04</v>
      </c>
      <c r="K225" s="72">
        <v>8.4000000000000005E-2</v>
      </c>
      <c r="L225" s="72">
        <v>0.05</v>
      </c>
      <c r="M225" s="72">
        <v>1.7999999999999999E-2</v>
      </c>
      <c r="N225" s="87">
        <f t="shared" si="51"/>
        <v>94.878</v>
      </c>
      <c r="O225" s="82">
        <v>35.57</v>
      </c>
      <c r="P225" s="34">
        <v>36.630000000000003</v>
      </c>
      <c r="Q225" s="34">
        <v>6.89</v>
      </c>
      <c r="R225" s="34">
        <v>18.48</v>
      </c>
      <c r="S225" s="34">
        <v>0.25</v>
      </c>
      <c r="T225" s="34">
        <v>0.24</v>
      </c>
      <c r="U225" s="34">
        <v>0.27</v>
      </c>
      <c r="V225" s="34">
        <v>0.21</v>
      </c>
      <c r="W225" s="34">
        <v>0.49</v>
      </c>
      <c r="X225" s="34">
        <v>0.83</v>
      </c>
      <c r="Y225" s="34">
        <v>1.0298003935901041</v>
      </c>
      <c r="Z225" s="34">
        <v>1.2235029519257803</v>
      </c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6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</row>
    <row r="226" spans="1:48" ht="15.75" customHeight="1">
      <c r="A226" s="256" t="s">
        <v>2250</v>
      </c>
      <c r="B226" s="95">
        <v>45856</v>
      </c>
      <c r="C226" s="69" t="s">
        <v>2249</v>
      </c>
      <c r="D226" s="70">
        <v>1487</v>
      </c>
      <c r="E226" s="71">
        <v>13.39</v>
      </c>
      <c r="F226" s="71">
        <v>13.49</v>
      </c>
      <c r="G226" s="71">
        <v>4.22</v>
      </c>
      <c r="H226" s="71">
        <v>0.15</v>
      </c>
      <c r="I226" s="71">
        <v>0.42</v>
      </c>
      <c r="J226" s="72">
        <v>4.5999999999999999E-2</v>
      </c>
      <c r="K226" s="72">
        <v>7.5999999999999998E-2</v>
      </c>
      <c r="L226" s="72">
        <v>4.1000000000000002E-2</v>
      </c>
      <c r="M226" s="72">
        <v>1.6E-2</v>
      </c>
      <c r="N226" s="87">
        <f t="shared" si="51"/>
        <v>95.031000000000006</v>
      </c>
      <c r="O226" s="82">
        <v>35.69</v>
      </c>
      <c r="P226" s="34">
        <v>37.08</v>
      </c>
      <c r="Q226" s="34">
        <v>7.1</v>
      </c>
      <c r="R226" s="34">
        <v>17.670000000000002</v>
      </c>
      <c r="S226" s="34">
        <v>0.28000000000000003</v>
      </c>
      <c r="T226" s="34">
        <v>0.24</v>
      </c>
      <c r="U226" s="34">
        <v>0.27</v>
      </c>
      <c r="V226" s="34">
        <v>0.22</v>
      </c>
      <c r="W226" s="34">
        <v>0.48</v>
      </c>
      <c r="X226" s="34">
        <v>0.83</v>
      </c>
      <c r="Y226" s="34">
        <v>1.038946483608854</v>
      </c>
      <c r="Z226" s="34">
        <v>1.2378817595965257</v>
      </c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6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</row>
    <row r="227" spans="1:48" ht="15.75" customHeight="1">
      <c r="A227" s="257" t="s">
        <v>2251</v>
      </c>
      <c r="B227" s="95">
        <v>45856</v>
      </c>
      <c r="C227" s="69" t="s">
        <v>2252</v>
      </c>
      <c r="D227" s="70">
        <v>1475</v>
      </c>
      <c r="E227" s="71">
        <v>16.05</v>
      </c>
      <c r="F227" s="71">
        <v>16.149999999999999</v>
      </c>
      <c r="G227" s="71">
        <v>4.29</v>
      </c>
      <c r="H227" s="71">
        <v>0.17</v>
      </c>
      <c r="I227" s="71">
        <v>0.53</v>
      </c>
      <c r="J227" s="72">
        <v>0.04</v>
      </c>
      <c r="K227" s="72">
        <v>8.6999999999999994E-2</v>
      </c>
      <c r="L227" s="72">
        <v>0.05</v>
      </c>
      <c r="M227" s="72">
        <v>1.7000000000000001E-2</v>
      </c>
      <c r="N227" s="87">
        <f t="shared" si="51"/>
        <v>94.816000000000003</v>
      </c>
      <c r="O227" s="82">
        <v>35.659999999999997</v>
      </c>
      <c r="P227" s="34">
        <v>37.35</v>
      </c>
      <c r="Q227" s="34">
        <v>7.11</v>
      </c>
      <c r="R227" s="34">
        <v>17.3</v>
      </c>
      <c r="S227" s="34">
        <v>0.32</v>
      </c>
      <c r="T227" s="34">
        <v>0.27</v>
      </c>
      <c r="U227" s="34">
        <v>0.26</v>
      </c>
      <c r="V227" s="34">
        <v>0.21</v>
      </c>
      <c r="W227" s="34">
        <v>0.5</v>
      </c>
      <c r="X227" s="34">
        <v>0.86</v>
      </c>
      <c r="Y227" s="34">
        <v>1.0473920358945599</v>
      </c>
      <c r="Z227" s="34">
        <v>1.246775098149187</v>
      </c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6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</row>
    <row r="228" spans="1:48" ht="15.75" customHeight="1">
      <c r="A228" s="257" t="s">
        <v>2254</v>
      </c>
      <c r="B228" s="95">
        <v>45856</v>
      </c>
      <c r="C228" s="69" t="s">
        <v>2253</v>
      </c>
      <c r="D228" s="70">
        <v>1489</v>
      </c>
      <c r="E228" s="71">
        <v>18.2</v>
      </c>
      <c r="F228" s="71">
        <v>18.3</v>
      </c>
      <c r="G228" s="71">
        <v>4.24</v>
      </c>
      <c r="H228" s="71">
        <v>0.18</v>
      </c>
      <c r="I228" s="71">
        <v>1.01</v>
      </c>
      <c r="J228" s="72">
        <v>2.3E-2</v>
      </c>
      <c r="K228" s="72">
        <v>9.6000000000000002E-2</v>
      </c>
      <c r="L228" s="72">
        <v>7.5999999999999998E-2</v>
      </c>
      <c r="M228" s="72">
        <v>1.6E-2</v>
      </c>
      <c r="N228" s="87">
        <f t="shared" si="51"/>
        <v>94.358999999999995</v>
      </c>
      <c r="O228" s="82">
        <v>34.590000000000003</v>
      </c>
      <c r="P228" s="34">
        <v>38.35</v>
      </c>
      <c r="Q228" s="34">
        <v>7.42</v>
      </c>
      <c r="R228" s="34">
        <v>17.34</v>
      </c>
      <c r="S228" s="34">
        <v>0.28999999999999998</v>
      </c>
      <c r="T228" s="34">
        <v>0.2</v>
      </c>
      <c r="U228" s="34">
        <v>0.26</v>
      </c>
      <c r="V228" s="34">
        <v>0.2</v>
      </c>
      <c r="W228" s="34">
        <v>0.43</v>
      </c>
      <c r="X228" s="34">
        <v>0.81</v>
      </c>
      <c r="Y228" s="34">
        <v>1.1087019369760045</v>
      </c>
      <c r="Z228" s="34">
        <v>1.323214801965886</v>
      </c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6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</row>
    <row r="229" spans="1:48" ht="15.75" customHeight="1">
      <c r="A229" s="257" t="s">
        <v>2256</v>
      </c>
      <c r="B229" s="95">
        <v>45856</v>
      </c>
      <c r="C229" s="69" t="s">
        <v>2255</v>
      </c>
      <c r="D229" s="70">
        <v>1506</v>
      </c>
      <c r="E229" s="71">
        <v>20.100000000000001</v>
      </c>
      <c r="F229" s="71">
        <v>20.2</v>
      </c>
      <c r="G229" s="71">
        <v>4.24</v>
      </c>
      <c r="H229" s="71">
        <v>0.18</v>
      </c>
      <c r="I229" s="71">
        <v>0.95</v>
      </c>
      <c r="J229" s="72">
        <v>2.5000000000000001E-2</v>
      </c>
      <c r="K229" s="72">
        <v>0.09</v>
      </c>
      <c r="L229" s="72">
        <v>7.6999999999999999E-2</v>
      </c>
      <c r="M229" s="72">
        <v>1.7000000000000001E-2</v>
      </c>
      <c r="N229" s="87">
        <f t="shared" si="51"/>
        <v>94.420999999999992</v>
      </c>
      <c r="O229" s="82">
        <v>34.479999999999997</v>
      </c>
      <c r="P229" s="34">
        <v>38.42</v>
      </c>
      <c r="Q229" s="34">
        <v>7.38</v>
      </c>
      <c r="R229" s="34">
        <v>17.41</v>
      </c>
      <c r="S229" s="34">
        <v>0.3</v>
      </c>
      <c r="T229" s="34">
        <v>0.17</v>
      </c>
      <c r="U229" s="34">
        <v>0.27</v>
      </c>
      <c r="V229" s="34">
        <v>0.21</v>
      </c>
      <c r="W229" s="34">
        <v>0.46</v>
      </c>
      <c r="X229" s="34">
        <v>0.78</v>
      </c>
      <c r="Y229" s="34">
        <v>1.1142691415313226</v>
      </c>
      <c r="Z229" s="34">
        <v>1.3283062645011603</v>
      </c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6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</row>
    <row r="230" spans="1:48" ht="15.75" customHeight="1">
      <c r="A230" s="257" t="s">
        <v>2258</v>
      </c>
      <c r="B230" s="95">
        <v>45856</v>
      </c>
      <c r="C230" s="69" t="s">
        <v>2257</v>
      </c>
      <c r="D230" s="70">
        <v>1506</v>
      </c>
      <c r="E230" s="71">
        <v>21.3</v>
      </c>
      <c r="F230" s="71">
        <v>21.4</v>
      </c>
      <c r="G230" s="71">
        <v>4.33</v>
      </c>
      <c r="H230" s="71">
        <v>0.18</v>
      </c>
      <c r="I230" s="71">
        <v>0.84</v>
      </c>
      <c r="J230" s="72">
        <v>2.4E-2</v>
      </c>
      <c r="K230" s="72">
        <v>9.5000000000000001E-2</v>
      </c>
      <c r="L230" s="72">
        <v>6.9000000000000006E-2</v>
      </c>
      <c r="M230" s="72">
        <v>1.6E-2</v>
      </c>
      <c r="N230" s="87">
        <f t="shared" si="51"/>
        <v>94.445999999999998</v>
      </c>
      <c r="O230" s="82">
        <v>34.380000000000003</v>
      </c>
      <c r="P230" s="34">
        <v>38.270000000000003</v>
      </c>
      <c r="Q230" s="34">
        <v>7.2</v>
      </c>
      <c r="R230" s="34">
        <v>17.670000000000002</v>
      </c>
      <c r="S230" s="34">
        <v>0.27</v>
      </c>
      <c r="T230" s="34">
        <v>0.2</v>
      </c>
      <c r="U230" s="34">
        <v>0.26</v>
      </c>
      <c r="V230" s="34">
        <v>0.2</v>
      </c>
      <c r="W230" s="34">
        <v>0.52</v>
      </c>
      <c r="X230" s="34">
        <v>0.81</v>
      </c>
      <c r="Y230" s="34">
        <v>1.1131471785922047</v>
      </c>
      <c r="Z230" s="34">
        <v>1.3225712623618384</v>
      </c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6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</row>
    <row r="231" spans="1:48" ht="15.75" customHeight="1">
      <c r="A231" s="257" t="s">
        <v>2259</v>
      </c>
      <c r="B231" s="95">
        <v>45856</v>
      </c>
      <c r="C231" s="69" t="s">
        <v>2260</v>
      </c>
      <c r="D231" s="70">
        <v>1475</v>
      </c>
      <c r="E231" s="71">
        <v>23.1</v>
      </c>
      <c r="F231" s="71">
        <v>23.2</v>
      </c>
      <c r="G231" s="71">
        <v>4.34</v>
      </c>
      <c r="H231" s="71">
        <v>0.15</v>
      </c>
      <c r="I231" s="71">
        <v>0.57999999999999996</v>
      </c>
      <c r="J231" s="72">
        <v>0.04</v>
      </c>
      <c r="K231" s="72">
        <v>0.09</v>
      </c>
      <c r="L231" s="72">
        <v>5.1999999999999998E-2</v>
      </c>
      <c r="M231" s="72">
        <v>1.6E-2</v>
      </c>
      <c r="N231" s="87">
        <f t="shared" si="51"/>
        <v>94.731999999999999</v>
      </c>
      <c r="O231" s="82">
        <v>35.020000000000003</v>
      </c>
      <c r="P231" s="34">
        <v>37.97</v>
      </c>
      <c r="Q231" s="34">
        <v>7.24</v>
      </c>
      <c r="R231" s="34">
        <v>17.2</v>
      </c>
      <c r="S231" s="34">
        <v>0.4</v>
      </c>
      <c r="T231" s="34">
        <v>0.24</v>
      </c>
      <c r="U231" s="34">
        <v>0.26</v>
      </c>
      <c r="V231" s="34">
        <v>0.28999999999999998</v>
      </c>
      <c r="W231" s="34">
        <v>0.42</v>
      </c>
      <c r="X231" s="34">
        <v>0.85</v>
      </c>
      <c r="Y231" s="34">
        <f t="shared" ref="Y231" si="60">P231/O231</f>
        <v>1.0842375785265561</v>
      </c>
      <c r="Z231" s="34">
        <f t="shared" ref="Z231" si="61">(Q231+P231)/O231</f>
        <v>1.2909765848086807</v>
      </c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6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</row>
    <row r="232" spans="1:48" ht="15.75" customHeight="1">
      <c r="A232" s="257"/>
      <c r="B232" s="95"/>
      <c r="C232" s="69"/>
      <c r="D232" s="70"/>
      <c r="E232" s="71"/>
      <c r="F232" s="71"/>
      <c r="G232" s="71"/>
      <c r="H232" s="71"/>
      <c r="I232" s="71"/>
      <c r="J232" s="72"/>
      <c r="K232" s="72"/>
      <c r="L232" s="72"/>
      <c r="M232" s="72"/>
      <c r="N232" s="87"/>
      <c r="O232" s="82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6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</row>
    <row r="233" spans="1:48" ht="15.75" customHeight="1">
      <c r="A233" s="258" t="s">
        <v>2262</v>
      </c>
      <c r="B233" s="95">
        <v>45857</v>
      </c>
      <c r="C233" s="69" t="s">
        <v>2261</v>
      </c>
      <c r="D233" s="70">
        <v>1478</v>
      </c>
      <c r="E233" s="71">
        <v>1.35</v>
      </c>
      <c r="F233" s="71">
        <v>1.45</v>
      </c>
      <c r="G233" s="71">
        <v>4.2</v>
      </c>
      <c r="H233" s="71">
        <v>0.14000000000000001</v>
      </c>
      <c r="I233" s="71">
        <v>0.59</v>
      </c>
      <c r="J233" s="72">
        <v>4.2999999999999997E-2</v>
      </c>
      <c r="K233" s="72">
        <v>8.6999999999999994E-2</v>
      </c>
      <c r="L233" s="72">
        <v>5.2999999999999999E-2</v>
      </c>
      <c r="M233" s="72">
        <v>1.7000000000000001E-2</v>
      </c>
      <c r="N233" s="87">
        <f t="shared" ref="N233:N273" si="62">100-SUM(G233:M233)</f>
        <v>94.87</v>
      </c>
      <c r="O233" s="82">
        <v>35.47</v>
      </c>
      <c r="P233" s="34">
        <v>37.36</v>
      </c>
      <c r="Q233" s="34">
        <v>6.96</v>
      </c>
      <c r="R233" s="34">
        <v>17.47</v>
      </c>
      <c r="S233" s="34">
        <v>0.34</v>
      </c>
      <c r="T233" s="34">
        <v>0.25</v>
      </c>
      <c r="U233" s="34">
        <v>0.26</v>
      </c>
      <c r="V233" s="34">
        <v>0.27</v>
      </c>
      <c r="W233" s="34">
        <v>0.46</v>
      </c>
      <c r="X233" s="34">
        <v>0.85</v>
      </c>
      <c r="Y233" s="34">
        <f t="shared" ref="Y233:Y235" si="63">P233/O233</f>
        <v>1.0532844657457006</v>
      </c>
      <c r="Z233" s="34">
        <f t="shared" ref="Z233:Z235" si="64">(Q233+P233)/O233</f>
        <v>1.2495066253171694</v>
      </c>
      <c r="AA233" s="34"/>
      <c r="AB233" s="34" t="s">
        <v>48</v>
      </c>
      <c r="AC233" s="34">
        <v>22.3</v>
      </c>
      <c r="AD233" s="34" t="s">
        <v>51</v>
      </c>
      <c r="AE233" s="34"/>
      <c r="AF233" s="34"/>
      <c r="AG233" s="34"/>
      <c r="AH233" s="34"/>
      <c r="AI233" s="34"/>
      <c r="AJ233" s="34"/>
      <c r="AK233" s="34"/>
      <c r="AL233" s="36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</row>
    <row r="234" spans="1:48" ht="15.75" customHeight="1">
      <c r="A234" s="259" t="s">
        <v>2264</v>
      </c>
      <c r="B234" s="95">
        <v>45857</v>
      </c>
      <c r="C234" s="69" t="s">
        <v>2263</v>
      </c>
      <c r="D234" s="70">
        <v>1494</v>
      </c>
      <c r="E234" s="71">
        <v>3.3</v>
      </c>
      <c r="F234" s="71">
        <v>3.4</v>
      </c>
      <c r="G234" s="71">
        <v>4.2300000000000004</v>
      </c>
      <c r="H234" s="71">
        <v>0.14000000000000001</v>
      </c>
      <c r="I234" s="71">
        <v>0.71</v>
      </c>
      <c r="J234" s="72">
        <v>4.4999999999999998E-2</v>
      </c>
      <c r="K234" s="72">
        <v>9.2999999999999999E-2</v>
      </c>
      <c r="L234" s="72">
        <v>0.06</v>
      </c>
      <c r="M234" s="72">
        <v>1.4999999999999999E-2</v>
      </c>
      <c r="N234" s="87">
        <f t="shared" si="62"/>
        <v>94.706999999999994</v>
      </c>
      <c r="O234" s="82">
        <v>35.97</v>
      </c>
      <c r="P234" s="34">
        <v>36.909999999999997</v>
      </c>
      <c r="Q234" s="34">
        <v>6.83</v>
      </c>
      <c r="R234" s="34">
        <v>17.7</v>
      </c>
      <c r="S234" s="34">
        <v>0.35</v>
      </c>
      <c r="T234" s="34">
        <v>0.24</v>
      </c>
      <c r="U234" s="34">
        <v>0.26</v>
      </c>
      <c r="V234" s="34">
        <v>0.23</v>
      </c>
      <c r="W234" s="34">
        <v>0.5</v>
      </c>
      <c r="X234" s="34">
        <v>0.83</v>
      </c>
      <c r="Y234" s="34">
        <f t="shared" si="63"/>
        <v>1.0261328885182095</v>
      </c>
      <c r="Z234" s="34">
        <f t="shared" si="64"/>
        <v>1.2160133444537113</v>
      </c>
      <c r="AA234" s="34"/>
      <c r="AB234" s="34" t="s">
        <v>50</v>
      </c>
      <c r="AC234" s="34">
        <v>6.3</v>
      </c>
      <c r="AD234" s="34">
        <v>24.8</v>
      </c>
      <c r="AE234" s="34">
        <v>17.8</v>
      </c>
      <c r="AF234" s="34">
        <v>0.6</v>
      </c>
      <c r="AG234" s="34">
        <v>3.48</v>
      </c>
      <c r="AH234" s="34">
        <v>53.319999999999993</v>
      </c>
      <c r="AI234" s="34">
        <v>1.3932584269662922</v>
      </c>
      <c r="AJ234" s="34">
        <v>41.784037558685441</v>
      </c>
      <c r="AK234" s="34">
        <v>862.54</v>
      </c>
      <c r="AL234" s="36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</row>
    <row r="235" spans="1:48" ht="15.75" customHeight="1">
      <c r="A235" s="260" t="s">
        <v>2266</v>
      </c>
      <c r="B235" s="95">
        <v>45857</v>
      </c>
      <c r="C235" s="69" t="s">
        <v>2265</v>
      </c>
      <c r="D235" s="70">
        <v>1477</v>
      </c>
      <c r="E235" s="71">
        <v>5.25</v>
      </c>
      <c r="F235" s="71">
        <v>5.35</v>
      </c>
      <c r="G235" s="71">
        <v>4.24</v>
      </c>
      <c r="H235" s="71">
        <v>0.14000000000000001</v>
      </c>
      <c r="I235" s="71">
        <v>0.41</v>
      </c>
      <c r="J235" s="72">
        <v>5.6000000000000001E-2</v>
      </c>
      <c r="K235" s="72">
        <v>8.7999999999999995E-2</v>
      </c>
      <c r="L235" s="72">
        <v>3.5999999999999997E-2</v>
      </c>
      <c r="M235" s="72">
        <v>1.6E-2</v>
      </c>
      <c r="N235" s="87">
        <f t="shared" si="62"/>
        <v>95.013999999999996</v>
      </c>
      <c r="O235" s="82">
        <v>36.65</v>
      </c>
      <c r="P235" s="34">
        <v>37.049999999999997</v>
      </c>
      <c r="Q235" s="34">
        <v>7.03</v>
      </c>
      <c r="R235" s="34">
        <v>16.440000000000001</v>
      </c>
      <c r="S235" s="34">
        <v>0.49</v>
      </c>
      <c r="T235" s="34">
        <v>0.32</v>
      </c>
      <c r="U235" s="34">
        <v>0.25</v>
      </c>
      <c r="V235" s="34">
        <v>0.26</v>
      </c>
      <c r="W235" s="34">
        <v>0.48</v>
      </c>
      <c r="X235" s="34">
        <v>0.92</v>
      </c>
      <c r="Y235" s="34">
        <f t="shared" si="63"/>
        <v>1.0109140518417463</v>
      </c>
      <c r="Z235" s="34">
        <f t="shared" si="64"/>
        <v>1.2027285129604366</v>
      </c>
      <c r="AA235" s="34"/>
      <c r="AB235" s="245" t="s">
        <v>53</v>
      </c>
      <c r="AC235" s="171">
        <v>14.3</v>
      </c>
      <c r="AD235" s="34"/>
      <c r="AE235" s="34"/>
      <c r="AF235" s="34"/>
      <c r="AG235" s="34"/>
      <c r="AH235" s="34"/>
      <c r="AI235" s="34"/>
      <c r="AJ235" s="34"/>
      <c r="AK235" s="34"/>
      <c r="AL235" s="36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</row>
    <row r="236" spans="1:48" ht="15.75" customHeight="1">
      <c r="A236" s="261" t="s">
        <v>2268</v>
      </c>
      <c r="B236" s="95">
        <v>45857</v>
      </c>
      <c r="C236" s="69" t="s">
        <v>2267</v>
      </c>
      <c r="D236" s="70">
        <v>1492</v>
      </c>
      <c r="E236" s="71">
        <v>7.3</v>
      </c>
      <c r="F236" s="71">
        <v>7.4</v>
      </c>
      <c r="G236" s="71">
        <v>4.3099999999999996</v>
      </c>
      <c r="H236" s="71">
        <v>0.17</v>
      </c>
      <c r="I236" s="71">
        <v>1</v>
      </c>
      <c r="J236" s="72">
        <v>2.5000000000000001E-2</v>
      </c>
      <c r="K236" s="72">
        <v>8.8999999999999996E-2</v>
      </c>
      <c r="L236" s="72">
        <v>7.2999999999999995E-2</v>
      </c>
      <c r="M236" s="72">
        <v>1.6E-2</v>
      </c>
      <c r="N236" s="87">
        <f t="shared" si="62"/>
        <v>94.316999999999993</v>
      </c>
      <c r="O236" s="82">
        <v>35.549999999999997</v>
      </c>
      <c r="P236" s="34">
        <v>38.14</v>
      </c>
      <c r="Q236" s="34">
        <v>7.07</v>
      </c>
      <c r="R236" s="34">
        <v>16.829999999999998</v>
      </c>
      <c r="S236" s="34">
        <v>0.33</v>
      </c>
      <c r="T236" s="34">
        <v>0.26</v>
      </c>
      <c r="U236" s="34">
        <v>0.27</v>
      </c>
      <c r="V236" s="34">
        <v>0.2</v>
      </c>
      <c r="W236" s="34">
        <v>0.48</v>
      </c>
      <c r="X236" s="34">
        <v>0.77</v>
      </c>
      <c r="Y236" s="34">
        <v>1.0728551336146275</v>
      </c>
      <c r="Z236" s="34">
        <v>1.2717299578059074</v>
      </c>
      <c r="AA236" s="34"/>
      <c r="AB236" s="245"/>
      <c r="AC236" s="171"/>
      <c r="AD236" s="34"/>
      <c r="AE236" s="34"/>
      <c r="AF236" s="34"/>
      <c r="AG236" s="34"/>
      <c r="AH236" s="34"/>
      <c r="AI236" s="34"/>
      <c r="AJ236" s="34"/>
      <c r="AK236" s="34"/>
      <c r="AL236" s="36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</row>
    <row r="237" spans="1:48" ht="15.75" customHeight="1">
      <c r="A237" s="261" t="s">
        <v>2270</v>
      </c>
      <c r="B237" s="95">
        <v>45857</v>
      </c>
      <c r="C237" s="69" t="s">
        <v>2269</v>
      </c>
      <c r="D237" s="70">
        <v>1506</v>
      </c>
      <c r="E237" s="71">
        <v>8.3000000000000007</v>
      </c>
      <c r="F237" s="71">
        <v>8.4</v>
      </c>
      <c r="G237" s="71">
        <v>4.4400000000000004</v>
      </c>
      <c r="H237" s="71">
        <v>0.16</v>
      </c>
      <c r="I237" s="71">
        <v>0.8</v>
      </c>
      <c r="J237" s="72">
        <v>2.5999999999999999E-2</v>
      </c>
      <c r="K237" s="72">
        <v>9.5000000000000001E-2</v>
      </c>
      <c r="L237" s="72">
        <v>6.4000000000000001E-2</v>
      </c>
      <c r="M237" s="72">
        <v>1.4999999999999999E-2</v>
      </c>
      <c r="N237" s="87">
        <f t="shared" si="62"/>
        <v>94.4</v>
      </c>
      <c r="O237" s="82">
        <v>35.130000000000003</v>
      </c>
      <c r="P237" s="34">
        <v>38</v>
      </c>
      <c r="Q237" s="34">
        <v>7.05</v>
      </c>
      <c r="R237" s="34">
        <v>17.420000000000002</v>
      </c>
      <c r="S237" s="34">
        <v>0.32</v>
      </c>
      <c r="T237" s="34">
        <v>0.22</v>
      </c>
      <c r="U237" s="34">
        <v>0.26</v>
      </c>
      <c r="V237" s="34">
        <v>0.2</v>
      </c>
      <c r="W237" s="34">
        <v>0.5</v>
      </c>
      <c r="X237" s="34">
        <v>0.76</v>
      </c>
      <c r="Y237" s="34">
        <v>1.0816965556504412</v>
      </c>
      <c r="Z237" s="34">
        <v>1.2823797324224309</v>
      </c>
      <c r="AA237" s="34"/>
      <c r="AB237" s="245"/>
      <c r="AC237" s="171"/>
      <c r="AD237" s="34"/>
      <c r="AE237" s="34"/>
      <c r="AF237" s="34"/>
      <c r="AG237" s="34"/>
      <c r="AH237" s="34"/>
      <c r="AI237" s="34"/>
      <c r="AJ237" s="34"/>
      <c r="AK237" s="34"/>
      <c r="AL237" s="36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</row>
    <row r="238" spans="1:48" ht="15.75" customHeight="1">
      <c r="A238" s="261" t="s">
        <v>2272</v>
      </c>
      <c r="B238" s="95">
        <v>45857</v>
      </c>
      <c r="C238" s="69" t="s">
        <v>2271</v>
      </c>
      <c r="D238" s="70">
        <v>1499</v>
      </c>
      <c r="E238" s="71">
        <v>10.5</v>
      </c>
      <c r="F238" s="71">
        <v>11</v>
      </c>
      <c r="G238" s="71">
        <v>4.25</v>
      </c>
      <c r="H238" s="71">
        <v>0.15</v>
      </c>
      <c r="I238" s="71">
        <v>0.74</v>
      </c>
      <c r="J238" s="72">
        <v>2.8000000000000001E-2</v>
      </c>
      <c r="K238" s="72">
        <v>8.5000000000000006E-2</v>
      </c>
      <c r="L238" s="72">
        <v>6.4000000000000001E-2</v>
      </c>
      <c r="M238" s="72">
        <v>1.4E-2</v>
      </c>
      <c r="N238" s="87">
        <f t="shared" si="62"/>
        <v>94.668999999999997</v>
      </c>
      <c r="O238" s="82">
        <v>35.049999999999997</v>
      </c>
      <c r="P238" s="34">
        <v>37.840000000000003</v>
      </c>
      <c r="Q238" s="34">
        <v>6.91</v>
      </c>
      <c r="R238" s="34">
        <v>17.850000000000001</v>
      </c>
      <c r="S238" s="34">
        <v>0.28000000000000003</v>
      </c>
      <c r="T238" s="34">
        <v>0.16</v>
      </c>
      <c r="U238" s="34">
        <v>0.26</v>
      </c>
      <c r="V238" s="34">
        <v>0.21</v>
      </c>
      <c r="W238" s="34">
        <v>0.49</v>
      </c>
      <c r="X238" s="34">
        <v>0.74</v>
      </c>
      <c r="Y238" s="34">
        <v>1.0796005706134095</v>
      </c>
      <c r="Z238" s="34">
        <v>1.2767475035663338</v>
      </c>
      <c r="AA238" s="34"/>
      <c r="AB238" s="245"/>
      <c r="AC238" s="171"/>
      <c r="AD238" s="34"/>
      <c r="AE238" s="34"/>
      <c r="AF238" s="34"/>
      <c r="AG238" s="34"/>
      <c r="AH238" s="34"/>
      <c r="AI238" s="34"/>
      <c r="AJ238" s="34"/>
      <c r="AK238" s="34"/>
      <c r="AL238" s="36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</row>
    <row r="239" spans="1:48" ht="15.75" customHeight="1">
      <c r="A239" s="261" t="s">
        <v>2274</v>
      </c>
      <c r="B239" s="95">
        <v>45857</v>
      </c>
      <c r="C239" s="69" t="s">
        <v>2273</v>
      </c>
      <c r="D239" s="70">
        <v>1491</v>
      </c>
      <c r="E239" s="71">
        <v>12.45</v>
      </c>
      <c r="F239" s="71">
        <v>12.55</v>
      </c>
      <c r="G239" s="71">
        <v>4.3899999999999997</v>
      </c>
      <c r="H239" s="71">
        <v>0.15</v>
      </c>
      <c r="I239" s="71">
        <v>0.61</v>
      </c>
      <c r="J239" s="72">
        <v>3.1E-2</v>
      </c>
      <c r="K239" s="72">
        <v>8.6999999999999994E-2</v>
      </c>
      <c r="L239" s="72">
        <v>5.7000000000000002E-2</v>
      </c>
      <c r="M239" s="72">
        <v>1.6E-2</v>
      </c>
      <c r="N239" s="87">
        <f t="shared" si="62"/>
        <v>94.659000000000006</v>
      </c>
      <c r="O239" s="82">
        <v>34.51</v>
      </c>
      <c r="P239" s="34">
        <v>38.51</v>
      </c>
      <c r="Q239" s="34">
        <v>7.18</v>
      </c>
      <c r="R239" s="34">
        <v>17.16</v>
      </c>
      <c r="S239" s="34">
        <v>0.37</v>
      </c>
      <c r="T239" s="34">
        <v>0.22</v>
      </c>
      <c r="U239" s="34">
        <v>0.26</v>
      </c>
      <c r="V239" s="34">
        <v>0.2</v>
      </c>
      <c r="W239" s="34">
        <v>0.5</v>
      </c>
      <c r="X239" s="34">
        <v>0.85</v>
      </c>
      <c r="Y239" s="34">
        <v>1.1159084323384527</v>
      </c>
      <c r="Z239" s="34">
        <v>1.323964068385975</v>
      </c>
      <c r="AA239" s="34"/>
      <c r="AB239" s="245"/>
      <c r="AC239" s="171"/>
      <c r="AD239" s="34"/>
      <c r="AE239" s="34"/>
      <c r="AF239" s="34"/>
      <c r="AG239" s="34"/>
      <c r="AH239" s="34"/>
      <c r="AI239" s="34"/>
      <c r="AJ239" s="34"/>
      <c r="AK239" s="34"/>
      <c r="AL239" s="36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</row>
    <row r="240" spans="1:48" ht="15.75" customHeight="1">
      <c r="A240" s="261" t="s">
        <v>2276</v>
      </c>
      <c r="B240" s="95">
        <v>45857</v>
      </c>
      <c r="C240" s="69" t="s">
        <v>2275</v>
      </c>
      <c r="D240" s="70">
        <v>1485</v>
      </c>
      <c r="E240" s="71">
        <v>15</v>
      </c>
      <c r="F240" s="71">
        <v>15.1</v>
      </c>
      <c r="G240" s="71">
        <v>4.3899999999999997</v>
      </c>
      <c r="H240" s="71">
        <v>0.15</v>
      </c>
      <c r="I240" s="71">
        <v>0.7</v>
      </c>
      <c r="J240" s="72">
        <v>3.5999999999999997E-2</v>
      </c>
      <c r="K240" s="72">
        <v>9.1999999999999998E-2</v>
      </c>
      <c r="L240" s="72">
        <v>5.8999999999999997E-2</v>
      </c>
      <c r="M240" s="72">
        <v>1.4999999999999999E-2</v>
      </c>
      <c r="N240" s="87">
        <f t="shared" si="62"/>
        <v>94.558000000000007</v>
      </c>
      <c r="O240" s="82">
        <v>35.130000000000003</v>
      </c>
      <c r="P240" s="34">
        <v>37.86</v>
      </c>
      <c r="Q240" s="34">
        <v>7.07</v>
      </c>
      <c r="R240" s="34">
        <v>17.350000000000001</v>
      </c>
      <c r="S240" s="34">
        <v>0.36</v>
      </c>
      <c r="T240" s="34">
        <v>0.21</v>
      </c>
      <c r="U240" s="34">
        <v>0.26</v>
      </c>
      <c r="V240" s="34">
        <v>0.2</v>
      </c>
      <c r="W240" s="34">
        <v>0.52</v>
      </c>
      <c r="X240" s="34">
        <v>0.83</v>
      </c>
      <c r="Y240" s="34">
        <v>1.0777113578138342</v>
      </c>
      <c r="Z240" s="34">
        <v>1.2789638485624821</v>
      </c>
      <c r="AA240" s="34">
        <v>1.2789638485624821</v>
      </c>
      <c r="AB240" s="245"/>
      <c r="AC240" s="171"/>
      <c r="AD240" s="34"/>
      <c r="AE240" s="34"/>
      <c r="AF240" s="34"/>
      <c r="AG240" s="34"/>
      <c r="AH240" s="34"/>
      <c r="AI240" s="34"/>
      <c r="AJ240" s="34"/>
      <c r="AK240" s="34"/>
      <c r="AL240" s="36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</row>
    <row r="241" spans="1:48" ht="15.75" customHeight="1">
      <c r="A241" s="261" t="s">
        <v>2278</v>
      </c>
      <c r="B241" s="95">
        <v>45857</v>
      </c>
      <c r="C241" s="69" t="s">
        <v>2277</v>
      </c>
      <c r="D241" s="70">
        <v>1486</v>
      </c>
      <c r="E241" s="71">
        <v>16.399999999999999</v>
      </c>
      <c r="F241" s="71">
        <v>16.5</v>
      </c>
      <c r="G241" s="71">
        <v>4.34</v>
      </c>
      <c r="H241" s="71">
        <v>0.15</v>
      </c>
      <c r="I241" s="71">
        <v>0.65</v>
      </c>
      <c r="J241" s="72">
        <v>3.2000000000000001E-2</v>
      </c>
      <c r="K241" s="72">
        <v>0.09</v>
      </c>
      <c r="L241" s="72">
        <v>5.7000000000000002E-2</v>
      </c>
      <c r="M241" s="72">
        <v>1.4999999999999999E-2</v>
      </c>
      <c r="N241" s="87">
        <f t="shared" si="62"/>
        <v>94.665999999999997</v>
      </c>
      <c r="O241" s="82">
        <v>35.35</v>
      </c>
      <c r="P241" s="34">
        <v>38.58</v>
      </c>
      <c r="Q241" s="34">
        <v>7.26</v>
      </c>
      <c r="R241" s="34">
        <v>16.100000000000001</v>
      </c>
      <c r="S241" s="34">
        <v>0.5</v>
      </c>
      <c r="T241" s="34">
        <v>0.24</v>
      </c>
      <c r="U241" s="34">
        <v>0.26</v>
      </c>
      <c r="V241" s="34">
        <v>0.2</v>
      </c>
      <c r="W241" s="34">
        <v>0.51</v>
      </c>
      <c r="X241" s="34">
        <v>0.84</v>
      </c>
      <c r="Y241" s="34">
        <v>1.0913719943422913</v>
      </c>
      <c r="Z241" s="34">
        <v>1.2967468175388965</v>
      </c>
      <c r="AA241" s="34"/>
      <c r="AB241" s="245"/>
      <c r="AC241" s="171"/>
      <c r="AD241" s="34"/>
      <c r="AE241" s="34"/>
      <c r="AF241" s="34"/>
      <c r="AG241" s="34"/>
      <c r="AH241" s="34"/>
      <c r="AI241" s="34"/>
      <c r="AJ241" s="34"/>
      <c r="AK241" s="34"/>
      <c r="AL241" s="36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</row>
    <row r="242" spans="1:48" ht="15.75" customHeight="1">
      <c r="A242" s="261" t="s">
        <v>2280</v>
      </c>
      <c r="B242" s="95">
        <v>45857</v>
      </c>
      <c r="C242" s="69" t="s">
        <v>2279</v>
      </c>
      <c r="D242" s="70">
        <v>1491</v>
      </c>
      <c r="E242" s="71">
        <v>18.05</v>
      </c>
      <c r="F242" s="71">
        <v>18.149999999999999</v>
      </c>
      <c r="G242" s="71">
        <v>4.22</v>
      </c>
      <c r="H242" s="71">
        <v>0.14000000000000001</v>
      </c>
      <c r="I242" s="71">
        <v>0.44</v>
      </c>
      <c r="J242" s="72">
        <v>3.9E-2</v>
      </c>
      <c r="K242" s="72">
        <v>8.5999999999999993E-2</v>
      </c>
      <c r="L242" s="72">
        <v>4.2999999999999997E-2</v>
      </c>
      <c r="M242" s="72">
        <v>1.4999999999999999E-2</v>
      </c>
      <c r="N242" s="87">
        <f t="shared" si="62"/>
        <v>95.016999999999996</v>
      </c>
      <c r="O242" s="82">
        <v>35.03</v>
      </c>
      <c r="P242" s="34">
        <v>38.31</v>
      </c>
      <c r="Q242" s="34">
        <v>7.21</v>
      </c>
      <c r="R242" s="34">
        <v>16.670000000000002</v>
      </c>
      <c r="S242" s="34">
        <v>0.45</v>
      </c>
      <c r="T242" s="34">
        <v>0.26</v>
      </c>
      <c r="U242" s="34">
        <v>0.28000000000000003</v>
      </c>
      <c r="V242" s="34">
        <v>0.21</v>
      </c>
      <c r="W242" s="34">
        <v>0.52</v>
      </c>
      <c r="X242" s="34">
        <v>0.85</v>
      </c>
      <c r="Y242" s="34">
        <v>1.0936340279760206</v>
      </c>
      <c r="Z242" s="34">
        <v>1.299457607764773</v>
      </c>
      <c r="AA242" s="34"/>
      <c r="AB242" s="245"/>
      <c r="AC242" s="171"/>
      <c r="AD242" s="34"/>
      <c r="AE242" s="34"/>
      <c r="AF242" s="34"/>
      <c r="AG242" s="34"/>
      <c r="AH242" s="34"/>
      <c r="AI242" s="34"/>
      <c r="AJ242" s="34"/>
      <c r="AK242" s="34"/>
      <c r="AL242" s="36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</row>
    <row r="243" spans="1:48" ht="15.75" customHeight="1">
      <c r="A243" s="261" t="s">
        <v>2282</v>
      </c>
      <c r="B243" s="95">
        <v>45857</v>
      </c>
      <c r="C243" s="69" t="s">
        <v>2281</v>
      </c>
      <c r="D243" s="70">
        <v>1480</v>
      </c>
      <c r="E243" s="71">
        <v>20.25</v>
      </c>
      <c r="F243" s="71">
        <v>20.350000000000001</v>
      </c>
      <c r="G243" s="71">
        <v>4.24</v>
      </c>
      <c r="H243" s="71">
        <v>0.14000000000000001</v>
      </c>
      <c r="I243" s="71">
        <v>0.55000000000000004</v>
      </c>
      <c r="J243" s="72">
        <v>3.4000000000000002E-2</v>
      </c>
      <c r="K243" s="72">
        <v>8.2000000000000003E-2</v>
      </c>
      <c r="L243" s="72">
        <v>4.9000000000000002E-2</v>
      </c>
      <c r="M243" s="72">
        <v>1.2E-2</v>
      </c>
      <c r="N243" s="87">
        <f t="shared" si="62"/>
        <v>94.893000000000001</v>
      </c>
      <c r="O243" s="82">
        <v>35.270000000000003</v>
      </c>
      <c r="P243" s="34">
        <v>37.71</v>
      </c>
      <c r="Q243" s="34">
        <v>7.12</v>
      </c>
      <c r="R243" s="34">
        <v>17.28</v>
      </c>
      <c r="S243" s="34">
        <v>0.34</v>
      </c>
      <c r="T243" s="34">
        <v>0.24</v>
      </c>
      <c r="U243" s="34">
        <v>0.26</v>
      </c>
      <c r="V243" s="34">
        <v>0.2</v>
      </c>
      <c r="W243" s="34">
        <v>0.53</v>
      </c>
      <c r="X243" s="34">
        <v>0.86</v>
      </c>
      <c r="Y243" s="34">
        <v>1.0691806067479444</v>
      </c>
      <c r="Z243" s="34">
        <v>1.2710518854550608</v>
      </c>
      <c r="AA243" s="34"/>
      <c r="AB243" s="245"/>
      <c r="AC243" s="171"/>
      <c r="AD243" s="34"/>
      <c r="AE243" s="34"/>
      <c r="AF243" s="34"/>
      <c r="AG243" s="34"/>
      <c r="AH243" s="34"/>
      <c r="AI243" s="34"/>
      <c r="AJ243" s="34"/>
      <c r="AK243" s="34"/>
      <c r="AL243" s="36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</row>
    <row r="244" spans="1:48" ht="15.75" customHeight="1">
      <c r="A244" s="261" t="s">
        <v>2284</v>
      </c>
      <c r="B244" s="95">
        <v>45857</v>
      </c>
      <c r="C244" s="69" t="s">
        <v>2283</v>
      </c>
      <c r="D244" s="70">
        <v>1505</v>
      </c>
      <c r="E244" s="71">
        <v>21.45</v>
      </c>
      <c r="F244" s="71">
        <v>21.55</v>
      </c>
      <c r="G244" s="71">
        <v>4.37</v>
      </c>
      <c r="H244" s="71">
        <v>0.15</v>
      </c>
      <c r="I244" s="71">
        <v>0.89</v>
      </c>
      <c r="J244" s="72">
        <v>3.1E-2</v>
      </c>
      <c r="K244" s="72">
        <v>9.6000000000000002E-2</v>
      </c>
      <c r="L244" s="72">
        <v>7.2999999999999995E-2</v>
      </c>
      <c r="M244" s="72">
        <v>1.2999999999999999E-2</v>
      </c>
      <c r="N244" s="87">
        <f t="shared" si="62"/>
        <v>94.376999999999995</v>
      </c>
      <c r="O244" s="82">
        <v>35.14</v>
      </c>
      <c r="P244" s="34">
        <v>38.020000000000003</v>
      </c>
      <c r="Q244" s="34">
        <v>7.16</v>
      </c>
      <c r="R244" s="34">
        <v>17.190000000000001</v>
      </c>
      <c r="S244" s="34">
        <v>0.34</v>
      </c>
      <c r="T244" s="34">
        <v>0.2</v>
      </c>
      <c r="U244" s="34">
        <v>0.26</v>
      </c>
      <c r="V244" s="34">
        <v>0.2</v>
      </c>
      <c r="W244" s="34">
        <v>0.52</v>
      </c>
      <c r="X244" s="34">
        <v>0.82</v>
      </c>
      <c r="Y244" s="34">
        <v>1.0819578827546956</v>
      </c>
      <c r="Z244" s="34">
        <v>1.2857142857142858</v>
      </c>
      <c r="AA244" s="34"/>
      <c r="AB244" s="245"/>
      <c r="AC244" s="171"/>
      <c r="AD244" s="34"/>
      <c r="AE244" s="34"/>
      <c r="AF244" s="34"/>
      <c r="AG244" s="34"/>
      <c r="AH244" s="34"/>
      <c r="AI244" s="34"/>
      <c r="AJ244" s="34"/>
      <c r="AK244" s="34"/>
      <c r="AL244" s="36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</row>
    <row r="245" spans="1:48" ht="15.75" customHeight="1">
      <c r="A245" s="261"/>
      <c r="B245" s="95"/>
      <c r="C245" s="69"/>
      <c r="D245" s="70"/>
      <c r="E245" s="71"/>
      <c r="F245" s="71"/>
      <c r="G245" s="71"/>
      <c r="H245" s="71"/>
      <c r="I245" s="71"/>
      <c r="J245" s="72"/>
      <c r="K245" s="72"/>
      <c r="L245" s="72"/>
      <c r="M245" s="72"/>
      <c r="N245" s="87"/>
      <c r="O245" s="82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245"/>
      <c r="AC245" s="171"/>
      <c r="AD245" s="34"/>
      <c r="AE245" s="34"/>
      <c r="AF245" s="34"/>
      <c r="AG245" s="34"/>
      <c r="AH245" s="34"/>
      <c r="AI245" s="34"/>
      <c r="AJ245" s="34"/>
      <c r="AK245" s="34"/>
      <c r="AL245" s="36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</row>
    <row r="246" spans="1:48" ht="15.75" customHeight="1">
      <c r="A246" s="261" t="s">
        <v>2286</v>
      </c>
      <c r="B246" s="95">
        <v>45858</v>
      </c>
      <c r="C246" s="69" t="s">
        <v>2285</v>
      </c>
      <c r="D246" s="70">
        <v>1499</v>
      </c>
      <c r="E246" s="71">
        <v>0.15</v>
      </c>
      <c r="F246" s="71">
        <v>0.25</v>
      </c>
      <c r="G246" s="71">
        <v>4.3899999999999997</v>
      </c>
      <c r="H246" s="71">
        <v>0.16</v>
      </c>
      <c r="I246" s="71">
        <v>0.8</v>
      </c>
      <c r="J246" s="72">
        <v>2.7E-2</v>
      </c>
      <c r="K246" s="72">
        <v>9.9000000000000005E-2</v>
      </c>
      <c r="L246" s="72">
        <v>7.2999999999999995E-2</v>
      </c>
      <c r="M246" s="72">
        <v>1.4E-2</v>
      </c>
      <c r="N246" s="87">
        <f t="shared" si="62"/>
        <v>94.436999999999998</v>
      </c>
      <c r="O246" s="82">
        <v>34.43</v>
      </c>
      <c r="P246" s="34">
        <v>37.36</v>
      </c>
      <c r="Q246" s="34">
        <v>7.23</v>
      </c>
      <c r="R246" s="34">
        <v>18.54</v>
      </c>
      <c r="S246" s="34">
        <v>0.32</v>
      </c>
      <c r="T246" s="34">
        <v>0.22</v>
      </c>
      <c r="U246" s="34">
        <v>0.26</v>
      </c>
      <c r="V246" s="34">
        <v>0.222</v>
      </c>
      <c r="W246" s="34">
        <v>0.48</v>
      </c>
      <c r="X246" s="34">
        <v>0.83</v>
      </c>
      <c r="Y246" s="34">
        <v>1.0851002033110659</v>
      </c>
      <c r="Z246" s="34">
        <v>1.2950914899796691</v>
      </c>
      <c r="AA246" s="34"/>
      <c r="AB246" s="34" t="s">
        <v>48</v>
      </c>
      <c r="AC246" s="34">
        <v>22.3</v>
      </c>
      <c r="AD246" s="34">
        <v>25</v>
      </c>
      <c r="AE246" s="34">
        <v>18</v>
      </c>
      <c r="AF246" s="34">
        <v>0.6</v>
      </c>
      <c r="AG246" s="34">
        <v>3.35</v>
      </c>
      <c r="AH246" s="34">
        <v>53.05</v>
      </c>
      <c r="AI246" s="34">
        <v>1.3888888888888888</v>
      </c>
      <c r="AJ246" s="34">
        <v>41.860465116279073</v>
      </c>
      <c r="AK246" s="34">
        <v>864.67499999999995</v>
      </c>
      <c r="AL246" s="262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</row>
    <row r="247" spans="1:48" ht="15.75" customHeight="1">
      <c r="A247" s="261" t="s">
        <v>2288</v>
      </c>
      <c r="B247" s="95">
        <v>45858</v>
      </c>
      <c r="C247" s="69" t="s">
        <v>2287</v>
      </c>
      <c r="D247" s="70">
        <v>1493</v>
      </c>
      <c r="E247" s="71">
        <v>1.45</v>
      </c>
      <c r="F247" s="71">
        <v>1.55</v>
      </c>
      <c r="G247" s="71">
        <v>4.33</v>
      </c>
      <c r="H247" s="71">
        <v>0.16</v>
      </c>
      <c r="I247" s="71">
        <v>0.63</v>
      </c>
      <c r="J247" s="72">
        <v>3.1E-2</v>
      </c>
      <c r="K247" s="72">
        <v>9.0999999999999998E-2</v>
      </c>
      <c r="L247" s="72">
        <v>6.0999999999999999E-2</v>
      </c>
      <c r="M247" s="72">
        <v>1.4E-2</v>
      </c>
      <c r="N247" s="87">
        <f t="shared" si="62"/>
        <v>94.682999999999993</v>
      </c>
      <c r="O247" s="82">
        <v>34.590000000000003</v>
      </c>
      <c r="P247" s="34">
        <v>37.47</v>
      </c>
      <c r="Q247" s="34">
        <v>7.12</v>
      </c>
      <c r="R247" s="34">
        <v>18.2</v>
      </c>
      <c r="S247" s="34">
        <v>0.32</v>
      </c>
      <c r="T247" s="34">
        <v>0.21</v>
      </c>
      <c r="U247" s="34">
        <v>0.26</v>
      </c>
      <c r="V247" s="34">
        <v>0.22</v>
      </c>
      <c r="W247" s="34">
        <v>0.49</v>
      </c>
      <c r="X247" s="34">
        <v>0.87</v>
      </c>
      <c r="Y247" s="34">
        <v>1.0832610581092801</v>
      </c>
      <c r="Z247" s="34">
        <v>1.2891008962127781</v>
      </c>
      <c r="AA247" s="34"/>
      <c r="AB247" s="34" t="s">
        <v>50</v>
      </c>
      <c r="AC247" s="34">
        <v>6.3</v>
      </c>
      <c r="AD247" s="34" t="s">
        <v>97</v>
      </c>
      <c r="AE247" s="34"/>
      <c r="AF247" s="34"/>
      <c r="AG247" s="34"/>
      <c r="AH247" s="34"/>
      <c r="AI247" s="34"/>
      <c r="AJ247" s="34"/>
      <c r="AK247" s="34"/>
      <c r="AL247" s="36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</row>
    <row r="248" spans="1:48" ht="15.75" customHeight="1">
      <c r="A248" s="261" t="s">
        <v>2290</v>
      </c>
      <c r="B248" s="95">
        <v>45858</v>
      </c>
      <c r="C248" s="69" t="s">
        <v>2289</v>
      </c>
      <c r="D248" s="70">
        <v>1485</v>
      </c>
      <c r="E248" s="71">
        <v>3.28</v>
      </c>
      <c r="F248" s="71">
        <v>3.38</v>
      </c>
      <c r="G248" s="71">
        <v>4.2699999999999996</v>
      </c>
      <c r="H248" s="71">
        <v>0.16</v>
      </c>
      <c r="I248" s="71">
        <v>0.52</v>
      </c>
      <c r="J248" s="72">
        <v>3.2000000000000001E-2</v>
      </c>
      <c r="K248" s="72">
        <v>8.5000000000000006E-2</v>
      </c>
      <c r="L248" s="72">
        <v>5.2999999999999999E-2</v>
      </c>
      <c r="M248" s="72">
        <v>1.4999999999999999E-2</v>
      </c>
      <c r="N248" s="87">
        <f t="shared" si="62"/>
        <v>94.864999999999995</v>
      </c>
      <c r="O248" s="82">
        <v>34.85</v>
      </c>
      <c r="P248" s="34">
        <v>37.700000000000003</v>
      </c>
      <c r="Q248" s="34">
        <v>7.05</v>
      </c>
      <c r="R248" s="34">
        <v>17.66</v>
      </c>
      <c r="S248" s="34">
        <v>0.37</v>
      </c>
      <c r="T248" s="34">
        <v>0.24</v>
      </c>
      <c r="U248" s="34">
        <v>0.26</v>
      </c>
      <c r="V248" s="34">
        <v>0.21</v>
      </c>
      <c r="W248" s="34">
        <v>0.5</v>
      </c>
      <c r="X248" s="34">
        <v>0.9</v>
      </c>
      <c r="Y248" s="34">
        <v>1.0817790530846485</v>
      </c>
      <c r="Z248" s="34">
        <v>1.2840746054519367</v>
      </c>
      <c r="AA248" s="34"/>
      <c r="AB248" s="245" t="s">
        <v>53</v>
      </c>
      <c r="AC248" s="171">
        <v>14.5</v>
      </c>
      <c r="AD248" s="34">
        <v>24.8</v>
      </c>
      <c r="AE248" s="34">
        <v>17.8</v>
      </c>
      <c r="AF248" s="34">
        <v>0.4</v>
      </c>
      <c r="AG248" s="34">
        <v>3.48</v>
      </c>
      <c r="AH248" s="34">
        <v>53.519999999999996</v>
      </c>
      <c r="AI248" s="34">
        <v>1.3932584269662922</v>
      </c>
      <c r="AJ248" s="34">
        <v>41.784037558685441</v>
      </c>
      <c r="AK248" s="34">
        <v>862.54</v>
      </c>
      <c r="AL248" s="36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</row>
    <row r="249" spans="1:48" ht="15.75" customHeight="1">
      <c r="A249" s="261" t="s">
        <v>2291</v>
      </c>
      <c r="B249" s="95">
        <v>45858</v>
      </c>
      <c r="C249" s="69" t="s">
        <v>2292</v>
      </c>
      <c r="D249" s="70">
        <v>1482</v>
      </c>
      <c r="E249" s="71">
        <v>6</v>
      </c>
      <c r="F249" s="71">
        <v>6.1</v>
      </c>
      <c r="G249" s="71">
        <v>4.2</v>
      </c>
      <c r="H249" s="71">
        <v>0.14000000000000001</v>
      </c>
      <c r="I249" s="71">
        <v>0.44</v>
      </c>
      <c r="J249" s="72">
        <v>3.4000000000000002E-2</v>
      </c>
      <c r="K249" s="72">
        <v>8.2000000000000003E-2</v>
      </c>
      <c r="L249" s="72">
        <v>4.2999999999999997E-2</v>
      </c>
      <c r="M249" s="72">
        <v>1.4E-2</v>
      </c>
      <c r="N249" s="87">
        <f t="shared" si="62"/>
        <v>95.046999999999997</v>
      </c>
      <c r="O249" s="82">
        <v>34.85</v>
      </c>
      <c r="P249" s="34">
        <v>38.06</v>
      </c>
      <c r="Q249" s="34">
        <v>7.07</v>
      </c>
      <c r="R249" s="34">
        <v>17.309999999999999</v>
      </c>
      <c r="S249" s="34">
        <v>0.32</v>
      </c>
      <c r="T249" s="34">
        <v>0.24</v>
      </c>
      <c r="U249" s="34">
        <v>0.26</v>
      </c>
      <c r="V249" s="34">
        <v>0.2</v>
      </c>
      <c r="W249" s="34">
        <v>0.52</v>
      </c>
      <c r="X249" s="34">
        <v>0.91</v>
      </c>
      <c r="Y249" s="34">
        <v>1.0900000000000001</v>
      </c>
      <c r="Z249" s="34">
        <v>1.29</v>
      </c>
      <c r="AA249" s="34"/>
      <c r="AB249" s="245"/>
      <c r="AC249" s="171"/>
      <c r="AD249" s="34"/>
      <c r="AE249" s="34"/>
      <c r="AF249" s="34"/>
      <c r="AG249" s="34"/>
      <c r="AH249" s="34"/>
      <c r="AI249" s="34"/>
      <c r="AJ249" s="34"/>
      <c r="AK249" s="34"/>
      <c r="AL249" s="36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</row>
    <row r="250" spans="1:48" ht="15.75" customHeight="1">
      <c r="A250" s="261" t="s">
        <v>2293</v>
      </c>
      <c r="B250" s="95">
        <v>45858</v>
      </c>
      <c r="C250" s="69" t="s">
        <v>2294</v>
      </c>
      <c r="D250" s="70">
        <v>1493</v>
      </c>
      <c r="E250" s="71">
        <v>7.3</v>
      </c>
      <c r="F250" s="71">
        <v>7.4</v>
      </c>
      <c r="G250" s="71">
        <v>4.32</v>
      </c>
      <c r="H250" s="71">
        <v>0.14000000000000001</v>
      </c>
      <c r="I250" s="71">
        <v>0.47</v>
      </c>
      <c r="J250" s="72">
        <v>3.4000000000000002E-2</v>
      </c>
      <c r="K250" s="72">
        <v>8.3000000000000004E-2</v>
      </c>
      <c r="L250" s="72">
        <v>4.4999999999999998E-2</v>
      </c>
      <c r="M250" s="72">
        <v>1.2999999999999999E-2</v>
      </c>
      <c r="N250" s="87">
        <f t="shared" si="62"/>
        <v>94.894999999999996</v>
      </c>
      <c r="O250" s="82">
        <v>35.020000000000003</v>
      </c>
      <c r="P250" s="34">
        <v>37.549999999999997</v>
      </c>
      <c r="Q250" s="34">
        <v>6.94</v>
      </c>
      <c r="R250" s="34">
        <v>17.89</v>
      </c>
      <c r="S250" s="34">
        <v>0.28000000000000003</v>
      </c>
      <c r="T250" s="34">
        <v>0.23</v>
      </c>
      <c r="U250" s="34">
        <v>0.26</v>
      </c>
      <c r="V250" s="34">
        <v>0.21</v>
      </c>
      <c r="W250" s="34">
        <v>0.52</v>
      </c>
      <c r="X250" s="34">
        <v>0.89</v>
      </c>
      <c r="Y250" s="34">
        <v>1.07</v>
      </c>
      <c r="Z250" s="34">
        <v>1.27</v>
      </c>
      <c r="AA250" s="34"/>
      <c r="AB250" s="245"/>
      <c r="AC250" s="171"/>
      <c r="AD250" s="34"/>
      <c r="AE250" s="34"/>
      <c r="AF250" s="34"/>
      <c r="AG250" s="34"/>
      <c r="AH250" s="34"/>
      <c r="AI250" s="34"/>
      <c r="AJ250" s="34"/>
      <c r="AK250" s="34"/>
      <c r="AL250" s="36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</row>
    <row r="251" spans="1:48" ht="15.75" customHeight="1">
      <c r="A251" s="261" t="s">
        <v>2295</v>
      </c>
      <c r="B251" s="95">
        <v>45858</v>
      </c>
      <c r="C251" s="69" t="s">
        <v>2296</v>
      </c>
      <c r="D251" s="70">
        <v>1477</v>
      </c>
      <c r="E251" s="71">
        <v>9.5500000000000007</v>
      </c>
      <c r="F251" s="71">
        <v>10.050000000000001</v>
      </c>
      <c r="G251" s="71">
        <v>4.24</v>
      </c>
      <c r="H251" s="71">
        <v>0.13</v>
      </c>
      <c r="I251" s="71">
        <v>0.31</v>
      </c>
      <c r="J251" s="72">
        <v>4.5999999999999999E-2</v>
      </c>
      <c r="K251" s="72">
        <v>0.08</v>
      </c>
      <c r="L251" s="72">
        <v>2.9000000000000001E-2</v>
      </c>
      <c r="M251" s="72">
        <v>1.2E-2</v>
      </c>
      <c r="N251" s="87">
        <f t="shared" si="62"/>
        <v>95.153000000000006</v>
      </c>
      <c r="O251" s="82">
        <v>35.659999999999997</v>
      </c>
      <c r="P251" s="34">
        <v>37.549999999999997</v>
      </c>
      <c r="Q251" s="34">
        <v>6.79</v>
      </c>
      <c r="R251" s="34">
        <v>17.14</v>
      </c>
      <c r="S251" s="34">
        <v>0.38</v>
      </c>
      <c r="T251" s="34">
        <v>0.28000000000000003</v>
      </c>
      <c r="U251" s="34">
        <v>0.25</v>
      </c>
      <c r="V251" s="34">
        <v>0.2</v>
      </c>
      <c r="W251" s="34">
        <v>0.5</v>
      </c>
      <c r="X251" s="34">
        <v>0.93</v>
      </c>
      <c r="Y251" s="34">
        <v>1.0530005608524957</v>
      </c>
      <c r="Z251" s="34">
        <v>1.2434099831744252</v>
      </c>
      <c r="AA251" s="34"/>
      <c r="AB251" s="245"/>
      <c r="AC251" s="171"/>
      <c r="AD251" s="34"/>
      <c r="AE251" s="34"/>
      <c r="AF251" s="34"/>
      <c r="AG251" s="34"/>
      <c r="AH251" s="34"/>
      <c r="AI251" s="34"/>
      <c r="AJ251" s="34"/>
      <c r="AK251" s="34"/>
      <c r="AL251" s="36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</row>
    <row r="252" spans="1:48" ht="15.75" customHeight="1">
      <c r="A252" s="261" t="s">
        <v>2298</v>
      </c>
      <c r="B252" s="95">
        <v>45858</v>
      </c>
      <c r="C252" s="69" t="s">
        <v>2297</v>
      </c>
      <c r="D252" s="70">
        <v>1470</v>
      </c>
      <c r="E252" s="71">
        <v>11.3</v>
      </c>
      <c r="F252" s="71">
        <v>11.4</v>
      </c>
      <c r="G252" s="71">
        <v>4.2300000000000004</v>
      </c>
      <c r="H252" s="71">
        <v>0.12</v>
      </c>
      <c r="I252" s="71">
        <v>0.28000000000000003</v>
      </c>
      <c r="J252" s="72">
        <v>5.1999999999999998E-2</v>
      </c>
      <c r="K252" s="72">
        <v>8.4000000000000005E-2</v>
      </c>
      <c r="L252" s="72">
        <v>2.7E-2</v>
      </c>
      <c r="M252" s="72">
        <v>1.2999999999999999E-2</v>
      </c>
      <c r="N252" s="87">
        <f t="shared" si="62"/>
        <v>95.194000000000003</v>
      </c>
      <c r="O252" s="82">
        <v>36.25</v>
      </c>
      <c r="P252" s="34">
        <v>37.200000000000003</v>
      </c>
      <c r="Q252" s="34">
        <v>6.61</v>
      </c>
      <c r="R252" s="34">
        <v>16.95</v>
      </c>
      <c r="S252" s="34">
        <v>0.44</v>
      </c>
      <c r="T252" s="34">
        <v>0.32</v>
      </c>
      <c r="U252" s="34">
        <v>0.25</v>
      </c>
      <c r="V252" s="34">
        <v>0.21</v>
      </c>
      <c r="W252" s="34">
        <v>0.49</v>
      </c>
      <c r="X252" s="34">
        <v>0.94</v>
      </c>
      <c r="Y252" s="34">
        <v>1.0262068965517241</v>
      </c>
      <c r="Z252" s="34">
        <v>1.2085517241379311</v>
      </c>
      <c r="AA252" s="34"/>
      <c r="AB252" s="245"/>
      <c r="AC252" s="171"/>
      <c r="AD252" s="34"/>
      <c r="AE252" s="34"/>
      <c r="AF252" s="34"/>
      <c r="AG252" s="34"/>
      <c r="AH252" s="34"/>
      <c r="AI252" s="34"/>
      <c r="AJ252" s="34"/>
      <c r="AK252" s="34"/>
      <c r="AL252" s="36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</row>
    <row r="253" spans="1:48" ht="15.75" customHeight="1">
      <c r="A253" s="261" t="s">
        <v>2300</v>
      </c>
      <c r="B253" s="95">
        <v>45858</v>
      </c>
      <c r="C253" s="69" t="s">
        <v>2299</v>
      </c>
      <c r="D253" s="70">
        <v>1466</v>
      </c>
      <c r="E253" s="71">
        <v>13.2</v>
      </c>
      <c r="F253" s="71">
        <v>13.3</v>
      </c>
      <c r="G253" s="71">
        <v>4.24</v>
      </c>
      <c r="H253" s="71">
        <v>0.13</v>
      </c>
      <c r="I253" s="71">
        <v>0.34</v>
      </c>
      <c r="J253" s="72">
        <v>4.8000000000000001E-2</v>
      </c>
      <c r="K253" s="72">
        <v>7.9000000000000001E-2</v>
      </c>
      <c r="L253" s="72">
        <v>3.2000000000000001E-2</v>
      </c>
      <c r="M253" s="72">
        <v>1.4E-2</v>
      </c>
      <c r="N253" s="87">
        <f t="shared" si="62"/>
        <v>95.117000000000004</v>
      </c>
      <c r="O253" s="82">
        <v>36.06</v>
      </c>
      <c r="P253" s="34">
        <v>37.5</v>
      </c>
      <c r="Q253" s="34">
        <v>6.56</v>
      </c>
      <c r="R253" s="34">
        <v>16.989999999999998</v>
      </c>
      <c r="S253" s="34">
        <v>0.39</v>
      </c>
      <c r="T253" s="34">
        <v>0.31</v>
      </c>
      <c r="U253" s="34">
        <v>0.24</v>
      </c>
      <c r="V253" s="34">
        <v>0.2</v>
      </c>
      <c r="W253" s="34">
        <v>0.5</v>
      </c>
      <c r="X253" s="34">
        <v>0.96</v>
      </c>
      <c r="Y253" s="34">
        <v>1.0399334442595674</v>
      </c>
      <c r="Z253" s="34">
        <v>1.2218524681087077</v>
      </c>
      <c r="AA253" s="34"/>
      <c r="AB253" s="245"/>
      <c r="AC253" s="171"/>
      <c r="AD253" s="34"/>
      <c r="AE253" s="34"/>
      <c r="AF253" s="34"/>
      <c r="AG253" s="34"/>
      <c r="AH253" s="34"/>
      <c r="AI253" s="34"/>
      <c r="AJ253" s="34"/>
      <c r="AK253" s="34"/>
      <c r="AL253" s="36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</row>
    <row r="254" spans="1:48" ht="15.75" customHeight="1">
      <c r="A254" s="261" t="s">
        <v>2302</v>
      </c>
      <c r="B254" s="95">
        <v>45858</v>
      </c>
      <c r="C254" s="69" t="s">
        <v>2301</v>
      </c>
      <c r="D254" s="70">
        <v>1472</v>
      </c>
      <c r="E254" s="71">
        <v>15.1</v>
      </c>
      <c r="F254" s="71">
        <v>15.2</v>
      </c>
      <c r="G254" s="71">
        <v>4.24</v>
      </c>
      <c r="H254" s="71">
        <v>0.13</v>
      </c>
      <c r="I254" s="71">
        <v>0.37</v>
      </c>
      <c r="J254" s="72">
        <v>5.1999999999999998E-2</v>
      </c>
      <c r="K254" s="72">
        <v>8.2000000000000003E-2</v>
      </c>
      <c r="L254" s="72">
        <v>3.5999999999999997E-2</v>
      </c>
      <c r="M254" s="72">
        <v>1.6E-2</v>
      </c>
      <c r="N254" s="87">
        <f t="shared" si="62"/>
        <v>95.073999999999998</v>
      </c>
      <c r="O254" s="82">
        <v>36.479999999999997</v>
      </c>
      <c r="P254" s="34">
        <v>37.43</v>
      </c>
      <c r="Q254" s="34">
        <v>6.56</v>
      </c>
      <c r="R254" s="34">
        <v>16.649999999999999</v>
      </c>
      <c r="S254" s="34">
        <v>0.52</v>
      </c>
      <c r="T254" s="34">
        <v>0.32</v>
      </c>
      <c r="U254" s="34">
        <v>0.24</v>
      </c>
      <c r="V254" s="34">
        <v>0.26</v>
      </c>
      <c r="W254" s="34">
        <v>0.47</v>
      </c>
      <c r="X254" s="34">
        <v>0.97</v>
      </c>
      <c r="Y254" s="34">
        <f t="shared" ref="Y254:Y258" si="65">P254/O254</f>
        <v>1.0260416666666667</v>
      </c>
      <c r="Z254" s="34">
        <f t="shared" ref="Z254:Z258" si="66">(Q254+P254)/O254</f>
        <v>1.2058662280701755</v>
      </c>
      <c r="AA254" s="34"/>
      <c r="AB254" s="245"/>
      <c r="AC254" s="171"/>
      <c r="AD254" s="34"/>
      <c r="AE254" s="34"/>
      <c r="AF254" s="34"/>
      <c r="AG254" s="34"/>
      <c r="AH254" s="34"/>
      <c r="AI254" s="34"/>
      <c r="AJ254" s="34"/>
      <c r="AK254" s="34"/>
      <c r="AL254" s="36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</row>
    <row r="255" spans="1:48" ht="15.75" customHeight="1">
      <c r="A255" s="263" t="s">
        <v>2304</v>
      </c>
      <c r="B255" s="95">
        <v>45858</v>
      </c>
      <c r="C255" s="69" t="s">
        <v>2303</v>
      </c>
      <c r="D255" s="70">
        <v>1469</v>
      </c>
      <c r="E255" s="71">
        <v>17</v>
      </c>
      <c r="F255" s="71">
        <v>17.100000000000001</v>
      </c>
      <c r="G255" s="71">
        <v>4.26</v>
      </c>
      <c r="H255" s="71">
        <v>0.13</v>
      </c>
      <c r="I255" s="71">
        <v>0.44</v>
      </c>
      <c r="J255" s="72">
        <v>5.1999999999999998E-2</v>
      </c>
      <c r="K255" s="72">
        <v>8.4000000000000005E-2</v>
      </c>
      <c r="L255" s="72">
        <v>4.1000000000000002E-2</v>
      </c>
      <c r="M255" s="72">
        <v>1.6E-2</v>
      </c>
      <c r="N255" s="87">
        <f t="shared" si="62"/>
        <v>94.977000000000004</v>
      </c>
      <c r="O255" s="82">
        <v>36.5</v>
      </c>
      <c r="P255" s="34">
        <v>36.85</v>
      </c>
      <c r="Q255" s="34">
        <v>6.52</v>
      </c>
      <c r="R255" s="34">
        <v>17.48</v>
      </c>
      <c r="S255" s="34">
        <v>0.4</v>
      </c>
      <c r="T255" s="34">
        <v>0.27</v>
      </c>
      <c r="U255" s="34">
        <v>0.25</v>
      </c>
      <c r="V255" s="34">
        <v>0.25</v>
      </c>
      <c r="W255" s="34">
        <v>0.47</v>
      </c>
      <c r="X255" s="34">
        <v>0.91</v>
      </c>
      <c r="Y255" s="34">
        <f t="shared" si="65"/>
        <v>1.0095890410958905</v>
      </c>
      <c r="Z255" s="34">
        <f t="shared" si="66"/>
        <v>1.1882191780821918</v>
      </c>
      <c r="AA255" s="34"/>
      <c r="AB255" s="245"/>
      <c r="AC255" s="171"/>
      <c r="AD255" s="34"/>
      <c r="AE255" s="34"/>
      <c r="AF255" s="34"/>
      <c r="AG255" s="34"/>
      <c r="AH255" s="34"/>
      <c r="AI255" s="34"/>
      <c r="AJ255" s="34"/>
      <c r="AK255" s="34"/>
      <c r="AL255" s="36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</row>
    <row r="256" spans="1:48" ht="15.75" customHeight="1">
      <c r="A256" s="264" t="s">
        <v>2306</v>
      </c>
      <c r="B256" s="95">
        <v>45858</v>
      </c>
      <c r="C256" s="69" t="s">
        <v>2305</v>
      </c>
      <c r="D256" s="70">
        <v>1469</v>
      </c>
      <c r="E256" s="71">
        <v>18.3</v>
      </c>
      <c r="F256" s="71">
        <v>18.399999999999999</v>
      </c>
      <c r="G256" s="71">
        <v>4.2300000000000004</v>
      </c>
      <c r="H256" s="71">
        <v>0.15</v>
      </c>
      <c r="I256" s="71">
        <v>0.59</v>
      </c>
      <c r="J256" s="72">
        <v>4.4999999999999998E-2</v>
      </c>
      <c r="K256" s="72">
        <v>8.6999999999999994E-2</v>
      </c>
      <c r="L256" s="72">
        <v>5.3999999999999999E-2</v>
      </c>
      <c r="M256" s="72">
        <v>1.7000000000000001E-2</v>
      </c>
      <c r="N256" s="87">
        <f t="shared" si="62"/>
        <v>94.826999999999998</v>
      </c>
      <c r="O256" s="82">
        <v>36.1</v>
      </c>
      <c r="P256" s="34">
        <v>36.590000000000003</v>
      </c>
      <c r="Q256" s="34">
        <v>6.54</v>
      </c>
      <c r="R256" s="34">
        <v>18.190000000000001</v>
      </c>
      <c r="S256" s="34">
        <v>0.33</v>
      </c>
      <c r="T256" s="34">
        <v>0.27</v>
      </c>
      <c r="U256" s="34">
        <v>0.24</v>
      </c>
      <c r="V256" s="34">
        <v>0.23</v>
      </c>
      <c r="W256" s="34">
        <v>0.49</v>
      </c>
      <c r="X256" s="34">
        <v>0.92</v>
      </c>
      <c r="Y256" s="34">
        <f t="shared" si="65"/>
        <v>1.0135734072022162</v>
      </c>
      <c r="Z256" s="34">
        <f t="shared" si="66"/>
        <v>1.1947368421052631</v>
      </c>
      <c r="AA256" s="34"/>
      <c r="AB256" s="245"/>
      <c r="AC256" s="171"/>
      <c r="AD256" s="34"/>
      <c r="AE256" s="34"/>
      <c r="AF256" s="34"/>
      <c r="AG256" s="34"/>
      <c r="AH256" s="34"/>
      <c r="AI256" s="34"/>
      <c r="AJ256" s="34"/>
      <c r="AK256" s="34"/>
      <c r="AL256" s="36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</row>
    <row r="257" spans="1:48" ht="15.75" customHeight="1">
      <c r="A257" s="265" t="s">
        <v>2308</v>
      </c>
      <c r="B257" s="95">
        <v>45858</v>
      </c>
      <c r="C257" s="69" t="s">
        <v>2307</v>
      </c>
      <c r="D257" s="70">
        <v>1458</v>
      </c>
      <c r="E257" s="71">
        <v>20.399999999999999</v>
      </c>
      <c r="F257" s="71">
        <v>20.5</v>
      </c>
      <c r="G257" s="71">
        <v>4.28</v>
      </c>
      <c r="H257" s="71">
        <v>0.1</v>
      </c>
      <c r="I257" s="71">
        <v>0.3</v>
      </c>
      <c r="J257" s="72">
        <v>6.8000000000000005E-2</v>
      </c>
      <c r="K257" s="72">
        <v>8.4000000000000005E-2</v>
      </c>
      <c r="L257" s="72">
        <v>2.1000000000000001E-2</v>
      </c>
      <c r="M257" s="72">
        <v>1.2999999999999999E-2</v>
      </c>
      <c r="N257" s="87">
        <f t="shared" si="62"/>
        <v>95.134</v>
      </c>
      <c r="O257" s="82">
        <v>36.799999999999997</v>
      </c>
      <c r="P257" s="34">
        <v>37.39</v>
      </c>
      <c r="Q257" s="34">
        <v>6.78</v>
      </c>
      <c r="R257" s="34">
        <v>16.11</v>
      </c>
      <c r="S257" s="34">
        <v>0.56000000000000005</v>
      </c>
      <c r="T257" s="34">
        <v>0.34</v>
      </c>
      <c r="U257" s="34">
        <v>0.24</v>
      </c>
      <c r="V257" s="34">
        <v>0.26</v>
      </c>
      <c r="W257" s="34">
        <v>0.46</v>
      </c>
      <c r="X257" s="34">
        <v>0.96</v>
      </c>
      <c r="Y257" s="34">
        <f t="shared" si="65"/>
        <v>1.0160326086956524</v>
      </c>
      <c r="Z257" s="34">
        <f t="shared" si="66"/>
        <v>1.2002717391304349</v>
      </c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6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</row>
    <row r="258" spans="1:48" ht="15.75" customHeight="1">
      <c r="A258" s="266" t="s">
        <v>2309</v>
      </c>
      <c r="B258" s="95">
        <v>45858</v>
      </c>
      <c r="C258" s="69" t="s">
        <v>2310</v>
      </c>
      <c r="D258" s="70">
        <v>1478</v>
      </c>
      <c r="E258" s="71">
        <v>22.45</v>
      </c>
      <c r="F258" s="71">
        <v>22.55</v>
      </c>
      <c r="G258" s="71">
        <v>4.2699999999999996</v>
      </c>
      <c r="H258" s="71">
        <v>0.14000000000000001</v>
      </c>
      <c r="I258" s="71">
        <v>0.74</v>
      </c>
      <c r="J258" s="72">
        <v>4.2999999999999997E-2</v>
      </c>
      <c r="K258" s="72">
        <v>0.09</v>
      </c>
      <c r="L258" s="72">
        <v>0.06</v>
      </c>
      <c r="M258" s="72">
        <v>1.4999999999999999E-2</v>
      </c>
      <c r="N258" s="87">
        <f t="shared" si="62"/>
        <v>94.641999999999996</v>
      </c>
      <c r="O258" s="82">
        <v>36.29</v>
      </c>
      <c r="P258" s="34">
        <v>36.6</v>
      </c>
      <c r="Q258" s="34">
        <v>6.55</v>
      </c>
      <c r="R258" s="34">
        <v>17.829999999999998</v>
      </c>
      <c r="S258" s="34">
        <v>0.36</v>
      </c>
      <c r="T258" s="34">
        <v>0.27</v>
      </c>
      <c r="U258" s="34">
        <v>0.25</v>
      </c>
      <c r="V258" s="34">
        <v>0.21</v>
      </c>
      <c r="W258" s="34">
        <v>0.52</v>
      </c>
      <c r="X258" s="34">
        <v>0.86</v>
      </c>
      <c r="Y258" s="34">
        <f t="shared" si="65"/>
        <v>1.0085422981537615</v>
      </c>
      <c r="Z258" s="34">
        <f t="shared" si="66"/>
        <v>1.1890327914025902</v>
      </c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6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</row>
    <row r="259" spans="1:48" ht="15.75" customHeight="1">
      <c r="A259" s="261"/>
      <c r="B259" s="95"/>
      <c r="C259" s="69"/>
      <c r="D259" s="70"/>
      <c r="E259" s="71"/>
      <c r="F259" s="71"/>
      <c r="G259" s="71"/>
      <c r="H259" s="71"/>
      <c r="I259" s="71"/>
      <c r="J259" s="72"/>
      <c r="K259" s="72"/>
      <c r="L259" s="72"/>
      <c r="M259" s="72"/>
      <c r="N259" s="87"/>
      <c r="O259" s="82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6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</row>
    <row r="260" spans="1:48" ht="15.75" customHeight="1">
      <c r="A260" s="266" t="s">
        <v>2312</v>
      </c>
      <c r="B260" s="95">
        <v>45859</v>
      </c>
      <c r="C260" s="69" t="s">
        <v>2311</v>
      </c>
      <c r="D260" s="70">
        <v>1482</v>
      </c>
      <c r="E260" s="71">
        <v>0.2</v>
      </c>
      <c r="F260" s="71">
        <v>0.3</v>
      </c>
      <c r="G260" s="71">
        <v>4.07</v>
      </c>
      <c r="H260" s="71">
        <v>0.17</v>
      </c>
      <c r="I260" s="71">
        <v>1.58</v>
      </c>
      <c r="J260" s="72">
        <v>2.1000000000000001E-2</v>
      </c>
      <c r="K260" s="72">
        <v>8.3000000000000004E-2</v>
      </c>
      <c r="L260" s="72">
        <v>0.10100000000000001</v>
      </c>
      <c r="M260" s="72">
        <v>1.4E-2</v>
      </c>
      <c r="N260" s="87">
        <f t="shared" si="62"/>
        <v>93.960999999999999</v>
      </c>
      <c r="O260" s="82">
        <v>34.53</v>
      </c>
      <c r="P260" s="34">
        <v>38.57</v>
      </c>
      <c r="Q260" s="34">
        <v>6.91</v>
      </c>
      <c r="R260" s="34">
        <v>17.79</v>
      </c>
      <c r="S260" s="34">
        <v>0.28000000000000003</v>
      </c>
      <c r="T260" s="34">
        <v>0.19</v>
      </c>
      <c r="U260" s="34">
        <v>0.28000000000000003</v>
      </c>
      <c r="V260" s="34">
        <v>0.19</v>
      </c>
      <c r="W260" s="34">
        <v>0.44</v>
      </c>
      <c r="X260" s="34">
        <v>0.74</v>
      </c>
      <c r="Y260" s="34">
        <v>1.1169997103967564</v>
      </c>
      <c r="Z260" s="34">
        <v>1.317115551694179</v>
      </c>
      <c r="AA260" s="34"/>
      <c r="AB260" s="34" t="s">
        <v>48</v>
      </c>
      <c r="AC260" s="34">
        <v>22.3</v>
      </c>
      <c r="AD260" s="34" t="s">
        <v>51</v>
      </c>
      <c r="AE260" s="34"/>
      <c r="AF260" s="34"/>
      <c r="AG260" s="34"/>
      <c r="AH260" s="34"/>
      <c r="AI260" s="34"/>
      <c r="AJ260" s="34"/>
      <c r="AK260" s="34"/>
      <c r="AL260" s="36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</row>
    <row r="261" spans="1:48" ht="15.75" customHeight="1">
      <c r="A261" s="266" t="s">
        <v>2313</v>
      </c>
      <c r="B261" s="95">
        <v>45859</v>
      </c>
      <c r="C261" s="69" t="s">
        <v>2314</v>
      </c>
      <c r="D261" s="70">
        <v>1513</v>
      </c>
      <c r="E261" s="71">
        <v>2</v>
      </c>
      <c r="F261" s="71">
        <v>2.1</v>
      </c>
      <c r="G261" s="71">
        <v>4.09</v>
      </c>
      <c r="H261" s="71">
        <v>0.15</v>
      </c>
      <c r="I261" s="71">
        <v>1.54</v>
      </c>
      <c r="J261" s="72">
        <v>3.5999999999999997E-2</v>
      </c>
      <c r="K261" s="72">
        <v>8.2000000000000003E-2</v>
      </c>
      <c r="L261" s="72">
        <v>0.10199999999999999</v>
      </c>
      <c r="M261" s="72">
        <v>1.2999999999999999E-2</v>
      </c>
      <c r="N261" s="87">
        <f t="shared" si="62"/>
        <v>93.986999999999995</v>
      </c>
      <c r="O261" s="82">
        <v>34.49</v>
      </c>
      <c r="P261" s="34">
        <v>38.42</v>
      </c>
      <c r="Q261" s="34">
        <v>6.81</v>
      </c>
      <c r="R261" s="34">
        <v>18.3</v>
      </c>
      <c r="S261" s="34">
        <v>0.23</v>
      </c>
      <c r="T261" s="34">
        <v>0.14000000000000001</v>
      </c>
      <c r="U261" s="34">
        <v>0.28999999999999998</v>
      </c>
      <c r="V261" s="34">
        <v>0.17</v>
      </c>
      <c r="W261" s="34">
        <v>0.37</v>
      </c>
      <c r="X261" s="34">
        <v>0.65</v>
      </c>
      <c r="Y261" s="34">
        <f t="shared" ref="Y261:Y265" si="67">P261/O261</f>
        <v>1.1139460713250218</v>
      </c>
      <c r="Z261" s="34">
        <f t="shared" ref="Z261:Z265" si="68">(Q261+P261)/O261</f>
        <v>1.3113946071325022</v>
      </c>
      <c r="AA261" s="34"/>
      <c r="AB261" s="34" t="s">
        <v>50</v>
      </c>
      <c r="AC261" s="34">
        <v>6.3</v>
      </c>
      <c r="AD261" s="34">
        <v>24.4</v>
      </c>
      <c r="AE261" s="34">
        <v>18</v>
      </c>
      <c r="AF261" s="34">
        <v>0.6</v>
      </c>
      <c r="AG261" s="34">
        <v>3.48</v>
      </c>
      <c r="AH261" s="34">
        <v>53.52</v>
      </c>
      <c r="AI261" s="34">
        <v>1.3555555555555554</v>
      </c>
      <c r="AJ261" s="34">
        <v>42.452830188679243</v>
      </c>
      <c r="AK261" s="34">
        <v>850.34</v>
      </c>
      <c r="AL261" s="36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</row>
    <row r="262" spans="1:48" ht="15.75" customHeight="1">
      <c r="A262" s="267" t="s">
        <v>2316</v>
      </c>
      <c r="B262" s="95">
        <v>45859</v>
      </c>
      <c r="C262" s="69" t="s">
        <v>2315</v>
      </c>
      <c r="D262" s="70">
        <v>1499</v>
      </c>
      <c r="E262" s="71">
        <v>3</v>
      </c>
      <c r="F262" s="71">
        <v>3.1</v>
      </c>
      <c r="G262" s="71">
        <v>4.32</v>
      </c>
      <c r="H262" s="71">
        <v>0.14000000000000001</v>
      </c>
      <c r="I262" s="71">
        <v>0.94</v>
      </c>
      <c r="J262" s="72">
        <v>3.5000000000000003E-2</v>
      </c>
      <c r="K262" s="72">
        <v>9.1999999999999998E-2</v>
      </c>
      <c r="L262" s="72">
        <v>7.0999999999999994E-2</v>
      </c>
      <c r="M262" s="72">
        <v>1.2999999999999999E-2</v>
      </c>
      <c r="N262" s="87">
        <f t="shared" si="62"/>
        <v>94.388999999999996</v>
      </c>
      <c r="O262" s="82">
        <v>34.58</v>
      </c>
      <c r="P262" s="34">
        <v>37.520000000000003</v>
      </c>
      <c r="Q262" s="34">
        <v>6.83</v>
      </c>
      <c r="R262" s="34">
        <v>18.850000000000001</v>
      </c>
      <c r="S262" s="34">
        <v>0.23</v>
      </c>
      <c r="T262" s="34">
        <v>0.15</v>
      </c>
      <c r="U262" s="34">
        <v>0.28999999999999998</v>
      </c>
      <c r="V262" s="34">
        <v>0.2</v>
      </c>
      <c r="W262" s="34">
        <v>0.44</v>
      </c>
      <c r="X262" s="34">
        <v>0.69</v>
      </c>
      <c r="Y262" s="34">
        <v>1.08502024291498</v>
      </c>
      <c r="Z262" s="34">
        <v>1.2825332562174669</v>
      </c>
      <c r="AA262" s="34"/>
      <c r="AB262" s="245" t="s">
        <v>53</v>
      </c>
      <c r="AC262" s="171">
        <v>14.5</v>
      </c>
      <c r="AD262" s="34" t="s">
        <v>51</v>
      </c>
      <c r="AE262" s="34"/>
      <c r="AF262" s="34"/>
      <c r="AG262" s="34"/>
      <c r="AH262" s="34"/>
      <c r="AI262" s="34"/>
      <c r="AJ262" s="34"/>
      <c r="AK262" s="34"/>
      <c r="AL262" s="36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</row>
    <row r="263" spans="1:48" ht="15.75" customHeight="1">
      <c r="A263" s="267" t="s">
        <v>2318</v>
      </c>
      <c r="B263" s="95">
        <v>45859</v>
      </c>
      <c r="C263" s="69" t="s">
        <v>2317</v>
      </c>
      <c r="D263" s="70">
        <v>1508</v>
      </c>
      <c r="E263" s="71">
        <v>4.45</v>
      </c>
      <c r="F263" s="71">
        <v>4.55</v>
      </c>
      <c r="G263" s="71">
        <v>4.3499999999999996</v>
      </c>
      <c r="H263" s="71">
        <v>0.14000000000000001</v>
      </c>
      <c r="I263" s="71">
        <v>0.74</v>
      </c>
      <c r="J263" s="72">
        <v>3.7999999999999999E-2</v>
      </c>
      <c r="K263" s="72">
        <v>8.5000000000000006E-2</v>
      </c>
      <c r="L263" s="72">
        <v>6.3E-2</v>
      </c>
      <c r="M263" s="72">
        <v>1.4999999999999999E-2</v>
      </c>
      <c r="N263" s="87">
        <f t="shared" si="62"/>
        <v>94.569000000000003</v>
      </c>
      <c r="O263" s="82">
        <v>35.119999999999997</v>
      </c>
      <c r="P263" s="34">
        <v>36.93</v>
      </c>
      <c r="Q263" s="34">
        <v>6.8</v>
      </c>
      <c r="R263" s="34">
        <v>18.71</v>
      </c>
      <c r="S263" s="34">
        <v>0.28000000000000003</v>
      </c>
      <c r="T263" s="34">
        <v>0.19</v>
      </c>
      <c r="U263" s="34">
        <v>0.27</v>
      </c>
      <c r="V263" s="34">
        <v>0.2</v>
      </c>
      <c r="W263" s="34">
        <v>0.5</v>
      </c>
      <c r="X263" s="34">
        <v>0.79</v>
      </c>
      <c r="Y263" s="34">
        <v>1.0515375854214124</v>
      </c>
      <c r="Z263" s="34">
        <v>1.2451594533029613</v>
      </c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6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</row>
    <row r="264" spans="1:48" ht="15.75" customHeight="1">
      <c r="A264" s="267" t="s">
        <v>2319</v>
      </c>
      <c r="B264" s="95">
        <v>45859</v>
      </c>
      <c r="C264" s="69" t="s">
        <v>2320</v>
      </c>
      <c r="D264" s="70">
        <v>1479</v>
      </c>
      <c r="E264" s="71">
        <v>6.35</v>
      </c>
      <c r="F264" s="71">
        <v>6.45</v>
      </c>
      <c r="G264" s="71">
        <v>4.28</v>
      </c>
      <c r="H264" s="71">
        <v>0.13</v>
      </c>
      <c r="I264" s="71">
        <v>0.76</v>
      </c>
      <c r="J264" s="72">
        <v>3.5999999999999997E-2</v>
      </c>
      <c r="K264" s="72">
        <v>8.7999999999999995E-2</v>
      </c>
      <c r="L264" s="72">
        <v>5.8000000000000003E-2</v>
      </c>
      <c r="M264" s="72">
        <v>1.2E-2</v>
      </c>
      <c r="N264" s="87">
        <f t="shared" si="62"/>
        <v>94.635999999999996</v>
      </c>
      <c r="O264" s="82">
        <v>35.28</v>
      </c>
      <c r="P264" s="34">
        <v>36.94</v>
      </c>
      <c r="Q264" s="34">
        <v>6.79</v>
      </c>
      <c r="R264" s="34">
        <v>18.64</v>
      </c>
      <c r="S264" s="34">
        <v>0.25</v>
      </c>
      <c r="T264" s="34">
        <v>0.17</v>
      </c>
      <c r="U264" s="34">
        <v>0.27</v>
      </c>
      <c r="V264" s="34">
        <v>0.2</v>
      </c>
      <c r="W264" s="34">
        <v>0.51</v>
      </c>
      <c r="X264" s="34">
        <v>0.77</v>
      </c>
      <c r="Y264" s="34">
        <f t="shared" si="67"/>
        <v>1.0470521541950113</v>
      </c>
      <c r="Z264" s="34">
        <f t="shared" si="68"/>
        <v>1.2395124716553287</v>
      </c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6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</row>
    <row r="265" spans="1:48" ht="15.75" customHeight="1">
      <c r="A265" s="267" t="s">
        <v>2321</v>
      </c>
      <c r="B265" s="95">
        <v>45859</v>
      </c>
      <c r="C265" s="69" t="s">
        <v>2322</v>
      </c>
      <c r="D265" s="70">
        <v>1500</v>
      </c>
      <c r="E265" s="71">
        <v>8</v>
      </c>
      <c r="F265" s="71">
        <v>8.1</v>
      </c>
      <c r="G265" s="71">
        <v>4.22</v>
      </c>
      <c r="H265" s="71">
        <v>0.14000000000000001</v>
      </c>
      <c r="I265" s="71">
        <v>0.69</v>
      </c>
      <c r="J265" s="72">
        <v>3.2000000000000001E-2</v>
      </c>
      <c r="K265" s="72">
        <v>8.5000000000000006E-2</v>
      </c>
      <c r="L265" s="72">
        <v>5.8000000000000003E-2</v>
      </c>
      <c r="M265" s="72">
        <v>1.2999999999999999E-2</v>
      </c>
      <c r="N265" s="87">
        <f t="shared" si="62"/>
        <v>94.762</v>
      </c>
      <c r="O265" s="82">
        <v>35.090000000000003</v>
      </c>
      <c r="P265" s="34">
        <v>37.840000000000003</v>
      </c>
      <c r="Q265" s="34">
        <v>6.88</v>
      </c>
      <c r="R265" s="34">
        <v>17.559999999999999</v>
      </c>
      <c r="S265" s="34">
        <v>0.33</v>
      </c>
      <c r="T265" s="34">
        <v>0.2</v>
      </c>
      <c r="U265" s="34">
        <v>0.26</v>
      </c>
      <c r="V265" s="34">
        <v>0.21</v>
      </c>
      <c r="W265" s="34">
        <v>0.51</v>
      </c>
      <c r="X265" s="34">
        <v>0.84</v>
      </c>
      <c r="Y265" s="34">
        <f t="shared" si="67"/>
        <v>1.0783699059561129</v>
      </c>
      <c r="Z265" s="34">
        <f t="shared" si="68"/>
        <v>1.2744371615844972</v>
      </c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6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</row>
    <row r="266" spans="1:48" ht="15.75" customHeight="1">
      <c r="A266" s="267" t="s">
        <v>2325</v>
      </c>
      <c r="B266" s="95">
        <v>45859</v>
      </c>
      <c r="C266" s="33" t="s">
        <v>2323</v>
      </c>
      <c r="D266" s="37">
        <v>1497</v>
      </c>
      <c r="E266" s="34">
        <v>9.4</v>
      </c>
      <c r="F266" s="34">
        <v>9.5</v>
      </c>
      <c r="G266" s="34">
        <v>4.3099999999999996</v>
      </c>
      <c r="H266" s="34">
        <v>0.15</v>
      </c>
      <c r="I266" s="34">
        <v>0.75</v>
      </c>
      <c r="J266" s="31">
        <v>2.7E-2</v>
      </c>
      <c r="K266" s="31">
        <v>8.8999999999999996E-2</v>
      </c>
      <c r="L266" s="31">
        <v>5.8000000000000003E-2</v>
      </c>
      <c r="M266" s="31">
        <v>1.0999999999999999E-2</v>
      </c>
      <c r="N266" s="87">
        <f t="shared" si="62"/>
        <v>94.605000000000004</v>
      </c>
      <c r="O266" s="82">
        <v>34.840000000000003</v>
      </c>
      <c r="P266" s="34">
        <v>37.590000000000003</v>
      </c>
      <c r="Q266" s="34">
        <v>6.91</v>
      </c>
      <c r="R266" s="34">
        <v>18.16</v>
      </c>
      <c r="S266" s="34">
        <v>0.28000000000000003</v>
      </c>
      <c r="T266" s="34">
        <v>0.19</v>
      </c>
      <c r="U266" s="34">
        <v>0.26</v>
      </c>
      <c r="V266" s="34">
        <v>0.2</v>
      </c>
      <c r="W266" s="34">
        <v>0.52</v>
      </c>
      <c r="X266" s="34">
        <v>0.79</v>
      </c>
      <c r="Y266" s="34">
        <v>1.0789322617680825</v>
      </c>
      <c r="Z266" s="34">
        <v>1.2772675086107921</v>
      </c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6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</row>
    <row r="267" spans="1:48" ht="15.75" customHeight="1">
      <c r="A267" s="267" t="s">
        <v>2326</v>
      </c>
      <c r="B267" s="95">
        <v>45859</v>
      </c>
      <c r="C267" s="33" t="s">
        <v>2324</v>
      </c>
      <c r="D267" s="37">
        <v>1489</v>
      </c>
      <c r="E267" s="34">
        <v>11.5</v>
      </c>
      <c r="F267" s="34">
        <v>12</v>
      </c>
      <c r="G267" s="34">
        <v>4.3</v>
      </c>
      <c r="H267" s="34">
        <v>0.16</v>
      </c>
      <c r="I267" s="34">
        <v>0.65</v>
      </c>
      <c r="J267" s="31">
        <v>2.9000000000000001E-2</v>
      </c>
      <c r="K267" s="31">
        <v>8.7999999999999995E-2</v>
      </c>
      <c r="L267" s="31">
        <v>5.8000000000000003E-2</v>
      </c>
      <c r="M267" s="31">
        <v>1.4E-2</v>
      </c>
      <c r="N267" s="87">
        <f t="shared" si="62"/>
        <v>94.700999999999993</v>
      </c>
      <c r="O267" s="82">
        <v>34.479999999999997</v>
      </c>
      <c r="P267" s="34">
        <v>38.11</v>
      </c>
      <c r="Q267" s="34">
        <v>7.05</v>
      </c>
      <c r="R267" s="34">
        <v>17.79</v>
      </c>
      <c r="S267" s="34">
        <v>0.3</v>
      </c>
      <c r="T267" s="34">
        <v>0.21</v>
      </c>
      <c r="U267" s="34">
        <v>0.27</v>
      </c>
      <c r="V267" s="34">
        <v>0.2</v>
      </c>
      <c r="W267" s="34">
        <v>0.51</v>
      </c>
      <c r="X267" s="34">
        <v>0.84</v>
      </c>
      <c r="Y267" s="34">
        <v>1.1052784222737819</v>
      </c>
      <c r="Z267" s="34">
        <v>1.3097447795823667</v>
      </c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6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</row>
    <row r="268" spans="1:48" ht="15.75" customHeight="1">
      <c r="A268" s="267" t="s">
        <v>2328</v>
      </c>
      <c r="B268" s="95">
        <v>45859</v>
      </c>
      <c r="C268" s="33" t="s">
        <v>2327</v>
      </c>
      <c r="D268" s="37">
        <v>1492</v>
      </c>
      <c r="E268" s="34">
        <v>13.2</v>
      </c>
      <c r="F268" s="34">
        <v>13.3</v>
      </c>
      <c r="G268" s="34">
        <v>4.2300000000000004</v>
      </c>
      <c r="H268" s="34">
        <v>0.16</v>
      </c>
      <c r="I268" s="34">
        <v>0.35</v>
      </c>
      <c r="J268" s="31">
        <v>4.8000000000000001E-2</v>
      </c>
      <c r="K268" s="31">
        <v>8.1000000000000003E-2</v>
      </c>
      <c r="L268" s="31">
        <v>3.2000000000000001E-2</v>
      </c>
      <c r="M268" s="31">
        <v>1.4E-2</v>
      </c>
      <c r="N268" s="87">
        <f t="shared" si="62"/>
        <v>95.084999999999994</v>
      </c>
      <c r="O268" s="82">
        <v>35.479999999999997</v>
      </c>
      <c r="P268" s="34">
        <v>37.35</v>
      </c>
      <c r="Q268" s="34">
        <v>6.87</v>
      </c>
      <c r="R268" s="34">
        <v>17.46</v>
      </c>
      <c r="S268" s="34">
        <v>0.33</v>
      </c>
      <c r="T268" s="34">
        <v>0.24</v>
      </c>
      <c r="U268" s="34">
        <v>0.27</v>
      </c>
      <c r="V268" s="34">
        <v>0.21</v>
      </c>
      <c r="W268" s="34">
        <v>0.53</v>
      </c>
      <c r="X268" s="34">
        <v>0.89</v>
      </c>
      <c r="Y268" s="34">
        <f t="shared" ref="Y268" si="69">P268/O268</f>
        <v>1.0527057497181511</v>
      </c>
      <c r="Z268" s="34">
        <f t="shared" ref="Z268" si="70">(Q268+P268)/O268</f>
        <v>1.2463359639233371</v>
      </c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6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</row>
    <row r="269" spans="1:48" ht="15.75" customHeight="1">
      <c r="A269" s="267" t="s">
        <v>2330</v>
      </c>
      <c r="B269" s="95">
        <v>45859</v>
      </c>
      <c r="C269" s="69" t="s">
        <v>2329</v>
      </c>
      <c r="D269" s="70">
        <v>1498</v>
      </c>
      <c r="E269" s="71">
        <v>15.3</v>
      </c>
      <c r="F269" s="71">
        <v>15.4</v>
      </c>
      <c r="G269" s="71">
        <v>4.3</v>
      </c>
      <c r="H269" s="71">
        <v>0.16</v>
      </c>
      <c r="I269" s="71">
        <v>0.88</v>
      </c>
      <c r="J269" s="72">
        <v>2.3E-2</v>
      </c>
      <c r="K269" s="72">
        <v>0.09</v>
      </c>
      <c r="L269" s="72">
        <v>7.0999999999999994E-2</v>
      </c>
      <c r="M269" s="72">
        <v>1.2999999999999999E-2</v>
      </c>
      <c r="N269" s="87">
        <f t="shared" si="62"/>
        <v>94.462999999999994</v>
      </c>
      <c r="O269" s="82">
        <v>34.950000000000003</v>
      </c>
      <c r="P269" s="34">
        <v>38.729999999999997</v>
      </c>
      <c r="Q269" s="34">
        <v>7.08</v>
      </c>
      <c r="R269" s="34">
        <v>16.86</v>
      </c>
      <c r="S269" s="34">
        <v>0.32</v>
      </c>
      <c r="T269" s="34">
        <v>0.19</v>
      </c>
      <c r="U269" s="34">
        <v>0.26</v>
      </c>
      <c r="V269" s="34">
        <v>0.23</v>
      </c>
      <c r="W269" s="34">
        <v>0.48</v>
      </c>
      <c r="X269" s="34">
        <v>0.79</v>
      </c>
      <c r="Y269" s="34">
        <f t="shared" ref="Y269:Y272" si="71">P269/O269</f>
        <v>1.108154506437768</v>
      </c>
      <c r="Z269" s="34">
        <f t="shared" ref="Z269:Z272" si="72">(Q269+P269)/O269</f>
        <v>1.3107296137339053</v>
      </c>
      <c r="AA269" s="34"/>
      <c r="AB269" s="245"/>
      <c r="AC269" s="171"/>
      <c r="AD269" s="34"/>
      <c r="AE269" s="34"/>
      <c r="AF269" s="34"/>
      <c r="AG269" s="34"/>
      <c r="AH269" s="34"/>
      <c r="AI269" s="34"/>
      <c r="AJ269" s="34"/>
      <c r="AK269" s="34"/>
      <c r="AL269" s="36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spans="1:48" ht="15.75" customHeight="1">
      <c r="A270" s="268" t="s">
        <v>2332</v>
      </c>
      <c r="B270" s="95">
        <v>45859</v>
      </c>
      <c r="C270" s="69" t="s">
        <v>2331</v>
      </c>
      <c r="D270" s="70">
        <v>1486</v>
      </c>
      <c r="E270" s="71">
        <v>17.16</v>
      </c>
      <c r="F270" s="71">
        <v>17.260000000000002</v>
      </c>
      <c r="G270" s="71">
        <v>4.3899999999999997</v>
      </c>
      <c r="H270" s="71">
        <v>0.16</v>
      </c>
      <c r="I270" s="71">
        <v>0.8</v>
      </c>
      <c r="J270" s="72">
        <v>2.7E-2</v>
      </c>
      <c r="K270" s="72">
        <v>8.8999999999999996E-2</v>
      </c>
      <c r="L270" s="72">
        <v>6.5000000000000002E-2</v>
      </c>
      <c r="M270" s="72">
        <v>1.2E-2</v>
      </c>
      <c r="N270" s="87">
        <f t="shared" si="62"/>
        <v>94.456999999999994</v>
      </c>
      <c r="O270" s="82">
        <v>34.549999999999997</v>
      </c>
      <c r="P270" s="34">
        <v>38.93</v>
      </c>
      <c r="Q270" s="34">
        <v>7.28</v>
      </c>
      <c r="R270" s="34">
        <v>16.940000000000001</v>
      </c>
      <c r="S270" s="34">
        <v>0.31</v>
      </c>
      <c r="T270" s="34">
        <v>0.16</v>
      </c>
      <c r="U270" s="34">
        <v>0.27</v>
      </c>
      <c r="V270" s="34">
        <v>0.2</v>
      </c>
      <c r="W270" s="34">
        <v>0.5</v>
      </c>
      <c r="X270" s="34">
        <v>0.76</v>
      </c>
      <c r="Y270" s="34">
        <f t="shared" si="71"/>
        <v>1.1267727930535456</v>
      </c>
      <c r="Z270" s="34">
        <f t="shared" si="72"/>
        <v>1.337481910274964</v>
      </c>
      <c r="AA270" s="34"/>
      <c r="AB270" s="245"/>
      <c r="AC270" s="171"/>
      <c r="AD270" s="34"/>
      <c r="AE270" s="34"/>
      <c r="AF270" s="34"/>
      <c r="AG270" s="34"/>
      <c r="AH270" s="34"/>
      <c r="AI270" s="34"/>
      <c r="AJ270" s="34"/>
      <c r="AK270" s="34"/>
      <c r="AL270" s="36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spans="1:48" ht="15.75" customHeight="1">
      <c r="A271" s="269" t="s">
        <v>2334</v>
      </c>
      <c r="B271" s="95">
        <v>45859</v>
      </c>
      <c r="C271" s="69" t="s">
        <v>2333</v>
      </c>
      <c r="D271" s="70">
        <v>1497</v>
      </c>
      <c r="E271" s="71">
        <v>19</v>
      </c>
      <c r="F271" s="71">
        <v>19.100000000000001</v>
      </c>
      <c r="G271" s="71">
        <v>4.3</v>
      </c>
      <c r="H271" s="69">
        <v>0.16</v>
      </c>
      <c r="I271" s="71">
        <v>0.81</v>
      </c>
      <c r="J271" s="72">
        <v>2.5000000000000001E-2</v>
      </c>
      <c r="K271" s="72">
        <v>9.0999999999999998E-2</v>
      </c>
      <c r="L271" s="72">
        <v>6.5000000000000002E-2</v>
      </c>
      <c r="M271" s="72">
        <v>1.2999999999999999E-2</v>
      </c>
      <c r="N271" s="87">
        <f t="shared" si="62"/>
        <v>94.536000000000001</v>
      </c>
      <c r="O271" s="82">
        <v>34.880000000000003</v>
      </c>
      <c r="P271" s="34">
        <v>38.32</v>
      </c>
      <c r="Q271" s="34">
        <v>7.18</v>
      </c>
      <c r="R271" s="34">
        <v>17.27</v>
      </c>
      <c r="S271" s="34">
        <v>0.3</v>
      </c>
      <c r="T271" s="34">
        <v>0.19</v>
      </c>
      <c r="U271" s="34">
        <v>0.27</v>
      </c>
      <c r="V271" s="34">
        <v>0.2</v>
      </c>
      <c r="W271" s="34">
        <v>0.5</v>
      </c>
      <c r="X271" s="34">
        <v>0.79</v>
      </c>
      <c r="Y271" s="34">
        <f t="shared" si="71"/>
        <v>1.0986238532110091</v>
      </c>
      <c r="Z271" s="34">
        <f t="shared" si="72"/>
        <v>1.30447247706422</v>
      </c>
      <c r="AA271" s="34"/>
      <c r="AB271" s="245"/>
      <c r="AC271" s="171"/>
      <c r="AD271" s="34"/>
      <c r="AE271" s="34"/>
      <c r="AF271" s="34"/>
      <c r="AG271" s="34"/>
      <c r="AH271" s="34"/>
      <c r="AI271" s="34"/>
      <c r="AJ271" s="34"/>
      <c r="AK271" s="34"/>
      <c r="AL271" s="36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spans="1:48" ht="15.75" customHeight="1">
      <c r="A272" s="270" t="s">
        <v>2336</v>
      </c>
      <c r="B272" s="95">
        <v>45859</v>
      </c>
      <c r="C272" s="69" t="s">
        <v>2335</v>
      </c>
      <c r="D272" s="70">
        <v>1510</v>
      </c>
      <c r="E272" s="71">
        <v>20.399999999999999</v>
      </c>
      <c r="F272" s="71">
        <v>20.5</v>
      </c>
      <c r="G272" s="71">
        <v>4.28</v>
      </c>
      <c r="H272" s="69">
        <v>0.15</v>
      </c>
      <c r="I272" s="71">
        <v>0.56999999999999995</v>
      </c>
      <c r="J272" s="72">
        <v>3.1E-2</v>
      </c>
      <c r="K272" s="72">
        <v>8.5000000000000006E-2</v>
      </c>
      <c r="L272" s="72">
        <v>5.1999999999999998E-2</v>
      </c>
      <c r="M272" s="72">
        <v>1.2999999999999999E-2</v>
      </c>
      <c r="N272" s="87">
        <f t="shared" si="62"/>
        <v>94.819000000000003</v>
      </c>
      <c r="O272" s="82">
        <v>34.619999999999997</v>
      </c>
      <c r="P272" s="34">
        <v>38.57</v>
      </c>
      <c r="Q272" s="34">
        <v>7.13</v>
      </c>
      <c r="R272" s="34">
        <v>17.3</v>
      </c>
      <c r="S272" s="34">
        <v>0.31</v>
      </c>
      <c r="T272" s="34">
        <v>0.19</v>
      </c>
      <c r="U272" s="34">
        <v>0.28000000000000003</v>
      </c>
      <c r="V272" s="34">
        <v>0.23</v>
      </c>
      <c r="W272" s="34">
        <v>0.48</v>
      </c>
      <c r="X272" s="34">
        <v>0.78</v>
      </c>
      <c r="Y272" s="34">
        <f t="shared" si="71"/>
        <v>1.1140958983246678</v>
      </c>
      <c r="Z272" s="34">
        <f t="shared" si="72"/>
        <v>1.320046216060081</v>
      </c>
      <c r="AA272" s="34"/>
      <c r="AB272" s="245"/>
      <c r="AC272" s="171"/>
      <c r="AD272" s="34"/>
      <c r="AE272" s="34"/>
      <c r="AF272" s="34"/>
      <c r="AG272" s="34"/>
      <c r="AH272" s="34"/>
      <c r="AI272" s="34"/>
      <c r="AJ272" s="34"/>
      <c r="AK272" s="34"/>
      <c r="AL272" s="36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spans="1:48" ht="15.75" customHeight="1">
      <c r="A273" s="271" t="s">
        <v>2337</v>
      </c>
      <c r="B273" s="95">
        <v>45859</v>
      </c>
      <c r="C273" s="33" t="s">
        <v>2338</v>
      </c>
      <c r="D273" s="37">
        <v>1500</v>
      </c>
      <c r="E273" s="34">
        <v>22.25</v>
      </c>
      <c r="F273" s="34">
        <v>22.35</v>
      </c>
      <c r="G273" s="34">
        <v>4.16</v>
      </c>
      <c r="H273" s="33">
        <v>0.15</v>
      </c>
      <c r="I273" s="34">
        <v>0.62</v>
      </c>
      <c r="J273" s="31">
        <v>3.5999999999999997E-2</v>
      </c>
      <c r="K273" s="31">
        <v>8.5000000000000006E-2</v>
      </c>
      <c r="L273" s="31">
        <v>5.3999999999999999E-2</v>
      </c>
      <c r="M273" s="31">
        <v>1.4E-2</v>
      </c>
      <c r="N273" s="87">
        <f t="shared" si="62"/>
        <v>94.881</v>
      </c>
      <c r="O273" s="82">
        <v>35.200000000000003</v>
      </c>
      <c r="P273" s="34">
        <v>37.729999999999997</v>
      </c>
      <c r="Q273" s="34">
        <v>6.98</v>
      </c>
      <c r="R273" s="34">
        <v>17.55</v>
      </c>
      <c r="S273" s="34">
        <v>0.28000000000000003</v>
      </c>
      <c r="T273" s="34">
        <v>0.2</v>
      </c>
      <c r="U273" s="34">
        <v>0.27</v>
      </c>
      <c r="V273" s="34">
        <v>0.21</v>
      </c>
      <c r="W273" s="34">
        <v>0.52</v>
      </c>
      <c r="X273" s="34">
        <v>0.81</v>
      </c>
      <c r="Y273" s="34">
        <f t="shared" ref="Y273" si="73">P273/O273</f>
        <v>1.0718749999999999</v>
      </c>
      <c r="Z273" s="34">
        <f t="shared" ref="Z273" si="74">(Q273+P273)/O273</f>
        <v>1.2701704545454542</v>
      </c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6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spans="1:48" ht="15.75" customHeight="1">
      <c r="A274" s="76"/>
      <c r="B274" s="95"/>
      <c r="C274" s="33"/>
      <c r="D274" s="37"/>
      <c r="E274" s="34"/>
      <c r="F274" s="34"/>
      <c r="G274" s="34"/>
      <c r="H274" s="34"/>
      <c r="I274" s="34"/>
      <c r="J274" s="31"/>
      <c r="K274" s="31"/>
      <c r="L274" s="31"/>
      <c r="M274" s="31"/>
      <c r="N274" s="35"/>
      <c r="O274" s="82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6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spans="1:48" ht="15.75" customHeight="1">
      <c r="A275" s="271" t="s">
        <v>2340</v>
      </c>
      <c r="B275" s="95">
        <v>45860</v>
      </c>
      <c r="C275" s="33" t="s">
        <v>2339</v>
      </c>
      <c r="D275" s="37">
        <v>1493</v>
      </c>
      <c r="E275" s="34">
        <v>0.25</v>
      </c>
      <c r="F275" s="34">
        <v>0.35</v>
      </c>
      <c r="G275" s="34">
        <v>4.22</v>
      </c>
      <c r="H275" s="33">
        <v>0.16</v>
      </c>
      <c r="I275" s="34">
        <v>0.68</v>
      </c>
      <c r="J275" s="31">
        <v>2.8000000000000001E-2</v>
      </c>
      <c r="K275" s="31">
        <v>9.1999999999999998E-2</v>
      </c>
      <c r="L275" s="31">
        <v>5.8999999999999997E-2</v>
      </c>
      <c r="M275" s="31">
        <v>1.2999999999999999E-2</v>
      </c>
      <c r="N275" s="87">
        <f t="shared" ref="N275:N282" si="75">100-SUM(G275:M275)</f>
        <v>94.748000000000005</v>
      </c>
      <c r="O275" s="82">
        <v>34.97</v>
      </c>
      <c r="P275" s="34">
        <v>37.99</v>
      </c>
      <c r="Q275" s="34">
        <v>7.12</v>
      </c>
      <c r="R275" s="34">
        <v>17.45</v>
      </c>
      <c r="S275" s="34">
        <v>0.3</v>
      </c>
      <c r="T275" s="34">
        <v>0.2</v>
      </c>
      <c r="U275" s="34">
        <v>0.27</v>
      </c>
      <c r="V275" s="34">
        <v>0.22</v>
      </c>
      <c r="W275" s="34">
        <v>0.5</v>
      </c>
      <c r="X275" s="34">
        <v>0.78</v>
      </c>
      <c r="Y275" s="34">
        <v>1.0863597369173579</v>
      </c>
      <c r="Z275" s="34">
        <v>1.2899628252788105</v>
      </c>
      <c r="AA275" s="34"/>
      <c r="AB275" s="34" t="s">
        <v>48</v>
      </c>
      <c r="AC275" s="34">
        <v>22.3</v>
      </c>
      <c r="AD275" s="34">
        <v>24.6</v>
      </c>
      <c r="AE275" s="34">
        <v>18.2</v>
      </c>
      <c r="AF275" s="34">
        <v>0.6</v>
      </c>
      <c r="AG275" s="34">
        <v>3.22</v>
      </c>
      <c r="AH275" s="34">
        <v>53.379999999999995</v>
      </c>
      <c r="AI275" s="34">
        <v>1.3516483516483517</v>
      </c>
      <c r="AJ275" s="34">
        <v>42.523364485981304</v>
      </c>
      <c r="AK275" s="34">
        <v>848.51</v>
      </c>
      <c r="AL275" s="36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spans="1:48" ht="15.75" customHeight="1">
      <c r="A276" s="271" t="s">
        <v>2341</v>
      </c>
      <c r="B276" s="95">
        <v>45860</v>
      </c>
      <c r="C276" s="33" t="s">
        <v>2342</v>
      </c>
      <c r="D276" s="37">
        <v>1504</v>
      </c>
      <c r="E276" s="34">
        <v>1.45</v>
      </c>
      <c r="F276" s="34">
        <v>1.55</v>
      </c>
      <c r="G276" s="34">
        <v>4.37</v>
      </c>
      <c r="H276" s="33">
        <v>0.15</v>
      </c>
      <c r="I276" s="34">
        <v>0.74</v>
      </c>
      <c r="J276" s="31">
        <v>2.7E-2</v>
      </c>
      <c r="K276" s="31">
        <v>9.4E-2</v>
      </c>
      <c r="L276" s="31">
        <v>6.3E-2</v>
      </c>
      <c r="M276" s="31">
        <v>1.2999999999999999E-2</v>
      </c>
      <c r="N276" s="87">
        <f t="shared" si="75"/>
        <v>94.543000000000006</v>
      </c>
      <c r="O276" s="82">
        <v>34.479999999999997</v>
      </c>
      <c r="P276" s="34">
        <v>38.71</v>
      </c>
      <c r="Q276" s="34">
        <v>7.21</v>
      </c>
      <c r="R276" s="34">
        <v>17.25</v>
      </c>
      <c r="S276" s="34">
        <v>0.28000000000000003</v>
      </c>
      <c r="T276" s="34">
        <v>0.19</v>
      </c>
      <c r="U276" s="34">
        <v>0.27</v>
      </c>
      <c r="V276" s="34">
        <v>0.2</v>
      </c>
      <c r="W276" s="34">
        <v>0.5</v>
      </c>
      <c r="X276" s="34">
        <v>0.77</v>
      </c>
      <c r="Y276" s="34">
        <f t="shared" ref="Y276:Y279" si="76">P276/O276</f>
        <v>1.1226798143851509</v>
      </c>
      <c r="Z276" s="34">
        <f t="shared" ref="Z276:Z279" si="77">(Q276+P276)/O276</f>
        <v>1.3317865429234341</v>
      </c>
      <c r="AA276" s="34"/>
      <c r="AB276" s="34" t="s">
        <v>50</v>
      </c>
      <c r="AC276" s="34">
        <v>6.3</v>
      </c>
      <c r="AD276" s="34" t="s">
        <v>51</v>
      </c>
      <c r="AE276" s="34"/>
      <c r="AF276" s="34"/>
      <c r="AG276" s="34"/>
      <c r="AH276" s="34"/>
      <c r="AI276" s="34"/>
      <c r="AJ276" s="34"/>
      <c r="AK276" s="34"/>
      <c r="AL276" s="36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</row>
    <row r="277" spans="1:48" ht="15.75" customHeight="1">
      <c r="A277" s="271" t="s">
        <v>2344</v>
      </c>
      <c r="B277" s="95">
        <v>45860</v>
      </c>
      <c r="C277" s="33" t="s">
        <v>2343</v>
      </c>
      <c r="D277" s="37">
        <v>1493</v>
      </c>
      <c r="E277" s="34">
        <v>3.3</v>
      </c>
      <c r="F277" s="34">
        <v>3.4</v>
      </c>
      <c r="G277" s="34">
        <v>4.2</v>
      </c>
      <c r="H277" s="33">
        <v>0.16</v>
      </c>
      <c r="I277" s="34">
        <v>0.59</v>
      </c>
      <c r="J277" s="31">
        <v>3.1E-2</v>
      </c>
      <c r="K277" s="31">
        <v>8.2000000000000003E-2</v>
      </c>
      <c r="L277" s="31">
        <v>5.5E-2</v>
      </c>
      <c r="M277" s="31">
        <v>1.4E-2</v>
      </c>
      <c r="N277" s="87">
        <f t="shared" si="75"/>
        <v>94.867999999999995</v>
      </c>
      <c r="O277" s="82">
        <v>35.1</v>
      </c>
      <c r="P277" s="34">
        <v>37.65</v>
      </c>
      <c r="Q277" s="34">
        <v>7</v>
      </c>
      <c r="R277" s="34">
        <v>17.61</v>
      </c>
      <c r="S277" s="34">
        <v>0.31</v>
      </c>
      <c r="T277" s="34">
        <v>0.22</v>
      </c>
      <c r="U277" s="34">
        <v>0.26</v>
      </c>
      <c r="V277" s="34">
        <v>0.22</v>
      </c>
      <c r="W277" s="34">
        <v>0.5</v>
      </c>
      <c r="X277" s="34">
        <v>0.84</v>
      </c>
      <c r="Y277" s="34">
        <f t="shared" si="76"/>
        <v>1.0726495726495726</v>
      </c>
      <c r="Z277" s="34">
        <f t="shared" si="77"/>
        <v>1.2720797720797721</v>
      </c>
      <c r="AA277" s="34"/>
      <c r="AB277" s="245" t="s">
        <v>53</v>
      </c>
      <c r="AC277" s="171">
        <v>14.5</v>
      </c>
      <c r="AD277" s="34" t="s">
        <v>51</v>
      </c>
      <c r="AE277" s="34"/>
      <c r="AF277" s="34"/>
      <c r="AG277" s="34"/>
      <c r="AH277" s="34"/>
      <c r="AI277" s="34"/>
      <c r="AJ277" s="34"/>
      <c r="AK277" s="34"/>
      <c r="AL277" s="36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</row>
    <row r="278" spans="1:48" ht="15.75" customHeight="1">
      <c r="A278" s="271" t="s">
        <v>2346</v>
      </c>
      <c r="B278" s="95">
        <v>45860</v>
      </c>
      <c r="C278" s="33" t="s">
        <v>2345</v>
      </c>
      <c r="D278" s="37">
        <v>1497</v>
      </c>
      <c r="E278" s="34">
        <v>5.15</v>
      </c>
      <c r="F278" s="34">
        <v>5.25</v>
      </c>
      <c r="G278" s="34">
        <v>4.18</v>
      </c>
      <c r="H278" s="33">
        <v>0.16</v>
      </c>
      <c r="I278" s="34">
        <v>0.56999999999999995</v>
      </c>
      <c r="J278" s="31">
        <v>2.8000000000000001E-2</v>
      </c>
      <c r="K278" s="31">
        <v>0.08</v>
      </c>
      <c r="L278" s="31">
        <v>5.0999999999999997E-2</v>
      </c>
      <c r="M278" s="31">
        <v>1.4E-2</v>
      </c>
      <c r="N278" s="87">
        <f t="shared" si="75"/>
        <v>94.917000000000002</v>
      </c>
      <c r="O278" s="82">
        <v>34.979999999999997</v>
      </c>
      <c r="P278" s="34">
        <v>38.03</v>
      </c>
      <c r="Q278" s="34">
        <v>7.09</v>
      </c>
      <c r="R278" s="34">
        <v>17.260000000000002</v>
      </c>
      <c r="S278" s="34">
        <v>0.32</v>
      </c>
      <c r="T278" s="34">
        <v>0.22</v>
      </c>
      <c r="U278" s="34">
        <v>0.26</v>
      </c>
      <c r="V278" s="34">
        <v>0.23</v>
      </c>
      <c r="W278" s="34">
        <v>0.5</v>
      </c>
      <c r="X278" s="34">
        <v>0.85</v>
      </c>
      <c r="Y278" s="34">
        <f t="shared" si="76"/>
        <v>1.0871926815323043</v>
      </c>
      <c r="Z278" s="34">
        <f t="shared" si="77"/>
        <v>1.2898799313893656</v>
      </c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6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</row>
    <row r="279" spans="1:48" ht="15.75" customHeight="1">
      <c r="A279" s="271" t="s">
        <v>2347</v>
      </c>
      <c r="B279" s="95">
        <v>45860</v>
      </c>
      <c r="C279" s="33" t="s">
        <v>2348</v>
      </c>
      <c r="D279" s="37">
        <v>1485</v>
      </c>
      <c r="E279" s="34">
        <v>7.3</v>
      </c>
      <c r="F279" s="34">
        <v>7.4</v>
      </c>
      <c r="G279" s="34">
        <v>4.21</v>
      </c>
      <c r="H279" s="34">
        <v>0.14000000000000001</v>
      </c>
      <c r="I279" s="34">
        <v>0.46</v>
      </c>
      <c r="J279" s="31">
        <v>4.5999999999999999E-2</v>
      </c>
      <c r="K279" s="31">
        <v>8.3000000000000004E-2</v>
      </c>
      <c r="L279" s="31">
        <v>0.04</v>
      </c>
      <c r="M279" s="31">
        <v>1.2999999999999999E-2</v>
      </c>
      <c r="N279" s="87">
        <f t="shared" si="75"/>
        <v>95.007999999999996</v>
      </c>
      <c r="O279" s="82">
        <v>35.729999999999997</v>
      </c>
      <c r="P279" s="34">
        <v>37.15</v>
      </c>
      <c r="Q279" s="34">
        <v>6.81</v>
      </c>
      <c r="R279" s="34">
        <v>17.62</v>
      </c>
      <c r="S279" s="34">
        <v>0.3</v>
      </c>
      <c r="T279" s="34">
        <v>0.24</v>
      </c>
      <c r="U279" s="34">
        <v>0.26</v>
      </c>
      <c r="V279" s="34">
        <v>0.22</v>
      </c>
      <c r="W279" s="34">
        <v>0.51</v>
      </c>
      <c r="X279" s="34">
        <v>0.85</v>
      </c>
      <c r="Y279" s="34">
        <f t="shared" si="76"/>
        <v>1.0397425132941507</v>
      </c>
      <c r="Z279" s="34">
        <f t="shared" si="77"/>
        <v>1.230338650993563</v>
      </c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6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</row>
    <row r="280" spans="1:48" ht="15.75" customHeight="1">
      <c r="A280" s="271" t="s">
        <v>2350</v>
      </c>
      <c r="B280" s="95">
        <v>45860</v>
      </c>
      <c r="C280" s="33" t="s">
        <v>2349</v>
      </c>
      <c r="D280" s="37">
        <v>1490</v>
      </c>
      <c r="E280" s="34">
        <v>9.4499999999999993</v>
      </c>
      <c r="F280" s="34">
        <v>9.5500000000000007</v>
      </c>
      <c r="G280" s="34">
        <v>4.34</v>
      </c>
      <c r="H280" s="34">
        <v>0.17</v>
      </c>
      <c r="I280" s="34">
        <v>1.1499999999999999</v>
      </c>
      <c r="J280" s="31">
        <v>2.3E-2</v>
      </c>
      <c r="K280" s="31">
        <v>8.6999999999999994E-2</v>
      </c>
      <c r="L280" s="31">
        <v>8.2000000000000003E-2</v>
      </c>
      <c r="M280" s="31">
        <v>1.2E-2</v>
      </c>
      <c r="N280" s="87">
        <f t="shared" si="75"/>
        <v>94.135999999999996</v>
      </c>
      <c r="O280" s="82">
        <v>35.28</v>
      </c>
      <c r="P280" s="34">
        <v>37.619999999999997</v>
      </c>
      <c r="Q280" s="34">
        <v>6.82</v>
      </c>
      <c r="R280" s="34">
        <v>18.04</v>
      </c>
      <c r="S280" s="34">
        <v>0.26</v>
      </c>
      <c r="T280" s="34">
        <v>0.18</v>
      </c>
      <c r="U280" s="34">
        <v>0.26</v>
      </c>
      <c r="V280" s="34">
        <v>0.21</v>
      </c>
      <c r="W280" s="34">
        <v>0.5</v>
      </c>
      <c r="X280" s="34">
        <v>0.73</v>
      </c>
      <c r="Y280" s="34">
        <v>1.0663265306122447</v>
      </c>
      <c r="Z280" s="34">
        <v>1.2596371882086166</v>
      </c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6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</row>
    <row r="281" spans="1:48" ht="15.75" customHeight="1">
      <c r="A281" s="271" t="s">
        <v>2351</v>
      </c>
      <c r="B281" s="95">
        <v>45860</v>
      </c>
      <c r="C281" s="33" t="s">
        <v>2357</v>
      </c>
      <c r="D281" s="37">
        <v>1490</v>
      </c>
      <c r="E281" s="34">
        <v>10.35</v>
      </c>
      <c r="F281" s="34">
        <v>1.45</v>
      </c>
      <c r="G281" s="34">
        <v>4.22</v>
      </c>
      <c r="H281" s="34">
        <v>0.14000000000000001</v>
      </c>
      <c r="I281" s="34">
        <v>0.45</v>
      </c>
      <c r="J281" s="31">
        <v>4.5999999999999999E-2</v>
      </c>
      <c r="K281" s="31">
        <v>8.4000000000000005E-2</v>
      </c>
      <c r="L281" s="31">
        <v>4.1000000000000002E-2</v>
      </c>
      <c r="M281" s="31">
        <v>1.4999999999999999E-2</v>
      </c>
      <c r="N281" s="87">
        <f t="shared" si="75"/>
        <v>95.004000000000005</v>
      </c>
      <c r="O281" s="82" t="s">
        <v>2352</v>
      </c>
      <c r="P281" s="82" t="s">
        <v>2352</v>
      </c>
      <c r="Q281" s="82" t="s">
        <v>2352</v>
      </c>
      <c r="R281" s="82" t="s">
        <v>2352</v>
      </c>
      <c r="S281" s="82" t="s">
        <v>2352</v>
      </c>
      <c r="T281" s="82" t="s">
        <v>2352</v>
      </c>
      <c r="U281" s="82" t="s">
        <v>2352</v>
      </c>
      <c r="V281" s="82" t="s">
        <v>2352</v>
      </c>
      <c r="W281" s="82" t="s">
        <v>2352</v>
      </c>
      <c r="X281" s="82" t="s">
        <v>2352</v>
      </c>
      <c r="Y281" s="82" t="s">
        <v>2352</v>
      </c>
      <c r="Z281" s="82" t="s">
        <v>2352</v>
      </c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6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</row>
    <row r="282" spans="1:48" ht="15.75" customHeight="1">
      <c r="A282" s="271" t="s">
        <v>2354</v>
      </c>
      <c r="B282" s="95">
        <v>45860</v>
      </c>
      <c r="C282" s="33" t="s">
        <v>2353</v>
      </c>
      <c r="D282" s="37">
        <v>1489</v>
      </c>
      <c r="E282" s="34">
        <v>11.5</v>
      </c>
      <c r="F282" s="34">
        <v>12</v>
      </c>
      <c r="G282" s="34">
        <v>4.24</v>
      </c>
      <c r="H282" s="34">
        <v>0.15</v>
      </c>
      <c r="I282" s="34">
        <v>0.48</v>
      </c>
      <c r="J282" s="31">
        <v>3.5999999999999997E-2</v>
      </c>
      <c r="K282" s="31">
        <v>8.5999999999999993E-2</v>
      </c>
      <c r="L282" s="31">
        <v>4.7E-2</v>
      </c>
      <c r="M282" s="31">
        <v>1.4E-2</v>
      </c>
      <c r="N282" s="87">
        <f t="shared" si="75"/>
        <v>94.947000000000003</v>
      </c>
      <c r="O282" s="82">
        <v>35.130000000000003</v>
      </c>
      <c r="P282" s="34">
        <v>37.96</v>
      </c>
      <c r="Q282" s="34">
        <v>6.93</v>
      </c>
      <c r="R282" s="34">
        <v>17.38</v>
      </c>
      <c r="S282" s="34">
        <v>0.33</v>
      </c>
      <c r="T282" s="34">
        <v>0.23</v>
      </c>
      <c r="U282" s="34">
        <v>0.26</v>
      </c>
      <c r="V282" s="34">
        <v>0.2</v>
      </c>
      <c r="W282" s="34">
        <v>0.5</v>
      </c>
      <c r="X282" s="34">
        <v>0.83</v>
      </c>
      <c r="Y282" s="34">
        <v>1.0805579276971249</v>
      </c>
      <c r="Z282" s="34">
        <v>1.2778252206091658</v>
      </c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6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</row>
    <row r="283" spans="1:48" ht="15.75" customHeight="1">
      <c r="A283" s="271" t="s">
        <v>2356</v>
      </c>
      <c r="B283" s="95">
        <v>45860</v>
      </c>
      <c r="C283" s="33" t="s">
        <v>2355</v>
      </c>
      <c r="D283" s="37">
        <v>1495</v>
      </c>
      <c r="E283" s="34">
        <v>13.3</v>
      </c>
      <c r="F283" s="34">
        <v>13.4</v>
      </c>
      <c r="G283" s="34">
        <v>4.32</v>
      </c>
      <c r="H283" s="34">
        <v>0.15</v>
      </c>
      <c r="I283" s="34">
        <v>0.71</v>
      </c>
      <c r="J283" s="31">
        <v>3.5000000000000003E-2</v>
      </c>
      <c r="K283" s="31">
        <v>8.8999999999999996E-2</v>
      </c>
      <c r="L283" s="31">
        <v>5.5E-2</v>
      </c>
      <c r="M283" s="31">
        <v>1.2999999999999999E-2</v>
      </c>
      <c r="N283" s="87">
        <f t="shared" ref="N283:N300" si="78">100-SUM(G283:M283)</f>
        <v>94.628</v>
      </c>
      <c r="O283" s="82">
        <v>35.65</v>
      </c>
      <c r="P283" s="34">
        <v>37.56</v>
      </c>
      <c r="Q283" s="34">
        <v>6.76</v>
      </c>
      <c r="R283" s="34">
        <v>17.62</v>
      </c>
      <c r="S283" s="34">
        <v>0.28999999999999998</v>
      </c>
      <c r="T283" s="34">
        <v>0.23</v>
      </c>
      <c r="U283" s="34">
        <v>0.26</v>
      </c>
      <c r="V283" s="34">
        <v>0.25</v>
      </c>
      <c r="W283" s="34">
        <v>0.46</v>
      </c>
      <c r="X283" s="34">
        <v>0.81</v>
      </c>
      <c r="Y283" s="34">
        <f t="shared" ref="Y283" si="79">P283/O283</f>
        <v>1.053576437587658</v>
      </c>
      <c r="Z283" s="34">
        <f t="shared" ref="Z283" si="80">(Q283+P283)/O283</f>
        <v>1.2431977559607295</v>
      </c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6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</row>
    <row r="284" spans="1:48" ht="15.75" customHeight="1">
      <c r="A284" s="272" t="s">
        <v>2359</v>
      </c>
      <c r="B284" s="95">
        <v>45860</v>
      </c>
      <c r="C284" s="69" t="s">
        <v>2358</v>
      </c>
      <c r="D284" s="70">
        <v>1460</v>
      </c>
      <c r="E284" s="71">
        <v>17.399999999999999</v>
      </c>
      <c r="F284" s="71">
        <v>17.5</v>
      </c>
      <c r="G284" s="71">
        <v>4.1900000000000004</v>
      </c>
      <c r="H284" s="71">
        <v>0.12</v>
      </c>
      <c r="I284" s="71">
        <v>0.5</v>
      </c>
      <c r="J284" s="72">
        <v>4.8000000000000001E-2</v>
      </c>
      <c r="K284" s="72">
        <v>8.7999999999999995E-2</v>
      </c>
      <c r="L284" s="72">
        <v>4.2999999999999997E-2</v>
      </c>
      <c r="M284" s="72">
        <v>1.2E-2</v>
      </c>
      <c r="N284" s="87">
        <f t="shared" si="78"/>
        <v>94.998999999999995</v>
      </c>
      <c r="O284" s="82">
        <v>37.68</v>
      </c>
      <c r="P284" s="34">
        <v>37.99</v>
      </c>
      <c r="Q284" s="34">
        <v>6.83</v>
      </c>
      <c r="R284" s="34">
        <v>14.59</v>
      </c>
      <c r="S284" s="34">
        <v>0.62</v>
      </c>
      <c r="T284" s="34">
        <v>0.33</v>
      </c>
      <c r="U284" s="34">
        <v>0.26</v>
      </c>
      <c r="V284" s="34">
        <v>0.27</v>
      </c>
      <c r="W284" s="34">
        <v>0.5</v>
      </c>
      <c r="X284" s="34">
        <v>0.81</v>
      </c>
      <c r="Y284" s="34">
        <f t="shared" ref="Y284:Y285" si="81">P284/O284</f>
        <v>1.0082271762208068</v>
      </c>
      <c r="Z284" s="34">
        <f t="shared" ref="Z284:Z285" si="82">(Q284+P284)/O284</f>
        <v>1.1894904458598727</v>
      </c>
      <c r="AA284" s="34"/>
      <c r="AB284" s="245"/>
      <c r="AC284" s="171"/>
      <c r="AD284" s="34"/>
      <c r="AE284" s="34"/>
      <c r="AF284" s="34"/>
      <c r="AG284" s="34"/>
      <c r="AH284" s="34"/>
      <c r="AI284" s="34"/>
      <c r="AJ284" s="34"/>
      <c r="AK284" s="34"/>
      <c r="AL284" s="36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</row>
    <row r="285" spans="1:48" ht="15.75" customHeight="1">
      <c r="A285" s="273" t="s">
        <v>2361</v>
      </c>
      <c r="B285" s="95">
        <v>45860</v>
      </c>
      <c r="C285" s="69" t="s">
        <v>2360</v>
      </c>
      <c r="D285" s="70">
        <v>1445</v>
      </c>
      <c r="E285" s="71">
        <v>18.5</v>
      </c>
      <c r="F285" s="71">
        <v>19</v>
      </c>
      <c r="G285" s="71">
        <v>4.32</v>
      </c>
      <c r="H285" s="71">
        <v>0.15</v>
      </c>
      <c r="I285" s="71">
        <v>0.65</v>
      </c>
      <c r="J285" s="72">
        <v>0.04</v>
      </c>
      <c r="K285" s="72">
        <v>9.0999999999999998E-2</v>
      </c>
      <c r="L285" s="72">
        <v>5.6000000000000001E-2</v>
      </c>
      <c r="M285" s="72">
        <v>1.4E-2</v>
      </c>
      <c r="N285" s="87">
        <f t="shared" si="78"/>
        <v>94.679000000000002</v>
      </c>
      <c r="O285" s="82">
        <v>36.26</v>
      </c>
      <c r="P285" s="34">
        <v>37.979999999999997</v>
      </c>
      <c r="Q285" s="34">
        <v>6.85</v>
      </c>
      <c r="R285" s="34">
        <v>16.29</v>
      </c>
      <c r="S285" s="34">
        <v>0.38</v>
      </c>
      <c r="T285" s="34">
        <v>0.3</v>
      </c>
      <c r="U285" s="34">
        <v>0.27</v>
      </c>
      <c r="V285" s="34">
        <v>0.24</v>
      </c>
      <c r="W285" s="34">
        <v>0.5</v>
      </c>
      <c r="X285" s="34">
        <v>0.83</v>
      </c>
      <c r="Y285" s="34">
        <f t="shared" si="81"/>
        <v>1.0474351902923331</v>
      </c>
      <c r="Z285" s="34">
        <f t="shared" si="82"/>
        <v>1.2363485934914507</v>
      </c>
      <c r="AA285" s="34"/>
      <c r="AB285" s="245"/>
      <c r="AC285" s="171"/>
      <c r="AD285" s="34"/>
      <c r="AE285" s="34"/>
      <c r="AF285" s="34"/>
      <c r="AG285" s="34"/>
      <c r="AH285" s="34"/>
      <c r="AI285" s="34"/>
      <c r="AJ285" s="34"/>
      <c r="AK285" s="34"/>
      <c r="AL285" s="36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</row>
    <row r="286" spans="1:48" ht="15.75" customHeight="1">
      <c r="A286" s="274" t="s">
        <v>2363</v>
      </c>
      <c r="B286" s="95">
        <v>45860</v>
      </c>
      <c r="C286" s="69" t="s">
        <v>2362</v>
      </c>
      <c r="D286" s="70">
        <v>1463</v>
      </c>
      <c r="E286" s="71">
        <v>20.55</v>
      </c>
      <c r="F286" s="71">
        <v>21.05</v>
      </c>
      <c r="G286" s="71">
        <v>4.18</v>
      </c>
      <c r="H286" s="71">
        <v>0.15</v>
      </c>
      <c r="I286" s="71">
        <v>1.29</v>
      </c>
      <c r="J286" s="72">
        <v>2.5999999999999999E-2</v>
      </c>
      <c r="K286" s="72">
        <v>8.7999999999999995E-2</v>
      </c>
      <c r="L286" s="72">
        <v>8.6999999999999994E-2</v>
      </c>
      <c r="M286" s="72">
        <v>1.2E-2</v>
      </c>
      <c r="N286" s="87">
        <f t="shared" si="78"/>
        <v>94.167000000000002</v>
      </c>
      <c r="O286" s="82">
        <v>34.78</v>
      </c>
      <c r="P286" s="34">
        <v>39.83</v>
      </c>
      <c r="Q286" s="34">
        <v>7.22</v>
      </c>
      <c r="R286" s="34">
        <v>16.010000000000002</v>
      </c>
      <c r="S286" s="34">
        <v>0.27</v>
      </c>
      <c r="T286" s="34">
        <v>0.18</v>
      </c>
      <c r="U286" s="34">
        <v>0.3</v>
      </c>
      <c r="V286" s="34">
        <v>0.18</v>
      </c>
      <c r="W286" s="34">
        <v>0.43</v>
      </c>
      <c r="X286" s="34">
        <v>0.69</v>
      </c>
      <c r="Y286" s="34">
        <v>1.1451983898792408</v>
      </c>
      <c r="Z286" s="34">
        <v>1.3527889591719378</v>
      </c>
      <c r="AA286" s="34"/>
      <c r="AB286" s="245"/>
      <c r="AC286" s="171"/>
      <c r="AD286" s="34"/>
      <c r="AE286" s="34"/>
      <c r="AF286" s="34"/>
      <c r="AG286" s="34"/>
      <c r="AH286" s="34"/>
      <c r="AI286" s="34"/>
      <c r="AJ286" s="34"/>
      <c r="AK286" s="34"/>
      <c r="AL286" s="36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</row>
    <row r="287" spans="1:48" ht="15.75" customHeight="1">
      <c r="A287" s="275" t="s">
        <v>2365</v>
      </c>
      <c r="B287" s="95">
        <v>45860</v>
      </c>
      <c r="C287" s="33" t="s">
        <v>2364</v>
      </c>
      <c r="D287" s="37">
        <v>1494</v>
      </c>
      <c r="E287" s="34">
        <v>22.15</v>
      </c>
      <c r="F287" s="34">
        <v>22.25</v>
      </c>
      <c r="G287" s="34">
        <v>4.2300000000000004</v>
      </c>
      <c r="H287" s="34">
        <v>0.17</v>
      </c>
      <c r="I287" s="34">
        <v>1.25</v>
      </c>
      <c r="J287" s="31">
        <v>0.02</v>
      </c>
      <c r="K287" s="31">
        <v>8.5999999999999993E-2</v>
      </c>
      <c r="L287" s="31">
        <v>8.8999999999999996E-2</v>
      </c>
      <c r="M287" s="31">
        <v>1.0999999999999999E-2</v>
      </c>
      <c r="N287" s="87">
        <f t="shared" si="78"/>
        <v>94.144000000000005</v>
      </c>
      <c r="O287" s="82">
        <v>33.69</v>
      </c>
      <c r="P287" s="34">
        <v>39.96</v>
      </c>
      <c r="Q287" s="34">
        <v>7.42</v>
      </c>
      <c r="R287" s="34">
        <v>16.77</v>
      </c>
      <c r="S287" s="34">
        <v>0.27</v>
      </c>
      <c r="T287" s="34">
        <v>0.25</v>
      </c>
      <c r="U287" s="34">
        <v>0.31</v>
      </c>
      <c r="V287" s="34">
        <v>0.17</v>
      </c>
      <c r="W287" s="34">
        <v>0.39</v>
      </c>
      <c r="X287" s="34">
        <v>0.67</v>
      </c>
      <c r="Y287" s="34">
        <v>1.1861086375779164</v>
      </c>
      <c r="Z287" s="34">
        <v>1.4063520332442863</v>
      </c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6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</row>
    <row r="288" spans="1:48" ht="15.75" customHeight="1">
      <c r="A288" s="76"/>
      <c r="B288" s="95"/>
      <c r="C288" s="33"/>
      <c r="D288" s="37"/>
      <c r="E288" s="34"/>
      <c r="F288" s="34"/>
      <c r="G288" s="34"/>
      <c r="H288" s="34"/>
      <c r="I288" s="34"/>
      <c r="J288" s="31"/>
      <c r="K288" s="31"/>
      <c r="L288" s="31"/>
      <c r="M288" s="31"/>
      <c r="N288" s="35"/>
      <c r="O288" s="82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6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spans="1:48" ht="15.75" customHeight="1">
      <c r="A289" s="275" t="s">
        <v>2367</v>
      </c>
      <c r="B289" s="95">
        <v>45861</v>
      </c>
      <c r="C289" s="33" t="s">
        <v>2366</v>
      </c>
      <c r="D289" s="37">
        <v>1504</v>
      </c>
      <c r="E289" s="34">
        <v>0.2</v>
      </c>
      <c r="F289" s="34">
        <v>0.3</v>
      </c>
      <c r="G289" s="34">
        <v>4.34</v>
      </c>
      <c r="H289" s="34">
        <v>0.17</v>
      </c>
      <c r="I289" s="34">
        <v>0.83</v>
      </c>
      <c r="J289" s="31">
        <v>2.5999999999999999E-2</v>
      </c>
      <c r="K289" s="31">
        <v>9.7000000000000003E-2</v>
      </c>
      <c r="L289" s="31">
        <v>6.7000000000000004E-2</v>
      </c>
      <c r="M289" s="31">
        <v>1.2E-2</v>
      </c>
      <c r="N289" s="87">
        <f t="shared" si="78"/>
        <v>94.457999999999998</v>
      </c>
      <c r="O289" s="82">
        <v>34.44</v>
      </c>
      <c r="P289" s="34">
        <v>39.46</v>
      </c>
      <c r="Q289" s="34">
        <v>7.2</v>
      </c>
      <c r="R289" s="34">
        <v>16.690000000000001</v>
      </c>
      <c r="S289" s="34">
        <v>0.26</v>
      </c>
      <c r="T289" s="34">
        <v>0.17</v>
      </c>
      <c r="U289" s="34">
        <v>0.28999999999999998</v>
      </c>
      <c r="V289" s="34">
        <v>0.21</v>
      </c>
      <c r="W289" s="34">
        <v>0.45</v>
      </c>
      <c r="X289" s="34">
        <v>0.71</v>
      </c>
      <c r="Y289" s="34">
        <v>1.145760743321719</v>
      </c>
      <c r="Z289" s="34">
        <v>1.3548199767711966</v>
      </c>
      <c r="AA289" s="34"/>
      <c r="AB289" s="34" t="s">
        <v>48</v>
      </c>
      <c r="AC289" s="34">
        <v>22.3</v>
      </c>
      <c r="AD289" s="34">
        <v>24.2</v>
      </c>
      <c r="AE289" s="34">
        <v>17.8</v>
      </c>
      <c r="AF289" s="34">
        <v>0.6</v>
      </c>
      <c r="AG289" s="34">
        <v>3.35</v>
      </c>
      <c r="AH289" s="34">
        <v>54.05</v>
      </c>
      <c r="AI289" s="34">
        <v>1.3595505617977528</v>
      </c>
      <c r="AJ289" s="34">
        <v>42.38095238095238</v>
      </c>
      <c r="AK289" s="34">
        <v>840.27499999999998</v>
      </c>
      <c r="AL289" s="36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spans="1:48" ht="15.75" customHeight="1">
      <c r="A290" s="275" t="s">
        <v>2369</v>
      </c>
      <c r="B290" s="95">
        <v>45861</v>
      </c>
      <c r="C290" s="33" t="s">
        <v>2368</v>
      </c>
      <c r="D290" s="37">
        <v>1491</v>
      </c>
      <c r="E290" s="34">
        <v>2.2799999999999998</v>
      </c>
      <c r="F290" s="34">
        <v>2.38</v>
      </c>
      <c r="G290" s="34">
        <v>4.1900000000000004</v>
      </c>
      <c r="H290" s="34">
        <v>0.16</v>
      </c>
      <c r="I290" s="34">
        <v>0.51</v>
      </c>
      <c r="J290" s="31">
        <v>3.1E-2</v>
      </c>
      <c r="K290" s="31">
        <v>8.5999999999999993E-2</v>
      </c>
      <c r="L290" s="31">
        <v>0.05</v>
      </c>
      <c r="M290" s="31">
        <v>1.2999999999999999E-2</v>
      </c>
      <c r="N290" s="87">
        <f t="shared" si="78"/>
        <v>94.96</v>
      </c>
      <c r="O290" s="82">
        <v>35.21</v>
      </c>
      <c r="P290" s="34">
        <v>38.32</v>
      </c>
      <c r="Q290" s="34">
        <v>6.94</v>
      </c>
      <c r="R290" s="34">
        <v>17.03</v>
      </c>
      <c r="S290" s="34">
        <v>0.3</v>
      </c>
      <c r="T290" s="34">
        <v>0.22</v>
      </c>
      <c r="U290" s="34">
        <v>0.28000000000000003</v>
      </c>
      <c r="V290" s="34">
        <v>0.22</v>
      </c>
      <c r="W290" s="34">
        <v>0.5</v>
      </c>
      <c r="X290" s="34">
        <v>0.79</v>
      </c>
      <c r="Y290" s="34">
        <v>1.0883271797784719</v>
      </c>
      <c r="Z290" s="34">
        <v>1.2854302754899176</v>
      </c>
      <c r="AA290" s="34"/>
      <c r="AB290" s="34" t="s">
        <v>50</v>
      </c>
      <c r="AC290" s="34">
        <v>6.3</v>
      </c>
      <c r="AD290" s="34" t="s">
        <v>51</v>
      </c>
      <c r="AE290" s="34"/>
      <c r="AF290" s="34"/>
      <c r="AG290" s="34"/>
      <c r="AH290" s="34"/>
      <c r="AI290" s="34"/>
      <c r="AJ290" s="34"/>
      <c r="AK290" s="34"/>
      <c r="AL290" s="36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spans="1:48" ht="15.75" customHeight="1">
      <c r="A291" s="275" t="s">
        <v>2371</v>
      </c>
      <c r="B291" s="95">
        <v>45861</v>
      </c>
      <c r="C291" s="33" t="s">
        <v>2370</v>
      </c>
      <c r="D291" s="37">
        <v>1481</v>
      </c>
      <c r="E291" s="34">
        <v>4</v>
      </c>
      <c r="F291" s="34">
        <v>4.0999999999999996</v>
      </c>
      <c r="G291" s="34">
        <v>4.17</v>
      </c>
      <c r="H291" s="34">
        <v>0.15</v>
      </c>
      <c r="I291" s="34">
        <v>0.68</v>
      </c>
      <c r="J291" s="31">
        <v>2.4E-2</v>
      </c>
      <c r="K291" s="31">
        <v>8.3000000000000004E-2</v>
      </c>
      <c r="L291" s="31">
        <v>6.3E-2</v>
      </c>
      <c r="M291" s="31">
        <v>1.2999999999999999E-2</v>
      </c>
      <c r="N291" s="87">
        <f t="shared" si="78"/>
        <v>94.817000000000007</v>
      </c>
      <c r="O291" s="82">
        <v>35.36</v>
      </c>
      <c r="P291" s="34">
        <v>38.409999999999997</v>
      </c>
      <c r="Q291" s="34">
        <v>6.89</v>
      </c>
      <c r="R291" s="34">
        <v>16.86</v>
      </c>
      <c r="S291" s="34">
        <v>0.31</v>
      </c>
      <c r="T291" s="34">
        <v>0.19</v>
      </c>
      <c r="U291" s="34">
        <v>0.27</v>
      </c>
      <c r="V291" s="34">
        <v>0.22</v>
      </c>
      <c r="W291" s="34">
        <v>0.5</v>
      </c>
      <c r="X291" s="34">
        <v>0.75</v>
      </c>
      <c r="Y291" s="34">
        <v>1.0862556561085972</v>
      </c>
      <c r="Z291" s="34">
        <v>1.2811085972850678</v>
      </c>
      <c r="AA291" s="34"/>
      <c r="AB291" s="245" t="s">
        <v>53</v>
      </c>
      <c r="AC291" s="171">
        <v>15</v>
      </c>
      <c r="AD291" s="34">
        <v>24.6</v>
      </c>
      <c r="AE291" s="34">
        <v>18.399999999999999</v>
      </c>
      <c r="AF291" s="34">
        <v>0.4</v>
      </c>
      <c r="AG291" s="34">
        <v>3.48</v>
      </c>
      <c r="AH291" s="34">
        <v>53.120000000000005</v>
      </c>
      <c r="AI291" s="34">
        <v>1.3369565217391306</v>
      </c>
      <c r="AJ291" s="34">
        <v>42.790697674418603</v>
      </c>
      <c r="AK291" s="34">
        <v>856.43999999999994</v>
      </c>
      <c r="AL291" s="36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spans="1:48" ht="15.75" customHeight="1">
      <c r="A292" s="275" t="s">
        <v>2373</v>
      </c>
      <c r="B292" s="95">
        <v>45861</v>
      </c>
      <c r="C292" s="33" t="s">
        <v>2372</v>
      </c>
      <c r="D292" s="37">
        <v>1476</v>
      </c>
      <c r="E292" s="34">
        <v>5.3</v>
      </c>
      <c r="F292" s="34">
        <v>5.4</v>
      </c>
      <c r="G292" s="34">
        <v>4.21</v>
      </c>
      <c r="H292" s="34">
        <v>0.14000000000000001</v>
      </c>
      <c r="I292" s="34">
        <v>0.45</v>
      </c>
      <c r="J292" s="31">
        <v>3.3000000000000002E-2</v>
      </c>
      <c r="K292" s="31">
        <v>8.2000000000000003E-2</v>
      </c>
      <c r="L292" s="31">
        <v>4.2999999999999997E-2</v>
      </c>
      <c r="M292" s="31">
        <v>1.2E-2</v>
      </c>
      <c r="N292" s="87">
        <f t="shared" si="78"/>
        <v>95.03</v>
      </c>
      <c r="O292" s="82">
        <v>34.549999999999997</v>
      </c>
      <c r="P292" s="34">
        <v>38.71</v>
      </c>
      <c r="Q292" s="34">
        <v>6.99</v>
      </c>
      <c r="R292" s="34">
        <v>17.16</v>
      </c>
      <c r="S292" s="34">
        <v>0.32</v>
      </c>
      <c r="T292" s="34">
        <v>0.21</v>
      </c>
      <c r="U292" s="34">
        <v>0.27</v>
      </c>
      <c r="V292" s="34">
        <v>0.22</v>
      </c>
      <c r="W292" s="34">
        <v>0.5</v>
      </c>
      <c r="X292" s="34">
        <v>0.82</v>
      </c>
      <c r="Y292" s="34">
        <v>1.1200000000000001</v>
      </c>
      <c r="Z292" s="34">
        <v>1.32</v>
      </c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6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spans="1:48" ht="15.75" customHeight="1">
      <c r="A293" s="275" t="s">
        <v>2374</v>
      </c>
      <c r="B293" s="95">
        <v>45861</v>
      </c>
      <c r="C293" s="33" t="s">
        <v>2375</v>
      </c>
      <c r="D293" s="37">
        <v>1500</v>
      </c>
      <c r="E293" s="34">
        <v>8.4</v>
      </c>
      <c r="F293" s="34">
        <v>8.5</v>
      </c>
      <c r="G293" s="34">
        <v>4.28</v>
      </c>
      <c r="H293" s="34">
        <v>0.17</v>
      </c>
      <c r="I293" s="34">
        <v>0.89</v>
      </c>
      <c r="J293" s="31">
        <v>0.02</v>
      </c>
      <c r="K293" s="31">
        <v>9.4E-2</v>
      </c>
      <c r="L293" s="31">
        <v>7.0999999999999994E-2</v>
      </c>
      <c r="M293" s="31">
        <v>1.2999999999999999E-2</v>
      </c>
      <c r="N293" s="35">
        <f t="shared" si="78"/>
        <v>94.462000000000003</v>
      </c>
      <c r="O293" s="82">
        <v>34.89</v>
      </c>
      <c r="P293" s="34">
        <v>39.65</v>
      </c>
      <c r="Q293" s="34">
        <v>7.06</v>
      </c>
      <c r="R293" s="34">
        <v>16.190000000000001</v>
      </c>
      <c r="S293" s="34">
        <v>0.27</v>
      </c>
      <c r="T293" s="34">
        <v>0.17</v>
      </c>
      <c r="U293" s="34">
        <v>0.27</v>
      </c>
      <c r="V293" s="34">
        <v>0.21</v>
      </c>
      <c r="W293" s="34">
        <v>0.49</v>
      </c>
      <c r="X293" s="34">
        <v>0.69</v>
      </c>
      <c r="Y293" s="34">
        <v>1.1399999999999999</v>
      </c>
      <c r="Z293" s="34">
        <v>1.34</v>
      </c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6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spans="1:48" ht="15.75" customHeight="1">
      <c r="A294" s="275" t="s">
        <v>2377</v>
      </c>
      <c r="B294" s="95">
        <v>45861</v>
      </c>
      <c r="C294" s="33" t="s">
        <v>2376</v>
      </c>
      <c r="D294" s="37">
        <v>1500</v>
      </c>
      <c r="E294" s="34">
        <v>10.4</v>
      </c>
      <c r="F294" s="34">
        <v>10.5</v>
      </c>
      <c r="G294" s="34">
        <v>4.1900000000000004</v>
      </c>
      <c r="H294" s="34">
        <v>0.13</v>
      </c>
      <c r="I294" s="34">
        <v>0.4</v>
      </c>
      <c r="J294" s="31">
        <v>3.3000000000000002E-2</v>
      </c>
      <c r="K294" s="31">
        <v>7.3999999999999996E-2</v>
      </c>
      <c r="L294" s="31">
        <v>3.2000000000000001E-2</v>
      </c>
      <c r="M294" s="31">
        <v>0.01</v>
      </c>
      <c r="N294" s="35">
        <f t="shared" si="78"/>
        <v>95.131</v>
      </c>
      <c r="O294" s="82">
        <v>35.549999999999997</v>
      </c>
      <c r="P294" s="34">
        <v>39.380000000000003</v>
      </c>
      <c r="Q294" s="34">
        <v>7.07</v>
      </c>
      <c r="R294" s="34">
        <v>15.41</v>
      </c>
      <c r="S294" s="34">
        <v>0.36</v>
      </c>
      <c r="T294" s="34">
        <v>0.23</v>
      </c>
      <c r="U294" s="34">
        <v>0.27</v>
      </c>
      <c r="V294" s="34">
        <v>0.21</v>
      </c>
      <c r="W294" s="34">
        <v>0.52</v>
      </c>
      <c r="X294" s="34">
        <v>0.73</v>
      </c>
      <c r="Y294" s="34">
        <v>1.107735583684951</v>
      </c>
      <c r="Z294" s="34">
        <v>1.3066104078762308</v>
      </c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6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spans="1:48" ht="15.75" customHeight="1">
      <c r="A295" s="276" t="s">
        <v>2379</v>
      </c>
      <c r="B295" s="95">
        <v>45861</v>
      </c>
      <c r="C295" s="33" t="s">
        <v>2378</v>
      </c>
      <c r="D295" s="33">
        <v>1473</v>
      </c>
      <c r="E295" s="34">
        <v>12.21</v>
      </c>
      <c r="F295" s="34">
        <v>12.31</v>
      </c>
      <c r="G295" s="34">
        <v>4.21</v>
      </c>
      <c r="H295" s="34">
        <v>0.16</v>
      </c>
      <c r="I295" s="34">
        <v>0.54</v>
      </c>
      <c r="J295" s="31">
        <v>2.7E-2</v>
      </c>
      <c r="K295" s="31">
        <v>0.08</v>
      </c>
      <c r="L295" s="31">
        <v>4.7E-2</v>
      </c>
      <c r="M295" s="31">
        <v>1.2999999999999999E-2</v>
      </c>
      <c r="N295" s="35">
        <f t="shared" si="78"/>
        <v>94.923000000000002</v>
      </c>
      <c r="O295" s="82">
        <v>35.93</v>
      </c>
      <c r="P295" s="34">
        <v>38.840000000000003</v>
      </c>
      <c r="Q295" s="34">
        <v>7.03</v>
      </c>
      <c r="R295" s="34">
        <v>15.55</v>
      </c>
      <c r="S295" s="34">
        <v>0.41</v>
      </c>
      <c r="T295" s="34">
        <v>0.23</v>
      </c>
      <c r="U295" s="34">
        <v>0.25</v>
      </c>
      <c r="V295" s="34">
        <v>0.2</v>
      </c>
      <c r="W295" s="34">
        <v>0.51</v>
      </c>
      <c r="X295" s="34">
        <v>0.75</v>
      </c>
      <c r="Y295" s="34">
        <v>1.080990815474534</v>
      </c>
      <c r="Z295" s="34">
        <v>1.2766490397996104</v>
      </c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6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spans="1:48" s="74" customFormat="1" ht="15.75" customHeight="1">
      <c r="A296" s="276" t="s">
        <v>2381</v>
      </c>
      <c r="B296" s="51">
        <v>45861</v>
      </c>
      <c r="C296" s="33" t="s">
        <v>2380</v>
      </c>
      <c r="D296" s="33">
        <v>1511</v>
      </c>
      <c r="E296" s="34">
        <v>14.35</v>
      </c>
      <c r="F296" s="34">
        <v>14.45</v>
      </c>
      <c r="G296" s="34">
        <v>4.28</v>
      </c>
      <c r="H296" s="34">
        <v>0.16</v>
      </c>
      <c r="I296" s="34">
        <v>0.78</v>
      </c>
      <c r="J296" s="31">
        <v>2.5000000000000001E-2</v>
      </c>
      <c r="K296" s="31">
        <v>8.7999999999999995E-2</v>
      </c>
      <c r="L296" s="31">
        <v>6.2E-2</v>
      </c>
      <c r="M296" s="31">
        <v>1.2E-2</v>
      </c>
      <c r="N296" s="35">
        <f t="shared" si="78"/>
        <v>94.593000000000004</v>
      </c>
      <c r="O296" s="34">
        <v>35.200000000000003</v>
      </c>
      <c r="P296" s="34">
        <v>39.86</v>
      </c>
      <c r="Q296" s="34">
        <v>7.4</v>
      </c>
      <c r="R296" s="34">
        <v>15.19</v>
      </c>
      <c r="S296" s="34">
        <v>0.35</v>
      </c>
      <c r="T296" s="34">
        <v>0.16</v>
      </c>
      <c r="U296" s="34">
        <v>0.28000000000000003</v>
      </c>
      <c r="V296" s="34">
        <v>0.21</v>
      </c>
      <c r="W296" s="34">
        <v>0.53</v>
      </c>
      <c r="X296" s="34">
        <v>0.7</v>
      </c>
      <c r="Y296" s="34">
        <f t="shared" ref="Y296:Y299" si="83">P296/O296</f>
        <v>1.1323863636363636</v>
      </c>
      <c r="Z296" s="34">
        <f t="shared" ref="Z296:Z299" si="84">(Q296+P296)/O296</f>
        <v>1.3426136363636363</v>
      </c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6"/>
      <c r="AM296" s="277"/>
      <c r="AN296" s="277"/>
      <c r="AO296" s="277"/>
      <c r="AP296" s="277"/>
      <c r="AQ296" s="277"/>
      <c r="AR296" s="277"/>
      <c r="AS296" s="277"/>
      <c r="AT296" s="277"/>
      <c r="AU296" s="277"/>
      <c r="AV296" s="277"/>
    </row>
    <row r="297" spans="1:48" s="74" customFormat="1" ht="15.75" customHeight="1">
      <c r="A297" s="278" t="s">
        <v>2383</v>
      </c>
      <c r="B297" s="51">
        <v>45861</v>
      </c>
      <c r="C297" s="33" t="s">
        <v>2382</v>
      </c>
      <c r="D297" s="33">
        <v>1481</v>
      </c>
      <c r="E297" s="34">
        <v>15.2</v>
      </c>
      <c r="F297" s="34">
        <v>15.3</v>
      </c>
      <c r="G297" s="34">
        <v>4.2</v>
      </c>
      <c r="H297" s="34">
        <v>0.13</v>
      </c>
      <c r="I297" s="34">
        <v>0.41</v>
      </c>
      <c r="J297" s="31">
        <v>3.7999999999999999E-2</v>
      </c>
      <c r="K297" s="31">
        <v>8.4000000000000005E-2</v>
      </c>
      <c r="L297" s="31">
        <v>3.5000000000000003E-2</v>
      </c>
      <c r="M297" s="31">
        <v>1.0999999999999999E-2</v>
      </c>
      <c r="N297" s="35">
        <f t="shared" si="78"/>
        <v>95.091999999999999</v>
      </c>
      <c r="O297" s="34">
        <v>35.409999999999997</v>
      </c>
      <c r="P297" s="34">
        <v>39.32</v>
      </c>
      <c r="Q297" s="34">
        <v>7.31</v>
      </c>
      <c r="R297" s="34">
        <v>15.57</v>
      </c>
      <c r="S297" s="34">
        <v>0.32</v>
      </c>
      <c r="T297" s="34">
        <v>0.2</v>
      </c>
      <c r="U297" s="34">
        <v>0.27</v>
      </c>
      <c r="V297" s="34">
        <v>0.24</v>
      </c>
      <c r="W297" s="34">
        <v>0.5</v>
      </c>
      <c r="X297" s="34">
        <v>0.74</v>
      </c>
      <c r="Y297" s="34">
        <f t="shared" si="83"/>
        <v>1.110420785088958</v>
      </c>
      <c r="Z297" s="34">
        <f t="shared" si="84"/>
        <v>1.3168596441683142</v>
      </c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6"/>
      <c r="AM297" s="277"/>
      <c r="AN297" s="277"/>
      <c r="AO297" s="277"/>
      <c r="AP297" s="277"/>
      <c r="AQ297" s="277"/>
      <c r="AR297" s="277"/>
      <c r="AS297" s="277"/>
      <c r="AT297" s="277"/>
      <c r="AU297" s="277"/>
      <c r="AV297" s="277"/>
    </row>
    <row r="298" spans="1:48" s="74" customFormat="1" ht="15.75" customHeight="1">
      <c r="A298" s="279" t="s">
        <v>2385</v>
      </c>
      <c r="B298" s="51">
        <v>45861</v>
      </c>
      <c r="C298" s="33" t="s">
        <v>2384</v>
      </c>
      <c r="D298" s="33">
        <v>1472</v>
      </c>
      <c r="E298" s="34">
        <v>17.100000000000001</v>
      </c>
      <c r="F298" s="34">
        <v>17.2</v>
      </c>
      <c r="G298" s="34">
        <v>4.1100000000000003</v>
      </c>
      <c r="H298" s="34">
        <v>0.15</v>
      </c>
      <c r="I298" s="34">
        <v>0.78</v>
      </c>
      <c r="J298" s="31">
        <v>3.5000000000000003E-2</v>
      </c>
      <c r="K298" s="31">
        <v>8.2000000000000003E-2</v>
      </c>
      <c r="L298" s="31">
        <v>5.2999999999999999E-2</v>
      </c>
      <c r="M298" s="31">
        <v>1.2E-2</v>
      </c>
      <c r="N298" s="35">
        <f t="shared" si="78"/>
        <v>94.778000000000006</v>
      </c>
      <c r="O298" s="34">
        <v>35.76</v>
      </c>
      <c r="P298" s="34">
        <v>38.869999999999997</v>
      </c>
      <c r="Q298" s="34">
        <v>7.33</v>
      </c>
      <c r="R298" s="34">
        <v>15.65</v>
      </c>
      <c r="S298" s="34">
        <v>0.33</v>
      </c>
      <c r="T298" s="34">
        <v>0.2</v>
      </c>
      <c r="U298" s="34">
        <v>0.27</v>
      </c>
      <c r="V298" s="34">
        <v>0.26</v>
      </c>
      <c r="W298" s="34">
        <v>0.45</v>
      </c>
      <c r="X298" s="34">
        <v>0.77</v>
      </c>
      <c r="Y298" s="34">
        <f t="shared" si="83"/>
        <v>1.0869686800894856</v>
      </c>
      <c r="Z298" s="34">
        <f t="shared" si="84"/>
        <v>1.2919463087248322</v>
      </c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6"/>
      <c r="AM298" s="277"/>
      <c r="AN298" s="277"/>
      <c r="AO298" s="277"/>
      <c r="AP298" s="277"/>
      <c r="AQ298" s="277"/>
      <c r="AR298" s="277"/>
      <c r="AS298" s="277"/>
      <c r="AT298" s="277"/>
      <c r="AU298" s="277"/>
      <c r="AV298" s="277"/>
    </row>
    <row r="299" spans="1:48" s="74" customFormat="1" ht="15.75" customHeight="1">
      <c r="A299" s="280" t="s">
        <v>2387</v>
      </c>
      <c r="B299" s="51">
        <v>45861</v>
      </c>
      <c r="C299" s="33" t="s">
        <v>2386</v>
      </c>
      <c r="D299" s="33">
        <v>1496</v>
      </c>
      <c r="E299" s="34">
        <v>19.100000000000001</v>
      </c>
      <c r="F299" s="34">
        <v>19.2</v>
      </c>
      <c r="G299" s="34">
        <v>4.33</v>
      </c>
      <c r="H299" s="34">
        <v>0.14000000000000001</v>
      </c>
      <c r="I299" s="34">
        <v>0.87</v>
      </c>
      <c r="J299" s="31">
        <v>2.7E-2</v>
      </c>
      <c r="K299" s="31">
        <v>8.4000000000000005E-2</v>
      </c>
      <c r="L299" s="31">
        <v>6.3E-2</v>
      </c>
      <c r="M299" s="31">
        <v>1.0999999999999999E-2</v>
      </c>
      <c r="N299" s="35">
        <f t="shared" si="78"/>
        <v>94.474999999999994</v>
      </c>
      <c r="O299" s="34">
        <v>35.340000000000003</v>
      </c>
      <c r="P299" s="34">
        <v>39.04</v>
      </c>
      <c r="Q299" s="34">
        <v>7.41</v>
      </c>
      <c r="R299" s="34">
        <v>15.9</v>
      </c>
      <c r="S299" s="34">
        <v>0.32</v>
      </c>
      <c r="T299" s="34">
        <v>0.16</v>
      </c>
      <c r="U299" s="34">
        <v>0.26</v>
      </c>
      <c r="V299" s="34">
        <v>0.21</v>
      </c>
      <c r="W299" s="34">
        <v>0.48</v>
      </c>
      <c r="X299" s="34">
        <v>0.69</v>
      </c>
      <c r="Y299" s="34">
        <f t="shared" si="83"/>
        <v>1.1046972269383133</v>
      </c>
      <c r="Z299" s="34">
        <f t="shared" si="84"/>
        <v>1.3143746462931523</v>
      </c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6"/>
      <c r="AM299" s="277"/>
      <c r="AN299" s="277"/>
      <c r="AO299" s="277"/>
      <c r="AP299" s="277"/>
      <c r="AQ299" s="277"/>
      <c r="AR299" s="277"/>
      <c r="AS299" s="277"/>
      <c r="AT299" s="277"/>
      <c r="AU299" s="277"/>
      <c r="AV299" s="277"/>
    </row>
    <row r="300" spans="1:48" s="74" customFormat="1" ht="15.75" customHeight="1">
      <c r="A300" s="281" t="s">
        <v>2388</v>
      </c>
      <c r="B300" s="51">
        <v>45861</v>
      </c>
      <c r="C300" s="33" t="s">
        <v>2389</v>
      </c>
      <c r="D300" s="33">
        <v>1486</v>
      </c>
      <c r="E300" s="34">
        <v>21.25</v>
      </c>
      <c r="F300" s="34">
        <v>21.35</v>
      </c>
      <c r="G300" s="34">
        <v>4.22</v>
      </c>
      <c r="H300" s="34">
        <v>0.12</v>
      </c>
      <c r="I300" s="34">
        <v>0.39</v>
      </c>
      <c r="J300" s="31">
        <v>4.7E-2</v>
      </c>
      <c r="K300" s="31">
        <v>8.4000000000000005E-2</v>
      </c>
      <c r="L300" s="31">
        <v>3.2000000000000001E-2</v>
      </c>
      <c r="M300" s="31">
        <v>1.2E-2</v>
      </c>
      <c r="N300" s="35">
        <f t="shared" si="78"/>
        <v>95.094999999999999</v>
      </c>
      <c r="O300" s="34">
        <v>35.81</v>
      </c>
      <c r="P300" s="34">
        <v>37.71</v>
      </c>
      <c r="Q300" s="34">
        <v>7.16</v>
      </c>
      <c r="R300" s="34">
        <v>16.84</v>
      </c>
      <c r="S300" s="34">
        <v>0.3</v>
      </c>
      <c r="T300" s="34">
        <v>0.2</v>
      </c>
      <c r="U300" s="34">
        <v>0.26</v>
      </c>
      <c r="V300" s="34">
        <v>0.21</v>
      </c>
      <c r="W300" s="34">
        <v>0.49</v>
      </c>
      <c r="X300" s="34">
        <v>0.74</v>
      </c>
      <c r="Y300" s="34">
        <v>1.0530578050823791</v>
      </c>
      <c r="Z300" s="34">
        <v>1.2530019547612399</v>
      </c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6"/>
      <c r="AM300" s="277"/>
      <c r="AN300" s="277"/>
      <c r="AO300" s="277"/>
      <c r="AP300" s="277"/>
      <c r="AQ300" s="277"/>
      <c r="AR300" s="277"/>
      <c r="AS300" s="277"/>
      <c r="AT300" s="277"/>
      <c r="AU300" s="277"/>
      <c r="AV300" s="277"/>
    </row>
    <row r="301" spans="1:48" s="74" customFormat="1" ht="15.75" customHeight="1">
      <c r="A301" s="281" t="s">
        <v>2391</v>
      </c>
      <c r="B301" s="51">
        <v>45861</v>
      </c>
      <c r="C301" s="33" t="s">
        <v>2390</v>
      </c>
      <c r="D301" s="33">
        <v>1478</v>
      </c>
      <c r="E301" s="34">
        <v>22.55</v>
      </c>
      <c r="F301" s="34">
        <v>23.05</v>
      </c>
      <c r="G301" s="34">
        <v>4.2</v>
      </c>
      <c r="H301" s="34">
        <v>0.14000000000000001</v>
      </c>
      <c r="I301" s="34">
        <v>0.49</v>
      </c>
      <c r="J301" s="31">
        <v>4.1000000000000002E-2</v>
      </c>
      <c r="K301" s="31">
        <v>0.08</v>
      </c>
      <c r="L301" s="31">
        <v>4.2000000000000003E-2</v>
      </c>
      <c r="M301" s="31">
        <v>1.4E-2</v>
      </c>
      <c r="N301" s="35">
        <f t="shared" ref="N301:N343" si="85">100-SUM(G301:M301)</f>
        <v>94.992999999999995</v>
      </c>
      <c r="O301" s="34">
        <v>36.81</v>
      </c>
      <c r="P301" s="34">
        <v>38.26</v>
      </c>
      <c r="Q301" s="34">
        <v>7.1</v>
      </c>
      <c r="R301" s="34">
        <v>15.15</v>
      </c>
      <c r="S301" s="34">
        <v>0.4</v>
      </c>
      <c r="T301" s="34">
        <v>0.27</v>
      </c>
      <c r="U301" s="34">
        <v>0.25</v>
      </c>
      <c r="V301" s="34">
        <v>0.22</v>
      </c>
      <c r="W301" s="34">
        <v>0.5</v>
      </c>
      <c r="X301" s="34">
        <v>0.78</v>
      </c>
      <c r="Y301" s="34">
        <f>P301/O301</f>
        <v>1.0393914697093181</v>
      </c>
      <c r="Z301" s="34">
        <f>(Q301+P301)/O301</f>
        <v>1.2322738386308068</v>
      </c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6"/>
      <c r="AM301" s="277"/>
      <c r="AN301" s="277"/>
      <c r="AO301" s="277"/>
      <c r="AP301" s="277"/>
      <c r="AQ301" s="277"/>
      <c r="AR301" s="277"/>
      <c r="AS301" s="277"/>
      <c r="AT301" s="277"/>
      <c r="AU301" s="277"/>
      <c r="AV301" s="277"/>
    </row>
    <row r="302" spans="1:48" ht="15.75" customHeight="1">
      <c r="A302" s="76"/>
      <c r="B302" s="95"/>
      <c r="C302" s="33"/>
      <c r="D302" s="37"/>
      <c r="E302" s="34"/>
      <c r="F302" s="34"/>
      <c r="G302" s="34"/>
      <c r="H302" s="34"/>
      <c r="I302" s="34"/>
      <c r="J302" s="31"/>
      <c r="K302" s="31"/>
      <c r="L302" s="31"/>
      <c r="M302" s="31"/>
      <c r="N302" s="35"/>
      <c r="O302" s="82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6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</row>
    <row r="303" spans="1:48" ht="15.75" customHeight="1">
      <c r="A303" s="281" t="s">
        <v>2393</v>
      </c>
      <c r="B303" s="95">
        <v>45862</v>
      </c>
      <c r="C303" s="33" t="s">
        <v>2392</v>
      </c>
      <c r="D303" s="33">
        <v>1483</v>
      </c>
      <c r="E303" s="34">
        <v>0.25</v>
      </c>
      <c r="F303" s="34">
        <v>0.35</v>
      </c>
      <c r="G303" s="34">
        <v>4.33</v>
      </c>
      <c r="H303" s="34">
        <v>0.15</v>
      </c>
      <c r="I303" s="34">
        <v>0.73</v>
      </c>
      <c r="J303" s="31">
        <v>2.9000000000000001E-2</v>
      </c>
      <c r="K303" s="31">
        <v>8.7999999999999995E-2</v>
      </c>
      <c r="L303" s="31">
        <v>5.8000000000000003E-2</v>
      </c>
      <c r="M303" s="31">
        <v>1.2999999999999999E-2</v>
      </c>
      <c r="N303" s="35">
        <f t="shared" si="85"/>
        <v>94.602000000000004</v>
      </c>
      <c r="O303" s="82">
        <v>36.11</v>
      </c>
      <c r="P303" s="34">
        <v>39.22</v>
      </c>
      <c r="Q303" s="34">
        <v>7.21</v>
      </c>
      <c r="R303" s="34">
        <v>15.03</v>
      </c>
      <c r="S303" s="34">
        <v>0.39</v>
      </c>
      <c r="T303" s="34">
        <v>0.2</v>
      </c>
      <c r="U303" s="34">
        <v>0.25</v>
      </c>
      <c r="V303" s="34">
        <v>0.2</v>
      </c>
      <c r="W303" s="34">
        <v>0.49</v>
      </c>
      <c r="X303" s="34">
        <v>0.72</v>
      </c>
      <c r="Y303" s="34">
        <f>P303/O303</f>
        <v>1.0861257269454445</v>
      </c>
      <c r="Z303" s="34">
        <f>(Q303+P303)/O303</f>
        <v>1.2857934090279701</v>
      </c>
      <c r="AA303" s="34"/>
      <c r="AB303" s="34" t="s">
        <v>48</v>
      </c>
      <c r="AC303" s="34">
        <v>22.3</v>
      </c>
      <c r="AD303" s="34" t="s">
        <v>51</v>
      </c>
      <c r="AE303" s="34"/>
      <c r="AF303" s="34"/>
      <c r="AG303" s="34"/>
      <c r="AH303" s="34"/>
      <c r="AI303" s="34"/>
      <c r="AJ303" s="34"/>
      <c r="AK303" s="34"/>
      <c r="AL303" s="36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</row>
    <row r="304" spans="1:48" ht="15.75" customHeight="1">
      <c r="A304" s="281" t="s">
        <v>2395</v>
      </c>
      <c r="B304" s="95">
        <v>45862</v>
      </c>
      <c r="C304" s="33" t="s">
        <v>2394</v>
      </c>
      <c r="D304" s="33">
        <v>1476</v>
      </c>
      <c r="E304" s="34">
        <v>2.35</v>
      </c>
      <c r="F304" s="34">
        <v>2.4500000000000002</v>
      </c>
      <c r="G304" s="34">
        <v>4.25</v>
      </c>
      <c r="H304" s="34">
        <v>0.14000000000000001</v>
      </c>
      <c r="I304" s="34">
        <v>0.39</v>
      </c>
      <c r="J304" s="31">
        <v>3.6999999999999998E-2</v>
      </c>
      <c r="K304" s="31">
        <v>0.08</v>
      </c>
      <c r="L304" s="31">
        <v>3.5999999999999997E-2</v>
      </c>
      <c r="M304" s="31">
        <v>1.2999999999999999E-2</v>
      </c>
      <c r="N304" s="35">
        <f t="shared" si="85"/>
        <v>95.054000000000002</v>
      </c>
      <c r="O304" s="82">
        <v>36.03</v>
      </c>
      <c r="P304" s="34">
        <v>38.979999999999997</v>
      </c>
      <c r="Q304" s="34">
        <v>7.11</v>
      </c>
      <c r="R304" s="34">
        <v>15.28</v>
      </c>
      <c r="S304" s="34">
        <v>0.35</v>
      </c>
      <c r="T304" s="34">
        <v>0.23</v>
      </c>
      <c r="U304" s="34">
        <v>0.26</v>
      </c>
      <c r="V304" s="34">
        <v>0.21</v>
      </c>
      <c r="W304" s="34">
        <v>0.5</v>
      </c>
      <c r="X304" s="34">
        <v>0.77</v>
      </c>
      <c r="Y304" s="34">
        <f>P304/O304</f>
        <v>1.0818762142658893</v>
      </c>
      <c r="Z304" s="34">
        <f>(Q304+P304)/O304</f>
        <v>1.279211767971135</v>
      </c>
      <c r="AA304" s="34"/>
      <c r="AB304" s="34" t="s">
        <v>50</v>
      </c>
      <c r="AC304" s="34">
        <v>6.3</v>
      </c>
      <c r="AD304" s="34">
        <v>24.8</v>
      </c>
      <c r="AE304" s="34">
        <v>18.600000000000001</v>
      </c>
      <c r="AF304" s="34">
        <v>0.6</v>
      </c>
      <c r="AG304" s="34">
        <v>3.22</v>
      </c>
      <c r="AH304" s="34">
        <v>52.78</v>
      </c>
      <c r="AI304" s="34">
        <v>1.3333333333333333</v>
      </c>
      <c r="AJ304" s="34">
        <v>42.857142857142854</v>
      </c>
      <c r="AK304" s="34">
        <v>854.61</v>
      </c>
      <c r="AL304" s="36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</row>
    <row r="305" spans="1:48" ht="15.75" customHeight="1">
      <c r="A305" s="281" t="s">
        <v>2397</v>
      </c>
      <c r="B305" s="95">
        <v>45862</v>
      </c>
      <c r="C305" s="33" t="s">
        <v>2396</v>
      </c>
      <c r="D305" s="33">
        <v>1483</v>
      </c>
      <c r="E305" s="34">
        <v>4.4000000000000004</v>
      </c>
      <c r="F305" s="34">
        <v>4.5</v>
      </c>
      <c r="G305" s="34">
        <v>4.21</v>
      </c>
      <c r="H305" s="34">
        <v>0.13</v>
      </c>
      <c r="I305" s="34">
        <v>0.6</v>
      </c>
      <c r="J305" s="31">
        <v>3.7999999999999999E-2</v>
      </c>
      <c r="K305" s="31">
        <v>8.1000000000000003E-2</v>
      </c>
      <c r="L305" s="31">
        <v>4.9000000000000002E-2</v>
      </c>
      <c r="M305" s="31">
        <v>1.2999999999999999E-2</v>
      </c>
      <c r="N305" s="35">
        <f t="shared" si="85"/>
        <v>94.879000000000005</v>
      </c>
      <c r="O305" s="82">
        <v>35.83</v>
      </c>
      <c r="P305" s="34">
        <v>38.950000000000003</v>
      </c>
      <c r="Q305" s="34">
        <v>7.21</v>
      </c>
      <c r="R305" s="34">
        <v>15.63</v>
      </c>
      <c r="S305" s="34">
        <v>0.31</v>
      </c>
      <c r="T305" s="34">
        <v>0.2</v>
      </c>
      <c r="U305" s="34">
        <v>0.27</v>
      </c>
      <c r="V305" s="34">
        <v>0.2</v>
      </c>
      <c r="W305" s="34">
        <v>0.49</v>
      </c>
      <c r="X305" s="34">
        <v>0.73</v>
      </c>
      <c r="Y305" s="34">
        <f>P305/O305</f>
        <v>1.0870778677086241</v>
      </c>
      <c r="Z305" s="34">
        <f>(Q305+P305)/O305</f>
        <v>1.2883058889198997</v>
      </c>
      <c r="AA305" s="34"/>
      <c r="AB305" s="245" t="s">
        <v>53</v>
      </c>
      <c r="AC305" s="171">
        <v>15</v>
      </c>
      <c r="AD305" s="34" t="s">
        <v>51</v>
      </c>
      <c r="AE305" s="34"/>
      <c r="AF305" s="34"/>
      <c r="AG305" s="34"/>
      <c r="AH305" s="34"/>
      <c r="AI305" s="34"/>
      <c r="AJ305" s="34"/>
      <c r="AK305" s="34"/>
      <c r="AL305" s="36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</row>
    <row r="306" spans="1:48" ht="15.75" customHeight="1">
      <c r="A306" s="282" t="s">
        <v>2398</v>
      </c>
      <c r="B306" s="95">
        <v>45862</v>
      </c>
      <c r="C306" s="33" t="s">
        <v>2399</v>
      </c>
      <c r="D306" s="33">
        <v>1512</v>
      </c>
      <c r="E306" s="34">
        <v>6.45</v>
      </c>
      <c r="F306" s="34">
        <v>6.55</v>
      </c>
      <c r="G306" s="34">
        <v>4.33</v>
      </c>
      <c r="H306" s="34">
        <v>0.13</v>
      </c>
      <c r="I306" s="34">
        <v>0.62</v>
      </c>
      <c r="J306" s="31">
        <v>3.2000000000000001E-2</v>
      </c>
      <c r="K306" s="31">
        <v>8.3000000000000004E-2</v>
      </c>
      <c r="L306" s="31">
        <v>5.1999999999999998E-2</v>
      </c>
      <c r="M306" s="31">
        <v>1.2999999999999999E-2</v>
      </c>
      <c r="N306" s="35">
        <f t="shared" si="85"/>
        <v>94.74</v>
      </c>
      <c r="O306" s="82">
        <v>35.67</v>
      </c>
      <c r="P306" s="34">
        <v>38.47</v>
      </c>
      <c r="Q306" s="34">
        <v>7.1</v>
      </c>
      <c r="R306" s="34">
        <v>16.559999999999999</v>
      </c>
      <c r="S306" s="34">
        <v>0.31</v>
      </c>
      <c r="T306" s="34">
        <v>0.17</v>
      </c>
      <c r="U306" s="34">
        <v>0.26</v>
      </c>
      <c r="V306" s="34">
        <v>0.2</v>
      </c>
      <c r="W306" s="34">
        <v>0.47</v>
      </c>
      <c r="X306" s="34">
        <v>0.68</v>
      </c>
      <c r="Y306" s="34">
        <f t="shared" ref="Y306:Y313" si="86">P306/O306</f>
        <v>1.0784973366975048</v>
      </c>
      <c r="Z306" s="34">
        <f t="shared" ref="Z306:Z313" si="87">(Q306+P306)/O306</f>
        <v>1.2775441547518922</v>
      </c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6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</row>
    <row r="307" spans="1:48" ht="15.75" customHeight="1">
      <c r="A307" s="282" t="s">
        <v>2400</v>
      </c>
      <c r="B307" s="95">
        <v>45862</v>
      </c>
      <c r="C307" s="33" t="s">
        <v>2401</v>
      </c>
      <c r="D307" s="33">
        <v>1493</v>
      </c>
      <c r="E307" s="34">
        <v>8.15</v>
      </c>
      <c r="F307" s="34">
        <v>8.25</v>
      </c>
      <c r="G307" s="34">
        <v>4.2300000000000004</v>
      </c>
      <c r="H307" s="34">
        <v>0.13</v>
      </c>
      <c r="I307" s="34">
        <v>0.61</v>
      </c>
      <c r="J307" s="31">
        <v>3.6999999999999998E-2</v>
      </c>
      <c r="K307" s="31">
        <v>8.4000000000000005E-2</v>
      </c>
      <c r="L307" s="31">
        <v>0.05</v>
      </c>
      <c r="M307" s="31">
        <v>1.4E-2</v>
      </c>
      <c r="N307" s="35">
        <f t="shared" si="85"/>
        <v>94.844999999999999</v>
      </c>
      <c r="O307" s="82">
        <v>35.99</v>
      </c>
      <c r="P307" s="34">
        <v>38.36</v>
      </c>
      <c r="Q307" s="34">
        <v>7.04</v>
      </c>
      <c r="R307" s="34">
        <v>16.25</v>
      </c>
      <c r="S307" s="34">
        <v>0.31</v>
      </c>
      <c r="T307" s="34">
        <v>0.2</v>
      </c>
      <c r="U307" s="34">
        <v>0.25</v>
      </c>
      <c r="V307" s="34">
        <v>0.21</v>
      </c>
      <c r="W307" s="34">
        <v>0.5</v>
      </c>
      <c r="X307" s="34">
        <v>0.72</v>
      </c>
      <c r="Y307" s="34">
        <f t="shared" si="86"/>
        <v>1.0658516254515142</v>
      </c>
      <c r="Z307" s="34">
        <f t="shared" si="87"/>
        <v>1.2614615170880799</v>
      </c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6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</row>
    <row r="308" spans="1:48" ht="15.75" customHeight="1">
      <c r="A308" s="282" t="s">
        <v>2403</v>
      </c>
      <c r="B308" s="95">
        <v>45862</v>
      </c>
      <c r="C308" s="33" t="s">
        <v>2402</v>
      </c>
      <c r="D308" s="33">
        <v>1491</v>
      </c>
      <c r="E308" s="34">
        <v>10.199999999999999</v>
      </c>
      <c r="F308" s="34">
        <v>10.3</v>
      </c>
      <c r="G308" s="34">
        <v>4.26</v>
      </c>
      <c r="H308" s="34">
        <v>0.14000000000000001</v>
      </c>
      <c r="I308" s="34">
        <v>0.85</v>
      </c>
      <c r="J308" s="31">
        <v>2.9000000000000001E-2</v>
      </c>
      <c r="K308" s="31">
        <v>8.7999999999999995E-2</v>
      </c>
      <c r="L308" s="31">
        <v>6.3E-2</v>
      </c>
      <c r="M308" s="31">
        <v>1.2999999999999999E-2</v>
      </c>
      <c r="N308" s="35">
        <f t="shared" si="85"/>
        <v>94.557000000000002</v>
      </c>
      <c r="O308" s="82">
        <v>35.630000000000003</v>
      </c>
      <c r="P308" s="34">
        <v>39.14</v>
      </c>
      <c r="Q308" s="34">
        <v>7.34</v>
      </c>
      <c r="R308" s="34">
        <v>15.6</v>
      </c>
      <c r="S308" s="34">
        <v>0.33</v>
      </c>
      <c r="T308" s="34">
        <v>0.18</v>
      </c>
      <c r="U308" s="34">
        <v>0.26</v>
      </c>
      <c r="V308" s="34">
        <v>0.21</v>
      </c>
      <c r="W308" s="34">
        <v>0.5</v>
      </c>
      <c r="X308" s="34">
        <v>0.7</v>
      </c>
      <c r="Y308" s="34">
        <v>1.0985124894751612</v>
      </c>
      <c r="Z308" s="34">
        <v>1.3045186640471513</v>
      </c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6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</row>
    <row r="309" spans="1:48" ht="15.75" customHeight="1">
      <c r="A309" s="282" t="s">
        <v>2405</v>
      </c>
      <c r="B309" s="95">
        <v>45862</v>
      </c>
      <c r="C309" s="33" t="s">
        <v>2404</v>
      </c>
      <c r="D309" s="33">
        <v>1489</v>
      </c>
      <c r="E309" s="34">
        <v>11.55</v>
      </c>
      <c r="F309" s="34">
        <v>12.05</v>
      </c>
      <c r="G309" s="34">
        <v>4.29</v>
      </c>
      <c r="H309" s="34">
        <v>0.14000000000000001</v>
      </c>
      <c r="I309" s="34">
        <v>0.83</v>
      </c>
      <c r="J309" s="31">
        <v>0.03</v>
      </c>
      <c r="K309" s="31">
        <v>8.5999999999999993E-2</v>
      </c>
      <c r="L309" s="31">
        <v>6.0999999999999999E-2</v>
      </c>
      <c r="M309" s="31">
        <v>1.2E-2</v>
      </c>
      <c r="N309" s="35">
        <f t="shared" si="85"/>
        <v>94.551000000000002</v>
      </c>
      <c r="O309" s="82">
        <v>34.92</v>
      </c>
      <c r="P309" s="34">
        <v>39.58</v>
      </c>
      <c r="Q309" s="34">
        <v>7.38</v>
      </c>
      <c r="R309" s="34">
        <v>15.7</v>
      </c>
      <c r="S309" s="34">
        <v>0.43</v>
      </c>
      <c r="T309" s="34">
        <v>0.17</v>
      </c>
      <c r="U309" s="34">
        <v>0.26</v>
      </c>
      <c r="V309" s="34">
        <v>0.2</v>
      </c>
      <c r="W309" s="34">
        <v>0.5</v>
      </c>
      <c r="X309" s="34">
        <v>0.72</v>
      </c>
      <c r="Y309" s="34">
        <f t="shared" si="86"/>
        <v>1.1334478808705613</v>
      </c>
      <c r="Z309" s="34">
        <f t="shared" si="87"/>
        <v>1.3447880870561282</v>
      </c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6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</row>
    <row r="310" spans="1:48" ht="15.75" customHeight="1">
      <c r="A310" s="282" t="s">
        <v>2407</v>
      </c>
      <c r="B310" s="95">
        <v>45862</v>
      </c>
      <c r="C310" s="33" t="s">
        <v>2406</v>
      </c>
      <c r="D310" s="33">
        <v>1479</v>
      </c>
      <c r="E310" s="34">
        <v>13.3</v>
      </c>
      <c r="F310" s="34">
        <v>13.4</v>
      </c>
      <c r="G310" s="34">
        <v>4.25</v>
      </c>
      <c r="H310" s="34">
        <v>0.12</v>
      </c>
      <c r="I310" s="34">
        <v>0.51</v>
      </c>
      <c r="J310" s="31">
        <v>4.8000000000000001E-2</v>
      </c>
      <c r="K310" s="31">
        <v>7.4999999999999997E-2</v>
      </c>
      <c r="L310" s="31">
        <v>3.9E-2</v>
      </c>
      <c r="M310" s="31">
        <v>1.2999999999999999E-2</v>
      </c>
      <c r="N310" s="35">
        <f t="shared" si="85"/>
        <v>94.944999999999993</v>
      </c>
      <c r="O310" s="82">
        <v>35.880000000000003</v>
      </c>
      <c r="P310" s="34">
        <v>38.97</v>
      </c>
      <c r="Q310" s="34">
        <v>7.27</v>
      </c>
      <c r="R310" s="34">
        <v>15.34</v>
      </c>
      <c r="S310" s="34">
        <v>0.34</v>
      </c>
      <c r="T310" s="34">
        <v>0.2</v>
      </c>
      <c r="U310" s="34">
        <v>0.27</v>
      </c>
      <c r="V310" s="34">
        <v>0.2</v>
      </c>
      <c r="W310" s="34">
        <v>0.53</v>
      </c>
      <c r="X310" s="34">
        <v>0.75</v>
      </c>
      <c r="Y310" s="34">
        <v>1.0861204013377925</v>
      </c>
      <c r="Z310" s="34">
        <v>1.2887402452619841</v>
      </c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6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</row>
    <row r="311" spans="1:48" ht="15.75" customHeight="1">
      <c r="A311" s="282" t="s">
        <v>2409</v>
      </c>
      <c r="B311" s="95">
        <v>45862</v>
      </c>
      <c r="C311" s="33" t="s">
        <v>2408</v>
      </c>
      <c r="D311" s="33">
        <v>1494</v>
      </c>
      <c r="E311" s="34">
        <v>14.4</v>
      </c>
      <c r="F311" s="34">
        <v>14.5</v>
      </c>
      <c r="G311" s="34">
        <v>4.29</v>
      </c>
      <c r="H311" s="34">
        <v>0.14000000000000001</v>
      </c>
      <c r="I311" s="34">
        <v>0.95</v>
      </c>
      <c r="J311" s="31">
        <v>0.03</v>
      </c>
      <c r="K311" s="31">
        <v>0.09</v>
      </c>
      <c r="L311" s="31">
        <v>6.8000000000000005E-2</v>
      </c>
      <c r="M311" s="31">
        <v>1.2E-2</v>
      </c>
      <c r="N311" s="35">
        <f t="shared" si="85"/>
        <v>94.42</v>
      </c>
      <c r="O311" s="82">
        <v>35.200000000000003</v>
      </c>
      <c r="P311" s="34">
        <v>38.83</v>
      </c>
      <c r="Q311" s="34">
        <v>7.22</v>
      </c>
      <c r="R311" s="34">
        <v>16.54</v>
      </c>
      <c r="S311" s="34">
        <v>0.28000000000000003</v>
      </c>
      <c r="T311" s="34">
        <v>0.16</v>
      </c>
      <c r="U311" s="34">
        <v>0.27</v>
      </c>
      <c r="V311" s="34">
        <v>0.23</v>
      </c>
      <c r="W311" s="34">
        <v>0.5</v>
      </c>
      <c r="X311" s="34">
        <v>0.68</v>
      </c>
      <c r="Y311" s="34">
        <f t="shared" si="86"/>
        <v>1.1031249999999999</v>
      </c>
      <c r="Z311" s="34">
        <f t="shared" si="87"/>
        <v>1.3082386363636362</v>
      </c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6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</row>
    <row r="312" spans="1:48" ht="15.75" customHeight="1">
      <c r="A312" s="283" t="s">
        <v>2411</v>
      </c>
      <c r="B312" s="95">
        <v>45862</v>
      </c>
      <c r="C312" s="33" t="s">
        <v>2410</v>
      </c>
      <c r="D312" s="33">
        <v>1508</v>
      </c>
      <c r="E312" s="34">
        <v>16.100000000000001</v>
      </c>
      <c r="F312" s="34">
        <v>16.2</v>
      </c>
      <c r="G312" s="34">
        <v>4.32</v>
      </c>
      <c r="H312" s="34">
        <v>0.15</v>
      </c>
      <c r="I312" s="34">
        <v>1.2</v>
      </c>
      <c r="J312" s="31">
        <v>0.02</v>
      </c>
      <c r="K312" s="31">
        <v>8.2000000000000003E-2</v>
      </c>
      <c r="L312" s="31">
        <v>0.08</v>
      </c>
      <c r="M312" s="31">
        <v>1.0999999999999999E-2</v>
      </c>
      <c r="N312" s="35">
        <f t="shared" si="85"/>
        <v>94.137</v>
      </c>
      <c r="O312" s="82">
        <v>34.909999999999997</v>
      </c>
      <c r="P312" s="34">
        <v>39.75</v>
      </c>
      <c r="Q312" s="34">
        <v>7.64</v>
      </c>
      <c r="R312" s="34">
        <v>15.62</v>
      </c>
      <c r="S312" s="34">
        <v>0.3</v>
      </c>
      <c r="T312" s="34">
        <v>0.12</v>
      </c>
      <c r="U312" s="34">
        <v>0.27</v>
      </c>
      <c r="V312" s="34">
        <v>0.2</v>
      </c>
      <c r="W312" s="34">
        <v>0.44</v>
      </c>
      <c r="X312" s="34">
        <v>0.65</v>
      </c>
      <c r="Y312" s="34">
        <f t="shared" si="86"/>
        <v>1.1386422228587798</v>
      </c>
      <c r="Z312" s="34">
        <f t="shared" si="87"/>
        <v>1.3574906903466057</v>
      </c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6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</row>
    <row r="313" spans="1:48" ht="15.75" customHeight="1">
      <c r="A313" s="284" t="s">
        <v>2413</v>
      </c>
      <c r="B313" s="95">
        <v>45862</v>
      </c>
      <c r="C313" s="33" t="s">
        <v>2412</v>
      </c>
      <c r="D313" s="33">
        <v>1509</v>
      </c>
      <c r="E313" s="34">
        <v>18</v>
      </c>
      <c r="F313" s="34">
        <v>18.100000000000001</v>
      </c>
      <c r="G313" s="34">
        <v>4.29</v>
      </c>
      <c r="H313" s="34">
        <v>0.13</v>
      </c>
      <c r="I313" s="34">
        <v>0.7</v>
      </c>
      <c r="J313" s="31">
        <v>3.1E-2</v>
      </c>
      <c r="K313" s="31">
        <v>0.08</v>
      </c>
      <c r="L313" s="31">
        <v>5.3999999999999999E-2</v>
      </c>
      <c r="M313" s="31">
        <v>1.0999999999999999E-2</v>
      </c>
      <c r="N313" s="35">
        <f t="shared" si="85"/>
        <v>94.703999999999994</v>
      </c>
      <c r="O313" s="82">
        <v>35.04</v>
      </c>
      <c r="P313" s="34">
        <v>39.14</v>
      </c>
      <c r="Q313" s="34">
        <v>7.42</v>
      </c>
      <c r="R313" s="34">
        <v>16.260000000000002</v>
      </c>
      <c r="S313" s="34">
        <v>0.3</v>
      </c>
      <c r="T313" s="34">
        <v>0.13</v>
      </c>
      <c r="U313" s="34">
        <v>0.26</v>
      </c>
      <c r="V313" s="34">
        <v>0.2</v>
      </c>
      <c r="W313" s="34">
        <v>0.49</v>
      </c>
      <c r="X313" s="34">
        <v>0.64</v>
      </c>
      <c r="Y313" s="34">
        <f t="shared" si="86"/>
        <v>1.1170091324200915</v>
      </c>
      <c r="Z313" s="34">
        <f t="shared" si="87"/>
        <v>1.3287671232876714</v>
      </c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6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</row>
    <row r="314" spans="1:48" ht="15.75" customHeight="1">
      <c r="A314" s="285" t="s">
        <v>2415</v>
      </c>
      <c r="B314" s="95">
        <v>45862</v>
      </c>
      <c r="C314" s="33" t="s">
        <v>2414</v>
      </c>
      <c r="D314" s="33">
        <v>1515</v>
      </c>
      <c r="E314" s="34">
        <v>20</v>
      </c>
      <c r="F314" s="34">
        <v>20.100000000000001</v>
      </c>
      <c r="G314" s="34">
        <v>4.24</v>
      </c>
      <c r="H314" s="34">
        <v>0.15</v>
      </c>
      <c r="I314" s="34">
        <v>0.84</v>
      </c>
      <c r="J314" s="31">
        <v>2.5000000000000001E-2</v>
      </c>
      <c r="K314" s="31">
        <v>8.3000000000000004E-2</v>
      </c>
      <c r="L314" s="31">
        <v>6.3E-2</v>
      </c>
      <c r="M314" s="31">
        <v>1.2E-2</v>
      </c>
      <c r="N314" s="35">
        <f t="shared" si="85"/>
        <v>94.587000000000003</v>
      </c>
      <c r="O314" s="82">
        <v>35.450000000000003</v>
      </c>
      <c r="P314" s="34">
        <v>39.380000000000003</v>
      </c>
      <c r="Q314" s="34">
        <v>7.51</v>
      </c>
      <c r="R314" s="34">
        <v>15.36</v>
      </c>
      <c r="S314" s="34">
        <v>0.38</v>
      </c>
      <c r="T314" s="34">
        <v>0.15</v>
      </c>
      <c r="U314" s="34">
        <v>0.25</v>
      </c>
      <c r="V314" s="34">
        <v>0.23</v>
      </c>
      <c r="W314" s="34">
        <v>0.5</v>
      </c>
      <c r="X314" s="34">
        <v>0.67</v>
      </c>
      <c r="Y314" s="34">
        <f t="shared" ref="Y314" si="88">P314/O314</f>
        <v>1.1108603667136812</v>
      </c>
      <c r="Z314" s="34">
        <f t="shared" ref="Z314" si="89">(Q314+P314)/O314</f>
        <v>1.3227080394922426</v>
      </c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6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</row>
    <row r="315" spans="1:48" ht="15.75" customHeight="1">
      <c r="A315" s="286" t="s">
        <v>2417</v>
      </c>
      <c r="B315" s="95">
        <v>45862</v>
      </c>
      <c r="C315" s="33" t="s">
        <v>2416</v>
      </c>
      <c r="D315" s="33">
        <v>1475</v>
      </c>
      <c r="E315" s="34">
        <v>22.5</v>
      </c>
      <c r="F315" s="34">
        <v>23</v>
      </c>
      <c r="G315" s="34">
        <v>4.18</v>
      </c>
      <c r="H315" s="34">
        <v>0.1</v>
      </c>
      <c r="I315" s="34">
        <v>0.27</v>
      </c>
      <c r="J315" s="31">
        <v>6.5000000000000002E-2</v>
      </c>
      <c r="K315" s="31">
        <v>0.08</v>
      </c>
      <c r="L315" s="31">
        <v>0.02</v>
      </c>
      <c r="M315" s="31">
        <v>1.0999999999999999E-2</v>
      </c>
      <c r="N315" s="35">
        <f t="shared" si="85"/>
        <v>95.274000000000001</v>
      </c>
      <c r="O315" s="82">
        <v>37.090000000000003</v>
      </c>
      <c r="P315" s="34">
        <v>38.26</v>
      </c>
      <c r="Q315" s="34">
        <v>7.39</v>
      </c>
      <c r="R315" s="34">
        <v>14.03</v>
      </c>
      <c r="S315" s="34">
        <v>0.68</v>
      </c>
      <c r="T315" s="34">
        <v>0.37</v>
      </c>
      <c r="U315" s="34">
        <v>0.25</v>
      </c>
      <c r="V315" s="34">
        <v>0.3</v>
      </c>
      <c r="W315" s="34">
        <v>0.6</v>
      </c>
      <c r="X315" s="34">
        <v>0.85</v>
      </c>
      <c r="Y315" s="34">
        <f>P315/O315</f>
        <v>1.0315448908061471</v>
      </c>
      <c r="Z315" s="34">
        <f>(Q315+P315)/O315</f>
        <v>1.2307899703424101</v>
      </c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6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</row>
    <row r="316" spans="1:48" ht="15.75" customHeight="1">
      <c r="A316" s="286" t="s">
        <v>2419</v>
      </c>
      <c r="B316" s="95">
        <v>45862</v>
      </c>
      <c r="C316" s="33" t="s">
        <v>2418</v>
      </c>
      <c r="D316" s="33">
        <v>1462</v>
      </c>
      <c r="E316" s="34">
        <v>23.4</v>
      </c>
      <c r="F316" s="34">
        <v>23.5</v>
      </c>
      <c r="G316" s="34">
        <v>4.09</v>
      </c>
      <c r="H316" s="34">
        <v>0.13</v>
      </c>
      <c r="I316" s="34">
        <v>0.63</v>
      </c>
      <c r="J316" s="31">
        <v>3.7999999999999999E-2</v>
      </c>
      <c r="K316" s="31">
        <v>8.2000000000000003E-2</v>
      </c>
      <c r="L316" s="31">
        <v>4.7E-2</v>
      </c>
      <c r="M316" s="31">
        <v>1.2E-2</v>
      </c>
      <c r="N316" s="35">
        <f t="shared" si="85"/>
        <v>94.971000000000004</v>
      </c>
      <c r="O316" s="82">
        <v>37.5</v>
      </c>
      <c r="P316" s="34">
        <v>37.880000000000003</v>
      </c>
      <c r="Q316" s="34">
        <v>7.11</v>
      </c>
      <c r="R316" s="34">
        <v>14.59</v>
      </c>
      <c r="S316" s="34">
        <v>0.45</v>
      </c>
      <c r="T316" s="34">
        <v>0.28999999999999998</v>
      </c>
      <c r="U316" s="34">
        <v>0.24</v>
      </c>
      <c r="V316" s="34">
        <v>0.28000000000000003</v>
      </c>
      <c r="W316" s="34">
        <v>0.57999999999999996</v>
      </c>
      <c r="X316" s="34">
        <v>0.77</v>
      </c>
      <c r="Y316" s="34">
        <f>P316/O316</f>
        <v>1.0101333333333333</v>
      </c>
      <c r="Z316" s="34">
        <f>(Q316+P316)/O316</f>
        <v>1.1997333333333333</v>
      </c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6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</row>
    <row r="317" spans="1:48" ht="15.75" customHeight="1">
      <c r="A317" s="76"/>
      <c r="B317" s="95"/>
      <c r="C317" s="33"/>
      <c r="D317" s="37"/>
      <c r="E317" s="34"/>
      <c r="F317" s="34"/>
      <c r="G317" s="34"/>
      <c r="H317" s="34"/>
      <c r="I317" s="34"/>
      <c r="J317" s="31"/>
      <c r="K317" s="31"/>
      <c r="L317" s="31"/>
      <c r="M317" s="31"/>
      <c r="N317" s="35"/>
      <c r="O317" s="82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6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</row>
    <row r="318" spans="1:48" ht="15.75" customHeight="1">
      <c r="A318" s="286" t="s">
        <v>2420</v>
      </c>
      <c r="B318" s="95">
        <v>45863</v>
      </c>
      <c r="C318" s="33" t="s">
        <v>2455</v>
      </c>
      <c r="D318" s="33">
        <v>1491</v>
      </c>
      <c r="E318" s="34">
        <v>1.4</v>
      </c>
      <c r="F318" s="34">
        <v>1.5</v>
      </c>
      <c r="G318" s="34">
        <v>4.33</v>
      </c>
      <c r="H318" s="34">
        <v>0.15</v>
      </c>
      <c r="I318" s="34">
        <v>0.8</v>
      </c>
      <c r="J318" s="31">
        <v>3.3000000000000002E-2</v>
      </c>
      <c r="K318" s="31">
        <v>9.9000000000000005E-2</v>
      </c>
      <c r="L318" s="31">
        <v>6.0999999999999999E-2</v>
      </c>
      <c r="M318" s="31">
        <v>1.2999999999999999E-2</v>
      </c>
      <c r="N318" s="35">
        <f t="shared" si="85"/>
        <v>94.513999999999996</v>
      </c>
      <c r="O318" s="82">
        <v>35.770000000000003</v>
      </c>
      <c r="P318" s="34">
        <v>38.770000000000003</v>
      </c>
      <c r="Q318" s="34">
        <v>7.23</v>
      </c>
      <c r="R318" s="34">
        <v>15.95</v>
      </c>
      <c r="S318" s="34">
        <v>0.32</v>
      </c>
      <c r="T318" s="34">
        <v>0.21</v>
      </c>
      <c r="U318" s="34">
        <v>0.27</v>
      </c>
      <c r="V318" s="34">
        <v>0.19</v>
      </c>
      <c r="W318" s="34">
        <v>0.47</v>
      </c>
      <c r="X318" s="34">
        <v>0.71</v>
      </c>
      <c r="Y318" s="34">
        <f>P318/O318</f>
        <v>1.0838691641039977</v>
      </c>
      <c r="Z318" s="34">
        <f>(Q318+P318)/O318</f>
        <v>1.2859938495946324</v>
      </c>
      <c r="AA318" s="34"/>
      <c r="AB318" s="34" t="s">
        <v>48</v>
      </c>
      <c r="AC318" s="34">
        <v>22.3</v>
      </c>
      <c r="AD318" s="34">
        <v>24.6</v>
      </c>
      <c r="AE318" s="34">
        <v>18.2</v>
      </c>
      <c r="AF318" s="34">
        <v>0.6</v>
      </c>
      <c r="AG318" s="34">
        <v>3.35</v>
      </c>
      <c r="AH318" s="34">
        <f>100-(AG318+AF318+AE318+AD318)</f>
        <v>53.25</v>
      </c>
      <c r="AI318" s="34">
        <f>AD318/AE318</f>
        <v>1.3516483516483517</v>
      </c>
      <c r="AJ318" s="34">
        <f>AE318/(AD318+AE318)*100</f>
        <v>42.523364485981304</v>
      </c>
      <c r="AK318" s="34">
        <f>AD318*3050/100+AG318*3050/100</f>
        <v>852.47499999999991</v>
      </c>
      <c r="AL318" s="36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</row>
    <row r="319" spans="1:48" ht="15.75" customHeight="1">
      <c r="A319" s="286" t="s">
        <v>2422</v>
      </c>
      <c r="B319" s="95">
        <v>45863</v>
      </c>
      <c r="C319" s="33" t="s">
        <v>2421</v>
      </c>
      <c r="D319" s="33">
        <v>1465</v>
      </c>
      <c r="E319" s="34">
        <v>3.35</v>
      </c>
      <c r="F319" s="34">
        <v>3.45</v>
      </c>
      <c r="G319" s="34">
        <v>4.1900000000000004</v>
      </c>
      <c r="H319" s="34">
        <v>0.11</v>
      </c>
      <c r="I319" s="34">
        <v>0.21</v>
      </c>
      <c r="J319" s="31">
        <v>7.5999999999999998E-2</v>
      </c>
      <c r="K319" s="31">
        <v>7.9000000000000001E-2</v>
      </c>
      <c r="L319" s="31">
        <v>1.7000000000000001E-2</v>
      </c>
      <c r="M319" s="31">
        <v>1.2999999999999999E-2</v>
      </c>
      <c r="N319" s="35">
        <f t="shared" si="85"/>
        <v>95.305000000000007</v>
      </c>
      <c r="O319" s="82">
        <v>36.93</v>
      </c>
      <c r="P319" s="34">
        <v>38.299999999999997</v>
      </c>
      <c r="Q319" s="34">
        <v>7.08</v>
      </c>
      <c r="R319" s="34">
        <v>14.53</v>
      </c>
      <c r="S319" s="34">
        <v>0.63</v>
      </c>
      <c r="T319" s="34">
        <v>0.34</v>
      </c>
      <c r="U319" s="34">
        <v>0.27</v>
      </c>
      <c r="V319" s="34">
        <v>0.22</v>
      </c>
      <c r="W319" s="34">
        <v>0.53</v>
      </c>
      <c r="X319" s="34">
        <v>0.82</v>
      </c>
      <c r="Y319" s="34">
        <f>P319/O319</f>
        <v>1.0370972109396155</v>
      </c>
      <c r="Z319" s="34">
        <f>(Q319+P319)/O319</f>
        <v>1.2288112645545626</v>
      </c>
      <c r="AA319" s="34"/>
      <c r="AB319" s="34" t="s">
        <v>50</v>
      </c>
      <c r="AC319" s="34">
        <v>6.3</v>
      </c>
      <c r="AD319" s="34"/>
      <c r="AE319" s="34"/>
      <c r="AF319" s="34"/>
      <c r="AG319" s="34"/>
      <c r="AH319" s="34"/>
      <c r="AI319" s="34"/>
      <c r="AJ319" s="34"/>
      <c r="AK319" s="34"/>
      <c r="AL319" s="36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</row>
    <row r="320" spans="1:48" ht="15.75" customHeight="1">
      <c r="A320" s="286" t="s">
        <v>2424</v>
      </c>
      <c r="B320" s="95">
        <v>45863</v>
      </c>
      <c r="C320" s="33" t="s">
        <v>2423</v>
      </c>
      <c r="D320" s="33">
        <v>1461</v>
      </c>
      <c r="E320" s="34">
        <v>5.42</v>
      </c>
      <c r="F320" s="34">
        <v>5.52</v>
      </c>
      <c r="G320" s="34">
        <v>4.1500000000000004</v>
      </c>
      <c r="H320" s="34">
        <v>0.14000000000000001</v>
      </c>
      <c r="I320" s="34">
        <v>0.55000000000000004</v>
      </c>
      <c r="J320" s="31">
        <v>5.5E-2</v>
      </c>
      <c r="K320" s="31">
        <v>7.6999999999999999E-2</v>
      </c>
      <c r="L320" s="31">
        <v>4.4999999999999998E-2</v>
      </c>
      <c r="M320" s="31">
        <v>1.7000000000000001E-2</v>
      </c>
      <c r="N320" s="35">
        <f t="shared" si="85"/>
        <v>94.965999999999994</v>
      </c>
      <c r="O320" s="82">
        <v>37.5</v>
      </c>
      <c r="P320" s="34">
        <v>37.479999999999997</v>
      </c>
      <c r="Q320" s="34">
        <v>6.8</v>
      </c>
      <c r="R320" s="34">
        <v>15.41</v>
      </c>
      <c r="S320" s="34">
        <v>0.43</v>
      </c>
      <c r="T320" s="34">
        <v>0.3</v>
      </c>
      <c r="U320" s="34">
        <v>0.25</v>
      </c>
      <c r="V320" s="34">
        <v>0.21</v>
      </c>
      <c r="W320" s="34">
        <v>0.49</v>
      </c>
      <c r="X320" s="34">
        <v>0.81</v>
      </c>
      <c r="Y320" s="34">
        <v>0.99946666666666661</v>
      </c>
      <c r="Z320" s="34">
        <v>1.1807999999999998</v>
      </c>
      <c r="AA320" s="34"/>
      <c r="AB320" s="245" t="s">
        <v>53</v>
      </c>
      <c r="AC320" s="171">
        <v>14.3</v>
      </c>
      <c r="AD320" s="34">
        <v>24.8</v>
      </c>
      <c r="AE320" s="34">
        <v>18.600000000000001</v>
      </c>
      <c r="AF320" s="34">
        <v>0.6</v>
      </c>
      <c r="AG320" s="34">
        <v>3.48</v>
      </c>
      <c r="AH320" s="34">
        <f>100-(AG320+AF320+AE320+AD320)</f>
        <v>52.519999999999996</v>
      </c>
      <c r="AI320" s="34">
        <f>AD320/AE320</f>
        <v>1.3333333333333333</v>
      </c>
      <c r="AJ320" s="34">
        <f>AE320/(AD320+AE320)*100</f>
        <v>42.857142857142854</v>
      </c>
      <c r="AK320" s="34">
        <f>AD320*3050/100+AG320*3050/100</f>
        <v>862.54</v>
      </c>
      <c r="AL320" s="36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</row>
    <row r="321" spans="1:48" ht="15.75" customHeight="1">
      <c r="A321" s="286" t="s">
        <v>2426</v>
      </c>
      <c r="B321" s="95">
        <v>45863</v>
      </c>
      <c r="C321" s="33" t="s">
        <v>2425</v>
      </c>
      <c r="D321" s="33">
        <v>1466</v>
      </c>
      <c r="E321" s="34">
        <v>7.55</v>
      </c>
      <c r="F321" s="34">
        <v>8.0500000000000007</v>
      </c>
      <c r="G321" s="34">
        <v>4.2699999999999996</v>
      </c>
      <c r="H321" s="34">
        <v>0.15</v>
      </c>
      <c r="I321" s="34">
        <v>0.81</v>
      </c>
      <c r="J321" s="31">
        <v>3.1E-2</v>
      </c>
      <c r="K321" s="31">
        <v>8.5000000000000006E-2</v>
      </c>
      <c r="L321" s="31">
        <v>5.8000000000000003E-2</v>
      </c>
      <c r="M321" s="31">
        <v>1.4E-2</v>
      </c>
      <c r="N321" s="35">
        <f t="shared" si="85"/>
        <v>94.581999999999994</v>
      </c>
      <c r="O321" s="82">
        <v>36.94</v>
      </c>
      <c r="P321" s="34">
        <v>37.590000000000003</v>
      </c>
      <c r="Q321" s="34">
        <v>6.73</v>
      </c>
      <c r="R321" s="34">
        <v>16.48</v>
      </c>
      <c r="S321" s="34">
        <v>0.34</v>
      </c>
      <c r="T321" s="34">
        <v>0.25</v>
      </c>
      <c r="U321" s="34">
        <v>0.24</v>
      </c>
      <c r="V321" s="34">
        <v>0.18</v>
      </c>
      <c r="W321" s="34">
        <v>0.43</v>
      </c>
      <c r="X321" s="34">
        <v>0.71</v>
      </c>
      <c r="Y321" s="34">
        <v>1.0175961017866813</v>
      </c>
      <c r="Z321" s="34">
        <v>1.1997834325933949</v>
      </c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6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</row>
    <row r="322" spans="1:48" ht="15.75" customHeight="1">
      <c r="A322" s="286" t="s">
        <v>2428</v>
      </c>
      <c r="B322" s="95">
        <v>45863</v>
      </c>
      <c r="C322" s="33" t="s">
        <v>2427</v>
      </c>
      <c r="D322" s="33">
        <v>1468</v>
      </c>
      <c r="E322" s="34">
        <v>10.3</v>
      </c>
      <c r="F322" s="34">
        <v>10.4</v>
      </c>
      <c r="G322" s="34">
        <v>4.1399999999999997</v>
      </c>
      <c r="H322" s="34">
        <v>0.12</v>
      </c>
      <c r="I322" s="34">
        <v>0.61</v>
      </c>
      <c r="J322" s="31">
        <v>5.0999999999999997E-2</v>
      </c>
      <c r="K322" s="31">
        <v>8.2000000000000003E-2</v>
      </c>
      <c r="L322" s="31">
        <v>4.8000000000000001E-2</v>
      </c>
      <c r="M322" s="31">
        <v>1.6E-2</v>
      </c>
      <c r="N322" s="35">
        <f t="shared" si="85"/>
        <v>94.932999999999993</v>
      </c>
      <c r="O322" s="82">
        <v>37.99</v>
      </c>
      <c r="P322" s="34">
        <v>37.71</v>
      </c>
      <c r="Q322" s="34">
        <v>6.68</v>
      </c>
      <c r="R322" s="34">
        <v>15.18</v>
      </c>
      <c r="S322" s="34">
        <v>0.42</v>
      </c>
      <c r="T322" s="34">
        <v>0.24</v>
      </c>
      <c r="U322" s="34">
        <v>0.25</v>
      </c>
      <c r="V322" s="34">
        <v>0.2</v>
      </c>
      <c r="W322" s="34">
        <v>0.5</v>
      </c>
      <c r="X322" s="34">
        <v>0.71</v>
      </c>
      <c r="Y322" s="34">
        <v>0.9926296393787839</v>
      </c>
      <c r="Z322" s="34">
        <v>1.1684653856277967</v>
      </c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6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</row>
    <row r="323" spans="1:48" ht="15.75" customHeight="1">
      <c r="A323" s="286" t="s">
        <v>2430</v>
      </c>
      <c r="B323" s="95">
        <v>45863</v>
      </c>
      <c r="C323" s="33" t="s">
        <v>2429</v>
      </c>
      <c r="D323" s="33">
        <v>1480</v>
      </c>
      <c r="E323" s="34">
        <v>12.1</v>
      </c>
      <c r="F323" s="34">
        <v>12.2</v>
      </c>
      <c r="G323" s="34">
        <v>4.1900000000000004</v>
      </c>
      <c r="H323" s="34">
        <v>0.13</v>
      </c>
      <c r="I323" s="34">
        <v>0.63</v>
      </c>
      <c r="J323" s="31">
        <v>5.5E-2</v>
      </c>
      <c r="K323" s="31">
        <v>8.3000000000000004E-2</v>
      </c>
      <c r="L323" s="31">
        <v>4.2000000000000003E-2</v>
      </c>
      <c r="M323" s="31">
        <v>1.6E-2</v>
      </c>
      <c r="N323" s="35">
        <f t="shared" si="85"/>
        <v>94.853999999999999</v>
      </c>
      <c r="O323" s="82">
        <v>38.06</v>
      </c>
      <c r="P323" s="34">
        <v>37.44</v>
      </c>
      <c r="Q323" s="34">
        <v>6.58</v>
      </c>
      <c r="R323" s="34">
        <v>15.48</v>
      </c>
      <c r="S323" s="34">
        <v>0.45</v>
      </c>
      <c r="T323" s="34">
        <v>0.25</v>
      </c>
      <c r="U323" s="34">
        <v>0.24</v>
      </c>
      <c r="V323" s="34">
        <v>0.19</v>
      </c>
      <c r="W323" s="34">
        <v>0.47</v>
      </c>
      <c r="X323" s="34">
        <v>0.74</v>
      </c>
      <c r="Y323" s="34">
        <f t="shared" ref="Y323:Y328" si="90">P323/O323</f>
        <v>0.9837099316868102</v>
      </c>
      <c r="Z323" s="34">
        <f t="shared" ref="Z323:Z328" si="91">(Q323+P323)/O323</f>
        <v>1.1565948502364685</v>
      </c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6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</row>
    <row r="324" spans="1:48" ht="15.75" customHeight="1">
      <c r="A324" s="286" t="s">
        <v>2432</v>
      </c>
      <c r="B324" s="95">
        <v>45863</v>
      </c>
      <c r="C324" s="33" t="s">
        <v>2431</v>
      </c>
      <c r="D324" s="33">
        <v>1477</v>
      </c>
      <c r="E324" s="34">
        <v>14.1</v>
      </c>
      <c r="F324" s="34">
        <v>14.2</v>
      </c>
      <c r="G324" s="34">
        <v>4.18</v>
      </c>
      <c r="H324" s="34">
        <v>0.15</v>
      </c>
      <c r="I324" s="34">
        <v>0.85</v>
      </c>
      <c r="J324" s="31">
        <v>4.5999999999999999E-2</v>
      </c>
      <c r="K324" s="31">
        <v>8.5999999999999993E-2</v>
      </c>
      <c r="L324" s="31">
        <v>5.8999999999999997E-2</v>
      </c>
      <c r="M324" s="31">
        <v>1.4999999999999999E-2</v>
      </c>
      <c r="N324" s="35">
        <f t="shared" si="85"/>
        <v>94.614000000000004</v>
      </c>
      <c r="O324" s="82">
        <v>38.020000000000003</v>
      </c>
      <c r="P324" s="34">
        <v>37.159999999999997</v>
      </c>
      <c r="Q324" s="34">
        <v>6.55</v>
      </c>
      <c r="R324" s="34">
        <v>15.91</v>
      </c>
      <c r="S324" s="34">
        <v>0.39</v>
      </c>
      <c r="T324" s="34">
        <v>0.26</v>
      </c>
      <c r="U324" s="34">
        <v>0.24</v>
      </c>
      <c r="V324" s="34">
        <v>0.19</v>
      </c>
      <c r="W324" s="34">
        <v>0.49</v>
      </c>
      <c r="X324" s="34">
        <v>0.69</v>
      </c>
      <c r="Y324" s="34">
        <f t="shared" si="90"/>
        <v>0.9773803261441345</v>
      </c>
      <c r="Z324" s="34">
        <f t="shared" si="91"/>
        <v>1.1496580746975273</v>
      </c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6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</row>
    <row r="325" spans="1:48" ht="15.75" customHeight="1">
      <c r="A325" s="286" t="s">
        <v>2433</v>
      </c>
      <c r="B325" s="95">
        <v>45863</v>
      </c>
      <c r="C325" s="33" t="s">
        <v>2434</v>
      </c>
      <c r="D325" s="33">
        <v>1497</v>
      </c>
      <c r="E325" s="34">
        <v>16</v>
      </c>
      <c r="F325" s="34">
        <v>16.100000000000001</v>
      </c>
      <c r="G325" s="34">
        <v>4.2300000000000004</v>
      </c>
      <c r="H325" s="34">
        <v>0.14000000000000001</v>
      </c>
      <c r="I325" s="34">
        <v>0.99</v>
      </c>
      <c r="J325" s="31">
        <v>4.2999999999999997E-2</v>
      </c>
      <c r="K325" s="31">
        <v>0.09</v>
      </c>
      <c r="L325" s="31">
        <v>6.3E-2</v>
      </c>
      <c r="M325" s="31">
        <v>1.2999999999999999E-2</v>
      </c>
      <c r="N325" s="35">
        <f t="shared" si="85"/>
        <v>94.430999999999997</v>
      </c>
      <c r="O325" s="82">
        <v>36.450000000000003</v>
      </c>
      <c r="P325" s="34">
        <v>38.25</v>
      </c>
      <c r="Q325" s="34">
        <v>7.16</v>
      </c>
      <c r="R325" s="34">
        <v>15.75</v>
      </c>
      <c r="S325" s="34">
        <v>0.32</v>
      </c>
      <c r="T325" s="34">
        <v>0.16</v>
      </c>
      <c r="U325" s="34">
        <v>0.27</v>
      </c>
      <c r="V325" s="34">
        <v>0.17</v>
      </c>
      <c r="W325" s="34">
        <v>0.4</v>
      </c>
      <c r="X325" s="34">
        <v>0.66</v>
      </c>
      <c r="Y325" s="34">
        <f t="shared" si="90"/>
        <v>1.0493827160493827</v>
      </c>
      <c r="Z325" s="34">
        <f t="shared" si="91"/>
        <v>1.2458161865569271</v>
      </c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6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</row>
    <row r="326" spans="1:48" ht="15.75" customHeight="1">
      <c r="A326" s="286" t="s">
        <v>2435</v>
      </c>
      <c r="B326" s="95">
        <v>45863</v>
      </c>
      <c r="C326" s="33" t="s">
        <v>2436</v>
      </c>
      <c r="D326" s="33">
        <v>1497</v>
      </c>
      <c r="E326" s="34">
        <v>16.48</v>
      </c>
      <c r="F326" s="34">
        <v>16.579999999999998</v>
      </c>
      <c r="G326" s="34">
        <v>4.3</v>
      </c>
      <c r="H326" s="34">
        <v>0.13</v>
      </c>
      <c r="I326" s="34">
        <v>0.54</v>
      </c>
      <c r="J326" s="31">
        <v>6.2E-2</v>
      </c>
      <c r="K326" s="31">
        <v>8.2000000000000003E-2</v>
      </c>
      <c r="L326" s="31">
        <v>4.3999999999999997E-2</v>
      </c>
      <c r="M326" s="31">
        <v>1.2999999999999999E-2</v>
      </c>
      <c r="N326" s="35">
        <f t="shared" si="85"/>
        <v>94.829000000000008</v>
      </c>
      <c r="O326" s="82">
        <v>36.18</v>
      </c>
      <c r="P326" s="34">
        <v>39</v>
      </c>
      <c r="Q326" s="34">
        <v>7.19</v>
      </c>
      <c r="R326" s="34">
        <v>15.58</v>
      </c>
      <c r="S326" s="34">
        <v>0.31</v>
      </c>
      <c r="T326" s="34">
        <v>0.16</v>
      </c>
      <c r="U326" s="34">
        <v>0.28000000000000003</v>
      </c>
      <c r="V326" s="34">
        <v>0.17</v>
      </c>
      <c r="W326" s="34">
        <v>0.4</v>
      </c>
      <c r="X326" s="34">
        <v>0.65</v>
      </c>
      <c r="Y326" s="34">
        <f t="shared" si="90"/>
        <v>1.0779436152570481</v>
      </c>
      <c r="Z326" s="34">
        <f t="shared" si="91"/>
        <v>1.2766721945826423</v>
      </c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6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</row>
    <row r="327" spans="1:48" ht="15.75" customHeight="1">
      <c r="A327" s="286" t="s">
        <v>2438</v>
      </c>
      <c r="B327" s="95">
        <v>45863</v>
      </c>
      <c r="C327" s="33" t="s">
        <v>2437</v>
      </c>
      <c r="D327" s="33">
        <v>1475</v>
      </c>
      <c r="E327" s="34">
        <v>18.2</v>
      </c>
      <c r="F327" s="34">
        <v>18.3</v>
      </c>
      <c r="G327" s="34">
        <v>4.17</v>
      </c>
      <c r="H327" s="34">
        <v>0.14000000000000001</v>
      </c>
      <c r="I327" s="34">
        <v>0.49</v>
      </c>
      <c r="J327" s="31">
        <v>6.4000000000000001E-2</v>
      </c>
      <c r="K327" s="31">
        <v>0.08</v>
      </c>
      <c r="L327" s="31">
        <v>3.7999999999999999E-2</v>
      </c>
      <c r="M327" s="31">
        <v>1.4E-2</v>
      </c>
      <c r="N327" s="35">
        <f t="shared" si="85"/>
        <v>95.004000000000005</v>
      </c>
      <c r="O327" s="82">
        <v>36.659999999999997</v>
      </c>
      <c r="P327" s="34">
        <v>38.159999999999997</v>
      </c>
      <c r="Q327" s="34">
        <v>6.41</v>
      </c>
      <c r="R327" s="34">
        <v>16.14</v>
      </c>
      <c r="S327" s="34">
        <v>0.36</v>
      </c>
      <c r="T327" s="34">
        <v>0.27</v>
      </c>
      <c r="U327" s="34">
        <v>0.26</v>
      </c>
      <c r="V327" s="34">
        <v>0.22</v>
      </c>
      <c r="W327" s="34">
        <v>0.5</v>
      </c>
      <c r="X327" s="34">
        <v>0.76</v>
      </c>
      <c r="Y327" s="34">
        <f>P327/O327</f>
        <v>1.0409165302782324</v>
      </c>
      <c r="Z327" s="34">
        <f>(Q327+P327)/O327</f>
        <v>1.2157665030005456</v>
      </c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6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</row>
    <row r="328" spans="1:48" ht="15.75" customHeight="1">
      <c r="A328" s="286" t="s">
        <v>2440</v>
      </c>
      <c r="B328" s="95">
        <v>45863</v>
      </c>
      <c r="C328" s="33" t="s">
        <v>2439</v>
      </c>
      <c r="D328" s="33">
        <v>1474</v>
      </c>
      <c r="E328" s="34">
        <v>19.55</v>
      </c>
      <c r="F328" s="34">
        <v>20.05</v>
      </c>
      <c r="G328" s="34">
        <v>4.0999999999999996</v>
      </c>
      <c r="H328" s="34">
        <v>0.15</v>
      </c>
      <c r="I328" s="34">
        <v>0.73</v>
      </c>
      <c r="J328" s="31">
        <v>5.6000000000000001E-2</v>
      </c>
      <c r="K328" s="31">
        <v>8.4000000000000005E-2</v>
      </c>
      <c r="L328" s="31">
        <v>5.1999999999999998E-2</v>
      </c>
      <c r="M328" s="31">
        <v>1.4999999999999999E-2</v>
      </c>
      <c r="N328" s="35">
        <f t="shared" si="85"/>
        <v>94.813000000000002</v>
      </c>
      <c r="O328" s="82">
        <v>37.869999999999997</v>
      </c>
      <c r="P328" s="34">
        <v>36.97</v>
      </c>
      <c r="Q328" s="34">
        <v>6.17</v>
      </c>
      <c r="R328" s="34">
        <v>16.329999999999998</v>
      </c>
      <c r="S328" s="34">
        <v>0.39</v>
      </c>
      <c r="T328" s="34">
        <v>0.28999999999999998</v>
      </c>
      <c r="U328" s="34">
        <v>0.25</v>
      </c>
      <c r="V328" s="34">
        <v>0.23</v>
      </c>
      <c r="W328" s="34">
        <v>0.51</v>
      </c>
      <c r="X328" s="34">
        <v>0.79</v>
      </c>
      <c r="Y328" s="34">
        <f t="shared" si="90"/>
        <v>0.97623448640084498</v>
      </c>
      <c r="Z328" s="34">
        <f t="shared" si="91"/>
        <v>1.1391602851861633</v>
      </c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6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</row>
    <row r="329" spans="1:48" ht="15.75" customHeight="1">
      <c r="A329" s="286" t="s">
        <v>2442</v>
      </c>
      <c r="B329" s="95">
        <v>45863</v>
      </c>
      <c r="C329" s="33" t="s">
        <v>2441</v>
      </c>
      <c r="D329" s="33">
        <v>1477</v>
      </c>
      <c r="E329" s="34">
        <v>22.4</v>
      </c>
      <c r="F329" s="34">
        <v>22.5</v>
      </c>
      <c r="G329" s="34">
        <v>4.1900000000000004</v>
      </c>
      <c r="H329" s="34">
        <v>0.14000000000000001</v>
      </c>
      <c r="I329" s="34">
        <v>0.43</v>
      </c>
      <c r="J329" s="31">
        <v>6.4000000000000001E-2</v>
      </c>
      <c r="K329" s="31">
        <v>8.1000000000000003E-2</v>
      </c>
      <c r="L329" s="31">
        <v>3.4000000000000002E-2</v>
      </c>
      <c r="M329" s="31">
        <v>1.4999999999999999E-2</v>
      </c>
      <c r="N329" s="35">
        <f t="shared" si="85"/>
        <v>95.046000000000006</v>
      </c>
      <c r="O329" s="82">
        <v>37.86</v>
      </c>
      <c r="P329" s="34">
        <v>37.56</v>
      </c>
      <c r="Q329" s="34">
        <v>6.61</v>
      </c>
      <c r="R329" s="34">
        <v>15.36</v>
      </c>
      <c r="S329" s="34">
        <v>0.43</v>
      </c>
      <c r="T329" s="34">
        <v>0.3</v>
      </c>
      <c r="U329" s="34">
        <v>0.25</v>
      </c>
      <c r="V329" s="34">
        <v>0.2</v>
      </c>
      <c r="W329" s="34">
        <v>0.5</v>
      </c>
      <c r="X329" s="34">
        <v>0.76</v>
      </c>
      <c r="Y329" s="34">
        <v>0.99207606973058649</v>
      </c>
      <c r="Z329" s="34">
        <v>1.1666666666666667</v>
      </c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6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</row>
    <row r="330" spans="1:48" ht="15.75" customHeight="1">
      <c r="A330" s="286" t="s">
        <v>2444</v>
      </c>
      <c r="B330" s="95">
        <v>45863</v>
      </c>
      <c r="C330" s="33" t="s">
        <v>2443</v>
      </c>
      <c r="D330" s="33">
        <v>1477</v>
      </c>
      <c r="E330" s="34">
        <v>0.15</v>
      </c>
      <c r="F330" s="34">
        <v>0.25</v>
      </c>
      <c r="G330" s="34">
        <v>4.1500000000000004</v>
      </c>
      <c r="H330" s="34">
        <v>0.13</v>
      </c>
      <c r="I330" s="34">
        <v>0.61</v>
      </c>
      <c r="J330" s="31">
        <v>4.9000000000000002E-2</v>
      </c>
      <c r="K330" s="31">
        <v>7.2999999999999995E-2</v>
      </c>
      <c r="L330" s="31">
        <v>4.7E-2</v>
      </c>
      <c r="M330" s="31">
        <v>1.4E-2</v>
      </c>
      <c r="N330" s="35">
        <f t="shared" si="85"/>
        <v>94.926999999999992</v>
      </c>
      <c r="O330" s="82">
        <v>37.99</v>
      </c>
      <c r="P330" s="34">
        <v>37.299999999999997</v>
      </c>
      <c r="Q330" s="34">
        <v>6.82</v>
      </c>
      <c r="R330" s="34">
        <v>15.6</v>
      </c>
      <c r="S330" s="34">
        <v>0.34</v>
      </c>
      <c r="T330" s="34">
        <v>0.23</v>
      </c>
      <c r="U330" s="34">
        <v>0.24</v>
      </c>
      <c r="V330" s="34">
        <v>0.2</v>
      </c>
      <c r="W330" s="34">
        <v>0.5</v>
      </c>
      <c r="X330" s="34">
        <v>0.68</v>
      </c>
      <c r="Y330" s="34">
        <v>0.98183732561200299</v>
      </c>
      <c r="Z330" s="34">
        <v>1.1613582521716239</v>
      </c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6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</row>
    <row r="331" spans="1:48" ht="15.75" customHeight="1">
      <c r="A331" s="286"/>
      <c r="B331" s="95"/>
      <c r="C331" s="33"/>
      <c r="D331" s="37"/>
      <c r="E331" s="34"/>
      <c r="F331" s="34"/>
      <c r="G331" s="34"/>
      <c r="H331" s="34"/>
      <c r="I331" s="34"/>
      <c r="J331" s="31"/>
      <c r="K331" s="31"/>
      <c r="L331" s="31"/>
      <c r="M331" s="31"/>
      <c r="N331" s="35"/>
      <c r="O331" s="82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6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</row>
    <row r="332" spans="1:48" ht="15.75" customHeight="1">
      <c r="A332" s="286" t="s">
        <v>2446</v>
      </c>
      <c r="B332" s="95">
        <v>45864</v>
      </c>
      <c r="C332" s="33" t="s">
        <v>2445</v>
      </c>
      <c r="D332" s="33">
        <v>1469</v>
      </c>
      <c r="E332" s="34">
        <v>1.5</v>
      </c>
      <c r="F332" s="34">
        <v>2</v>
      </c>
      <c r="G332" s="34">
        <v>4.18</v>
      </c>
      <c r="H332" s="34">
        <v>0.13</v>
      </c>
      <c r="I332" s="34">
        <v>0.55000000000000004</v>
      </c>
      <c r="J332" s="31">
        <v>5.2999999999999999E-2</v>
      </c>
      <c r="K332" s="31">
        <v>7.8E-2</v>
      </c>
      <c r="L332" s="31">
        <v>4.1000000000000002E-2</v>
      </c>
      <c r="M332" s="31">
        <v>1.4E-2</v>
      </c>
      <c r="N332" s="35">
        <f t="shared" si="85"/>
        <v>94.953999999999994</v>
      </c>
      <c r="O332" s="82">
        <v>38.47</v>
      </c>
      <c r="P332" s="34">
        <v>37.36</v>
      </c>
      <c r="Q332" s="34">
        <v>6.92</v>
      </c>
      <c r="R332" s="34">
        <v>14.78</v>
      </c>
      <c r="S332" s="34">
        <v>0.45</v>
      </c>
      <c r="T332" s="34">
        <v>0.27</v>
      </c>
      <c r="U332" s="34">
        <v>0.23</v>
      </c>
      <c r="V332" s="34">
        <v>0.2</v>
      </c>
      <c r="W332" s="34">
        <v>0.5</v>
      </c>
      <c r="X332" s="34">
        <v>0.69</v>
      </c>
      <c r="Y332" s="34">
        <v>0.9711463478034833</v>
      </c>
      <c r="Z332" s="34">
        <v>1.151026774109696</v>
      </c>
      <c r="AA332" s="34"/>
      <c r="AB332" s="34" t="s">
        <v>48</v>
      </c>
      <c r="AC332" s="34">
        <v>22.3</v>
      </c>
      <c r="AD332" s="34" t="s">
        <v>51</v>
      </c>
      <c r="AE332" s="34"/>
      <c r="AF332" s="34"/>
      <c r="AG332" s="34"/>
      <c r="AH332" s="34"/>
      <c r="AI332" s="34"/>
      <c r="AJ332" s="34"/>
      <c r="AK332" s="34"/>
      <c r="AL332" s="36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</row>
    <row r="333" spans="1:48" ht="15.75" customHeight="1">
      <c r="A333" s="286" t="s">
        <v>2448</v>
      </c>
      <c r="B333" s="95">
        <v>45864</v>
      </c>
      <c r="C333" s="33" t="s">
        <v>2447</v>
      </c>
      <c r="D333" s="33">
        <v>1481</v>
      </c>
      <c r="E333" s="34">
        <v>3.3</v>
      </c>
      <c r="F333" s="34">
        <v>3.4</v>
      </c>
      <c r="G333" s="34">
        <v>4.16</v>
      </c>
      <c r="H333" s="34">
        <v>0.13</v>
      </c>
      <c r="I333" s="34">
        <v>0.63</v>
      </c>
      <c r="J333" s="31">
        <v>4.8000000000000001E-2</v>
      </c>
      <c r="K333" s="31">
        <v>0.08</v>
      </c>
      <c r="L333" s="31">
        <v>4.5999999999999999E-2</v>
      </c>
      <c r="M333" s="31">
        <v>1.4E-2</v>
      </c>
      <c r="N333" s="35">
        <f t="shared" si="85"/>
        <v>94.891999999999996</v>
      </c>
      <c r="O333" s="82">
        <v>37.25</v>
      </c>
      <c r="P333" s="34">
        <v>37.840000000000003</v>
      </c>
      <c r="Q333" s="34">
        <v>7.05</v>
      </c>
      <c r="R333" s="34">
        <v>15.68</v>
      </c>
      <c r="S333" s="34">
        <v>0.32</v>
      </c>
      <c r="T333" s="34">
        <v>0.21</v>
      </c>
      <c r="U333" s="34">
        <v>0.24</v>
      </c>
      <c r="V333" s="34">
        <v>0.18</v>
      </c>
      <c r="W333" s="34">
        <v>0.44</v>
      </c>
      <c r="X333" s="34">
        <v>0.67</v>
      </c>
      <c r="Y333" s="34">
        <f>P333/O333</f>
        <v>1.0158389261744967</v>
      </c>
      <c r="Z333" s="34">
        <f>(Q333+P333)/O333</f>
        <v>1.2051006711409395</v>
      </c>
      <c r="AA333" s="34"/>
      <c r="AB333" s="34" t="s">
        <v>50</v>
      </c>
      <c r="AC333" s="34">
        <v>6.3</v>
      </c>
      <c r="AD333" s="34">
        <v>24.4</v>
      </c>
      <c r="AE333" s="34">
        <v>18.2</v>
      </c>
      <c r="AF333" s="34">
        <v>0.6</v>
      </c>
      <c r="AG333" s="34">
        <v>3.62</v>
      </c>
      <c r="AH333" s="34">
        <v>53.180000000000007</v>
      </c>
      <c r="AI333" s="34">
        <v>1.3406593406593406</v>
      </c>
      <c r="AJ333" s="34">
        <v>42.723004694835687</v>
      </c>
      <c r="AK333" s="34">
        <v>854.61</v>
      </c>
      <c r="AL333" s="36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</row>
    <row r="334" spans="1:48" ht="15.75" customHeight="1">
      <c r="A334" s="286" t="s">
        <v>2450</v>
      </c>
      <c r="B334" s="95">
        <v>45864</v>
      </c>
      <c r="C334" s="33" t="s">
        <v>2449</v>
      </c>
      <c r="D334" s="33">
        <v>1487</v>
      </c>
      <c r="E334" s="34">
        <v>5.3</v>
      </c>
      <c r="F334" s="34">
        <v>5.4</v>
      </c>
      <c r="G334" s="34">
        <v>4.22</v>
      </c>
      <c r="H334" s="34">
        <v>0.13</v>
      </c>
      <c r="I334" s="34">
        <v>0.49</v>
      </c>
      <c r="J334" s="31">
        <v>0.04</v>
      </c>
      <c r="K334" s="31">
        <v>8.2000000000000003E-2</v>
      </c>
      <c r="L334" s="31">
        <v>4.2999999999999997E-2</v>
      </c>
      <c r="M334" s="31">
        <v>1.4999999999999999E-2</v>
      </c>
      <c r="N334" s="35">
        <f t="shared" si="85"/>
        <v>94.98</v>
      </c>
      <c r="O334" s="82">
        <v>36.39</v>
      </c>
      <c r="P334" s="34">
        <v>38.83</v>
      </c>
      <c r="Q334" s="34">
        <v>7.5</v>
      </c>
      <c r="R334" s="34">
        <v>14.81</v>
      </c>
      <c r="S334" s="34">
        <v>0.45</v>
      </c>
      <c r="T334" s="34">
        <v>0.2</v>
      </c>
      <c r="U334" s="34">
        <v>0.25</v>
      </c>
      <c r="V334" s="34">
        <v>0.19</v>
      </c>
      <c r="W334" s="34">
        <v>0.44</v>
      </c>
      <c r="X334" s="34">
        <v>0.73</v>
      </c>
      <c r="Y334" s="34">
        <f>P334/O334</f>
        <v>1.0670513877438856</v>
      </c>
      <c r="Z334" s="34">
        <f>(Q334+P334)/O334</f>
        <v>1.2731519648255014</v>
      </c>
      <c r="AA334" s="34"/>
      <c r="AB334" s="245" t="s">
        <v>53</v>
      </c>
      <c r="AC334" s="171">
        <v>14.3</v>
      </c>
      <c r="AD334" s="34" t="s">
        <v>51</v>
      </c>
      <c r="AE334" s="34"/>
      <c r="AF334" s="34"/>
      <c r="AG334" s="34"/>
      <c r="AH334" s="34"/>
      <c r="AI334" s="34"/>
      <c r="AJ334" s="34"/>
      <c r="AK334" s="34"/>
      <c r="AL334" s="36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</row>
    <row r="335" spans="1:48" ht="15.75" customHeight="1">
      <c r="A335" s="287" t="s">
        <v>2453</v>
      </c>
      <c r="B335" s="95">
        <v>45864</v>
      </c>
      <c r="C335" s="33" t="s">
        <v>2452</v>
      </c>
      <c r="D335" s="33">
        <v>1469</v>
      </c>
      <c r="E335" s="34">
        <v>9</v>
      </c>
      <c r="F335" s="34">
        <v>9.1</v>
      </c>
      <c r="G335" s="34">
        <v>4.07</v>
      </c>
      <c r="H335" s="34">
        <v>0.14000000000000001</v>
      </c>
      <c r="I335" s="34">
        <v>0.56000000000000005</v>
      </c>
      <c r="J335" s="31">
        <v>3.4000000000000002E-2</v>
      </c>
      <c r="K335" s="31">
        <v>0.08</v>
      </c>
      <c r="L335" s="31">
        <v>0.05</v>
      </c>
      <c r="M335" s="31">
        <v>1.4E-2</v>
      </c>
      <c r="N335" s="35">
        <f t="shared" ref="N335" si="92">100-SUM(G335:M335)</f>
        <v>95.052000000000007</v>
      </c>
      <c r="O335" s="82">
        <v>36.79</v>
      </c>
      <c r="P335" s="34">
        <v>38.869999999999997</v>
      </c>
      <c r="Q335" s="34">
        <v>6.08</v>
      </c>
      <c r="R335" s="34">
        <v>15.63</v>
      </c>
      <c r="S335" s="34">
        <v>0.44</v>
      </c>
      <c r="T335" s="34">
        <v>0.3</v>
      </c>
      <c r="U335" s="34">
        <v>0.25</v>
      </c>
      <c r="V335" s="34">
        <v>0.22</v>
      </c>
      <c r="W335" s="34">
        <v>0.51</v>
      </c>
      <c r="X335" s="34">
        <v>0.79</v>
      </c>
      <c r="Y335" s="34">
        <v>1.0565371024734982</v>
      </c>
      <c r="Z335" s="34">
        <v>1.221799402011416</v>
      </c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6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</row>
    <row r="336" spans="1:48" ht="15.75" customHeight="1">
      <c r="A336" s="287" t="s">
        <v>2451</v>
      </c>
      <c r="B336" s="95">
        <v>45864</v>
      </c>
      <c r="C336" s="33" t="s">
        <v>2454</v>
      </c>
      <c r="D336" s="33">
        <v>1471</v>
      </c>
      <c r="E336" s="34">
        <v>8.08</v>
      </c>
      <c r="F336" s="34">
        <v>8.18</v>
      </c>
      <c r="G336" s="34">
        <v>4.3099999999999996</v>
      </c>
      <c r="H336" s="34">
        <v>0.16</v>
      </c>
      <c r="I336" s="34">
        <v>0.84</v>
      </c>
      <c r="J336" s="31">
        <v>2.3E-2</v>
      </c>
      <c r="K336" s="31">
        <v>9.8000000000000004E-2</v>
      </c>
      <c r="L336" s="31">
        <v>6.8000000000000005E-2</v>
      </c>
      <c r="M336" s="31">
        <v>1.4999999999999999E-2</v>
      </c>
      <c r="N336" s="35">
        <f t="shared" si="85"/>
        <v>94.486000000000004</v>
      </c>
      <c r="O336" s="82">
        <v>34.89</v>
      </c>
      <c r="P336" s="34">
        <v>39.74</v>
      </c>
      <c r="Q336" s="34">
        <v>7.66</v>
      </c>
      <c r="R336" s="34">
        <v>15.67</v>
      </c>
      <c r="S336" s="34">
        <v>0.33</v>
      </c>
      <c r="T336" s="34">
        <v>0.14000000000000001</v>
      </c>
      <c r="U336" s="34">
        <v>0.25</v>
      </c>
      <c r="V336" s="34">
        <v>0.16</v>
      </c>
      <c r="W336" s="34">
        <v>0.36</v>
      </c>
      <c r="X336" s="34">
        <v>0.7</v>
      </c>
      <c r="Y336" s="34">
        <v>1.1390083118372027</v>
      </c>
      <c r="Z336" s="34">
        <v>1.358555460017197</v>
      </c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6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</row>
    <row r="337" spans="1:48" ht="15.75" customHeight="1">
      <c r="A337" s="287" t="s">
        <v>2457</v>
      </c>
      <c r="B337" s="95">
        <v>45864</v>
      </c>
      <c r="C337" s="33" t="s">
        <v>2456</v>
      </c>
      <c r="D337" s="33">
        <v>1480</v>
      </c>
      <c r="E337" s="34">
        <v>10</v>
      </c>
      <c r="F337" s="34">
        <v>10.1</v>
      </c>
      <c r="G337" s="34">
        <v>4.0999999999999996</v>
      </c>
      <c r="H337" s="34">
        <v>0.13</v>
      </c>
      <c r="I337" s="34">
        <v>0.48</v>
      </c>
      <c r="J337" s="31">
        <v>2.9000000000000001E-2</v>
      </c>
      <c r="K337" s="31">
        <v>8.1000000000000003E-2</v>
      </c>
      <c r="L337" s="31">
        <v>4.7E-2</v>
      </c>
      <c r="M337" s="31">
        <v>1.4999999999999999E-2</v>
      </c>
      <c r="N337" s="35">
        <f t="shared" si="85"/>
        <v>95.117999999999995</v>
      </c>
      <c r="O337" s="82">
        <v>35.369999999999997</v>
      </c>
      <c r="P337" s="34">
        <v>39.97</v>
      </c>
      <c r="Q337" s="34">
        <v>7.66</v>
      </c>
      <c r="R337" s="34">
        <v>14.72</v>
      </c>
      <c r="S337" s="34">
        <v>0.4</v>
      </c>
      <c r="T337" s="34">
        <v>0.16</v>
      </c>
      <c r="U337" s="34">
        <v>0.26</v>
      </c>
      <c r="V337" s="34">
        <v>0.17</v>
      </c>
      <c r="W337" s="34">
        <v>0.41</v>
      </c>
      <c r="X337" s="34">
        <v>0.75</v>
      </c>
      <c r="Y337" s="34">
        <v>1.1300537178399774</v>
      </c>
      <c r="Z337" s="34">
        <v>1.3466214305908961</v>
      </c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6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</row>
    <row r="338" spans="1:48" ht="15.75" customHeight="1">
      <c r="A338" s="287" t="s">
        <v>2459</v>
      </c>
      <c r="B338" s="95">
        <v>45864</v>
      </c>
      <c r="C338" s="33" t="s">
        <v>2458</v>
      </c>
      <c r="D338" s="33">
        <v>1468</v>
      </c>
      <c r="E338" s="34">
        <v>12</v>
      </c>
      <c r="F338" s="34">
        <v>12.1</v>
      </c>
      <c r="G338" s="34">
        <v>4.12</v>
      </c>
      <c r="H338" s="34">
        <v>0.16</v>
      </c>
      <c r="I338" s="34">
        <v>0.66</v>
      </c>
      <c r="J338" s="31">
        <v>2.4E-2</v>
      </c>
      <c r="K338" s="31">
        <v>8.5999999999999993E-2</v>
      </c>
      <c r="L338" s="31">
        <v>0.06</v>
      </c>
      <c r="M338" s="31">
        <v>1.6E-2</v>
      </c>
      <c r="N338" s="35">
        <f t="shared" si="85"/>
        <v>94.873999999999995</v>
      </c>
      <c r="O338" s="82">
        <v>35.04</v>
      </c>
      <c r="P338" s="34">
        <v>40.11</v>
      </c>
      <c r="Q338" s="34">
        <v>7.21</v>
      </c>
      <c r="R338" s="34">
        <v>15.22</v>
      </c>
      <c r="S338" s="34">
        <v>0.34</v>
      </c>
      <c r="T338" s="34">
        <v>0.21</v>
      </c>
      <c r="U338" s="34">
        <v>0.25</v>
      </c>
      <c r="V338" s="34">
        <v>0.19</v>
      </c>
      <c r="W338" s="34">
        <v>0.51</v>
      </c>
      <c r="X338" s="34">
        <v>0.8</v>
      </c>
      <c r="Y338" s="34">
        <v>1.1446917808219179</v>
      </c>
      <c r="Z338" s="34">
        <v>1.3504566210045663</v>
      </c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6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</row>
    <row r="339" spans="1:48" ht="15.75" customHeight="1">
      <c r="A339" s="287" t="s">
        <v>2461</v>
      </c>
      <c r="B339" s="95">
        <v>45864</v>
      </c>
      <c r="C339" s="33" t="s">
        <v>2460</v>
      </c>
      <c r="D339" s="33">
        <v>1476</v>
      </c>
      <c r="E339" s="34">
        <v>15</v>
      </c>
      <c r="F339" s="34">
        <v>15.1</v>
      </c>
      <c r="G339" s="34">
        <v>4.16</v>
      </c>
      <c r="H339" s="34">
        <v>0.13</v>
      </c>
      <c r="I339" s="34">
        <v>0.62</v>
      </c>
      <c r="J339" s="31">
        <v>0.04</v>
      </c>
      <c r="K339" s="31">
        <v>7.5999999999999998E-2</v>
      </c>
      <c r="L339" s="31">
        <v>4.9000000000000002E-2</v>
      </c>
      <c r="M339" s="31">
        <v>1.4E-2</v>
      </c>
      <c r="N339" s="35">
        <f t="shared" si="85"/>
        <v>94.911000000000001</v>
      </c>
      <c r="O339" s="82">
        <v>34.880000000000003</v>
      </c>
      <c r="P339" s="34">
        <v>40.49</v>
      </c>
      <c r="Q339" s="34">
        <v>7.42</v>
      </c>
      <c r="R339" s="34">
        <v>14.74</v>
      </c>
      <c r="S339" s="34">
        <v>0.45</v>
      </c>
      <c r="T339" s="34">
        <v>0.18</v>
      </c>
      <c r="U339" s="34">
        <v>0.26</v>
      </c>
      <c r="V339" s="34">
        <v>0.17</v>
      </c>
      <c r="W339" s="34">
        <v>0.47</v>
      </c>
      <c r="X339" s="34">
        <v>0.83</v>
      </c>
      <c r="Y339" s="34">
        <f>P339/O339</f>
        <v>1.1608371559633026</v>
      </c>
      <c r="Z339" s="34">
        <f>(Q339+P339)/O339</f>
        <v>1.3735665137614679</v>
      </c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6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</row>
    <row r="340" spans="1:48" ht="15.75" customHeight="1">
      <c r="A340" s="287" t="s">
        <v>2463</v>
      </c>
      <c r="B340" s="95">
        <v>45864</v>
      </c>
      <c r="C340" s="33" t="s">
        <v>2462</v>
      </c>
      <c r="D340" s="33">
        <v>1469</v>
      </c>
      <c r="E340" s="34">
        <v>16.3</v>
      </c>
      <c r="F340" s="34">
        <v>16.399999999999999</v>
      </c>
      <c r="G340" s="34">
        <v>4.18</v>
      </c>
      <c r="H340" s="34">
        <v>0.13</v>
      </c>
      <c r="I340" s="34">
        <v>0.45</v>
      </c>
      <c r="J340" s="31">
        <v>4.7E-2</v>
      </c>
      <c r="K340" s="31">
        <v>7.5999999999999998E-2</v>
      </c>
      <c r="L340" s="31">
        <v>3.5999999999999997E-2</v>
      </c>
      <c r="M340" s="31">
        <v>1.4999999999999999E-2</v>
      </c>
      <c r="N340" s="35">
        <f t="shared" si="85"/>
        <v>95.066000000000003</v>
      </c>
      <c r="O340" s="82">
        <v>35.450000000000003</v>
      </c>
      <c r="P340" s="34">
        <v>38.950000000000003</v>
      </c>
      <c r="Q340" s="34">
        <v>7.23</v>
      </c>
      <c r="R340" s="34">
        <v>15.89</v>
      </c>
      <c r="S340" s="34">
        <v>0.34</v>
      </c>
      <c r="T340" s="34">
        <v>0.21</v>
      </c>
      <c r="U340" s="34">
        <v>0.25</v>
      </c>
      <c r="V340" s="34">
        <v>0.2</v>
      </c>
      <c r="W340" s="34">
        <v>0.5</v>
      </c>
      <c r="X340" s="34">
        <v>0.79</v>
      </c>
      <c r="Y340" s="34">
        <f>P340/O340</f>
        <v>1.0987306064880114</v>
      </c>
      <c r="Z340" s="34">
        <f>(Q340+P340)/O340</f>
        <v>1.3026798307475318</v>
      </c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6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</row>
    <row r="341" spans="1:48" ht="15.75" customHeight="1">
      <c r="A341" s="287" t="s">
        <v>2465</v>
      </c>
      <c r="B341" s="95">
        <v>45864</v>
      </c>
      <c r="C341" s="33" t="s">
        <v>2464</v>
      </c>
      <c r="D341" s="33">
        <v>1466</v>
      </c>
      <c r="E341" s="34">
        <v>18.25</v>
      </c>
      <c r="F341" s="34">
        <v>18.350000000000001</v>
      </c>
      <c r="G341" s="34">
        <v>4.18</v>
      </c>
      <c r="H341" s="34">
        <v>0.13</v>
      </c>
      <c r="I341" s="34">
        <v>0.5</v>
      </c>
      <c r="J341" s="31">
        <v>4.2999999999999997E-2</v>
      </c>
      <c r="K341" s="31">
        <v>7.9000000000000001E-2</v>
      </c>
      <c r="L341" s="31">
        <v>3.5999999999999997E-2</v>
      </c>
      <c r="M341" s="31">
        <v>1.4999999999999999E-2</v>
      </c>
      <c r="N341" s="35">
        <f t="shared" si="85"/>
        <v>95.016999999999996</v>
      </c>
      <c r="O341" s="82">
        <v>36.32</v>
      </c>
      <c r="P341" s="34">
        <v>38.729999999999997</v>
      </c>
      <c r="Q341" s="34">
        <v>7.12</v>
      </c>
      <c r="R341" s="34">
        <v>15.33</v>
      </c>
      <c r="S341" s="34">
        <v>0.37</v>
      </c>
      <c r="T341" s="34">
        <v>0.24</v>
      </c>
      <c r="U341" s="34">
        <v>0.24</v>
      </c>
      <c r="V341" s="34">
        <v>0.2</v>
      </c>
      <c r="W341" s="34">
        <v>0.51</v>
      </c>
      <c r="X341" s="34">
        <v>0.78</v>
      </c>
      <c r="Y341" s="34">
        <f>P341/O341</f>
        <v>1.0663546255506606</v>
      </c>
      <c r="Z341" s="34">
        <f>(Q341+P341)/O341</f>
        <v>1.2623898678414096</v>
      </c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6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</row>
    <row r="342" spans="1:48" ht="15.75" customHeight="1">
      <c r="A342" s="287" t="s">
        <v>2467</v>
      </c>
      <c r="B342" s="95">
        <v>45864</v>
      </c>
      <c r="C342" s="33" t="s">
        <v>2466</v>
      </c>
      <c r="D342" s="33">
        <v>1462</v>
      </c>
      <c r="E342" s="34">
        <v>20.079999999999998</v>
      </c>
      <c r="F342" s="34">
        <v>20.18</v>
      </c>
      <c r="G342" s="34">
        <v>4.09</v>
      </c>
      <c r="H342" s="34">
        <v>0.12</v>
      </c>
      <c r="I342" s="34">
        <v>0.72</v>
      </c>
      <c r="J342" s="31">
        <v>4.2999999999999997E-2</v>
      </c>
      <c r="K342" s="31">
        <v>7.6999999999999999E-2</v>
      </c>
      <c r="L342" s="31">
        <v>4.1000000000000002E-2</v>
      </c>
      <c r="M342" s="31">
        <v>1.4E-2</v>
      </c>
      <c r="N342" s="35">
        <f t="shared" si="85"/>
        <v>94.894999999999996</v>
      </c>
      <c r="O342" s="82">
        <v>36.270000000000003</v>
      </c>
      <c r="P342" s="34">
        <v>38.270000000000003</v>
      </c>
      <c r="Q342" s="34">
        <v>7.11</v>
      </c>
      <c r="R342" s="34">
        <v>15.92</v>
      </c>
      <c r="S342" s="34">
        <v>0.35</v>
      </c>
      <c r="T342" s="34">
        <v>0.21</v>
      </c>
      <c r="U342" s="34">
        <v>0.24</v>
      </c>
      <c r="V342" s="34">
        <v>0.2</v>
      </c>
      <c r="W342" s="34">
        <v>0.49</v>
      </c>
      <c r="X342" s="34">
        <v>0.77</v>
      </c>
      <c r="Y342" s="34">
        <f>P342/O342</f>
        <v>1.0551419906258617</v>
      </c>
      <c r="Z342" s="34">
        <f>(Q342+P342)/O342</f>
        <v>1.2511717673007996</v>
      </c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6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</row>
    <row r="343" spans="1:48" s="74" customFormat="1" ht="15.75" customHeight="1">
      <c r="A343" s="288" t="s">
        <v>2468</v>
      </c>
      <c r="B343" s="95">
        <v>45864</v>
      </c>
      <c r="C343" s="33" t="s">
        <v>2469</v>
      </c>
      <c r="D343" s="37">
        <v>1449</v>
      </c>
      <c r="E343" s="34">
        <v>23.25</v>
      </c>
      <c r="F343" s="34">
        <v>23.35</v>
      </c>
      <c r="G343" s="34">
        <v>4.18</v>
      </c>
      <c r="H343" s="34">
        <v>0.1</v>
      </c>
      <c r="I343" s="34">
        <v>0.31</v>
      </c>
      <c r="J343" s="31">
        <v>6.0999999999999999E-2</v>
      </c>
      <c r="K343" s="31">
        <v>7.4999999999999997E-2</v>
      </c>
      <c r="L343" s="31">
        <v>2.3E-2</v>
      </c>
      <c r="M343" s="31">
        <v>1.4999999999999999E-2</v>
      </c>
      <c r="N343" s="35">
        <f t="shared" si="85"/>
        <v>95.236000000000004</v>
      </c>
      <c r="O343" s="82">
        <v>37.24</v>
      </c>
      <c r="P343" s="34">
        <v>37.299999999999997</v>
      </c>
      <c r="Q343" s="34">
        <v>6.96</v>
      </c>
      <c r="R343" s="34">
        <v>15.86</v>
      </c>
      <c r="S343" s="34">
        <v>0.41</v>
      </c>
      <c r="T343" s="34">
        <v>0.23</v>
      </c>
      <c r="U343" s="34">
        <v>0.25</v>
      </c>
      <c r="V343" s="34">
        <v>0.23</v>
      </c>
      <c r="W343" s="34">
        <v>0.48</v>
      </c>
      <c r="X343" s="34">
        <v>0.79</v>
      </c>
      <c r="Y343" s="34">
        <v>1.0016111707841029</v>
      </c>
      <c r="Z343" s="34">
        <v>1.1885069817400644</v>
      </c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6"/>
      <c r="AM343" s="277"/>
      <c r="AN343" s="277"/>
      <c r="AO343" s="277"/>
      <c r="AP343" s="277"/>
      <c r="AQ343" s="277"/>
      <c r="AR343" s="277"/>
      <c r="AS343" s="277"/>
      <c r="AT343" s="277"/>
      <c r="AU343" s="277"/>
      <c r="AV343" s="277"/>
    </row>
    <row r="344" spans="1:48" s="74" customFormat="1" ht="15.75" customHeight="1">
      <c r="A344" s="288"/>
      <c r="B344" s="95"/>
      <c r="C344" s="33"/>
      <c r="D344" s="37"/>
      <c r="E344" s="34"/>
      <c r="F344" s="34"/>
      <c r="G344" s="34"/>
      <c r="H344" s="34"/>
      <c r="I344" s="34"/>
      <c r="J344" s="31"/>
      <c r="K344" s="31"/>
      <c r="L344" s="31"/>
      <c r="M344" s="31"/>
      <c r="N344" s="35"/>
      <c r="O344" s="82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6"/>
      <c r="AM344" s="277"/>
      <c r="AN344" s="277"/>
      <c r="AO344" s="277"/>
      <c r="AP344" s="277"/>
      <c r="AQ344" s="277"/>
      <c r="AR344" s="277"/>
      <c r="AS344" s="277"/>
      <c r="AT344" s="277"/>
      <c r="AU344" s="277"/>
      <c r="AV344" s="277"/>
    </row>
    <row r="345" spans="1:48" s="74" customFormat="1" ht="15.75" customHeight="1">
      <c r="A345" s="288" t="s">
        <v>2470</v>
      </c>
      <c r="B345" s="95">
        <v>45865</v>
      </c>
      <c r="C345" s="33" t="s">
        <v>2471</v>
      </c>
      <c r="D345" s="33">
        <v>1459</v>
      </c>
      <c r="E345" s="34">
        <v>0.2</v>
      </c>
      <c r="F345" s="34">
        <v>0.3</v>
      </c>
      <c r="G345" s="34">
        <v>4.17</v>
      </c>
      <c r="H345" s="34">
        <v>0.12</v>
      </c>
      <c r="I345" s="34">
        <v>0.47</v>
      </c>
      <c r="J345" s="31">
        <v>5.3999999999999999E-2</v>
      </c>
      <c r="K345" s="31">
        <v>7.6999999999999999E-2</v>
      </c>
      <c r="L345" s="31">
        <v>3.5999999999999997E-2</v>
      </c>
      <c r="M345" s="31">
        <v>1.4999999999999999E-2</v>
      </c>
      <c r="N345" s="35">
        <f t="shared" ref="N345" si="93">100-SUM(G345:M345)</f>
        <v>95.058000000000007</v>
      </c>
      <c r="O345" s="82">
        <v>37.76</v>
      </c>
      <c r="P345" s="34">
        <v>37.15</v>
      </c>
      <c r="Q345" s="34">
        <v>6.89</v>
      </c>
      <c r="R345" s="34">
        <v>15.65</v>
      </c>
      <c r="S345" s="34">
        <v>0.42</v>
      </c>
      <c r="T345" s="34">
        <v>0.26</v>
      </c>
      <c r="U345" s="34">
        <v>0.23</v>
      </c>
      <c r="V345" s="34">
        <v>0.2</v>
      </c>
      <c r="W345" s="34">
        <v>0.5</v>
      </c>
      <c r="X345" s="34">
        <v>0.75</v>
      </c>
      <c r="Y345" s="34">
        <v>0.98384533898305082</v>
      </c>
      <c r="Z345" s="34">
        <v>1.166313559322034</v>
      </c>
      <c r="AA345" s="34"/>
      <c r="AB345" s="34" t="s">
        <v>48</v>
      </c>
      <c r="AC345" s="34">
        <v>22.3</v>
      </c>
      <c r="AD345" s="34">
        <v>25</v>
      </c>
      <c r="AE345" s="34">
        <v>18</v>
      </c>
      <c r="AF345" s="34">
        <v>0.6</v>
      </c>
      <c r="AG345" s="34">
        <v>3.22</v>
      </c>
      <c r="AH345" s="34">
        <v>53.18</v>
      </c>
      <c r="AI345" s="34">
        <v>1.3888888888888888</v>
      </c>
      <c r="AJ345" s="34">
        <v>41.860465116279073</v>
      </c>
      <c r="AK345" s="34">
        <v>860.71</v>
      </c>
      <c r="AL345" s="36"/>
      <c r="AM345" s="277"/>
      <c r="AN345" s="277"/>
      <c r="AO345" s="277"/>
      <c r="AP345" s="277"/>
      <c r="AQ345" s="277"/>
      <c r="AR345" s="277"/>
      <c r="AS345" s="277"/>
      <c r="AT345" s="277"/>
      <c r="AU345" s="277"/>
      <c r="AV345" s="277"/>
    </row>
    <row r="346" spans="1:48" s="74" customFormat="1" ht="15.75" customHeight="1">
      <c r="A346" s="288" t="s">
        <v>2472</v>
      </c>
      <c r="B346" s="95">
        <v>45865</v>
      </c>
      <c r="C346" s="33" t="s">
        <v>2473</v>
      </c>
      <c r="D346" s="33">
        <v>1467</v>
      </c>
      <c r="E346" s="34">
        <v>2.08</v>
      </c>
      <c r="F346" s="34">
        <v>2.1800000000000002</v>
      </c>
      <c r="G346" s="34">
        <v>4.1900000000000004</v>
      </c>
      <c r="H346" s="34">
        <v>0.11</v>
      </c>
      <c r="I346" s="34">
        <v>0.4</v>
      </c>
      <c r="J346" s="31">
        <v>5.6000000000000001E-2</v>
      </c>
      <c r="K346" s="31">
        <v>8.2000000000000003E-2</v>
      </c>
      <c r="L346" s="31">
        <v>3.3000000000000002E-2</v>
      </c>
      <c r="M346" s="31">
        <v>1.6E-2</v>
      </c>
      <c r="N346" s="35">
        <f t="shared" ref="N346:N363" si="94">100-SUM(G346:M346)</f>
        <v>95.113</v>
      </c>
      <c r="O346" s="82">
        <v>37.81</v>
      </c>
      <c r="P346" s="34">
        <v>37.270000000000003</v>
      </c>
      <c r="Q346" s="34">
        <v>6.91</v>
      </c>
      <c r="R346" s="34">
        <v>15.66</v>
      </c>
      <c r="S346" s="34">
        <v>0.38</v>
      </c>
      <c r="T346" s="34">
        <v>0.2</v>
      </c>
      <c r="U346" s="34">
        <v>0.25</v>
      </c>
      <c r="V346" s="34">
        <v>0.19</v>
      </c>
      <c r="W346" s="34">
        <v>0.51</v>
      </c>
      <c r="X346" s="34">
        <v>0.71</v>
      </c>
      <c r="Y346" s="34">
        <v>0.98571806400423168</v>
      </c>
      <c r="Z346" s="34">
        <v>1.1684739486908227</v>
      </c>
      <c r="AA346" s="34"/>
      <c r="AB346" s="34" t="s">
        <v>50</v>
      </c>
      <c r="AC346" s="34">
        <v>6.3</v>
      </c>
      <c r="AD346" s="34" t="s">
        <v>51</v>
      </c>
      <c r="AE346" s="34"/>
      <c r="AF346" s="34"/>
      <c r="AG346" s="34"/>
      <c r="AH346" s="34"/>
      <c r="AI346" s="34"/>
      <c r="AJ346" s="34"/>
      <c r="AK346" s="34"/>
      <c r="AL346" s="36"/>
      <c r="AM346" s="277"/>
      <c r="AN346" s="277"/>
      <c r="AO346" s="277"/>
      <c r="AP346" s="277"/>
      <c r="AQ346" s="277"/>
      <c r="AR346" s="277"/>
      <c r="AS346" s="277"/>
      <c r="AT346" s="277"/>
      <c r="AU346" s="277"/>
      <c r="AV346" s="277"/>
    </row>
    <row r="347" spans="1:48" ht="15.75" customHeight="1">
      <c r="A347" s="289" t="s">
        <v>2475</v>
      </c>
      <c r="B347" s="95">
        <v>45865</v>
      </c>
      <c r="C347" s="33" t="s">
        <v>2474</v>
      </c>
      <c r="D347" s="33">
        <v>1454</v>
      </c>
      <c r="E347" s="34">
        <v>4</v>
      </c>
      <c r="F347" s="34">
        <v>4.0999999999999996</v>
      </c>
      <c r="G347" s="34">
        <v>4.13</v>
      </c>
      <c r="H347" s="34">
        <v>0.1</v>
      </c>
      <c r="I347" s="34">
        <v>0.47</v>
      </c>
      <c r="J347" s="31">
        <v>6.3E-2</v>
      </c>
      <c r="K347" s="31">
        <v>0.08</v>
      </c>
      <c r="L347" s="31">
        <v>2.3E-2</v>
      </c>
      <c r="M347" s="31">
        <v>1.4E-2</v>
      </c>
      <c r="N347" s="35">
        <f t="shared" si="94"/>
        <v>95.12</v>
      </c>
      <c r="O347" s="82">
        <v>37.630000000000003</v>
      </c>
      <c r="P347" s="34">
        <v>37.06</v>
      </c>
      <c r="Q347" s="34">
        <v>6.89</v>
      </c>
      <c r="R347" s="34">
        <v>15.88</v>
      </c>
      <c r="S347" s="34">
        <v>0.44</v>
      </c>
      <c r="T347" s="34">
        <v>0.26</v>
      </c>
      <c r="U347" s="34">
        <v>0.24</v>
      </c>
      <c r="V347" s="34">
        <v>0.2</v>
      </c>
      <c r="W347" s="34">
        <v>0.52</v>
      </c>
      <c r="X347" s="34">
        <v>0.77</v>
      </c>
      <c r="Y347" s="34">
        <v>0.98485251129418017</v>
      </c>
      <c r="Z347" s="34">
        <v>1.1679511028434759</v>
      </c>
      <c r="AA347" s="34"/>
      <c r="AB347" s="245" t="s">
        <v>53</v>
      </c>
      <c r="AC347" s="171">
        <v>14.3</v>
      </c>
      <c r="AD347" s="34">
        <v>25.6</v>
      </c>
      <c r="AE347" s="34">
        <v>18.600000000000001</v>
      </c>
      <c r="AF347" s="34">
        <v>0.4</v>
      </c>
      <c r="AG347" s="34">
        <v>3.35</v>
      </c>
      <c r="AH347" s="34">
        <v>52.05</v>
      </c>
      <c r="AI347" s="34">
        <v>1.3763440860215053</v>
      </c>
      <c r="AJ347" s="34">
        <v>42.081447963800905</v>
      </c>
      <c r="AK347" s="34">
        <v>882.97499999999991</v>
      </c>
      <c r="AL347" s="36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</row>
    <row r="348" spans="1:48" ht="15.75" customHeight="1">
      <c r="A348" s="289" t="s">
        <v>2477</v>
      </c>
      <c r="B348" s="95">
        <v>45865</v>
      </c>
      <c r="C348" s="33" t="s">
        <v>2476</v>
      </c>
      <c r="D348" s="33">
        <v>1452</v>
      </c>
      <c r="E348" s="34">
        <v>6.05</v>
      </c>
      <c r="F348" s="34">
        <v>6.15</v>
      </c>
      <c r="G348" s="34">
        <v>4.1900000000000004</v>
      </c>
      <c r="H348" s="34">
        <v>0.12</v>
      </c>
      <c r="I348" s="34">
        <v>0.42</v>
      </c>
      <c r="J348" s="31">
        <v>5.0999999999999997E-2</v>
      </c>
      <c r="K348" s="31">
        <v>7.5999999999999998E-2</v>
      </c>
      <c r="L348" s="31">
        <v>3.5000000000000003E-2</v>
      </c>
      <c r="M348" s="31">
        <v>1.4999999999999999E-2</v>
      </c>
      <c r="N348" s="35">
        <f t="shared" si="94"/>
        <v>95.093000000000004</v>
      </c>
      <c r="O348" s="82">
        <v>37.82</v>
      </c>
      <c r="P348" s="34">
        <v>37.630000000000003</v>
      </c>
      <c r="Q348" s="34">
        <v>6.93</v>
      </c>
      <c r="R348" s="34">
        <v>15.13</v>
      </c>
      <c r="S348" s="34">
        <v>0.46</v>
      </c>
      <c r="T348" s="34">
        <v>0.25</v>
      </c>
      <c r="U348" s="34">
        <v>0.23</v>
      </c>
      <c r="V348" s="34">
        <v>0.2</v>
      </c>
      <c r="W348" s="34">
        <v>0.5</v>
      </c>
      <c r="X348" s="34">
        <v>0.74</v>
      </c>
      <c r="Y348" s="34">
        <f>P348/O348</f>
        <v>0.99497620306716028</v>
      </c>
      <c r="Z348" s="34">
        <f>(Q348+P348)/O348</f>
        <v>1.1782125859333688</v>
      </c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6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</row>
    <row r="349" spans="1:48" ht="15.75" customHeight="1">
      <c r="A349" s="289" t="s">
        <v>2479</v>
      </c>
      <c r="B349" s="95">
        <v>45865</v>
      </c>
      <c r="C349" s="33" t="s">
        <v>2478</v>
      </c>
      <c r="D349" s="33">
        <v>1463</v>
      </c>
      <c r="E349" s="34">
        <v>8.02</v>
      </c>
      <c r="F349" s="34">
        <v>8.1199999999999992</v>
      </c>
      <c r="G349" s="34">
        <v>4.17</v>
      </c>
      <c r="H349" s="34">
        <v>0.11</v>
      </c>
      <c r="I349" s="34">
        <v>0.43</v>
      </c>
      <c r="J349" s="31">
        <v>7.3999999999999996E-2</v>
      </c>
      <c r="K349" s="31">
        <v>7.4999999999999997E-2</v>
      </c>
      <c r="L349" s="31">
        <v>3.5000000000000003E-2</v>
      </c>
      <c r="M349" s="31">
        <v>1.4E-2</v>
      </c>
      <c r="N349" s="35">
        <f t="shared" si="94"/>
        <v>95.091999999999999</v>
      </c>
      <c r="O349" s="82">
        <v>37.1</v>
      </c>
      <c r="P349" s="34">
        <v>37.630000000000003</v>
      </c>
      <c r="Q349" s="34">
        <v>6.96</v>
      </c>
      <c r="R349" s="34">
        <v>16</v>
      </c>
      <c r="S349" s="34">
        <v>0.36</v>
      </c>
      <c r="T349" s="34">
        <v>0.19</v>
      </c>
      <c r="U349" s="34">
        <v>0.27</v>
      </c>
      <c r="V349" s="34">
        <v>0.18</v>
      </c>
      <c r="W349" s="34">
        <v>0.48</v>
      </c>
      <c r="X349" s="34">
        <v>0.73</v>
      </c>
      <c r="Y349" s="34">
        <f>P349/O349</f>
        <v>1.0142857142857142</v>
      </c>
      <c r="Z349" s="34">
        <f>(Q349+P349)/O349</f>
        <v>1.2018867924528303</v>
      </c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6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</row>
    <row r="350" spans="1:48" ht="15.75" customHeight="1">
      <c r="A350" s="289" t="s">
        <v>2481</v>
      </c>
      <c r="B350" s="95">
        <v>45865</v>
      </c>
      <c r="C350" s="33" t="s">
        <v>2480</v>
      </c>
      <c r="D350" s="33">
        <v>1473</v>
      </c>
      <c r="E350" s="34">
        <v>10.35</v>
      </c>
      <c r="F350" s="34">
        <v>10.45</v>
      </c>
      <c r="G350" s="34">
        <v>4.13</v>
      </c>
      <c r="H350" s="34">
        <v>0.14000000000000001</v>
      </c>
      <c r="I350" s="34">
        <v>0.86</v>
      </c>
      <c r="J350" s="31">
        <v>4.2000000000000003E-2</v>
      </c>
      <c r="K350" s="31">
        <v>8.2000000000000003E-2</v>
      </c>
      <c r="L350" s="31">
        <v>6.0999999999999999E-2</v>
      </c>
      <c r="M350" s="31">
        <v>1.4999999999999999E-2</v>
      </c>
      <c r="N350" s="35">
        <f t="shared" si="94"/>
        <v>94.67</v>
      </c>
      <c r="O350" s="82">
        <v>37.369999999999997</v>
      </c>
      <c r="P350" s="34">
        <v>37.94</v>
      </c>
      <c r="Q350" s="34">
        <v>6.97</v>
      </c>
      <c r="R350" s="34">
        <v>15.33</v>
      </c>
      <c r="S350" s="34">
        <v>0.42</v>
      </c>
      <c r="T350" s="34">
        <v>0.21</v>
      </c>
      <c r="U350" s="34">
        <v>0.24</v>
      </c>
      <c r="V350" s="34">
        <v>0.19</v>
      </c>
      <c r="W350" s="34">
        <v>0.49</v>
      </c>
      <c r="X350" s="34">
        <v>0.73</v>
      </c>
      <c r="Y350" s="34">
        <f>P350/O350</f>
        <v>1.0152528766390152</v>
      </c>
      <c r="Z350" s="34">
        <f>(Q350+P350)/O350</f>
        <v>1.2017661225582017</v>
      </c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6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</row>
    <row r="351" spans="1:48" ht="15.75" customHeight="1">
      <c r="A351" s="289" t="s">
        <v>2483</v>
      </c>
      <c r="B351" s="95">
        <v>45865</v>
      </c>
      <c r="C351" s="33" t="s">
        <v>2482</v>
      </c>
      <c r="D351" s="33">
        <v>1481</v>
      </c>
      <c r="E351" s="34">
        <v>12.4</v>
      </c>
      <c r="F351" s="34">
        <v>12.5</v>
      </c>
      <c r="G351" s="34">
        <v>4.2300000000000004</v>
      </c>
      <c r="H351" s="34">
        <v>0.13</v>
      </c>
      <c r="I351" s="34">
        <v>0.87</v>
      </c>
      <c r="J351" s="31">
        <v>4.8000000000000001E-2</v>
      </c>
      <c r="K351" s="31">
        <v>8.8999999999999996E-2</v>
      </c>
      <c r="L351" s="31">
        <v>6.2E-2</v>
      </c>
      <c r="M351" s="31">
        <v>1.2999999999999999E-2</v>
      </c>
      <c r="N351" s="35">
        <f t="shared" si="94"/>
        <v>94.557999999999993</v>
      </c>
      <c r="O351" s="290">
        <v>36.44</v>
      </c>
      <c r="P351" s="291">
        <v>38.03</v>
      </c>
      <c r="Q351" s="291">
        <v>6.98</v>
      </c>
      <c r="R351" s="291">
        <v>16.39</v>
      </c>
      <c r="S351" s="291">
        <v>0.31</v>
      </c>
      <c r="T351" s="291">
        <v>0.18</v>
      </c>
      <c r="U351" s="291">
        <v>0.25</v>
      </c>
      <c r="V351" s="291">
        <v>0.18</v>
      </c>
      <c r="W351" s="291">
        <v>0.44</v>
      </c>
      <c r="X351" s="292">
        <v>0.68</v>
      </c>
      <c r="Y351" s="34">
        <f t="shared" ref="Y351:Y356" si="95">P351/O351</f>
        <v>1.0436333699231615</v>
      </c>
      <c r="Z351" s="34">
        <f t="shared" ref="Z351:Z356" si="96">(Q351+P351)/O351</f>
        <v>1.2351811196487379</v>
      </c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6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</row>
    <row r="352" spans="1:48" ht="15.75" customHeight="1">
      <c r="A352" s="289" t="s">
        <v>2485</v>
      </c>
      <c r="B352" s="95">
        <v>45865</v>
      </c>
      <c r="C352" s="33" t="s">
        <v>2484</v>
      </c>
      <c r="D352" s="33">
        <v>1474</v>
      </c>
      <c r="E352" s="34">
        <v>14</v>
      </c>
      <c r="F352" s="34">
        <v>14.1</v>
      </c>
      <c r="G352" s="34">
        <v>4.2</v>
      </c>
      <c r="H352" s="34">
        <v>0.14000000000000001</v>
      </c>
      <c r="I352" s="34">
        <v>0.72</v>
      </c>
      <c r="J352" s="31">
        <v>3.3000000000000002E-2</v>
      </c>
      <c r="K352" s="31">
        <v>0.08</v>
      </c>
      <c r="L352" s="31">
        <v>5.6000000000000001E-2</v>
      </c>
      <c r="M352" s="31">
        <v>1.4E-2</v>
      </c>
      <c r="N352" s="35">
        <f t="shared" si="94"/>
        <v>94.757000000000005</v>
      </c>
      <c r="O352" s="82">
        <v>35.869999999999997</v>
      </c>
      <c r="P352" s="34">
        <v>38.619999999999997</v>
      </c>
      <c r="Q352" s="34">
        <v>7.07</v>
      </c>
      <c r="R352" s="34">
        <v>16.22</v>
      </c>
      <c r="S352" s="34">
        <v>0.33</v>
      </c>
      <c r="T352" s="34">
        <v>0.19</v>
      </c>
      <c r="U352" s="34">
        <v>0.26</v>
      </c>
      <c r="V352" s="34">
        <v>0.18</v>
      </c>
      <c r="W352" s="34">
        <v>0.45</v>
      </c>
      <c r="X352" s="34">
        <v>0.71</v>
      </c>
      <c r="Y352" s="34">
        <f t="shared" si="95"/>
        <v>1.0766657373850015</v>
      </c>
      <c r="Z352" s="34">
        <f t="shared" si="96"/>
        <v>1.2737663785893505</v>
      </c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6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</row>
    <row r="353" spans="1:48" ht="15.75" customHeight="1">
      <c r="A353" s="289" t="s">
        <v>2487</v>
      </c>
      <c r="B353" s="95">
        <v>45865</v>
      </c>
      <c r="C353" s="33" t="s">
        <v>2486</v>
      </c>
      <c r="D353" s="33">
        <v>1476</v>
      </c>
      <c r="E353" s="34">
        <v>15.4</v>
      </c>
      <c r="F353" s="34">
        <v>15.5</v>
      </c>
      <c r="G353" s="34">
        <v>4.24</v>
      </c>
      <c r="H353" s="34">
        <v>0.14000000000000001</v>
      </c>
      <c r="I353" s="34">
        <v>1.02</v>
      </c>
      <c r="J353" s="31">
        <v>2.1999999999999999E-2</v>
      </c>
      <c r="K353" s="31">
        <v>8.7999999999999995E-2</v>
      </c>
      <c r="L353" s="31">
        <v>7.0999999999999994E-2</v>
      </c>
      <c r="M353" s="31">
        <v>1.2E-2</v>
      </c>
      <c r="N353" s="35">
        <f t="shared" si="94"/>
        <v>94.406999999999996</v>
      </c>
      <c r="O353" s="82">
        <v>35.06</v>
      </c>
      <c r="P353" s="34">
        <v>39.590000000000003</v>
      </c>
      <c r="Q353" s="34">
        <v>7.28</v>
      </c>
      <c r="R353" s="34">
        <v>15.91</v>
      </c>
      <c r="S353" s="34">
        <v>0.38</v>
      </c>
      <c r="T353" s="34">
        <v>0.14000000000000001</v>
      </c>
      <c r="U353" s="34">
        <v>0.25</v>
      </c>
      <c r="V353" s="34">
        <v>0.18</v>
      </c>
      <c r="W353" s="34">
        <v>0.42</v>
      </c>
      <c r="X353" s="34">
        <v>0.67</v>
      </c>
      <c r="Y353" s="34">
        <f t="shared" si="95"/>
        <v>1.1292070735881345</v>
      </c>
      <c r="Z353" s="34">
        <f t="shared" si="96"/>
        <v>1.3368511123787792</v>
      </c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6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</row>
    <row r="354" spans="1:48" ht="15.75" customHeight="1">
      <c r="A354" s="293" t="s">
        <v>2489</v>
      </c>
      <c r="B354" s="95">
        <v>45865</v>
      </c>
      <c r="C354" s="33" t="s">
        <v>2488</v>
      </c>
      <c r="D354" s="33">
        <v>1502</v>
      </c>
      <c r="E354" s="34">
        <v>17.399999999999999</v>
      </c>
      <c r="F354" s="34">
        <v>17.5</v>
      </c>
      <c r="G354" s="34">
        <v>4.3499999999999996</v>
      </c>
      <c r="H354" s="34">
        <v>0.13</v>
      </c>
      <c r="I354" s="34">
        <v>0.87</v>
      </c>
      <c r="J354" s="31">
        <v>2.9000000000000001E-2</v>
      </c>
      <c r="K354" s="31">
        <v>9.2999999999999999E-2</v>
      </c>
      <c r="L354" s="31">
        <v>6.3E-2</v>
      </c>
      <c r="M354" s="31">
        <v>1.2999999999999999E-2</v>
      </c>
      <c r="N354" s="35">
        <f t="shared" si="94"/>
        <v>94.451999999999998</v>
      </c>
      <c r="O354" s="82">
        <v>34.76</v>
      </c>
      <c r="P354" s="34">
        <v>39.25</v>
      </c>
      <c r="Q354" s="34">
        <v>7.36</v>
      </c>
      <c r="R354" s="34">
        <v>16.66</v>
      </c>
      <c r="S354" s="34">
        <v>0.25</v>
      </c>
      <c r="T354" s="34">
        <v>0.12</v>
      </c>
      <c r="U354" s="34">
        <v>0.27</v>
      </c>
      <c r="V354" s="34">
        <v>0.17</v>
      </c>
      <c r="W354" s="34">
        <v>0.39</v>
      </c>
      <c r="X354" s="34">
        <v>0.64</v>
      </c>
      <c r="Y354" s="34">
        <f t="shared" si="95"/>
        <v>1.1291714614499426</v>
      </c>
      <c r="Z354" s="34">
        <f t="shared" si="96"/>
        <v>1.3409090909090911</v>
      </c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6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</row>
    <row r="355" spans="1:48" ht="15.75" customHeight="1">
      <c r="A355" s="294" t="s">
        <v>2491</v>
      </c>
      <c r="B355" s="95">
        <v>45865</v>
      </c>
      <c r="C355" s="33" t="s">
        <v>2490</v>
      </c>
      <c r="D355" s="33">
        <v>1495</v>
      </c>
      <c r="E355" s="34">
        <v>19.149999999999999</v>
      </c>
      <c r="F355" s="34">
        <v>19.25</v>
      </c>
      <c r="G355" s="34">
        <v>4.28</v>
      </c>
      <c r="H355" s="34">
        <v>0.13</v>
      </c>
      <c r="I355" s="34">
        <v>0.7</v>
      </c>
      <c r="J355" s="31">
        <v>3.4000000000000002E-2</v>
      </c>
      <c r="K355" s="31">
        <v>8.2000000000000003E-2</v>
      </c>
      <c r="L355" s="31">
        <v>5.1999999999999998E-2</v>
      </c>
      <c r="M355" s="31">
        <v>1.4E-2</v>
      </c>
      <c r="N355" s="35">
        <f t="shared" si="94"/>
        <v>94.707999999999998</v>
      </c>
      <c r="O355" s="82">
        <v>34.75</v>
      </c>
      <c r="P355" s="34">
        <v>38.97</v>
      </c>
      <c r="Q355" s="34">
        <v>7.48</v>
      </c>
      <c r="R355" s="34">
        <v>16.54</v>
      </c>
      <c r="S355" s="34">
        <v>0.28999999999999998</v>
      </c>
      <c r="T355" s="34">
        <v>0.16</v>
      </c>
      <c r="U355" s="34">
        <v>0.26</v>
      </c>
      <c r="V355" s="34">
        <v>0.2</v>
      </c>
      <c r="W355" s="34">
        <v>0.49</v>
      </c>
      <c r="X355" s="34">
        <v>0.74</v>
      </c>
      <c r="Y355" s="34">
        <f t="shared" si="95"/>
        <v>1.1214388489208633</v>
      </c>
      <c r="Z355" s="34">
        <f t="shared" si="96"/>
        <v>1.3366906474820144</v>
      </c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6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</row>
    <row r="356" spans="1:48" ht="15.75" customHeight="1">
      <c r="A356" s="295" t="s">
        <v>2493</v>
      </c>
      <c r="B356" s="95">
        <v>45865</v>
      </c>
      <c r="C356" s="33" t="s">
        <v>2492</v>
      </c>
      <c r="D356" s="33">
        <v>1480</v>
      </c>
      <c r="E356" s="34">
        <v>20.5</v>
      </c>
      <c r="F356" s="34">
        <v>21</v>
      </c>
      <c r="G356" s="34">
        <v>4.37</v>
      </c>
      <c r="H356" s="34">
        <v>0.14000000000000001</v>
      </c>
      <c r="I356" s="34">
        <v>0.75</v>
      </c>
      <c r="J356" s="31">
        <v>3.2000000000000001E-2</v>
      </c>
      <c r="K356" s="31">
        <v>8.8999999999999996E-2</v>
      </c>
      <c r="L356" s="31">
        <v>5.6000000000000001E-2</v>
      </c>
      <c r="M356" s="31">
        <v>1.4999999999999999E-2</v>
      </c>
      <c r="N356" s="35">
        <f t="shared" si="94"/>
        <v>94.548000000000002</v>
      </c>
      <c r="O356" s="82">
        <v>35.75</v>
      </c>
      <c r="P356" s="34">
        <v>38.6</v>
      </c>
      <c r="Q356" s="34">
        <v>7.18</v>
      </c>
      <c r="R356" s="34">
        <v>16.170000000000002</v>
      </c>
      <c r="S356" s="34">
        <v>0.33</v>
      </c>
      <c r="T356" s="34">
        <v>0.18</v>
      </c>
      <c r="U356" s="34">
        <v>0.25</v>
      </c>
      <c r="V356" s="34">
        <v>0.22</v>
      </c>
      <c r="W356" s="34">
        <v>0.5</v>
      </c>
      <c r="X356" s="34">
        <v>0.71</v>
      </c>
      <c r="Y356" s="34">
        <f t="shared" si="95"/>
        <v>1.0797202797202798</v>
      </c>
      <c r="Z356" s="34">
        <f t="shared" si="96"/>
        <v>1.2805594405594405</v>
      </c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6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</row>
    <row r="357" spans="1:48" ht="15.75" customHeight="1">
      <c r="A357" s="296" t="s">
        <v>2495</v>
      </c>
      <c r="B357" s="95">
        <v>45865</v>
      </c>
      <c r="C357" s="33" t="s">
        <v>2494</v>
      </c>
      <c r="D357" s="33">
        <v>1487</v>
      </c>
      <c r="E357" s="34">
        <v>22.45</v>
      </c>
      <c r="F357" s="34">
        <v>22.55</v>
      </c>
      <c r="G357" s="34">
        <v>4.21</v>
      </c>
      <c r="H357" s="34">
        <v>0.12</v>
      </c>
      <c r="I357" s="34">
        <v>0.47</v>
      </c>
      <c r="J357" s="31">
        <v>4.3999999999999997E-2</v>
      </c>
      <c r="K357" s="31">
        <v>7.9000000000000001E-2</v>
      </c>
      <c r="L357" s="31">
        <v>4.1000000000000002E-2</v>
      </c>
      <c r="M357" s="31">
        <v>1.4E-2</v>
      </c>
      <c r="N357" s="35">
        <f t="shared" si="94"/>
        <v>95.022000000000006</v>
      </c>
      <c r="O357" s="82">
        <v>36.1</v>
      </c>
      <c r="P357" s="34">
        <v>38.39</v>
      </c>
      <c r="Q357" s="34">
        <v>7.15</v>
      </c>
      <c r="R357" s="34">
        <v>16.14</v>
      </c>
      <c r="S357" s="34">
        <v>0.3</v>
      </c>
      <c r="T357" s="34">
        <v>0.16</v>
      </c>
      <c r="U357" s="34">
        <v>0.26</v>
      </c>
      <c r="V357" s="34">
        <v>0.2</v>
      </c>
      <c r="W357" s="34">
        <v>0.5</v>
      </c>
      <c r="X357" s="34">
        <v>0.68</v>
      </c>
      <c r="Y357" s="34">
        <v>1.0634349030470913</v>
      </c>
      <c r="Z357" s="34">
        <v>1.2614958448753462</v>
      </c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6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</row>
    <row r="358" spans="1:48" ht="15.75" customHeight="1">
      <c r="A358" s="76"/>
      <c r="B358" s="95"/>
      <c r="C358" s="33"/>
      <c r="D358" s="37"/>
      <c r="E358" s="34"/>
      <c r="F358" s="34"/>
      <c r="G358" s="34"/>
      <c r="H358" s="34"/>
      <c r="I358" s="34"/>
      <c r="J358" s="31"/>
      <c r="K358" s="31"/>
      <c r="L358" s="31"/>
      <c r="M358" s="31"/>
      <c r="N358" s="35"/>
      <c r="O358" s="82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6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</row>
    <row r="359" spans="1:48" ht="15.75" customHeight="1">
      <c r="A359" s="76" t="s">
        <v>2497</v>
      </c>
      <c r="B359" s="95">
        <v>45866</v>
      </c>
      <c r="C359" s="33" t="s">
        <v>2496</v>
      </c>
      <c r="D359" s="33">
        <v>1472</v>
      </c>
      <c r="E359" s="34">
        <v>0.4</v>
      </c>
      <c r="F359" s="34">
        <v>0.5</v>
      </c>
      <c r="G359" s="34">
        <v>4.21</v>
      </c>
      <c r="H359" s="34">
        <v>0.14000000000000001</v>
      </c>
      <c r="I359" s="34">
        <v>0.59</v>
      </c>
      <c r="J359" s="31">
        <v>3.3000000000000002E-2</v>
      </c>
      <c r="K359" s="31">
        <v>0.08</v>
      </c>
      <c r="L359" s="31">
        <v>4.7E-2</v>
      </c>
      <c r="M359" s="31">
        <v>1.4999999999999999E-2</v>
      </c>
      <c r="N359" s="35">
        <f t="shared" si="94"/>
        <v>94.885000000000005</v>
      </c>
      <c r="O359" s="82">
        <v>36.200000000000003</v>
      </c>
      <c r="P359" s="34">
        <v>38.549999999999997</v>
      </c>
      <c r="Q359" s="34">
        <v>7.02</v>
      </c>
      <c r="R359" s="34">
        <v>15.72</v>
      </c>
      <c r="S359" s="34">
        <v>0.35</v>
      </c>
      <c r="T359" s="34">
        <v>0.21</v>
      </c>
      <c r="U359" s="34">
        <v>0.24</v>
      </c>
      <c r="V359" s="34">
        <v>0.2</v>
      </c>
      <c r="W359" s="34">
        <v>0.5</v>
      </c>
      <c r="X359" s="34">
        <v>0.69</v>
      </c>
      <c r="Y359" s="34">
        <v>1.064917127071823</v>
      </c>
      <c r="Z359" s="34">
        <v>1.2588397790055246</v>
      </c>
      <c r="AA359" s="34"/>
      <c r="AB359" s="34" t="s">
        <v>48</v>
      </c>
      <c r="AC359" s="34">
        <v>22.3</v>
      </c>
      <c r="AD359" s="34" t="s">
        <v>51</v>
      </c>
      <c r="AE359" s="34"/>
      <c r="AF359" s="34"/>
      <c r="AG359" s="34"/>
      <c r="AH359" s="34"/>
      <c r="AI359" s="34"/>
      <c r="AJ359" s="34"/>
      <c r="AK359" s="34"/>
      <c r="AL359" s="36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</row>
    <row r="360" spans="1:48" ht="15.75" customHeight="1">
      <c r="A360" s="76" t="s">
        <v>2499</v>
      </c>
      <c r="B360" s="95">
        <v>45866</v>
      </c>
      <c r="C360" s="33" t="s">
        <v>2498</v>
      </c>
      <c r="D360" s="33">
        <v>1471</v>
      </c>
      <c r="E360" s="34">
        <v>3</v>
      </c>
      <c r="F360" s="34">
        <v>3.1</v>
      </c>
      <c r="G360" s="34">
        <v>4.21</v>
      </c>
      <c r="H360" s="34">
        <v>0.13</v>
      </c>
      <c r="I360" s="34">
        <v>0.44</v>
      </c>
      <c r="J360" s="31">
        <v>4.4999999999999998E-2</v>
      </c>
      <c r="K360" s="31">
        <v>7.9000000000000001E-2</v>
      </c>
      <c r="L360" s="31">
        <v>3.6999999999999998E-2</v>
      </c>
      <c r="M360" s="31">
        <v>1.4999999999999999E-2</v>
      </c>
      <c r="N360" s="35">
        <f t="shared" si="94"/>
        <v>95.043999999999997</v>
      </c>
      <c r="O360" s="82">
        <v>36.64</v>
      </c>
      <c r="P360" s="34">
        <v>37.78</v>
      </c>
      <c r="Q360" s="34">
        <v>7.08</v>
      </c>
      <c r="R360" s="34">
        <v>16.100000000000001</v>
      </c>
      <c r="S360" s="34">
        <v>0.34</v>
      </c>
      <c r="T360" s="34">
        <v>0.2</v>
      </c>
      <c r="U360" s="34">
        <v>0.25</v>
      </c>
      <c r="V360" s="34">
        <v>0.2</v>
      </c>
      <c r="W360" s="34">
        <v>0.5</v>
      </c>
      <c r="X360" s="34">
        <v>0.73</v>
      </c>
      <c r="Y360" s="34">
        <v>1.0311135371179039</v>
      </c>
      <c r="Z360" s="34">
        <v>1.2243449781659388</v>
      </c>
      <c r="AA360" s="34"/>
      <c r="AB360" s="34" t="s">
        <v>50</v>
      </c>
      <c r="AC360" s="34">
        <v>6.3</v>
      </c>
      <c r="AD360" s="34">
        <v>25.2</v>
      </c>
      <c r="AE360" s="34">
        <v>18.2</v>
      </c>
      <c r="AF360" s="34">
        <v>0.6</v>
      </c>
      <c r="AG360" s="34">
        <v>3.48</v>
      </c>
      <c r="AH360" s="34">
        <f>100-(AG360+AF360+AE360+AD360)</f>
        <v>52.519999999999996</v>
      </c>
      <c r="AI360" s="34">
        <f>AD360/AE360</f>
        <v>1.3846153846153846</v>
      </c>
      <c r="AJ360" s="34">
        <f>AE360/(AD360+AE360)*100</f>
        <v>41.935483870967744</v>
      </c>
      <c r="AK360" s="34">
        <f>AD360*3050/100+AG360*3050/100</f>
        <v>874.74</v>
      </c>
      <c r="AL360" s="36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</row>
    <row r="361" spans="1:48" ht="15.75" customHeight="1">
      <c r="A361" s="76" t="s">
        <v>2501</v>
      </c>
      <c r="B361" s="95">
        <v>45866</v>
      </c>
      <c r="C361" s="33" t="s">
        <v>2500</v>
      </c>
      <c r="D361" s="33">
        <v>1465</v>
      </c>
      <c r="E361" s="34">
        <v>4.5</v>
      </c>
      <c r="F361" s="34">
        <v>5</v>
      </c>
      <c r="G361" s="34">
        <v>4.18</v>
      </c>
      <c r="H361" s="34">
        <v>0.16</v>
      </c>
      <c r="I361" s="34">
        <v>0.64</v>
      </c>
      <c r="J361" s="31">
        <v>2.7E-2</v>
      </c>
      <c r="K361" s="31">
        <v>8.3000000000000004E-2</v>
      </c>
      <c r="L361" s="31">
        <v>5.3999999999999999E-2</v>
      </c>
      <c r="M361" s="31">
        <v>1.6E-2</v>
      </c>
      <c r="N361" s="35">
        <f t="shared" si="94"/>
        <v>94.84</v>
      </c>
      <c r="O361" s="82">
        <v>36.94</v>
      </c>
      <c r="P361" s="34">
        <v>37.81</v>
      </c>
      <c r="Q361" s="34">
        <v>7.05</v>
      </c>
      <c r="R361" s="34">
        <v>15.78</v>
      </c>
      <c r="S361" s="34">
        <v>0.36</v>
      </c>
      <c r="T361" s="34">
        <v>0.22</v>
      </c>
      <c r="U361" s="34">
        <v>0.24</v>
      </c>
      <c r="V361" s="34">
        <v>0.2</v>
      </c>
      <c r="W361" s="34">
        <v>0.5</v>
      </c>
      <c r="X361" s="34">
        <v>0.73</v>
      </c>
      <c r="Y361" s="34">
        <v>1.0235517054683272</v>
      </c>
      <c r="Z361" s="34">
        <v>1.2144017325392529</v>
      </c>
      <c r="AA361" s="34"/>
      <c r="AB361" s="245" t="s">
        <v>53</v>
      </c>
      <c r="AC361" s="171">
        <v>14.3</v>
      </c>
      <c r="AD361" s="34" t="s">
        <v>51</v>
      </c>
      <c r="AE361" s="34"/>
      <c r="AF361" s="34"/>
      <c r="AG361" s="34"/>
      <c r="AH361" s="34"/>
      <c r="AI361" s="34"/>
      <c r="AJ361" s="34"/>
      <c r="AK361" s="34"/>
      <c r="AL361" s="36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</row>
    <row r="362" spans="1:48" ht="15.75" customHeight="1">
      <c r="A362" s="76" t="s">
        <v>2503</v>
      </c>
      <c r="B362" s="95">
        <v>45866</v>
      </c>
      <c r="C362" s="33" t="s">
        <v>2502</v>
      </c>
      <c r="D362" s="33">
        <v>1476</v>
      </c>
      <c r="E362" s="34">
        <v>6.3</v>
      </c>
      <c r="F362" s="34">
        <v>6.4</v>
      </c>
      <c r="G362" s="34">
        <v>4.18</v>
      </c>
      <c r="H362" s="34">
        <v>0.12</v>
      </c>
      <c r="I362" s="34">
        <v>0.49</v>
      </c>
      <c r="J362" s="31">
        <v>4.2999999999999997E-2</v>
      </c>
      <c r="K362" s="31">
        <v>7.6999999999999999E-2</v>
      </c>
      <c r="L362" s="31">
        <v>4.1000000000000002E-2</v>
      </c>
      <c r="M362" s="31">
        <v>1.4999999999999999E-2</v>
      </c>
      <c r="N362" s="35">
        <f t="shared" si="94"/>
        <v>95.034000000000006</v>
      </c>
      <c r="O362" s="82">
        <v>36.47</v>
      </c>
      <c r="P362" s="34">
        <v>38.520000000000003</v>
      </c>
      <c r="Q362" s="34">
        <v>7.32</v>
      </c>
      <c r="R362" s="34">
        <v>15.28</v>
      </c>
      <c r="S362" s="34">
        <v>0.4</v>
      </c>
      <c r="T362" s="34">
        <v>0.2</v>
      </c>
      <c r="U362" s="34">
        <v>0.24</v>
      </c>
      <c r="V362" s="34">
        <v>0.2</v>
      </c>
      <c r="W362" s="34">
        <v>0.5</v>
      </c>
      <c r="X362" s="34">
        <v>0.76</v>
      </c>
      <c r="Y362" s="34">
        <f>P362/O362</f>
        <v>1.0562105840416782</v>
      </c>
      <c r="Z362" s="34">
        <f>(Q362+P362)/O362</f>
        <v>1.2569234987661093</v>
      </c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6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</row>
    <row r="363" spans="1:48" ht="15.75" customHeight="1">
      <c r="A363" s="76" t="s">
        <v>2505</v>
      </c>
      <c r="B363" s="95">
        <v>45866</v>
      </c>
      <c r="C363" s="33" t="s">
        <v>2504</v>
      </c>
      <c r="D363" s="33">
        <v>1479</v>
      </c>
      <c r="E363" s="34">
        <v>8.1999999999999993</v>
      </c>
      <c r="F363" s="34">
        <v>8.3000000000000007</v>
      </c>
      <c r="G363" s="34">
        <v>4.3099999999999996</v>
      </c>
      <c r="H363" s="34">
        <v>0.13</v>
      </c>
      <c r="I363" s="34">
        <v>0.59</v>
      </c>
      <c r="J363" s="31">
        <v>4.2000000000000003E-2</v>
      </c>
      <c r="K363" s="31">
        <v>8.3000000000000004E-2</v>
      </c>
      <c r="L363" s="31">
        <v>4.8000000000000001E-2</v>
      </c>
      <c r="M363" s="31">
        <v>1.4E-2</v>
      </c>
      <c r="N363" s="35">
        <f t="shared" si="94"/>
        <v>94.783000000000001</v>
      </c>
      <c r="O363" s="82">
        <v>36.75</v>
      </c>
      <c r="P363" s="34">
        <v>38.06</v>
      </c>
      <c r="Q363" s="34">
        <v>7.18</v>
      </c>
      <c r="R363" s="34">
        <v>15.65</v>
      </c>
      <c r="S363" s="34">
        <v>0.37</v>
      </c>
      <c r="T363" s="34">
        <v>0.2</v>
      </c>
      <c r="U363" s="34">
        <v>0.24</v>
      </c>
      <c r="V363" s="34">
        <v>0.2</v>
      </c>
      <c r="W363" s="34">
        <v>0.49</v>
      </c>
      <c r="X363" s="34">
        <v>0.72</v>
      </c>
      <c r="Y363" s="34">
        <f>P363/O363</f>
        <v>1.0356462585034014</v>
      </c>
      <c r="Z363" s="34">
        <f>(Q363+P363)/O363</f>
        <v>1.2310204081632654</v>
      </c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6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</row>
    <row r="364" spans="1:48" ht="15.75" customHeight="1">
      <c r="A364" s="76" t="s">
        <v>2507</v>
      </c>
      <c r="B364" s="95">
        <v>45866</v>
      </c>
      <c r="C364" s="33" t="s">
        <v>2506</v>
      </c>
      <c r="D364" s="33">
        <v>1478</v>
      </c>
      <c r="E364" s="34">
        <v>10.45</v>
      </c>
      <c r="F364" s="34">
        <v>10.55</v>
      </c>
      <c r="G364" s="34">
        <v>4.1500000000000004</v>
      </c>
      <c r="H364" s="34">
        <v>0.14000000000000001</v>
      </c>
      <c r="I364" s="34">
        <v>0.66</v>
      </c>
      <c r="J364" s="31">
        <v>3.7999999999999999E-2</v>
      </c>
      <c r="K364" s="31">
        <v>7.5999999999999998E-2</v>
      </c>
      <c r="L364" s="31">
        <v>4.8000000000000001E-2</v>
      </c>
      <c r="M364" s="31">
        <v>1.7000000000000001E-2</v>
      </c>
      <c r="N364" s="35">
        <f t="shared" ref="N364:N388" si="97">100-SUM(G364:M364)</f>
        <v>94.870999999999995</v>
      </c>
      <c r="O364" s="82">
        <v>36.450000000000003</v>
      </c>
      <c r="P364" s="34">
        <v>38.86</v>
      </c>
      <c r="Q364" s="34">
        <v>7.5</v>
      </c>
      <c r="R364" s="34">
        <v>14.53</v>
      </c>
      <c r="S364" s="34">
        <v>0.48</v>
      </c>
      <c r="T364" s="34">
        <v>0.22</v>
      </c>
      <c r="U364" s="34">
        <v>0.24</v>
      </c>
      <c r="V364" s="34">
        <v>0.19</v>
      </c>
      <c r="W364" s="34">
        <v>0.51</v>
      </c>
      <c r="X364" s="34">
        <v>0.8</v>
      </c>
      <c r="Y364" s="34">
        <f>P364/O364</f>
        <v>1.0661179698216734</v>
      </c>
      <c r="Z364" s="34">
        <f>(Q364+P364)/O364</f>
        <v>1.2718792866941013</v>
      </c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6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</row>
    <row r="365" spans="1:48" ht="15.75" customHeight="1">
      <c r="A365" s="297" t="s">
        <v>2509</v>
      </c>
      <c r="B365" s="95">
        <v>45866</v>
      </c>
      <c r="C365" s="33" t="s">
        <v>2508</v>
      </c>
      <c r="D365" s="33">
        <v>1472</v>
      </c>
      <c r="E365" s="34">
        <v>12.25</v>
      </c>
      <c r="F365" s="34">
        <v>12.35</v>
      </c>
      <c r="G365" s="34">
        <v>4.24</v>
      </c>
      <c r="H365" s="34">
        <v>0.14000000000000001</v>
      </c>
      <c r="I365" s="34">
        <v>0.59</v>
      </c>
      <c r="J365" s="31">
        <v>3.5999999999999997E-2</v>
      </c>
      <c r="K365" s="31">
        <v>8.1000000000000003E-2</v>
      </c>
      <c r="L365" s="31">
        <v>4.9000000000000002E-2</v>
      </c>
      <c r="M365" s="31">
        <v>1.7000000000000001E-2</v>
      </c>
      <c r="N365" s="35">
        <f t="shared" si="97"/>
        <v>94.846999999999994</v>
      </c>
      <c r="O365" s="82">
        <v>36.57</v>
      </c>
      <c r="P365" s="34">
        <v>38.68</v>
      </c>
      <c r="Q365" s="34">
        <v>7.31</v>
      </c>
      <c r="R365" s="34">
        <v>14.97</v>
      </c>
      <c r="S365" s="34">
        <v>0.39</v>
      </c>
      <c r="T365" s="34">
        <v>0.22</v>
      </c>
      <c r="U365" s="34">
        <v>0.24</v>
      </c>
      <c r="V365" s="34">
        <v>0.2</v>
      </c>
      <c r="W365" s="34">
        <v>0.52</v>
      </c>
      <c r="X365" s="34">
        <v>0.77</v>
      </c>
      <c r="Y365" s="34">
        <f>P365/O365</f>
        <v>1.0576975663111841</v>
      </c>
      <c r="Z365" s="34">
        <f>(Q365+P365)/O365</f>
        <v>1.2575881870385563</v>
      </c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6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</row>
    <row r="366" spans="1:48" ht="15.75" customHeight="1">
      <c r="A366" s="297" t="s">
        <v>2511</v>
      </c>
      <c r="B366" s="95">
        <v>45866</v>
      </c>
      <c r="C366" s="33" t="s">
        <v>2510</v>
      </c>
      <c r="D366" s="33">
        <v>1471</v>
      </c>
      <c r="E366" s="34">
        <v>13.48</v>
      </c>
      <c r="F366" s="34">
        <v>13.58</v>
      </c>
      <c r="G366" s="34">
        <v>4.2699999999999996</v>
      </c>
      <c r="H366" s="34">
        <v>0.15</v>
      </c>
      <c r="I366" s="34">
        <v>0.75</v>
      </c>
      <c r="J366" s="31">
        <v>2.9000000000000001E-2</v>
      </c>
      <c r="K366" s="31">
        <v>9.1999999999999998E-2</v>
      </c>
      <c r="L366" s="31">
        <v>0.06</v>
      </c>
      <c r="M366" s="31">
        <v>1.7000000000000001E-2</v>
      </c>
      <c r="N366" s="35">
        <f t="shared" si="97"/>
        <v>94.632000000000005</v>
      </c>
      <c r="O366" s="82">
        <v>36.200000000000003</v>
      </c>
      <c r="P366" s="34">
        <v>38.82</v>
      </c>
      <c r="Q366" s="34">
        <v>7.4</v>
      </c>
      <c r="R366" s="34">
        <v>15.07</v>
      </c>
      <c r="S366" s="34">
        <v>0.39</v>
      </c>
      <c r="T366" s="34">
        <v>0.22</v>
      </c>
      <c r="U366" s="34">
        <v>0.24</v>
      </c>
      <c r="V366" s="34">
        <v>0.22</v>
      </c>
      <c r="W366" s="34">
        <v>0.54</v>
      </c>
      <c r="X366" s="34">
        <v>0.78</v>
      </c>
      <c r="Y366" s="34">
        <f t="shared" ref="Y366:Y370" si="98">P366/O366</f>
        <v>1.0723756906077346</v>
      </c>
      <c r="Z366" s="34">
        <f t="shared" ref="Z366:Z370" si="99">(Q366+P366)/O366</f>
        <v>1.2767955801104971</v>
      </c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6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</row>
    <row r="367" spans="1:48" ht="15.75" customHeight="1">
      <c r="A367" s="298" t="s">
        <v>2513</v>
      </c>
      <c r="B367" s="95">
        <v>45866</v>
      </c>
      <c r="C367" s="33" t="s">
        <v>2512</v>
      </c>
      <c r="D367" s="33">
        <v>1480</v>
      </c>
      <c r="E367" s="34">
        <v>16.100000000000001</v>
      </c>
      <c r="F367" s="34">
        <v>16.2</v>
      </c>
      <c r="G367" s="34">
        <v>4.1100000000000003</v>
      </c>
      <c r="H367" s="34">
        <v>0.13</v>
      </c>
      <c r="I367" s="34">
        <v>0.64</v>
      </c>
      <c r="J367" s="31">
        <v>3.2000000000000001E-2</v>
      </c>
      <c r="K367" s="31">
        <v>8.1000000000000003E-2</v>
      </c>
      <c r="L367" s="31">
        <v>5.2999999999999999E-2</v>
      </c>
      <c r="M367" s="31">
        <v>1.7000000000000001E-2</v>
      </c>
      <c r="N367" s="35">
        <f t="shared" si="97"/>
        <v>94.936999999999998</v>
      </c>
      <c r="O367" s="82">
        <v>35.96</v>
      </c>
      <c r="P367" s="34">
        <v>39.69</v>
      </c>
      <c r="Q367" s="34">
        <v>7.48</v>
      </c>
      <c r="R367" s="34">
        <v>14.31</v>
      </c>
      <c r="S367" s="34">
        <v>0.46</v>
      </c>
      <c r="T367" s="34">
        <v>0.22</v>
      </c>
      <c r="U367" s="34">
        <v>0.25</v>
      </c>
      <c r="V367" s="34">
        <v>0.23</v>
      </c>
      <c r="W367" s="34">
        <v>0.49</v>
      </c>
      <c r="X367" s="34">
        <v>0.79</v>
      </c>
      <c r="Y367" s="34">
        <f t="shared" si="98"/>
        <v>1.103726362625139</v>
      </c>
      <c r="Z367" s="34">
        <f t="shared" si="99"/>
        <v>1.3117352614015574</v>
      </c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6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</row>
    <row r="368" spans="1:48" ht="15.75" customHeight="1">
      <c r="A368" s="299" t="s">
        <v>2515</v>
      </c>
      <c r="B368" s="95">
        <v>45866</v>
      </c>
      <c r="C368" s="33" t="s">
        <v>2514</v>
      </c>
      <c r="D368" s="33">
        <v>1470</v>
      </c>
      <c r="E368" s="34">
        <v>17.399999999999999</v>
      </c>
      <c r="F368" s="34">
        <v>17.5</v>
      </c>
      <c r="G368" s="34">
        <v>4.1500000000000004</v>
      </c>
      <c r="H368" s="34">
        <v>0.12</v>
      </c>
      <c r="I368" s="34">
        <v>0.54</v>
      </c>
      <c r="J368" s="31">
        <v>5.1999999999999998E-2</v>
      </c>
      <c r="K368" s="31">
        <v>7.1999999999999995E-2</v>
      </c>
      <c r="L368" s="31">
        <v>3.6999999999999998E-2</v>
      </c>
      <c r="M368" s="31">
        <v>1.6E-2</v>
      </c>
      <c r="N368" s="35">
        <f t="shared" si="97"/>
        <v>95.013000000000005</v>
      </c>
      <c r="O368" s="82">
        <v>36.409999999999997</v>
      </c>
      <c r="P368" s="34">
        <v>39.22</v>
      </c>
      <c r="Q368" s="34">
        <v>7.36</v>
      </c>
      <c r="R368" s="34">
        <v>14.41</v>
      </c>
      <c r="S368" s="34">
        <v>0.5</v>
      </c>
      <c r="T368" s="34">
        <v>0.23</v>
      </c>
      <c r="U368" s="34">
        <v>0.26</v>
      </c>
      <c r="V368" s="34">
        <v>0.23</v>
      </c>
      <c r="W368" s="34">
        <v>0.47</v>
      </c>
      <c r="X368" s="34">
        <v>0.81</v>
      </c>
      <c r="Y368" s="34">
        <f t="shared" si="98"/>
        <v>1.0771765998352101</v>
      </c>
      <c r="Z368" s="34">
        <f t="shared" si="99"/>
        <v>1.2793188684427357</v>
      </c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6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</row>
    <row r="369" spans="1:48" ht="15.75" customHeight="1">
      <c r="A369" s="300" t="s">
        <v>2517</v>
      </c>
      <c r="B369" s="95">
        <v>45866</v>
      </c>
      <c r="C369" s="33" t="s">
        <v>2516</v>
      </c>
      <c r="D369" s="33">
        <v>1445</v>
      </c>
      <c r="E369" s="34">
        <v>19.3</v>
      </c>
      <c r="F369" s="34">
        <v>19.399999999999999</v>
      </c>
      <c r="G369" s="34">
        <v>4.26</v>
      </c>
      <c r="H369" s="34">
        <v>0.11</v>
      </c>
      <c r="I369" s="34">
        <v>0.27</v>
      </c>
      <c r="J369" s="31">
        <v>6.2E-2</v>
      </c>
      <c r="K369" s="31">
        <v>8.2000000000000003E-2</v>
      </c>
      <c r="L369" s="31">
        <v>2.1999999999999999E-2</v>
      </c>
      <c r="M369" s="31">
        <v>1.7000000000000001E-2</v>
      </c>
      <c r="N369" s="35">
        <f t="shared" si="97"/>
        <v>95.176999999999992</v>
      </c>
      <c r="O369" s="82">
        <v>36.83</v>
      </c>
      <c r="P369" s="34">
        <v>38.549999999999997</v>
      </c>
      <c r="Q369" s="34">
        <v>7.37</v>
      </c>
      <c r="R369" s="34">
        <v>14.42</v>
      </c>
      <c r="S369" s="34">
        <v>0.59</v>
      </c>
      <c r="T369" s="34">
        <v>0.28999999999999998</v>
      </c>
      <c r="U369" s="34">
        <v>0.24</v>
      </c>
      <c r="V369" s="34">
        <v>0.21</v>
      </c>
      <c r="W369" s="34">
        <v>0.5</v>
      </c>
      <c r="X369" s="34">
        <v>0.88</v>
      </c>
      <c r="Y369" s="34">
        <f t="shared" si="98"/>
        <v>1.0467010589193593</v>
      </c>
      <c r="Z369" s="34">
        <f t="shared" si="99"/>
        <v>1.2468096660331252</v>
      </c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6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</row>
    <row r="370" spans="1:48" ht="15.75" customHeight="1">
      <c r="A370" s="301" t="s">
        <v>2519</v>
      </c>
      <c r="B370" s="95">
        <v>45866</v>
      </c>
      <c r="C370" s="33" t="s">
        <v>2518</v>
      </c>
      <c r="D370" s="33">
        <v>1466</v>
      </c>
      <c r="E370" s="34">
        <v>21.4</v>
      </c>
      <c r="F370" s="34">
        <v>21.5</v>
      </c>
      <c r="G370" s="34">
        <v>4.32</v>
      </c>
      <c r="H370" s="34">
        <v>0.14000000000000001</v>
      </c>
      <c r="I370" s="34">
        <v>0.59</v>
      </c>
      <c r="J370" s="31">
        <v>3.5000000000000003E-2</v>
      </c>
      <c r="K370" s="31">
        <v>8.6999999999999994E-2</v>
      </c>
      <c r="L370" s="31">
        <v>0.05</v>
      </c>
      <c r="M370" s="31">
        <v>1.9E-2</v>
      </c>
      <c r="N370" s="35">
        <f t="shared" si="97"/>
        <v>94.759</v>
      </c>
      <c r="O370" s="82">
        <v>36.369999999999997</v>
      </c>
      <c r="P370" s="34">
        <v>39.090000000000003</v>
      </c>
      <c r="Q370" s="34">
        <v>7.36</v>
      </c>
      <c r="R370" s="34">
        <v>14.62</v>
      </c>
      <c r="S370" s="34">
        <v>0.45</v>
      </c>
      <c r="T370" s="34">
        <v>0.25</v>
      </c>
      <c r="U370" s="34">
        <v>0.26</v>
      </c>
      <c r="V370" s="34">
        <v>0.2</v>
      </c>
      <c r="W370" s="34">
        <v>0.5</v>
      </c>
      <c r="X370" s="34">
        <v>0.79</v>
      </c>
      <c r="Y370" s="34">
        <f t="shared" si="98"/>
        <v>1.0747869122903493</v>
      </c>
      <c r="Z370" s="34">
        <f t="shared" si="99"/>
        <v>1.2771514984877648</v>
      </c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6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</row>
    <row r="371" spans="1:48" ht="15.75" customHeight="1">
      <c r="A371" s="302" t="s">
        <v>2521</v>
      </c>
      <c r="B371" s="95">
        <v>45866</v>
      </c>
      <c r="C371" s="33" t="s">
        <v>2520</v>
      </c>
      <c r="D371" s="33">
        <v>1475</v>
      </c>
      <c r="E371" s="34">
        <v>23.3</v>
      </c>
      <c r="F371" s="34">
        <v>23.4</v>
      </c>
      <c r="G371" s="34">
        <v>4.28</v>
      </c>
      <c r="H371" s="34">
        <v>0.14000000000000001</v>
      </c>
      <c r="I371" s="34">
        <v>0.71</v>
      </c>
      <c r="J371" s="31">
        <v>2.8000000000000001E-2</v>
      </c>
      <c r="K371" s="31">
        <v>8.5000000000000006E-2</v>
      </c>
      <c r="L371" s="31">
        <v>5.8000000000000003E-2</v>
      </c>
      <c r="M371" s="31">
        <v>1.6E-2</v>
      </c>
      <c r="N371" s="35">
        <f t="shared" si="97"/>
        <v>94.683000000000007</v>
      </c>
      <c r="O371" s="82">
        <v>35.97</v>
      </c>
      <c r="P371" s="34">
        <v>38.96</v>
      </c>
      <c r="Q371" s="34">
        <v>7.32</v>
      </c>
      <c r="R371" s="34">
        <v>15.54</v>
      </c>
      <c r="S371" s="34">
        <v>0.34</v>
      </c>
      <c r="T371" s="34">
        <v>0.18</v>
      </c>
      <c r="U371" s="34">
        <v>0.25</v>
      </c>
      <c r="V371" s="34">
        <v>0.18</v>
      </c>
      <c r="W371" s="34">
        <v>0.43</v>
      </c>
      <c r="X371" s="34">
        <v>0.72</v>
      </c>
      <c r="Y371" s="34">
        <v>1.0831248262440925</v>
      </c>
      <c r="Z371" s="34">
        <v>1.2866277453433417</v>
      </c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6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</row>
    <row r="372" spans="1:48" ht="15.75" customHeight="1">
      <c r="A372" s="76"/>
      <c r="B372" s="95"/>
      <c r="C372" s="33"/>
      <c r="D372" s="37"/>
      <c r="E372" s="34"/>
      <c r="F372" s="34"/>
      <c r="G372" s="34"/>
      <c r="H372" s="34"/>
      <c r="I372" s="34"/>
      <c r="J372" s="31"/>
      <c r="K372" s="31"/>
      <c r="L372" s="31"/>
      <c r="M372" s="31"/>
      <c r="N372" s="35"/>
      <c r="O372" s="82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6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</row>
    <row r="373" spans="1:48" ht="15.75" customHeight="1">
      <c r="A373" s="302" t="s">
        <v>2523</v>
      </c>
      <c r="B373" s="95">
        <v>45867</v>
      </c>
      <c r="C373" s="33" t="s">
        <v>2522</v>
      </c>
      <c r="D373" s="33">
        <v>1478</v>
      </c>
      <c r="E373" s="34">
        <v>1.1000000000000001</v>
      </c>
      <c r="F373" s="34">
        <v>1.2</v>
      </c>
      <c r="G373" s="34">
        <v>4.25</v>
      </c>
      <c r="H373" s="34">
        <v>0.13</v>
      </c>
      <c r="I373" s="34">
        <v>0.49</v>
      </c>
      <c r="J373" s="31">
        <v>4.2000000000000003E-2</v>
      </c>
      <c r="K373" s="31">
        <v>7.5999999999999998E-2</v>
      </c>
      <c r="L373" s="31">
        <v>3.9E-2</v>
      </c>
      <c r="M373" s="31">
        <v>1.6E-2</v>
      </c>
      <c r="N373" s="35">
        <f t="shared" si="97"/>
        <v>94.956999999999994</v>
      </c>
      <c r="O373" s="82">
        <v>36.03</v>
      </c>
      <c r="P373" s="34">
        <v>38.58</v>
      </c>
      <c r="Q373" s="34">
        <v>7.42</v>
      </c>
      <c r="R373" s="34">
        <v>15.67</v>
      </c>
      <c r="S373" s="34">
        <v>0.36</v>
      </c>
      <c r="T373" s="34">
        <v>0.18</v>
      </c>
      <c r="U373" s="34">
        <v>0.26</v>
      </c>
      <c r="V373" s="34">
        <v>0.19</v>
      </c>
      <c r="W373" s="34">
        <v>0.45</v>
      </c>
      <c r="X373" s="34">
        <v>0.76</v>
      </c>
      <c r="Y373" s="34">
        <v>1.0707743547044128</v>
      </c>
      <c r="Z373" s="34">
        <v>1.2767138495698029</v>
      </c>
      <c r="AA373" s="34"/>
      <c r="AB373" s="34" t="s">
        <v>48</v>
      </c>
      <c r="AC373" s="34">
        <v>22.3</v>
      </c>
      <c r="AD373" s="34">
        <v>25</v>
      </c>
      <c r="AE373" s="34">
        <v>18</v>
      </c>
      <c r="AF373" s="34">
        <v>0.6</v>
      </c>
      <c r="AG373" s="34">
        <v>3.35</v>
      </c>
      <c r="AH373" s="34">
        <v>53.05</v>
      </c>
      <c r="AI373" s="34">
        <v>1.3888888888888888</v>
      </c>
      <c r="AJ373" s="34">
        <v>41.860465116279073</v>
      </c>
      <c r="AK373" s="34">
        <v>864.67499999999995</v>
      </c>
      <c r="AL373" s="83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</row>
    <row r="374" spans="1:48" ht="15.75" customHeight="1">
      <c r="A374" s="302" t="s">
        <v>2525</v>
      </c>
      <c r="B374" s="95">
        <v>45867</v>
      </c>
      <c r="C374" s="33" t="s">
        <v>2524</v>
      </c>
      <c r="D374" s="33">
        <v>1481</v>
      </c>
      <c r="E374" s="34">
        <v>3.1</v>
      </c>
      <c r="F374" s="34">
        <v>3.2</v>
      </c>
      <c r="G374" s="34">
        <v>4.24</v>
      </c>
      <c r="H374" s="34">
        <v>0.12</v>
      </c>
      <c r="I374" s="34">
        <v>0.39</v>
      </c>
      <c r="J374" s="31">
        <v>4.4999999999999998E-2</v>
      </c>
      <c r="K374" s="31">
        <v>7.6999999999999999E-2</v>
      </c>
      <c r="L374" s="31">
        <v>3.6999999999999998E-2</v>
      </c>
      <c r="M374" s="31">
        <v>1.6E-2</v>
      </c>
      <c r="N374" s="35">
        <f t="shared" si="97"/>
        <v>95.075000000000003</v>
      </c>
      <c r="O374" s="82">
        <v>36.19</v>
      </c>
      <c r="P374" s="34">
        <v>38.549999999999997</v>
      </c>
      <c r="Q374" s="34">
        <v>7.41</v>
      </c>
      <c r="R374" s="34">
        <v>15.49</v>
      </c>
      <c r="S374" s="34">
        <v>0.34</v>
      </c>
      <c r="T374" s="34">
        <v>0.2</v>
      </c>
      <c r="U374" s="34">
        <v>0.26</v>
      </c>
      <c r="V374" s="34">
        <v>0.2</v>
      </c>
      <c r="W374" s="34">
        <v>0.47</v>
      </c>
      <c r="X374" s="34">
        <v>0.79</v>
      </c>
      <c r="Y374" s="34">
        <v>1.0652113843603206</v>
      </c>
      <c r="Z374" s="34">
        <v>1.2699640784747166</v>
      </c>
      <c r="AA374" s="34"/>
      <c r="AB374" s="34" t="s">
        <v>50</v>
      </c>
      <c r="AC374" s="34">
        <v>6.3</v>
      </c>
      <c r="AD374" s="34" t="s">
        <v>51</v>
      </c>
      <c r="AE374" s="34"/>
      <c r="AF374" s="34"/>
      <c r="AG374" s="34"/>
      <c r="AH374" s="34"/>
      <c r="AI374" s="34"/>
      <c r="AJ374" s="34"/>
      <c r="AK374" s="34"/>
      <c r="AL374" s="36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</row>
    <row r="375" spans="1:48" ht="15.75" customHeight="1">
      <c r="A375" s="302" t="s">
        <v>2527</v>
      </c>
      <c r="B375" s="95">
        <v>45866</v>
      </c>
      <c r="C375" s="33" t="s">
        <v>2526</v>
      </c>
      <c r="D375" s="37">
        <v>1484</v>
      </c>
      <c r="E375" s="34">
        <v>6.1</v>
      </c>
      <c r="F375" s="34">
        <v>6.2</v>
      </c>
      <c r="G375" s="34">
        <v>4.1900000000000004</v>
      </c>
      <c r="H375" s="34">
        <v>0.14000000000000001</v>
      </c>
      <c r="I375" s="34">
        <v>0.68</v>
      </c>
      <c r="J375" s="31">
        <v>6.8000000000000005E-2</v>
      </c>
      <c r="K375" s="31">
        <v>0.08</v>
      </c>
      <c r="L375" s="31">
        <v>0.06</v>
      </c>
      <c r="M375" s="31">
        <v>1.7000000000000001E-2</v>
      </c>
      <c r="N375" s="35">
        <f t="shared" si="97"/>
        <v>94.765000000000001</v>
      </c>
      <c r="O375" s="82">
        <v>35.49</v>
      </c>
      <c r="P375" s="34">
        <v>38.479999999999997</v>
      </c>
      <c r="Q375" s="34">
        <v>7.32</v>
      </c>
      <c r="R375" s="34">
        <v>16.57</v>
      </c>
      <c r="S375" s="34">
        <v>0.27</v>
      </c>
      <c r="T375" s="34">
        <v>0.16</v>
      </c>
      <c r="U375" s="34">
        <v>0.27</v>
      </c>
      <c r="V375" s="34">
        <v>0.18</v>
      </c>
      <c r="W375" s="34">
        <v>0.41</v>
      </c>
      <c r="X375" s="34">
        <v>0.74</v>
      </c>
      <c r="Y375" s="34">
        <f>P375/O375</f>
        <v>1.0842490842490842</v>
      </c>
      <c r="Z375" s="34">
        <f>(P375+Q375)/O375</f>
        <v>1.2905043674274441</v>
      </c>
      <c r="AA375" s="34"/>
      <c r="AB375" s="245" t="s">
        <v>53</v>
      </c>
      <c r="AC375" s="171">
        <v>14.3</v>
      </c>
      <c r="AD375" s="34">
        <v>24.8</v>
      </c>
      <c r="AE375" s="34">
        <v>18.2</v>
      </c>
      <c r="AF375" s="34">
        <v>0.6</v>
      </c>
      <c r="AG375" s="34">
        <v>3.22</v>
      </c>
      <c r="AH375" s="34">
        <f>100-(AG375+AF375+AE375+AD375)</f>
        <v>53.18</v>
      </c>
      <c r="AI375" s="34">
        <f>AD375/AE375</f>
        <v>1.3626373626373627</v>
      </c>
      <c r="AJ375" s="34">
        <f>AE375/(AD375+AE375)*100</f>
        <v>42.325581395348841</v>
      </c>
      <c r="AK375" s="34">
        <f>AD375*3050/100+AG375*3050/100</f>
        <v>854.61</v>
      </c>
      <c r="AL375" s="36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</row>
    <row r="376" spans="1:48" ht="15.75" customHeight="1">
      <c r="A376" s="302" t="s">
        <v>2529</v>
      </c>
      <c r="B376" s="95">
        <v>45867</v>
      </c>
      <c r="C376" s="33" t="s">
        <v>2528</v>
      </c>
      <c r="D376" s="37">
        <v>1481</v>
      </c>
      <c r="E376" s="34">
        <v>7.5</v>
      </c>
      <c r="F376" s="34">
        <v>8</v>
      </c>
      <c r="G376" s="34">
        <v>4.25</v>
      </c>
      <c r="H376" s="34">
        <v>0.14000000000000001</v>
      </c>
      <c r="I376" s="34">
        <v>0.72</v>
      </c>
      <c r="J376" s="31">
        <v>2.9000000000000001E-2</v>
      </c>
      <c r="K376" s="31">
        <v>8.5000000000000006E-2</v>
      </c>
      <c r="L376" s="31">
        <v>6.4000000000000001E-2</v>
      </c>
      <c r="M376" s="31">
        <v>1.7000000000000001E-2</v>
      </c>
      <c r="N376" s="35">
        <f t="shared" si="97"/>
        <v>94.694999999999993</v>
      </c>
      <c r="O376" s="82">
        <v>35.36</v>
      </c>
      <c r="P376" s="34">
        <v>39.409999999999997</v>
      </c>
      <c r="Q376" s="34">
        <v>7.49</v>
      </c>
      <c r="R376" s="34">
        <v>15.43</v>
      </c>
      <c r="S376" s="34">
        <v>0.44</v>
      </c>
      <c r="T376" s="34">
        <v>0.17</v>
      </c>
      <c r="U376" s="34">
        <v>0.25</v>
      </c>
      <c r="V376" s="34">
        <v>0.18</v>
      </c>
      <c r="W376" s="34">
        <v>0.41</v>
      </c>
      <c r="X376" s="34">
        <v>0.76</v>
      </c>
      <c r="Y376" s="34">
        <f>P376/O376</f>
        <v>1.1145361990950224</v>
      </c>
      <c r="Z376" s="34">
        <f>(P376+Q376)/O376</f>
        <v>1.3263574660633484</v>
      </c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6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</row>
    <row r="377" spans="1:48" ht="15.75" customHeight="1">
      <c r="A377" s="302" t="s">
        <v>2531</v>
      </c>
      <c r="B377" s="95">
        <v>45867</v>
      </c>
      <c r="C377" s="33" t="s">
        <v>2530</v>
      </c>
      <c r="D377" s="33">
        <v>1473</v>
      </c>
      <c r="E377" s="34">
        <v>9.3000000000000007</v>
      </c>
      <c r="F377" s="34">
        <v>9.4</v>
      </c>
      <c r="G377" s="34">
        <v>4.4400000000000004</v>
      </c>
      <c r="H377" s="34">
        <v>0.15</v>
      </c>
      <c r="I377" s="34">
        <v>0.63</v>
      </c>
      <c r="J377" s="31">
        <v>2.7E-2</v>
      </c>
      <c r="K377" s="31">
        <v>9.4E-2</v>
      </c>
      <c r="L377" s="31">
        <v>5.6000000000000001E-2</v>
      </c>
      <c r="M377" s="31">
        <v>1.6E-2</v>
      </c>
      <c r="N377" s="35">
        <f t="shared" si="97"/>
        <v>94.587000000000003</v>
      </c>
      <c r="O377" s="82">
        <v>35.64</v>
      </c>
      <c r="P377" s="34">
        <v>39.229999999999997</v>
      </c>
      <c r="Q377" s="34">
        <v>7.33</v>
      </c>
      <c r="R377" s="34">
        <v>15.4</v>
      </c>
      <c r="S377" s="34">
        <v>0.43</v>
      </c>
      <c r="T377" s="34">
        <v>0.21</v>
      </c>
      <c r="U377" s="34">
        <v>0.25</v>
      </c>
      <c r="V377" s="34">
        <v>0.18</v>
      </c>
      <c r="W377" s="34">
        <v>0.44</v>
      </c>
      <c r="X377" s="34">
        <v>0.78</v>
      </c>
      <c r="Y377" s="34">
        <f t="shared" ref="Y377:Y379" si="100">P377/O377</f>
        <v>1.100729517396184</v>
      </c>
      <c r="Z377" s="34">
        <f t="shared" ref="Z377:Z379" si="101">(Q377+P377)/O377</f>
        <v>1.3063973063973062</v>
      </c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6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</row>
    <row r="378" spans="1:48" ht="15.75" customHeight="1">
      <c r="A378" s="303" t="s">
        <v>2533</v>
      </c>
      <c r="B378" s="95">
        <v>45867</v>
      </c>
      <c r="C378" s="33" t="s">
        <v>2532</v>
      </c>
      <c r="D378" s="33">
        <v>1467</v>
      </c>
      <c r="E378" s="34">
        <v>11.4</v>
      </c>
      <c r="F378" s="34">
        <v>11.5</v>
      </c>
      <c r="G378" s="34">
        <v>4.1900000000000004</v>
      </c>
      <c r="H378" s="34">
        <v>0.13</v>
      </c>
      <c r="I378" s="34">
        <v>0.56999999999999995</v>
      </c>
      <c r="J378" s="31">
        <v>3.1E-2</v>
      </c>
      <c r="K378" s="31">
        <v>0.08</v>
      </c>
      <c r="L378" s="31">
        <v>5.0999999999999997E-2</v>
      </c>
      <c r="M378" s="31">
        <v>1.6E-2</v>
      </c>
      <c r="N378" s="35">
        <f t="shared" si="97"/>
        <v>94.932000000000002</v>
      </c>
      <c r="O378" s="82">
        <v>35.35</v>
      </c>
      <c r="P378" s="34">
        <v>40.01</v>
      </c>
      <c r="Q378" s="34">
        <v>7.69</v>
      </c>
      <c r="R378" s="34">
        <v>14.47</v>
      </c>
      <c r="S378" s="34">
        <v>0.48</v>
      </c>
      <c r="T378" s="34">
        <v>0.19</v>
      </c>
      <c r="U378" s="34">
        <v>0.26</v>
      </c>
      <c r="V378" s="34">
        <v>0.2</v>
      </c>
      <c r="W378" s="34">
        <v>0.46</v>
      </c>
      <c r="X378" s="34">
        <v>0.79</v>
      </c>
      <c r="Y378" s="34">
        <f t="shared" si="100"/>
        <v>1.1318246110325316</v>
      </c>
      <c r="Z378" s="34">
        <f t="shared" si="101"/>
        <v>1.3493635077793491</v>
      </c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6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</row>
    <row r="379" spans="1:48" ht="15.75" customHeight="1">
      <c r="A379" s="304" t="s">
        <v>2535</v>
      </c>
      <c r="B379" s="95">
        <v>45867</v>
      </c>
      <c r="C379" s="33" t="s">
        <v>2534</v>
      </c>
      <c r="D379" s="33">
        <v>1465</v>
      </c>
      <c r="E379" s="34">
        <v>13.3</v>
      </c>
      <c r="F379" s="34">
        <v>13.4</v>
      </c>
      <c r="G379" s="34">
        <v>4.22</v>
      </c>
      <c r="H379" s="34">
        <v>0.12</v>
      </c>
      <c r="I379" s="34">
        <v>0.5</v>
      </c>
      <c r="J379" s="31">
        <v>3.7999999999999999E-2</v>
      </c>
      <c r="K379" s="31">
        <v>7.6999999999999999E-2</v>
      </c>
      <c r="L379" s="31">
        <v>4.4999999999999998E-2</v>
      </c>
      <c r="M379" s="31">
        <v>1.6E-2</v>
      </c>
      <c r="N379" s="35">
        <f t="shared" si="97"/>
        <v>94.983999999999995</v>
      </c>
      <c r="O379" s="82">
        <v>36.18</v>
      </c>
      <c r="P379" s="34">
        <v>38.89</v>
      </c>
      <c r="Q379" s="34">
        <v>7.29</v>
      </c>
      <c r="R379" s="34">
        <v>15.12</v>
      </c>
      <c r="S379" s="34">
        <v>0.41</v>
      </c>
      <c r="T379" s="34">
        <v>0.2</v>
      </c>
      <c r="U379" s="34">
        <v>0.27</v>
      </c>
      <c r="V379" s="34">
        <v>0.23</v>
      </c>
      <c r="W379" s="34">
        <v>0.49</v>
      </c>
      <c r="X379" s="34">
        <v>0.78</v>
      </c>
      <c r="Y379" s="34">
        <f t="shared" si="100"/>
        <v>1.0749032614704257</v>
      </c>
      <c r="Z379" s="34">
        <f t="shared" si="101"/>
        <v>1.2763957987838586</v>
      </c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6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</row>
    <row r="380" spans="1:48" ht="15.75" customHeight="1">
      <c r="A380" s="305" t="s">
        <v>2537</v>
      </c>
      <c r="B380" s="95">
        <v>45867</v>
      </c>
      <c r="C380" s="33" t="s">
        <v>2536</v>
      </c>
      <c r="D380" s="33">
        <v>1466</v>
      </c>
      <c r="E380" s="34">
        <v>15.2</v>
      </c>
      <c r="F380" s="34">
        <v>15.3</v>
      </c>
      <c r="G380" s="34">
        <v>4.18</v>
      </c>
      <c r="H380" s="34">
        <v>0.14000000000000001</v>
      </c>
      <c r="I380" s="34">
        <v>0.62</v>
      </c>
      <c r="J380" s="31">
        <v>0.03</v>
      </c>
      <c r="K380" s="31">
        <v>8.4000000000000005E-2</v>
      </c>
      <c r="L380" s="31">
        <v>5.1999999999999998E-2</v>
      </c>
      <c r="M380" s="31">
        <v>1.4999999999999999E-2</v>
      </c>
      <c r="N380" s="35">
        <f t="shared" si="97"/>
        <v>94.879000000000005</v>
      </c>
      <c r="O380" s="82">
        <v>35.81</v>
      </c>
      <c r="P380" s="34">
        <v>39.409999999999997</v>
      </c>
      <c r="Q380" s="34">
        <v>7.46</v>
      </c>
      <c r="R380" s="34">
        <v>14.75</v>
      </c>
      <c r="S380" s="34">
        <v>0.46</v>
      </c>
      <c r="T380" s="34">
        <v>0.22</v>
      </c>
      <c r="U380" s="34">
        <v>0.26</v>
      </c>
      <c r="V380" s="34">
        <v>0.21</v>
      </c>
      <c r="W380" s="34">
        <v>0.52</v>
      </c>
      <c r="X380" s="34">
        <v>0.78</v>
      </c>
      <c r="Y380" s="34">
        <f>P380/O380</f>
        <v>1.1005305780508237</v>
      </c>
      <c r="Z380" s="34">
        <f>(Q380+P380)/O380</f>
        <v>1.3088522759005863</v>
      </c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6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</row>
    <row r="381" spans="1:48" ht="15.75" customHeight="1">
      <c r="A381" s="305" t="s">
        <v>2539</v>
      </c>
      <c r="B381" s="95">
        <v>45867</v>
      </c>
      <c r="C381" s="33" t="s">
        <v>2538</v>
      </c>
      <c r="D381" s="33">
        <v>1469</v>
      </c>
      <c r="E381" s="34">
        <v>17.2</v>
      </c>
      <c r="F381" s="34">
        <v>17.3</v>
      </c>
      <c r="G381" s="34">
        <v>4.2</v>
      </c>
      <c r="H381" s="34">
        <v>0.12</v>
      </c>
      <c r="I381" s="34">
        <v>0.61</v>
      </c>
      <c r="J381" s="31">
        <v>4.4999999999999998E-2</v>
      </c>
      <c r="K381" s="31">
        <v>0.08</v>
      </c>
      <c r="L381" s="31">
        <v>5.0999999999999997E-2</v>
      </c>
      <c r="M381" s="31">
        <v>1.4E-2</v>
      </c>
      <c r="N381" s="35">
        <f t="shared" si="97"/>
        <v>94.88</v>
      </c>
      <c r="O381" s="82">
        <v>36.39</v>
      </c>
      <c r="P381" s="34">
        <v>38.590000000000003</v>
      </c>
      <c r="Q381" s="34">
        <v>7.14</v>
      </c>
      <c r="R381" s="34">
        <v>15.5</v>
      </c>
      <c r="S381" s="34">
        <v>0.37</v>
      </c>
      <c r="T381" s="34">
        <v>0.19</v>
      </c>
      <c r="U381" s="34">
        <v>0.26</v>
      </c>
      <c r="V381" s="34">
        <v>0.21</v>
      </c>
      <c r="W381" s="34">
        <v>0.48</v>
      </c>
      <c r="X381" s="34">
        <v>0.73</v>
      </c>
      <c r="Y381" s="34">
        <f>P381/O381</f>
        <v>1.060456169277274</v>
      </c>
      <c r="Z381" s="34">
        <f>(Q381+P381)/O381</f>
        <v>1.2566639186589723</v>
      </c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6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</row>
    <row r="382" spans="1:48" ht="15.75" customHeight="1">
      <c r="A382" s="305" t="s">
        <v>2541</v>
      </c>
      <c r="B382" s="95">
        <v>45867</v>
      </c>
      <c r="C382" s="33" t="s">
        <v>2540</v>
      </c>
      <c r="D382" s="33">
        <v>1480</v>
      </c>
      <c r="E382" s="34">
        <v>19.5</v>
      </c>
      <c r="F382" s="34">
        <v>20</v>
      </c>
      <c r="G382" s="34">
        <v>4.17</v>
      </c>
      <c r="H382" s="34">
        <v>0.13</v>
      </c>
      <c r="I382" s="34">
        <v>0.59</v>
      </c>
      <c r="J382" s="31">
        <v>3.2000000000000001E-2</v>
      </c>
      <c r="K382" s="31">
        <v>8.4000000000000005E-2</v>
      </c>
      <c r="L382" s="31">
        <v>5.0999999999999997E-2</v>
      </c>
      <c r="M382" s="31">
        <v>1.4999999999999999E-2</v>
      </c>
      <c r="N382" s="35">
        <f t="shared" si="97"/>
        <v>94.927999999999997</v>
      </c>
      <c r="O382" s="82">
        <v>35.71</v>
      </c>
      <c r="P382" s="34">
        <v>39.78</v>
      </c>
      <c r="Q382" s="34">
        <v>7.5</v>
      </c>
      <c r="R382" s="34">
        <v>14.57</v>
      </c>
      <c r="S382" s="34">
        <v>0.4</v>
      </c>
      <c r="T382" s="34">
        <v>0.18</v>
      </c>
      <c r="U382" s="34">
        <v>0.27</v>
      </c>
      <c r="V382" s="34">
        <v>0.2</v>
      </c>
      <c r="W382" s="34">
        <v>0.47</v>
      </c>
      <c r="X382" s="34">
        <v>0.77</v>
      </c>
      <c r="Y382" s="34">
        <f>P382/O382</f>
        <v>1.1139736768412209</v>
      </c>
      <c r="Z382" s="34">
        <f>(Q382+P382)/O382</f>
        <v>1.323998879865584</v>
      </c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6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</row>
    <row r="383" spans="1:48" ht="15.75" customHeight="1">
      <c r="A383" s="305" t="s">
        <v>2545</v>
      </c>
      <c r="B383" s="95">
        <v>45867</v>
      </c>
      <c r="C383" s="33" t="s">
        <v>2542</v>
      </c>
      <c r="D383" s="33">
        <v>1472</v>
      </c>
      <c r="E383" s="34">
        <v>21.3</v>
      </c>
      <c r="F383" s="34">
        <v>21.4</v>
      </c>
      <c r="G383" s="34">
        <v>4.26</v>
      </c>
      <c r="H383" s="34">
        <v>0.14000000000000001</v>
      </c>
      <c r="I383" s="34">
        <v>0.57999999999999996</v>
      </c>
      <c r="J383" s="31">
        <v>3.4000000000000002E-2</v>
      </c>
      <c r="K383" s="31">
        <v>0.08</v>
      </c>
      <c r="L383" s="31">
        <v>4.9000000000000002E-2</v>
      </c>
      <c r="M383" s="31">
        <v>1.6E-2</v>
      </c>
      <c r="N383" s="35">
        <f t="shared" si="97"/>
        <v>94.840999999999994</v>
      </c>
      <c r="O383" s="82">
        <v>35.99</v>
      </c>
      <c r="P383" s="34">
        <v>39.159999999999997</v>
      </c>
      <c r="Q383" s="34">
        <v>7.35</v>
      </c>
      <c r="R383" s="34">
        <v>14.95</v>
      </c>
      <c r="S383" s="34">
        <v>0.47</v>
      </c>
      <c r="T383" s="34">
        <v>0.22</v>
      </c>
      <c r="U383" s="34">
        <v>0.26</v>
      </c>
      <c r="V383" s="34">
        <v>0.2</v>
      </c>
      <c r="W383" s="34">
        <v>0.51</v>
      </c>
      <c r="X383" s="34">
        <v>0.78</v>
      </c>
      <c r="Y383" s="34">
        <v>1.0880800222283966</v>
      </c>
      <c r="Z383" s="34">
        <v>1.2923034176160044</v>
      </c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6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spans="1:48" ht="15.75" customHeight="1">
      <c r="A384" s="305" t="s">
        <v>2544</v>
      </c>
      <c r="B384" s="95">
        <v>45867</v>
      </c>
      <c r="C384" s="33" t="s">
        <v>2543</v>
      </c>
      <c r="D384" s="33">
        <v>1468</v>
      </c>
      <c r="E384" s="34">
        <v>23.05</v>
      </c>
      <c r="F384" s="34">
        <v>23.15</v>
      </c>
      <c r="G384" s="34">
        <v>4.2300000000000004</v>
      </c>
      <c r="H384" s="34">
        <v>0.12</v>
      </c>
      <c r="I384" s="34">
        <v>0.46</v>
      </c>
      <c r="J384" s="31">
        <v>4.5999999999999999E-2</v>
      </c>
      <c r="K384" s="31">
        <v>7.9000000000000001E-2</v>
      </c>
      <c r="L384" s="31">
        <v>0.04</v>
      </c>
      <c r="M384" s="31">
        <v>1.4E-2</v>
      </c>
      <c r="N384" s="35">
        <f t="shared" si="97"/>
        <v>95.010999999999996</v>
      </c>
      <c r="O384" s="82">
        <v>36.29</v>
      </c>
      <c r="P384" s="34">
        <v>38.619999999999997</v>
      </c>
      <c r="Q384" s="34">
        <v>7.23</v>
      </c>
      <c r="R384" s="34">
        <v>15.36</v>
      </c>
      <c r="S384" s="34">
        <v>0.38</v>
      </c>
      <c r="T384" s="34">
        <v>0.22</v>
      </c>
      <c r="U384" s="34">
        <v>0.27</v>
      </c>
      <c r="V384" s="34">
        <v>0.2</v>
      </c>
      <c r="W384" s="34">
        <v>0.5</v>
      </c>
      <c r="X384" s="34">
        <v>0.78</v>
      </c>
      <c r="Y384" s="34">
        <v>1.0642050151556903</v>
      </c>
      <c r="Z384" s="34">
        <v>1.2634334527418021</v>
      </c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6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spans="1:48" ht="15.75" customHeight="1">
      <c r="A385" s="76"/>
      <c r="B385" s="95"/>
      <c r="C385" s="33"/>
      <c r="D385" s="37"/>
      <c r="E385" s="34"/>
      <c r="F385" s="34"/>
      <c r="G385" s="34"/>
      <c r="H385" s="34"/>
      <c r="I385" s="34"/>
      <c r="J385" s="31"/>
      <c r="K385" s="31"/>
      <c r="L385" s="31"/>
      <c r="M385" s="31"/>
      <c r="N385" s="35"/>
      <c r="O385" s="82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6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spans="1:48" ht="15.75" customHeight="1">
      <c r="A386" s="305" t="s">
        <v>2547</v>
      </c>
      <c r="B386" s="95">
        <v>45868</v>
      </c>
      <c r="C386" s="33" t="s">
        <v>2546</v>
      </c>
      <c r="D386" s="33">
        <v>1473</v>
      </c>
      <c r="E386" s="34">
        <v>0.55000000000000004</v>
      </c>
      <c r="F386" s="34">
        <v>1.05</v>
      </c>
      <c r="G386" s="34">
        <v>4.2</v>
      </c>
      <c r="H386" s="34">
        <v>0.12</v>
      </c>
      <c r="I386" s="34">
        <v>0.53</v>
      </c>
      <c r="J386" s="31">
        <v>4.2000000000000003E-2</v>
      </c>
      <c r="K386" s="31">
        <v>7.3999999999999996E-2</v>
      </c>
      <c r="L386" s="31">
        <v>4.4999999999999998E-2</v>
      </c>
      <c r="M386" s="31">
        <v>1.4999999999999999E-2</v>
      </c>
      <c r="N386" s="35">
        <f t="shared" si="97"/>
        <v>94.974000000000004</v>
      </c>
      <c r="O386" s="82">
        <v>36.85</v>
      </c>
      <c r="P386" s="34">
        <v>38.18</v>
      </c>
      <c r="Q386" s="34">
        <v>7.08</v>
      </c>
      <c r="R386" s="34">
        <v>15.28</v>
      </c>
      <c r="S386" s="34">
        <v>0.41</v>
      </c>
      <c r="T386" s="34">
        <v>0.23</v>
      </c>
      <c r="U386" s="34">
        <v>0.25</v>
      </c>
      <c r="V386" s="34">
        <v>0.2</v>
      </c>
      <c r="W386" s="34">
        <v>0.5</v>
      </c>
      <c r="X386" s="34">
        <v>0.78</v>
      </c>
      <c r="Y386" s="34">
        <v>1.0360922659430121</v>
      </c>
      <c r="Z386" s="34">
        <v>1.2282225237449118</v>
      </c>
      <c r="AA386" s="34"/>
      <c r="AB386" s="34" t="s">
        <v>50</v>
      </c>
      <c r="AC386" s="34">
        <v>6.3</v>
      </c>
      <c r="AD386" s="34">
        <v>25.2</v>
      </c>
      <c r="AE386" s="34">
        <v>18.399999999999999</v>
      </c>
      <c r="AF386" s="34">
        <v>0.6</v>
      </c>
      <c r="AG386" s="34">
        <v>3.35</v>
      </c>
      <c r="AH386" s="34">
        <f>100-(AG386+AF386+AE386+AD386)</f>
        <v>52.45</v>
      </c>
      <c r="AI386" s="34">
        <f>AD386/AE386</f>
        <v>1.3695652173913044</v>
      </c>
      <c r="AJ386" s="34">
        <f>AE386/(AD386+AE386)*100</f>
        <v>42.201834862385326</v>
      </c>
      <c r="AK386" s="34">
        <f>AD386*3050/100+AG386*3050/100</f>
        <v>870.77499999999998</v>
      </c>
      <c r="AL386" s="36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spans="1:48" ht="15.75" customHeight="1">
      <c r="A387" s="305" t="s">
        <v>2549</v>
      </c>
      <c r="B387" s="95">
        <v>45868</v>
      </c>
      <c r="C387" s="33" t="s">
        <v>2548</v>
      </c>
      <c r="D387" s="33">
        <v>1481</v>
      </c>
      <c r="E387" s="34">
        <v>2.48</v>
      </c>
      <c r="F387" s="34">
        <v>2.58</v>
      </c>
      <c r="G387" s="34">
        <v>4.2300000000000004</v>
      </c>
      <c r="H387" s="34">
        <v>0.13</v>
      </c>
      <c r="I387" s="34">
        <v>0.56000000000000005</v>
      </c>
      <c r="J387" s="31">
        <v>4.2999999999999997E-2</v>
      </c>
      <c r="K387" s="31">
        <v>8.2000000000000003E-2</v>
      </c>
      <c r="L387" s="31">
        <v>4.8000000000000001E-2</v>
      </c>
      <c r="M387" s="31">
        <v>1.4999999999999999E-2</v>
      </c>
      <c r="N387" s="35">
        <f t="shared" si="97"/>
        <v>94.891999999999996</v>
      </c>
      <c r="O387" s="82">
        <v>36.47</v>
      </c>
      <c r="P387" s="34">
        <v>37.950000000000003</v>
      </c>
      <c r="Q387" s="34">
        <v>7.06</v>
      </c>
      <c r="R387" s="34">
        <v>16.16</v>
      </c>
      <c r="S387" s="34">
        <v>0.33</v>
      </c>
      <c r="T387" s="34">
        <v>0.19</v>
      </c>
      <c r="U387" s="34">
        <v>0.27</v>
      </c>
      <c r="V387" s="34">
        <v>0.2</v>
      </c>
      <c r="W387" s="34">
        <v>0.5</v>
      </c>
      <c r="X387" s="34">
        <v>0.74</v>
      </c>
      <c r="Y387" s="34">
        <v>1.0405812996983823</v>
      </c>
      <c r="Z387" s="34">
        <v>1.2341650671785032</v>
      </c>
      <c r="AA387" s="34"/>
      <c r="AB387" s="34" t="s">
        <v>50</v>
      </c>
      <c r="AC387" s="34">
        <v>6.3</v>
      </c>
      <c r="AD387" s="34"/>
      <c r="AE387" s="34"/>
      <c r="AF387" s="34"/>
      <c r="AG387" s="34"/>
      <c r="AH387" s="34"/>
      <c r="AI387" s="34"/>
      <c r="AJ387" s="34"/>
      <c r="AK387" s="34"/>
      <c r="AL387" s="36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spans="1:48" ht="15.75" customHeight="1">
      <c r="A388" s="305" t="s">
        <v>2551</v>
      </c>
      <c r="B388" s="95">
        <v>45868</v>
      </c>
      <c r="C388" s="33" t="s">
        <v>2550</v>
      </c>
      <c r="D388" s="33">
        <v>1469</v>
      </c>
      <c r="E388" s="34">
        <v>4.5</v>
      </c>
      <c r="F388" s="34">
        <v>5</v>
      </c>
      <c r="G388" s="34">
        <v>4.0599999999999996</v>
      </c>
      <c r="H388" s="34">
        <v>0.13</v>
      </c>
      <c r="I388" s="34">
        <v>0.84</v>
      </c>
      <c r="J388" s="31">
        <v>3.5999999999999997E-2</v>
      </c>
      <c r="K388" s="31">
        <v>8.3000000000000004E-2</v>
      </c>
      <c r="L388" s="31">
        <v>0.05</v>
      </c>
      <c r="M388" s="31">
        <v>1.4E-2</v>
      </c>
      <c r="N388" s="35">
        <f t="shared" si="97"/>
        <v>94.787000000000006</v>
      </c>
      <c r="O388" s="82">
        <v>36.549999999999997</v>
      </c>
      <c r="P388" s="34">
        <v>38.06</v>
      </c>
      <c r="Q388" s="34">
        <v>7.06</v>
      </c>
      <c r="R388" s="34">
        <v>15.93</v>
      </c>
      <c r="S388" s="34">
        <v>0.36</v>
      </c>
      <c r="T388" s="34">
        <v>0.2</v>
      </c>
      <c r="U388" s="34">
        <v>0.26</v>
      </c>
      <c r="V388" s="34">
        <v>0.21</v>
      </c>
      <c r="W388" s="34">
        <v>0.53</v>
      </c>
      <c r="X388" s="34">
        <v>0.74</v>
      </c>
      <c r="Y388" s="34">
        <v>1.0413132694938443</v>
      </c>
      <c r="Z388" s="34">
        <v>1.2344733242134065</v>
      </c>
      <c r="AA388" s="34"/>
      <c r="AB388" s="245" t="s">
        <v>53</v>
      </c>
      <c r="AC388" s="171">
        <v>14.3</v>
      </c>
      <c r="AD388" s="34"/>
      <c r="AE388" s="34"/>
      <c r="AF388" s="34"/>
      <c r="AG388" s="34"/>
      <c r="AH388" s="34"/>
      <c r="AI388" s="34"/>
      <c r="AJ388" s="34"/>
      <c r="AK388" s="34"/>
      <c r="AL388" s="36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spans="1:48" ht="15.75" customHeight="1">
      <c r="A389" s="305" t="s">
        <v>2553</v>
      </c>
      <c r="B389" s="95">
        <v>45868</v>
      </c>
      <c r="C389" s="33" t="s">
        <v>2552</v>
      </c>
      <c r="D389" s="33">
        <v>1467</v>
      </c>
      <c r="E389" s="34">
        <v>6.35</v>
      </c>
      <c r="F389" s="34">
        <v>6.45</v>
      </c>
      <c r="G389" s="34">
        <v>4.16</v>
      </c>
      <c r="H389" s="34">
        <v>0.11</v>
      </c>
      <c r="I389" s="34">
        <v>0.49</v>
      </c>
      <c r="J389" s="31">
        <v>5.6000000000000001E-2</v>
      </c>
      <c r="K389" s="31">
        <v>7.8E-2</v>
      </c>
      <c r="L389" s="31">
        <v>3.5999999999999997E-2</v>
      </c>
      <c r="M389" s="31">
        <v>1.4999999999999999E-2</v>
      </c>
      <c r="N389" s="35">
        <f>100-SUM(G389:M389)</f>
        <v>95.055000000000007</v>
      </c>
      <c r="O389" s="82">
        <v>36.659999999999997</v>
      </c>
      <c r="P389" s="34">
        <v>36.76</v>
      </c>
      <c r="Q389" s="34">
        <v>6.98</v>
      </c>
      <c r="R389" s="34">
        <v>16.77</v>
      </c>
      <c r="S389" s="34">
        <v>0.41</v>
      </c>
      <c r="T389" s="34">
        <v>0.25</v>
      </c>
      <c r="U389" s="34">
        <v>0.24</v>
      </c>
      <c r="V389" s="34">
        <v>0.22</v>
      </c>
      <c r="W389" s="34">
        <v>0.52</v>
      </c>
      <c r="X389" s="34">
        <v>0.86</v>
      </c>
      <c r="Y389" s="34">
        <f t="shared" ref="Y389:Y394" si="102">P389/O389</f>
        <v>1.0027277686852156</v>
      </c>
      <c r="Z389" s="34">
        <f t="shared" ref="Z389:Z394" si="103">(Q389+P389)/O389</f>
        <v>1.193126022913257</v>
      </c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6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spans="1:48" ht="15.75" customHeight="1">
      <c r="A390" s="305" t="s">
        <v>2554</v>
      </c>
      <c r="B390" s="95">
        <v>45868</v>
      </c>
      <c r="C390" s="33" t="s">
        <v>2555</v>
      </c>
      <c r="D390" s="33">
        <v>1468</v>
      </c>
      <c r="E390" s="34">
        <v>8.5500000000000007</v>
      </c>
      <c r="F390" s="34">
        <v>9.0500000000000007</v>
      </c>
      <c r="G390" s="34">
        <v>4.1399999999999997</v>
      </c>
      <c r="H390" s="34">
        <v>0.13</v>
      </c>
      <c r="I390" s="34">
        <v>0.57999999999999996</v>
      </c>
      <c r="J390" s="31">
        <v>5.0999999999999997E-2</v>
      </c>
      <c r="K390" s="31">
        <v>8.0199999999999994E-2</v>
      </c>
      <c r="L390" s="31">
        <v>4.4999999999999998E-2</v>
      </c>
      <c r="M390" s="31">
        <v>1.4999999999999999E-2</v>
      </c>
      <c r="N390" s="35">
        <f t="shared" ref="N390:N398" si="104">100-SUM(G390:M390)</f>
        <v>94.958799999999997</v>
      </c>
      <c r="O390" s="82">
        <v>36.6</v>
      </c>
      <c r="P390" s="34">
        <v>38</v>
      </c>
      <c r="Q390" s="34">
        <v>7.16</v>
      </c>
      <c r="R390" s="34">
        <v>15.4</v>
      </c>
      <c r="S390" s="34">
        <v>0.51</v>
      </c>
      <c r="T390" s="34">
        <v>0.24</v>
      </c>
      <c r="U390" s="34">
        <v>0.25</v>
      </c>
      <c r="V390" s="34">
        <v>0.21</v>
      </c>
      <c r="W390" s="34">
        <v>0.51</v>
      </c>
      <c r="X390" s="34">
        <v>0.86</v>
      </c>
      <c r="Y390" s="34">
        <f t="shared" si="102"/>
        <v>1.0382513661202186</v>
      </c>
      <c r="Z390" s="34">
        <f t="shared" si="103"/>
        <v>1.2338797814207649</v>
      </c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6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spans="1:48" ht="15.75" customHeight="1">
      <c r="A391" s="305" t="s">
        <v>2557</v>
      </c>
      <c r="B391" s="95">
        <v>45868</v>
      </c>
      <c r="C391" s="33" t="s">
        <v>2556</v>
      </c>
      <c r="D391" s="33">
        <v>1458</v>
      </c>
      <c r="E391" s="34">
        <v>10.1</v>
      </c>
      <c r="F391" s="34">
        <v>10.199999999999999</v>
      </c>
      <c r="G391" s="34">
        <v>4.1399999999999997</v>
      </c>
      <c r="H391" s="34">
        <v>0.14000000000000001</v>
      </c>
      <c r="I391" s="34">
        <v>0.57999999999999996</v>
      </c>
      <c r="J391" s="31">
        <v>4.4999999999999998E-2</v>
      </c>
      <c r="K391" s="31">
        <v>7.4999999999999997E-2</v>
      </c>
      <c r="L391" s="31">
        <v>4.4999999999999998E-2</v>
      </c>
      <c r="M391" s="31">
        <v>1.7000000000000001E-2</v>
      </c>
      <c r="N391" s="35">
        <f t="shared" si="104"/>
        <v>94.957999999999998</v>
      </c>
      <c r="O391" s="82">
        <v>36.369999999999997</v>
      </c>
      <c r="P391" s="34">
        <v>38.78</v>
      </c>
      <c r="Q391" s="34">
        <v>7.32</v>
      </c>
      <c r="R391" s="34">
        <v>14.83</v>
      </c>
      <c r="S391" s="34">
        <v>0.45</v>
      </c>
      <c r="T391" s="34">
        <v>0.25</v>
      </c>
      <c r="U391" s="34">
        <v>0.25</v>
      </c>
      <c r="V391" s="34">
        <v>0.22</v>
      </c>
      <c r="W391" s="34">
        <v>0.5</v>
      </c>
      <c r="X391" s="34">
        <v>0.87</v>
      </c>
      <c r="Y391" s="34">
        <f t="shared" si="102"/>
        <v>1.0662634039043168</v>
      </c>
      <c r="Z391" s="34">
        <f t="shared" si="103"/>
        <v>1.2675281825680507</v>
      </c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6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spans="1:48" ht="15.75" customHeight="1">
      <c r="A392" s="305" t="s">
        <v>2559</v>
      </c>
      <c r="B392" s="95">
        <v>45868</v>
      </c>
      <c r="C392" s="33" t="s">
        <v>2558</v>
      </c>
      <c r="D392" s="33">
        <v>1460</v>
      </c>
      <c r="E392" s="34">
        <v>12.1</v>
      </c>
      <c r="F392" s="34">
        <v>12.2</v>
      </c>
      <c r="G392" s="34">
        <v>4.1399999999999997</v>
      </c>
      <c r="H392" s="34">
        <v>0.11</v>
      </c>
      <c r="I392" s="34">
        <v>0.42</v>
      </c>
      <c r="J392" s="31">
        <v>5.8000000000000003E-2</v>
      </c>
      <c r="K392" s="31">
        <v>7.5999999999999998E-2</v>
      </c>
      <c r="L392" s="31">
        <v>3.3000000000000002E-2</v>
      </c>
      <c r="M392" s="31">
        <v>1.4999999999999999E-2</v>
      </c>
      <c r="N392" s="35">
        <f t="shared" si="104"/>
        <v>95.147999999999996</v>
      </c>
      <c r="O392" s="82">
        <v>36.53</v>
      </c>
      <c r="P392" s="34">
        <v>39.229999999999997</v>
      </c>
      <c r="Q392" s="34">
        <v>7.48</v>
      </c>
      <c r="R392" s="34">
        <v>14.96</v>
      </c>
      <c r="S392" s="34">
        <v>0.49</v>
      </c>
      <c r="T392" s="34">
        <v>0.26</v>
      </c>
      <c r="U392" s="34">
        <v>0.25</v>
      </c>
      <c r="V392" s="34">
        <v>0.2</v>
      </c>
      <c r="W392" s="34">
        <v>0.49</v>
      </c>
      <c r="X392" s="34">
        <v>0.89</v>
      </c>
      <c r="Y392" s="34">
        <f t="shared" si="102"/>
        <v>1.0739118532712837</v>
      </c>
      <c r="Z392" s="34">
        <f t="shared" si="103"/>
        <v>1.2786750615932108</v>
      </c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6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spans="1:48" ht="15.75" customHeight="1">
      <c r="A393" s="305" t="s">
        <v>2561</v>
      </c>
      <c r="B393" s="95">
        <v>45868</v>
      </c>
      <c r="C393" s="33" t="s">
        <v>2560</v>
      </c>
      <c r="D393" s="33">
        <v>1448</v>
      </c>
      <c r="E393" s="34">
        <v>14.25</v>
      </c>
      <c r="F393" s="34">
        <v>14.35</v>
      </c>
      <c r="G393" s="34">
        <v>4.2</v>
      </c>
      <c r="H393" s="34">
        <v>0.11</v>
      </c>
      <c r="I393" s="34">
        <v>0.33</v>
      </c>
      <c r="J393" s="31">
        <v>6.0999999999999999E-2</v>
      </c>
      <c r="K393" s="31">
        <v>7.6999999999999999E-2</v>
      </c>
      <c r="L393" s="31">
        <v>2.7E-2</v>
      </c>
      <c r="M393" s="31">
        <v>1.4E-2</v>
      </c>
      <c r="N393" s="35">
        <f t="shared" si="104"/>
        <v>95.180999999999997</v>
      </c>
      <c r="O393" s="82">
        <v>37.229999999999997</v>
      </c>
      <c r="P393" s="34">
        <v>37.799999999999997</v>
      </c>
      <c r="Q393" s="34">
        <v>7.28</v>
      </c>
      <c r="R393" s="34">
        <v>15.24</v>
      </c>
      <c r="S393" s="34">
        <v>0.22</v>
      </c>
      <c r="T393" s="34">
        <v>0.3</v>
      </c>
      <c r="U393" s="34">
        <v>0.37</v>
      </c>
      <c r="V393" s="34">
        <v>0.22</v>
      </c>
      <c r="W393" s="34">
        <v>0.48</v>
      </c>
      <c r="X393" s="34">
        <v>0.73</v>
      </c>
      <c r="Y393" s="34">
        <f t="shared" si="102"/>
        <v>1.0153102336825142</v>
      </c>
      <c r="Z393" s="34">
        <f t="shared" si="103"/>
        <v>1.2108514638732206</v>
      </c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6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spans="1:48" ht="15.75" customHeight="1">
      <c r="A394" s="306" t="s">
        <v>2563</v>
      </c>
      <c r="B394" s="95">
        <v>45868</v>
      </c>
      <c r="C394" s="33" t="s">
        <v>2562</v>
      </c>
      <c r="D394" s="33">
        <v>1450</v>
      </c>
      <c r="E394" s="34">
        <v>15.4</v>
      </c>
      <c r="F394" s="34">
        <v>15.5</v>
      </c>
      <c r="G394" s="34">
        <v>4.22</v>
      </c>
      <c r="H394" s="34">
        <v>0.15</v>
      </c>
      <c r="I394" s="34">
        <v>0.71</v>
      </c>
      <c r="J394" s="31">
        <v>3.5000000000000003E-2</v>
      </c>
      <c r="K394" s="31">
        <v>9.2999999999999999E-2</v>
      </c>
      <c r="L394" s="31">
        <v>0.06</v>
      </c>
      <c r="M394" s="31">
        <v>1.6E-2</v>
      </c>
      <c r="N394" s="35">
        <f t="shared" si="104"/>
        <v>94.715999999999994</v>
      </c>
      <c r="O394" s="82">
        <v>36.619999999999997</v>
      </c>
      <c r="P394" s="34">
        <v>37.700000000000003</v>
      </c>
      <c r="Q394" s="34">
        <v>7.15</v>
      </c>
      <c r="R394" s="34">
        <v>16.32</v>
      </c>
      <c r="S394" s="34">
        <v>0.24</v>
      </c>
      <c r="T394" s="34">
        <v>0.22</v>
      </c>
      <c r="U394" s="34">
        <v>0.35</v>
      </c>
      <c r="V394" s="34">
        <v>0.21</v>
      </c>
      <c r="W394" s="34">
        <v>0.41</v>
      </c>
      <c r="X394" s="34">
        <v>0.67</v>
      </c>
      <c r="Y394" s="34">
        <f t="shared" si="102"/>
        <v>1.0294920808301475</v>
      </c>
      <c r="Z394" s="34">
        <f t="shared" si="103"/>
        <v>1.2247405789186239</v>
      </c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6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spans="1:48" ht="15.75" customHeight="1">
      <c r="A395" s="306" t="s">
        <v>2565</v>
      </c>
      <c r="B395" s="95">
        <v>45868</v>
      </c>
      <c r="C395" s="33" t="s">
        <v>2564</v>
      </c>
      <c r="D395" s="33">
        <v>1478</v>
      </c>
      <c r="E395" s="34">
        <v>17.2</v>
      </c>
      <c r="F395" s="34">
        <v>17.3</v>
      </c>
      <c r="G395" s="34">
        <v>4.21</v>
      </c>
      <c r="H395" s="34">
        <v>0.15</v>
      </c>
      <c r="I395" s="34">
        <v>0.98</v>
      </c>
      <c r="J395" s="31">
        <v>2.1000000000000001E-2</v>
      </c>
      <c r="K395" s="31">
        <v>9.5000000000000001E-2</v>
      </c>
      <c r="L395" s="31">
        <v>0.08</v>
      </c>
      <c r="M395" s="31">
        <v>1.4E-2</v>
      </c>
      <c r="N395" s="35">
        <f t="shared" si="104"/>
        <v>94.45</v>
      </c>
      <c r="O395" s="82">
        <v>35.409999999999997</v>
      </c>
      <c r="P395" s="34">
        <v>38.76</v>
      </c>
      <c r="Q395" s="34">
        <v>7.41</v>
      </c>
      <c r="R395" s="34">
        <v>16.28</v>
      </c>
      <c r="S395" s="34">
        <v>0.26</v>
      </c>
      <c r="T395" s="34">
        <v>0.14000000000000001</v>
      </c>
      <c r="U395" s="34">
        <v>0.26</v>
      </c>
      <c r="V395" s="34">
        <v>0.21</v>
      </c>
      <c r="W395" s="34">
        <v>0.41</v>
      </c>
      <c r="X395" s="34">
        <v>0.59</v>
      </c>
      <c r="Y395" s="34">
        <v>1.0946060434905394</v>
      </c>
      <c r="Z395" s="34">
        <v>1.3038689635696132</v>
      </c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6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spans="1:48" ht="15.75" customHeight="1">
      <c r="A396" s="306" t="s">
        <v>2567</v>
      </c>
      <c r="B396" s="95">
        <v>45868</v>
      </c>
      <c r="C396" s="33" t="s">
        <v>2566</v>
      </c>
      <c r="D396" s="33">
        <v>1484</v>
      </c>
      <c r="E396" s="34">
        <v>19.100000000000001</v>
      </c>
      <c r="F396" s="34">
        <v>19.2</v>
      </c>
      <c r="G396" s="34">
        <v>4.21</v>
      </c>
      <c r="H396" s="34">
        <v>0.12</v>
      </c>
      <c r="I396" s="34">
        <v>0.44</v>
      </c>
      <c r="J396" s="31">
        <v>4.8000000000000001E-2</v>
      </c>
      <c r="K396" s="31">
        <v>7.6999999999999999E-2</v>
      </c>
      <c r="L396" s="31">
        <v>4.1000000000000002E-2</v>
      </c>
      <c r="M396" s="31">
        <v>1.7000000000000001E-2</v>
      </c>
      <c r="N396" s="35">
        <f t="shared" si="104"/>
        <v>95.046999999999997</v>
      </c>
      <c r="O396" s="82">
        <v>36.25</v>
      </c>
      <c r="P396" s="34">
        <v>38.49</v>
      </c>
      <c r="Q396" s="34">
        <v>7.47</v>
      </c>
      <c r="R396" s="34">
        <v>15.53</v>
      </c>
      <c r="S396" s="34">
        <v>0.26</v>
      </c>
      <c r="T396" s="34">
        <v>0.19</v>
      </c>
      <c r="U396" s="34">
        <v>0.38</v>
      </c>
      <c r="V396" s="34">
        <v>0.21</v>
      </c>
      <c r="W396" s="34">
        <v>0.45</v>
      </c>
      <c r="X396" s="34">
        <v>0.67</v>
      </c>
      <c r="Y396" s="34">
        <v>1.0617931034482759</v>
      </c>
      <c r="Z396" s="34">
        <v>1.2678620689655173</v>
      </c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6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spans="1:48" ht="15.75" customHeight="1">
      <c r="A397" s="306" t="s">
        <v>2569</v>
      </c>
      <c r="B397" s="95">
        <v>45868</v>
      </c>
      <c r="C397" s="33" t="s">
        <v>2568</v>
      </c>
      <c r="D397" s="33">
        <v>1482</v>
      </c>
      <c r="E397" s="34">
        <v>20.5</v>
      </c>
      <c r="F397" s="34">
        <v>21</v>
      </c>
      <c r="G397" s="34">
        <v>4.29</v>
      </c>
      <c r="H397" s="34">
        <v>0.14000000000000001</v>
      </c>
      <c r="I397" s="34">
        <v>0.67</v>
      </c>
      <c r="J397" s="31">
        <v>3.5000000000000003E-2</v>
      </c>
      <c r="K397" s="31">
        <v>0.08</v>
      </c>
      <c r="L397" s="31">
        <v>5.7000000000000002E-2</v>
      </c>
      <c r="M397" s="31">
        <v>1.7999999999999999E-2</v>
      </c>
      <c r="N397" s="35">
        <f t="shared" si="104"/>
        <v>94.71</v>
      </c>
      <c r="O397" s="82">
        <v>35.64</v>
      </c>
      <c r="P397" s="34">
        <v>38.409999999999997</v>
      </c>
      <c r="Q397" s="34">
        <v>7.46</v>
      </c>
      <c r="R397" s="34">
        <v>16.18</v>
      </c>
      <c r="S397" s="34">
        <v>0.26</v>
      </c>
      <c r="T397" s="34">
        <v>0.18</v>
      </c>
      <c r="U397" s="34">
        <v>0.37</v>
      </c>
      <c r="V397" s="34">
        <v>0.22</v>
      </c>
      <c r="W397" s="34">
        <v>0.48</v>
      </c>
      <c r="X397" s="34">
        <v>0.7</v>
      </c>
      <c r="Y397" s="34">
        <v>1.0777216610549942</v>
      </c>
      <c r="Z397" s="34">
        <v>1.287037037037037</v>
      </c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6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spans="1:48" ht="15.75" customHeight="1">
      <c r="A398" s="306" t="s">
        <v>2571</v>
      </c>
      <c r="B398" s="95">
        <v>45868</v>
      </c>
      <c r="C398" s="33" t="s">
        <v>2570</v>
      </c>
      <c r="D398" s="33">
        <v>1497</v>
      </c>
      <c r="E398" s="34">
        <v>23.05</v>
      </c>
      <c r="F398" s="34">
        <v>23.15</v>
      </c>
      <c r="G398" s="34">
        <v>4.29</v>
      </c>
      <c r="H398" s="34">
        <v>0.13</v>
      </c>
      <c r="I398" s="34">
        <v>0.62</v>
      </c>
      <c r="J398" s="31">
        <v>4.7E-2</v>
      </c>
      <c r="K398" s="31">
        <v>9.1999999999999998E-2</v>
      </c>
      <c r="L398" s="31">
        <v>0.05</v>
      </c>
      <c r="M398" s="31">
        <v>1.4E-2</v>
      </c>
      <c r="N398" s="35">
        <f t="shared" si="104"/>
        <v>94.757000000000005</v>
      </c>
      <c r="O398" s="82">
        <v>35.925094686623673</v>
      </c>
      <c r="P398" s="34">
        <v>37.11538396840939</v>
      </c>
      <c r="Q398" s="34">
        <v>7.1628700884733236</v>
      </c>
      <c r="R398" s="34">
        <v>17.55634421838425</v>
      </c>
      <c r="S398" s="34">
        <v>0.25826234061472919</v>
      </c>
      <c r="T398" s="34">
        <v>0.17108798185840529</v>
      </c>
      <c r="U398" s="34">
        <v>0.35507801034872088</v>
      </c>
      <c r="V398" s="34">
        <v>0.22382333626652554</v>
      </c>
      <c r="W398" s="34">
        <v>0.45831451140186918</v>
      </c>
      <c r="X398" s="34">
        <v>0.66374085761914969</v>
      </c>
      <c r="Y398" s="34">
        <v>1.0331325301204817</v>
      </c>
      <c r="Z398" s="34">
        <v>1.2325160015060239</v>
      </c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6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</row>
    <row r="399" spans="1:48" ht="15.75" customHeight="1">
      <c r="A399" s="306" t="s">
        <v>2573</v>
      </c>
      <c r="B399" s="95">
        <v>45868</v>
      </c>
      <c r="C399" s="33" t="s">
        <v>2572</v>
      </c>
      <c r="D399" s="33">
        <v>1480</v>
      </c>
      <c r="E399" s="34">
        <v>0.25</v>
      </c>
      <c r="F399" s="34">
        <v>0.35</v>
      </c>
      <c r="G399" s="34">
        <v>4.22</v>
      </c>
      <c r="H399" s="34">
        <v>0.14000000000000001</v>
      </c>
      <c r="I399" s="34">
        <v>0.56000000000000005</v>
      </c>
      <c r="J399" s="31">
        <v>3.6999999999999998E-2</v>
      </c>
      <c r="K399" s="31">
        <v>8.5999999999999993E-2</v>
      </c>
      <c r="L399" s="31">
        <v>5.1999999999999998E-2</v>
      </c>
      <c r="M399" s="31">
        <v>1.6E-2</v>
      </c>
      <c r="N399" s="35">
        <f t="shared" ref="N399:N414" si="105">100-SUM(G399:M399)</f>
        <v>94.888999999999996</v>
      </c>
      <c r="O399" s="82">
        <v>35.869999999999997</v>
      </c>
      <c r="P399" s="34">
        <v>38.06</v>
      </c>
      <c r="Q399" s="34">
        <v>7.3798203846880552</v>
      </c>
      <c r="R399" s="34">
        <v>16.08225829457761</v>
      </c>
      <c r="S399" s="34">
        <v>0.25782813184030051</v>
      </c>
      <c r="T399" s="34">
        <v>0.20094157262902385</v>
      </c>
      <c r="U399" s="34">
        <v>0.35448102827486094</v>
      </c>
      <c r="V399" s="34">
        <v>0.21227467732530081</v>
      </c>
      <c r="W399" s="34">
        <v>0.47787924802634446</v>
      </c>
      <c r="X399" s="34">
        <v>0.71094133104011781</v>
      </c>
      <c r="Y399" s="34">
        <v>1.0610538054084195</v>
      </c>
      <c r="Z399" s="34">
        <v>1.2325160015060239</v>
      </c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6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</row>
    <row r="400" spans="1:48" ht="15.75" customHeight="1">
      <c r="A400" s="306"/>
      <c r="B400" s="95"/>
      <c r="C400" s="33"/>
      <c r="D400" s="33"/>
      <c r="E400" s="34"/>
      <c r="F400" s="34"/>
      <c r="G400" s="34"/>
      <c r="H400" s="34"/>
      <c r="I400" s="34"/>
      <c r="J400" s="31"/>
      <c r="K400" s="31"/>
      <c r="L400" s="31"/>
      <c r="M400" s="31"/>
      <c r="N400" s="35"/>
      <c r="O400" s="82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6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</row>
    <row r="401" spans="1:48" ht="15.75" customHeight="1">
      <c r="A401" s="306" t="s">
        <v>2575</v>
      </c>
      <c r="B401" s="95">
        <v>45869</v>
      </c>
      <c r="C401" s="33" t="s">
        <v>2574</v>
      </c>
      <c r="D401" s="33">
        <v>1473</v>
      </c>
      <c r="E401" s="34">
        <v>2.0499999999999998</v>
      </c>
      <c r="F401" s="34">
        <v>2.15</v>
      </c>
      <c r="G401" s="34">
        <v>4.29</v>
      </c>
      <c r="H401" s="34">
        <v>0.12</v>
      </c>
      <c r="I401" s="34">
        <v>0.56000000000000005</v>
      </c>
      <c r="J401" s="31">
        <v>3.6999999999999998E-2</v>
      </c>
      <c r="K401" s="31">
        <v>8.4000000000000005E-2</v>
      </c>
      <c r="L401" s="31">
        <v>4.9000000000000002E-2</v>
      </c>
      <c r="M401" s="31">
        <v>1.4999999999999999E-2</v>
      </c>
      <c r="N401" s="35">
        <f t="shared" si="105"/>
        <v>94.844999999999999</v>
      </c>
      <c r="O401" s="82">
        <v>35.9</v>
      </c>
      <c r="P401" s="34">
        <v>38.1</v>
      </c>
      <c r="Q401" s="34">
        <v>7.45</v>
      </c>
      <c r="R401" s="34">
        <v>16.190000000000001</v>
      </c>
      <c r="S401" s="34">
        <v>0.25</v>
      </c>
      <c r="T401" s="34">
        <v>0.18085762453686632</v>
      </c>
      <c r="U401" s="34">
        <v>0.36</v>
      </c>
      <c r="V401" s="34">
        <v>0.2</v>
      </c>
      <c r="W401" s="34">
        <v>0.5</v>
      </c>
      <c r="X401" s="34">
        <v>0.69</v>
      </c>
      <c r="Y401" s="34">
        <v>1.0612813370473539</v>
      </c>
      <c r="Z401" s="34">
        <v>1.2325160015060239</v>
      </c>
      <c r="AA401" s="34"/>
      <c r="AB401" s="34" t="s">
        <v>48</v>
      </c>
      <c r="AC401" s="34">
        <v>22.3</v>
      </c>
      <c r="AD401" s="34">
        <v>25.2</v>
      </c>
      <c r="AE401" s="34">
        <v>18.2</v>
      </c>
      <c r="AF401" s="34">
        <v>0.6</v>
      </c>
      <c r="AG401" s="34">
        <v>3.22</v>
      </c>
      <c r="AH401" s="34">
        <v>52.78</v>
      </c>
      <c r="AI401" s="34">
        <v>1.3846153846153846</v>
      </c>
      <c r="AJ401" s="34">
        <v>41.935483870967744</v>
      </c>
      <c r="AK401" s="34">
        <v>866.81000000000006</v>
      </c>
      <c r="AL401" s="36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</row>
    <row r="402" spans="1:48" ht="15.75" customHeight="1">
      <c r="A402" s="306" t="s">
        <v>2577</v>
      </c>
      <c r="B402" s="95">
        <v>45869</v>
      </c>
      <c r="C402" s="33" t="s">
        <v>2576</v>
      </c>
      <c r="D402" s="33">
        <v>1486</v>
      </c>
      <c r="E402" s="34">
        <v>3.35</v>
      </c>
      <c r="F402" s="34">
        <v>3.45</v>
      </c>
      <c r="G402" s="34">
        <v>4.2300000000000004</v>
      </c>
      <c r="H402" s="34">
        <v>0.13</v>
      </c>
      <c r="I402" s="34">
        <v>0.86</v>
      </c>
      <c r="J402" s="31">
        <v>2.4E-2</v>
      </c>
      <c r="K402" s="31">
        <v>8.7999999999999995E-2</v>
      </c>
      <c r="L402" s="31">
        <v>7.0000000000000007E-2</v>
      </c>
      <c r="M402" s="31">
        <v>1.4E-2</v>
      </c>
      <c r="N402" s="35">
        <f t="shared" si="105"/>
        <v>94.584000000000003</v>
      </c>
      <c r="O402" s="82">
        <v>35.206692791544143</v>
      </c>
      <c r="P402" s="34">
        <v>38.327837247922886</v>
      </c>
      <c r="Q402" s="34">
        <v>7.5073825072255609</v>
      </c>
      <c r="R402" s="34">
        <v>16.847076275258022</v>
      </c>
      <c r="S402" s="34">
        <v>0.25791940877430847</v>
      </c>
      <c r="T402" s="34">
        <v>0.12060762626808905</v>
      </c>
      <c r="U402" s="34">
        <v>0.35460652249922653</v>
      </c>
      <c r="V402" s="34">
        <v>0.21234982731601548</v>
      </c>
      <c r="W402" s="34">
        <v>0.42719221224157139</v>
      </c>
      <c r="X402" s="34">
        <v>0.62833558095017705</v>
      </c>
      <c r="Y402" s="34">
        <v>1.0886520206501298</v>
      </c>
      <c r="Z402" s="34">
        <v>1.2325160015060239</v>
      </c>
      <c r="AA402" s="34"/>
      <c r="AB402" s="34" t="s">
        <v>50</v>
      </c>
      <c r="AC402" s="34">
        <v>6.3</v>
      </c>
      <c r="AD402" s="34"/>
      <c r="AE402" s="34"/>
      <c r="AF402" s="34"/>
      <c r="AG402" s="34"/>
      <c r="AH402" s="34"/>
      <c r="AI402" s="34"/>
      <c r="AJ402" s="34"/>
      <c r="AK402" s="34"/>
      <c r="AL402" s="36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</row>
    <row r="403" spans="1:48" ht="15.75" customHeight="1">
      <c r="A403" s="306" t="s">
        <v>2578</v>
      </c>
      <c r="B403" s="95">
        <v>45869</v>
      </c>
      <c r="C403" s="33" t="s">
        <v>2579</v>
      </c>
      <c r="D403" s="33">
        <v>1475</v>
      </c>
      <c r="E403" s="34">
        <v>6.3</v>
      </c>
      <c r="F403" s="34">
        <v>6.4</v>
      </c>
      <c r="G403" s="34">
        <v>4.22</v>
      </c>
      <c r="H403" s="34">
        <v>0.12</v>
      </c>
      <c r="I403" s="34">
        <v>0.63</v>
      </c>
      <c r="J403" s="31">
        <v>0.03</v>
      </c>
      <c r="K403" s="31">
        <v>8.4000000000000005E-2</v>
      </c>
      <c r="L403" s="31">
        <v>5.6000000000000001E-2</v>
      </c>
      <c r="M403" s="31">
        <v>1.4999999999999999E-2</v>
      </c>
      <c r="N403" s="35">
        <f t="shared" si="105"/>
        <v>94.844999999999999</v>
      </c>
      <c r="O403" s="82">
        <v>35.01</v>
      </c>
      <c r="P403" s="34">
        <v>38.630000000000003</v>
      </c>
      <c r="Q403" s="34">
        <v>7.73</v>
      </c>
      <c r="R403" s="34">
        <v>16.5</v>
      </c>
      <c r="S403" s="34">
        <v>0.26</v>
      </c>
      <c r="T403" s="34">
        <v>0.12</v>
      </c>
      <c r="U403" s="34">
        <v>0.38</v>
      </c>
      <c r="V403" s="34">
        <v>0.21</v>
      </c>
      <c r="W403" s="34">
        <v>0.42</v>
      </c>
      <c r="X403" s="34">
        <v>0.65</v>
      </c>
      <c r="Y403" s="34">
        <f t="shared" ref="Y403:Y407" si="106">P403/O403</f>
        <v>1.1033990288489004</v>
      </c>
      <c r="Z403" s="34">
        <f t="shared" ref="Z403:Z407" si="107">(Q403+P403)/O403</f>
        <v>1.3241930876892316</v>
      </c>
      <c r="AA403" s="34"/>
      <c r="AB403" s="34" t="s">
        <v>53</v>
      </c>
      <c r="AC403" s="34">
        <v>14.3</v>
      </c>
      <c r="AD403" s="34">
        <v>24.8</v>
      </c>
      <c r="AE403" s="34">
        <v>18.2</v>
      </c>
      <c r="AF403" s="34">
        <v>0.6</v>
      </c>
      <c r="AG403" s="34">
        <v>3.08</v>
      </c>
      <c r="AH403" s="34">
        <v>53.32</v>
      </c>
      <c r="AI403" s="34">
        <v>1.3626373626373627</v>
      </c>
      <c r="AJ403" s="34">
        <v>42.325581395348841</v>
      </c>
      <c r="AK403" s="34">
        <v>850.33999999999992</v>
      </c>
      <c r="AL403" s="36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spans="1:48" ht="15.75" customHeight="1">
      <c r="A404" s="306" t="s">
        <v>2580</v>
      </c>
      <c r="B404" s="51">
        <v>45869</v>
      </c>
      <c r="C404" s="33" t="s">
        <v>2581</v>
      </c>
      <c r="D404" s="33">
        <v>1479</v>
      </c>
      <c r="E404" s="34">
        <v>7.55</v>
      </c>
      <c r="F404" s="34">
        <v>8.0500000000000007</v>
      </c>
      <c r="G404" s="34">
        <v>4.2</v>
      </c>
      <c r="H404" s="34">
        <v>0.12</v>
      </c>
      <c r="I404" s="34">
        <v>0.42</v>
      </c>
      <c r="J404" s="31">
        <v>4.3999999999999997E-2</v>
      </c>
      <c r="K404" s="31">
        <v>0.08</v>
      </c>
      <c r="L404" s="31">
        <v>3.7999999999999999E-2</v>
      </c>
      <c r="M404" s="31">
        <v>1.4999999999999999E-2</v>
      </c>
      <c r="N404" s="35">
        <f t="shared" si="105"/>
        <v>95.082999999999998</v>
      </c>
      <c r="O404" s="34">
        <v>35.404443581520177</v>
      </c>
      <c r="P404" s="34">
        <v>38.201079981006707</v>
      </c>
      <c r="Q404" s="34">
        <v>7.5485083035222047</v>
      </c>
      <c r="R404" s="34">
        <v>16.352052843156585</v>
      </c>
      <c r="S404" s="34">
        <v>0.25790150457327499</v>
      </c>
      <c r="T404" s="34">
        <v>0.18089888092584167</v>
      </c>
      <c r="U404" s="34">
        <v>0.38185743775879338</v>
      </c>
      <c r="V404" s="34">
        <v>0.21</v>
      </c>
      <c r="W404" s="34">
        <v>0.5</v>
      </c>
      <c r="X404" s="34">
        <v>0.74566518717631947</v>
      </c>
      <c r="Y404" s="34">
        <f t="shared" si="106"/>
        <v>1.078991112882403</v>
      </c>
      <c r="Z404" s="34">
        <f t="shared" si="107"/>
        <v>1.292199047816939</v>
      </c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6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spans="1:48" ht="15.75" customHeight="1">
      <c r="A405" s="307" t="s">
        <v>2582</v>
      </c>
      <c r="B405" s="51">
        <v>45869</v>
      </c>
      <c r="C405" s="33" t="s">
        <v>2583</v>
      </c>
      <c r="D405" s="37">
        <v>1470</v>
      </c>
      <c r="E405" s="34">
        <v>10.15</v>
      </c>
      <c r="F405" s="34">
        <v>10.25</v>
      </c>
      <c r="G405" s="34">
        <v>4.1500000000000004</v>
      </c>
      <c r="H405" s="34">
        <v>0.12</v>
      </c>
      <c r="I405" s="34">
        <v>0.51</v>
      </c>
      <c r="J405" s="31">
        <v>0.04</v>
      </c>
      <c r="K405" s="31">
        <v>8.2000000000000003E-2</v>
      </c>
      <c r="L405" s="31">
        <v>4.2999999999999997E-2</v>
      </c>
      <c r="M405" s="31">
        <v>1.4999999999999999E-2</v>
      </c>
      <c r="N405" s="35">
        <f t="shared" si="105"/>
        <v>95.04</v>
      </c>
      <c r="O405" s="34">
        <v>36.081226503644558</v>
      </c>
      <c r="P405" s="34">
        <v>38.165705810136814</v>
      </c>
      <c r="Q405" s="34">
        <v>7.4623418860202939</v>
      </c>
      <c r="R405" s="34">
        <v>15.778961442056181</v>
      </c>
      <c r="S405" s="34">
        <v>0.25780226689802105</v>
      </c>
      <c r="T405" s="34">
        <v>0.21096748518659655</v>
      </c>
      <c r="U405" s="34">
        <v>0.35444546725492859</v>
      </c>
      <c r="V405" s="34">
        <v>0.2569383048158283</v>
      </c>
      <c r="W405" s="34">
        <v>0.56933092002356211</v>
      </c>
      <c r="X405" s="34">
        <v>0.75227991396323401</v>
      </c>
      <c r="Y405" s="34">
        <f t="shared" si="106"/>
        <v>1.057771852802224</v>
      </c>
      <c r="Z405" s="34">
        <f t="shared" si="107"/>
        <v>1.2645924797359156</v>
      </c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6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spans="1:48" ht="15.75" customHeight="1">
      <c r="A406" s="307" t="s">
        <v>2585</v>
      </c>
      <c r="B406" s="51">
        <v>45869</v>
      </c>
      <c r="C406" s="33" t="s">
        <v>2584</v>
      </c>
      <c r="D406" s="37">
        <v>1493</v>
      </c>
      <c r="E406" s="34">
        <v>11.35</v>
      </c>
      <c r="F406" s="34">
        <v>11.45</v>
      </c>
      <c r="G406" s="34">
        <v>4.26</v>
      </c>
      <c r="H406" s="34">
        <v>0.14000000000000001</v>
      </c>
      <c r="I406" s="34">
        <v>0.98</v>
      </c>
      <c r="J406" s="31">
        <v>2.1999999999999999E-2</v>
      </c>
      <c r="K406" s="31">
        <v>8.7999999999999995E-2</v>
      </c>
      <c r="L406" s="31">
        <v>7.4999999999999997E-2</v>
      </c>
      <c r="M406" s="31">
        <v>1.4999999999999999E-2</v>
      </c>
      <c r="N406" s="35">
        <f t="shared" si="105"/>
        <v>94.42</v>
      </c>
      <c r="O406" s="34">
        <v>35.341682689100999</v>
      </c>
      <c r="P406" s="34">
        <v>38.363608616591847</v>
      </c>
      <c r="Q406" s="34">
        <v>7.5166983191861281</v>
      </c>
      <c r="R406" s="34">
        <v>16.533697433382379</v>
      </c>
      <c r="S406" s="34">
        <v>0.2578817851888181</v>
      </c>
      <c r="T406" s="34">
        <v>0.15073754102689857</v>
      </c>
      <c r="U406" s="34">
        <v>0.3545547948340691</v>
      </c>
      <c r="V406" s="34">
        <v>0.22349352749588167</v>
      </c>
      <c r="W406" s="34">
        <v>0.47797869342689353</v>
      </c>
      <c r="X406" s="34">
        <v>0.66966659976609966</v>
      </c>
      <c r="Y406" s="34">
        <f t="shared" si="106"/>
        <v>1.0855060002115513</v>
      </c>
      <c r="Z406" s="34">
        <f t="shared" si="107"/>
        <v>1.2981924867410735</v>
      </c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6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spans="1:48" ht="15.75" customHeight="1">
      <c r="A407" s="307" t="s">
        <v>2586</v>
      </c>
      <c r="B407" s="51">
        <v>45869</v>
      </c>
      <c r="C407" s="33" t="s">
        <v>2587</v>
      </c>
      <c r="D407" s="37">
        <v>1477</v>
      </c>
      <c r="E407" s="34">
        <v>13.35</v>
      </c>
      <c r="F407" s="34">
        <v>13.45</v>
      </c>
      <c r="G407" s="34">
        <v>4.32</v>
      </c>
      <c r="H407" s="34">
        <v>0.13</v>
      </c>
      <c r="I407" s="34">
        <v>0.61</v>
      </c>
      <c r="J407" s="31">
        <v>4.2000000000000003E-2</v>
      </c>
      <c r="K407" s="31">
        <v>9.2999999999999999E-2</v>
      </c>
      <c r="L407" s="31">
        <v>5.2999999999999999E-2</v>
      </c>
      <c r="M407" s="31">
        <v>1.4999999999999999E-2</v>
      </c>
      <c r="N407" s="35">
        <f t="shared" si="105"/>
        <v>94.736999999999995</v>
      </c>
      <c r="O407" s="34">
        <v>34.869128535075049</v>
      </c>
      <c r="P407" s="34">
        <v>38.08326549725669</v>
      </c>
      <c r="Q407" s="34">
        <v>7.5830535508437791</v>
      </c>
      <c r="R407" s="34">
        <v>17.210091372028412</v>
      </c>
      <c r="S407" s="34">
        <v>0.25801412902243553</v>
      </c>
      <c r="T407" s="34">
        <v>0.14076057229810995</v>
      </c>
      <c r="U407" s="34">
        <v>0.36838047203074642</v>
      </c>
      <c r="V407" s="34">
        <v>0.2236082234221404</v>
      </c>
      <c r="W407" s="34">
        <v>0.47822399005623573</v>
      </c>
      <c r="X407" s="34">
        <v>0.63547365796641009</v>
      </c>
      <c r="Y407" s="34">
        <f t="shared" si="106"/>
        <v>1.0921771520314458</v>
      </c>
      <c r="Z407" s="34">
        <f t="shared" si="107"/>
        <v>1.3096489922931245</v>
      </c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6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spans="1:48" ht="15.75" customHeight="1">
      <c r="A408" s="307" t="s">
        <v>2589</v>
      </c>
      <c r="B408" s="51">
        <v>45869</v>
      </c>
      <c r="C408" s="33" t="s">
        <v>2588</v>
      </c>
      <c r="D408" s="37">
        <v>1485</v>
      </c>
      <c r="E408" s="34">
        <v>14.5</v>
      </c>
      <c r="F408" s="34">
        <v>15</v>
      </c>
      <c r="G408" s="34">
        <v>4.2699999999999996</v>
      </c>
      <c r="H408" s="34">
        <v>0.13</v>
      </c>
      <c r="I408" s="34">
        <v>0.53</v>
      </c>
      <c r="J408" s="31">
        <v>4.5999999999999999E-2</v>
      </c>
      <c r="K408" s="31">
        <v>8.5000000000000006E-2</v>
      </c>
      <c r="L408" s="31">
        <v>4.7E-2</v>
      </c>
      <c r="M408" s="31">
        <v>1.6E-2</v>
      </c>
      <c r="N408" s="35">
        <f t="shared" si="105"/>
        <v>94.876000000000005</v>
      </c>
      <c r="O408" s="34">
        <v>36.630000000000003</v>
      </c>
      <c r="P408" s="34">
        <v>37.049999999999997</v>
      </c>
      <c r="Q408" s="34">
        <v>7.2</v>
      </c>
      <c r="R408" s="34">
        <v>16.62</v>
      </c>
      <c r="S408" s="34">
        <v>0.26</v>
      </c>
      <c r="T408" s="34">
        <v>0.21</v>
      </c>
      <c r="U408" s="34">
        <v>0.35</v>
      </c>
      <c r="V408" s="34">
        <v>0.2</v>
      </c>
      <c r="W408" s="34">
        <v>0.47822399005623573</v>
      </c>
      <c r="X408" s="34">
        <v>0.69</v>
      </c>
      <c r="Y408" s="34">
        <f>P408/O408</f>
        <v>1.0114660114660112</v>
      </c>
      <c r="Z408" s="34">
        <f>(P408+Q408)/O408</f>
        <v>1.2080262080262079</v>
      </c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6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spans="1:48" ht="15.75" customHeight="1">
      <c r="A409" s="307" t="s">
        <v>2591</v>
      </c>
      <c r="B409" s="51">
        <v>45869</v>
      </c>
      <c r="C409" s="33" t="s">
        <v>2590</v>
      </c>
      <c r="D409" s="37">
        <v>1488</v>
      </c>
      <c r="E409" s="34">
        <v>17</v>
      </c>
      <c r="F409" s="34">
        <v>17.100000000000001</v>
      </c>
      <c r="G409" s="34">
        <v>4.2300000000000004</v>
      </c>
      <c r="H409" s="34">
        <v>0.15</v>
      </c>
      <c r="I409" s="34">
        <v>0.92</v>
      </c>
      <c r="J409" s="31">
        <v>2.5999999999999999E-2</v>
      </c>
      <c r="K409" s="31">
        <v>5.6000000000000001E-2</v>
      </c>
      <c r="L409" s="31">
        <v>7.0999999999999994E-2</v>
      </c>
      <c r="M409" s="31">
        <v>1.6E-2</v>
      </c>
      <c r="N409" s="35">
        <f t="shared" si="105"/>
        <v>94.531000000000006</v>
      </c>
      <c r="O409" s="33">
        <v>36.479999999999997</v>
      </c>
      <c r="P409" s="33">
        <v>38.08</v>
      </c>
      <c r="Q409" s="33">
        <v>7.43</v>
      </c>
      <c r="R409" s="33">
        <v>15.82</v>
      </c>
      <c r="S409" s="33">
        <v>0.24</v>
      </c>
      <c r="T409" s="33">
        <v>0.16</v>
      </c>
      <c r="U409" s="33">
        <v>0.34</v>
      </c>
      <c r="V409" s="33">
        <v>0.23</v>
      </c>
      <c r="W409" s="33">
        <v>0.48</v>
      </c>
      <c r="X409" s="33">
        <v>0.69299999999999995</v>
      </c>
      <c r="Y409" s="33">
        <v>1.04</v>
      </c>
      <c r="Z409" s="33">
        <v>1.25</v>
      </c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6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spans="1:48" ht="15.75" customHeight="1">
      <c r="A410" s="307" t="s">
        <v>2593</v>
      </c>
      <c r="B410" s="95">
        <v>45869</v>
      </c>
      <c r="C410" s="33" t="s">
        <v>2592</v>
      </c>
      <c r="D410" s="37">
        <v>1499</v>
      </c>
      <c r="E410" s="34">
        <v>18.100000000000001</v>
      </c>
      <c r="F410" s="34">
        <v>18.2</v>
      </c>
      <c r="G410" s="34">
        <v>4.28</v>
      </c>
      <c r="H410" s="34">
        <v>0.15</v>
      </c>
      <c r="I410" s="34">
        <v>1.0900000000000001</v>
      </c>
      <c r="J410" s="31">
        <v>2.4E-2</v>
      </c>
      <c r="K410" s="31">
        <v>9.0999999999999998E-2</v>
      </c>
      <c r="L410" s="31">
        <v>7.4999999999999997E-2</v>
      </c>
      <c r="M410" s="31">
        <v>1.4999999999999999E-2</v>
      </c>
      <c r="N410" s="35">
        <f t="shared" si="105"/>
        <v>94.275000000000006</v>
      </c>
      <c r="O410" s="308">
        <v>36.47</v>
      </c>
      <c r="P410" s="33">
        <v>38.82</v>
      </c>
      <c r="Q410" s="33">
        <v>7.54</v>
      </c>
      <c r="R410" s="33">
        <v>14.98</v>
      </c>
      <c r="S410" s="33">
        <v>0.26</v>
      </c>
      <c r="T410" s="33">
        <v>0.15</v>
      </c>
      <c r="U410" s="33">
        <v>0.36</v>
      </c>
      <c r="V410" s="33">
        <v>0.23</v>
      </c>
      <c r="W410" s="33">
        <v>0.46</v>
      </c>
      <c r="X410" s="33">
        <v>0.6</v>
      </c>
      <c r="Y410" s="33">
        <v>1.06</v>
      </c>
      <c r="Z410" s="33">
        <v>1.27</v>
      </c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6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spans="1:48" ht="15.75" customHeight="1">
      <c r="A411" s="311" t="s">
        <v>2618</v>
      </c>
      <c r="B411" s="95">
        <v>45869</v>
      </c>
      <c r="C411" s="33" t="s">
        <v>2594</v>
      </c>
      <c r="D411" s="37">
        <v>1498</v>
      </c>
      <c r="E411" s="34">
        <v>19.5</v>
      </c>
      <c r="F411" s="34">
        <v>20</v>
      </c>
      <c r="G411" s="34">
        <v>4.3</v>
      </c>
      <c r="H411" s="34">
        <v>0.13</v>
      </c>
      <c r="I411" s="34">
        <v>0.63</v>
      </c>
      <c r="J411" s="31">
        <v>3.7999999999999999E-2</v>
      </c>
      <c r="K411" s="31">
        <v>8.8999999999999996E-2</v>
      </c>
      <c r="L411" s="31">
        <v>5.0999999999999997E-2</v>
      </c>
      <c r="M411" s="31">
        <v>1.6E-2</v>
      </c>
      <c r="N411" s="35">
        <f t="shared" si="105"/>
        <v>94.745999999999995</v>
      </c>
      <c r="O411" s="308">
        <v>37.130000000000003</v>
      </c>
      <c r="P411" s="33">
        <v>38.03</v>
      </c>
      <c r="Q411" s="33">
        <v>7.23</v>
      </c>
      <c r="R411" s="33">
        <v>15.28</v>
      </c>
      <c r="S411" s="33">
        <v>0.26</v>
      </c>
      <c r="T411" s="33">
        <v>0.17</v>
      </c>
      <c r="U411" s="33">
        <v>0.36</v>
      </c>
      <c r="V411" s="33">
        <v>0.26</v>
      </c>
      <c r="W411" s="33">
        <v>0.43</v>
      </c>
      <c r="X411" s="33">
        <v>0.61</v>
      </c>
      <c r="Y411" s="33">
        <v>1.02</v>
      </c>
      <c r="Z411" s="33">
        <v>1.22</v>
      </c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6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spans="1:48" ht="15.75" customHeight="1">
      <c r="A412" s="311" t="s">
        <v>2619</v>
      </c>
      <c r="B412" s="95">
        <v>45869</v>
      </c>
      <c r="C412" s="33" t="s">
        <v>2595</v>
      </c>
      <c r="D412" s="37">
        <v>1489</v>
      </c>
      <c r="E412" s="34">
        <v>21.4</v>
      </c>
      <c r="F412" s="34">
        <v>21.5</v>
      </c>
      <c r="G412" s="34">
        <v>4.34</v>
      </c>
      <c r="H412" s="34">
        <v>0.14000000000000001</v>
      </c>
      <c r="I412" s="34">
        <v>0.79</v>
      </c>
      <c r="J412" s="31">
        <v>3.1E-2</v>
      </c>
      <c r="K412" s="31">
        <v>8.7999999999999995E-2</v>
      </c>
      <c r="L412" s="31">
        <v>6.0999999999999999E-2</v>
      </c>
      <c r="M412" s="31">
        <v>1.6E-2</v>
      </c>
      <c r="N412" s="35">
        <f t="shared" si="105"/>
        <v>94.534000000000006</v>
      </c>
      <c r="O412" s="82">
        <v>36.39898406337349</v>
      </c>
      <c r="P412" s="34">
        <v>38.792829055292863</v>
      </c>
      <c r="Q412" s="34">
        <v>7.4588590063063718</v>
      </c>
      <c r="R412" s="34">
        <v>15.039565606711658</v>
      </c>
      <c r="S412" s="34">
        <v>0.25985647467517353</v>
      </c>
      <c r="T412" s="34">
        <v>0.18227014824071092</v>
      </c>
      <c r="U412" s="34">
        <v>0.35726974279048684</v>
      </c>
      <c r="V412" s="34">
        <v>0.21</v>
      </c>
      <c r="W412" s="34">
        <v>0.49</v>
      </c>
      <c r="X412" s="34">
        <v>0.64001124718921631</v>
      </c>
      <c r="Y412" s="33">
        <v>1.02</v>
      </c>
      <c r="Z412" s="33">
        <v>1.22</v>
      </c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6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spans="1:48" ht="15.75" customHeight="1">
      <c r="A413" s="309" t="s">
        <v>2597</v>
      </c>
      <c r="B413" s="95">
        <v>45869</v>
      </c>
      <c r="C413" s="33" t="s">
        <v>2596</v>
      </c>
      <c r="D413" s="37">
        <v>1492</v>
      </c>
      <c r="E413" s="34">
        <v>23.1</v>
      </c>
      <c r="F413" s="34">
        <v>23.2</v>
      </c>
      <c r="G413" s="34">
        <v>4.3499999999999996</v>
      </c>
      <c r="H413" s="34">
        <v>0.14000000000000001</v>
      </c>
      <c r="I413" s="34">
        <v>0.68</v>
      </c>
      <c r="J413" s="31">
        <v>0.04</v>
      </c>
      <c r="K413" s="31">
        <v>8.6999999999999994E-2</v>
      </c>
      <c r="L413" s="31">
        <v>5.1999999999999998E-2</v>
      </c>
      <c r="M413" s="31">
        <v>1.7000000000000001E-2</v>
      </c>
      <c r="N413" s="35">
        <f t="shared" si="105"/>
        <v>94.634</v>
      </c>
      <c r="O413" s="82">
        <v>36.690129690543699</v>
      </c>
      <c r="P413" s="34">
        <v>38.01010388763077</v>
      </c>
      <c r="Q413" s="34">
        <v>7.1747202096225351</v>
      </c>
      <c r="R413" s="34">
        <v>15.592261744781164</v>
      </c>
      <c r="S413" s="34">
        <v>0.24018888438687286</v>
      </c>
      <c r="T413" s="34">
        <v>0.21293340814439082</v>
      </c>
      <c r="U413" s="34">
        <v>0.35774840505478084</v>
      </c>
      <c r="V413" s="34">
        <v>0.29315860458431564</v>
      </c>
      <c r="W413" s="34">
        <v>0.47</v>
      </c>
      <c r="X413" s="34">
        <v>0.66176661345446042</v>
      </c>
      <c r="Y413" s="34">
        <v>1.0359762750423658</v>
      </c>
      <c r="Z413" s="34">
        <v>1.2315253306095284</v>
      </c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6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spans="1:48" ht="15.75" customHeight="1">
      <c r="A414" s="309" t="s">
        <v>2599</v>
      </c>
      <c r="B414" s="95">
        <v>45869</v>
      </c>
      <c r="C414" s="33" t="s">
        <v>2598</v>
      </c>
      <c r="D414" s="37">
        <v>1499</v>
      </c>
      <c r="E414" s="34">
        <v>0.15</v>
      </c>
      <c r="F414" s="34">
        <v>0.25</v>
      </c>
      <c r="G414" s="34">
        <v>4.28</v>
      </c>
      <c r="H414" s="34">
        <v>0.16</v>
      </c>
      <c r="I414" s="34">
        <v>1.23</v>
      </c>
      <c r="J414" s="31">
        <v>1.7999999999999999E-2</v>
      </c>
      <c r="K414" s="31">
        <v>8.3000000000000004E-2</v>
      </c>
      <c r="L414" s="31">
        <v>8.3000000000000004E-2</v>
      </c>
      <c r="M414" s="31">
        <v>1.4999999999999999E-2</v>
      </c>
      <c r="N414" s="35">
        <f t="shared" si="105"/>
        <v>94.131</v>
      </c>
      <c r="O414" s="82">
        <v>35.639116873442795</v>
      </c>
      <c r="P414" s="34">
        <v>39.280152875979368</v>
      </c>
      <c r="Q414" s="34">
        <v>7.3993875223502021</v>
      </c>
      <c r="R414" s="34">
        <v>15.53509707502973</v>
      </c>
      <c r="S414" s="34">
        <v>0.2599784805150071</v>
      </c>
      <c r="T414" s="34">
        <v>0.14183223159574856</v>
      </c>
      <c r="U414" s="34">
        <v>0.35743748536865722</v>
      </c>
      <c r="V414" s="34">
        <v>0.21404509922535542</v>
      </c>
      <c r="W414" s="34">
        <v>0.46135998763359926</v>
      </c>
      <c r="X414" s="34">
        <v>0.59159236885955269</v>
      </c>
      <c r="Y414" s="34">
        <v>1.1021640355305709</v>
      </c>
      <c r="Z414" s="34">
        <v>1.3097838693391914</v>
      </c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6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spans="1:48" ht="15.75" customHeight="1">
      <c r="A415" s="76"/>
      <c r="B415" s="95"/>
      <c r="C415" s="33"/>
      <c r="D415" s="37"/>
      <c r="E415" s="34"/>
      <c r="F415" s="34"/>
      <c r="G415" s="34"/>
      <c r="H415" s="34"/>
      <c r="I415" s="34"/>
      <c r="J415" s="31"/>
      <c r="K415" s="31"/>
      <c r="L415" s="31"/>
      <c r="M415" s="31"/>
      <c r="N415" s="35"/>
      <c r="O415" s="82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6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spans="1:48" ht="15.75" customHeight="1">
      <c r="A416" s="76"/>
      <c r="B416" s="95"/>
      <c r="C416" s="33"/>
      <c r="D416" s="37"/>
      <c r="E416" s="34"/>
      <c r="F416" s="34"/>
      <c r="G416" s="34"/>
      <c r="H416" s="34"/>
      <c r="I416" s="34"/>
      <c r="J416" s="31"/>
      <c r="K416" s="31"/>
      <c r="L416" s="31"/>
      <c r="M416" s="31"/>
      <c r="N416" s="35"/>
      <c r="O416" s="82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6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spans="1:48" ht="15.75" customHeight="1">
      <c r="A417" s="53"/>
      <c r="B417" s="96"/>
      <c r="C417" s="53"/>
      <c r="D417" s="54"/>
      <c r="E417" s="55"/>
      <c r="F417" s="55"/>
      <c r="G417" s="55"/>
      <c r="H417" s="55"/>
      <c r="I417" s="55"/>
      <c r="J417" s="56"/>
      <c r="K417" s="56"/>
      <c r="L417" s="56"/>
      <c r="M417" s="56"/>
      <c r="N417" s="56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7"/>
      <c r="AC417" s="55"/>
      <c r="AD417" s="55"/>
      <c r="AE417" s="55"/>
      <c r="AF417" s="55"/>
      <c r="AG417" s="55"/>
      <c r="AH417" s="55"/>
      <c r="AI417" s="55"/>
      <c r="AJ417" s="55"/>
      <c r="AK417" s="55"/>
      <c r="AL417" s="58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spans="1:48" ht="15.75" customHeight="1">
      <c r="A418" s="15"/>
      <c r="B418" s="41" t="s">
        <v>41</v>
      </c>
      <c r="C418" s="15"/>
      <c r="D418" s="16">
        <f>MIN(D6:D417)</f>
        <v>1445</v>
      </c>
      <c r="E418" s="15"/>
      <c r="F418" s="15"/>
      <c r="G418" s="14">
        <f t="shared" ref="G418:Z418" si="108">MIN(G6:G417)</f>
        <v>3.99</v>
      </c>
      <c r="H418" s="14">
        <f t="shared" si="108"/>
        <v>0.08</v>
      </c>
      <c r="I418" s="14">
        <f t="shared" si="108"/>
        <v>0.17</v>
      </c>
      <c r="J418" s="17">
        <f t="shared" si="108"/>
        <v>1.2E-2</v>
      </c>
      <c r="K418" s="17">
        <f t="shared" si="108"/>
        <v>5.6000000000000001E-2</v>
      </c>
      <c r="L418" s="17">
        <f t="shared" si="108"/>
        <v>1.7000000000000001E-2</v>
      </c>
      <c r="M418" s="17">
        <f t="shared" si="108"/>
        <v>0.01</v>
      </c>
      <c r="N418" s="17">
        <f t="shared" si="108"/>
        <v>93.683000000000007</v>
      </c>
      <c r="O418" s="14">
        <f t="shared" si="108"/>
        <v>33.35</v>
      </c>
      <c r="P418" s="14">
        <f t="shared" si="108"/>
        <v>35.94</v>
      </c>
      <c r="Q418" s="14">
        <f t="shared" si="108"/>
        <v>6.08</v>
      </c>
      <c r="R418" s="14">
        <f t="shared" si="108"/>
        <v>13.94</v>
      </c>
      <c r="S418" s="14">
        <f t="shared" si="108"/>
        <v>0.18</v>
      </c>
      <c r="T418" s="14">
        <f t="shared" si="108"/>
        <v>0.11</v>
      </c>
      <c r="U418" s="14">
        <f t="shared" si="108"/>
        <v>0.21</v>
      </c>
      <c r="V418" s="14">
        <f t="shared" si="108"/>
        <v>0.15</v>
      </c>
      <c r="W418" s="14">
        <f t="shared" si="108"/>
        <v>0.308855577193062</v>
      </c>
      <c r="X418" s="14">
        <f t="shared" si="108"/>
        <v>0.59</v>
      </c>
      <c r="Y418" s="14">
        <f t="shared" si="108"/>
        <v>0.9354502863092139</v>
      </c>
      <c r="Z418" s="14">
        <f t="shared" si="108"/>
        <v>1.1111400312337323</v>
      </c>
      <c r="AA418" s="14"/>
      <c r="AB418" s="14"/>
      <c r="AC418" s="14"/>
      <c r="AD418" s="14">
        <f t="shared" ref="AD418:AK418" si="109">MIN(AD6:AD417)</f>
        <v>24.2</v>
      </c>
      <c r="AE418" s="14">
        <f t="shared" si="109"/>
        <v>17.8</v>
      </c>
      <c r="AF418" s="14">
        <f t="shared" si="109"/>
        <v>0.4</v>
      </c>
      <c r="AG418" s="14">
        <f t="shared" si="109"/>
        <v>2.48</v>
      </c>
      <c r="AH418" s="14">
        <f t="shared" si="109"/>
        <v>51.519999999999996</v>
      </c>
      <c r="AI418" s="14">
        <f t="shared" si="109"/>
        <v>1.3260869565217392</v>
      </c>
      <c r="AJ418" s="14">
        <f t="shared" si="109"/>
        <v>41.784037558685441</v>
      </c>
      <c r="AK418" s="14">
        <f t="shared" si="109"/>
        <v>838.14</v>
      </c>
      <c r="AL418" s="14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spans="1:48" ht="15.75" customHeight="1">
      <c r="A419" s="18"/>
      <c r="B419" s="42" t="s">
        <v>42</v>
      </c>
      <c r="C419" s="18"/>
      <c r="D419" s="16">
        <f>MAX(D6:D417)</f>
        <v>1518</v>
      </c>
      <c r="E419" s="18"/>
      <c r="F419" s="18"/>
      <c r="G419" s="14">
        <f t="shared" ref="G419:Z419" si="110">MAX(G6:G417)</f>
        <v>4.49</v>
      </c>
      <c r="H419" s="14">
        <f t="shared" si="110"/>
        <v>0.22</v>
      </c>
      <c r="I419" s="14">
        <f t="shared" si="110"/>
        <v>1.83</v>
      </c>
      <c r="J419" s="17">
        <f t="shared" si="110"/>
        <v>0.1</v>
      </c>
      <c r="K419" s="17">
        <f t="shared" si="110"/>
        <v>0.13</v>
      </c>
      <c r="L419" s="17">
        <f t="shared" si="110"/>
        <v>0.11799999999999999</v>
      </c>
      <c r="M419" s="17">
        <f t="shared" si="110"/>
        <v>2.4E-2</v>
      </c>
      <c r="N419" s="17">
        <f t="shared" si="110"/>
        <v>95.305000000000007</v>
      </c>
      <c r="O419" s="14">
        <f t="shared" si="110"/>
        <v>38.47</v>
      </c>
      <c r="P419" s="14">
        <f t="shared" si="110"/>
        <v>40.49</v>
      </c>
      <c r="Q419" s="14">
        <f t="shared" si="110"/>
        <v>8.07</v>
      </c>
      <c r="R419" s="14">
        <f t="shared" si="110"/>
        <v>19.23</v>
      </c>
      <c r="S419" s="14">
        <f t="shared" si="110"/>
        <v>0.82</v>
      </c>
      <c r="T419" s="14">
        <f t="shared" si="110"/>
        <v>0.52</v>
      </c>
      <c r="U419" s="14">
        <f t="shared" si="110"/>
        <v>0.39</v>
      </c>
      <c r="V419" s="14">
        <f t="shared" si="110"/>
        <v>0.39</v>
      </c>
      <c r="W419" s="14">
        <f t="shared" si="110"/>
        <v>0.61</v>
      </c>
      <c r="X419" s="14">
        <f t="shared" si="110"/>
        <v>1.19</v>
      </c>
      <c r="Y419" s="14">
        <f t="shared" si="110"/>
        <v>1.1901049475262369</v>
      </c>
      <c r="Z419" s="14">
        <f t="shared" si="110"/>
        <v>1.4110119047619045</v>
      </c>
      <c r="AA419" s="14"/>
      <c r="AB419" s="14"/>
      <c r="AC419" s="14"/>
      <c r="AD419" s="14">
        <f t="shared" ref="AD419:AK419" si="111">MAX(AD6:AD417)</f>
        <v>25.8</v>
      </c>
      <c r="AE419" s="14">
        <f t="shared" si="111"/>
        <v>18.8</v>
      </c>
      <c r="AF419" s="14">
        <f t="shared" si="111"/>
        <v>0.6</v>
      </c>
      <c r="AG419" s="14">
        <f t="shared" si="111"/>
        <v>3.75</v>
      </c>
      <c r="AH419" s="14">
        <f t="shared" si="111"/>
        <v>54.05</v>
      </c>
      <c r="AI419" s="14">
        <f t="shared" si="111"/>
        <v>1.3932584269662922</v>
      </c>
      <c r="AJ419" s="14">
        <f t="shared" si="111"/>
        <v>42.990654205607477</v>
      </c>
      <c r="AK419" s="14">
        <f t="shared" si="111"/>
        <v>893.04</v>
      </c>
      <c r="AL419" s="14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spans="1:48" ht="15.75" customHeight="1">
      <c r="A420" s="18"/>
      <c r="B420" s="42" t="s">
        <v>43</v>
      </c>
      <c r="C420" s="18"/>
      <c r="D420" s="16">
        <f>AVERAGE(D6:D417)</f>
        <v>1483.3377659574469</v>
      </c>
      <c r="E420" s="18"/>
      <c r="F420" s="18"/>
      <c r="G420" s="14">
        <f t="shared" ref="G420:Z420" si="112">AVERAGE(G6:G417)</f>
        <v>4.2468073878628028</v>
      </c>
      <c r="H420" s="14">
        <f t="shared" si="112"/>
        <v>0.14448548812664905</v>
      </c>
      <c r="I420" s="14">
        <f t="shared" si="112"/>
        <v>0.65915567282321952</v>
      </c>
      <c r="J420" s="17">
        <f t="shared" si="112"/>
        <v>3.720316622691288E-2</v>
      </c>
      <c r="K420" s="17">
        <f t="shared" si="112"/>
        <v>8.7124538258575149E-2</v>
      </c>
      <c r="L420" s="17">
        <f t="shared" si="112"/>
        <v>5.3794195250659635E-2</v>
      </c>
      <c r="M420" s="17">
        <f t="shared" si="112"/>
        <v>1.5390501319261174E-2</v>
      </c>
      <c r="N420" s="17">
        <f t="shared" si="112"/>
        <v>94.756039050131875</v>
      </c>
      <c r="O420" s="14">
        <f t="shared" si="112"/>
        <v>35.850137380173614</v>
      </c>
      <c r="P420" s="14">
        <f t="shared" si="112"/>
        <v>38.133688445888588</v>
      </c>
      <c r="Q420" s="14">
        <f t="shared" si="112"/>
        <v>7.1628189834481493</v>
      </c>
      <c r="R420" s="14">
        <f t="shared" si="112"/>
        <v>16.396846303967358</v>
      </c>
      <c r="S420" s="14">
        <f t="shared" si="112"/>
        <v>0.33478019395480652</v>
      </c>
      <c r="T420" s="14">
        <f t="shared" si="112"/>
        <v>0.21855974018743915</v>
      </c>
      <c r="U420" s="14">
        <f t="shared" si="112"/>
        <v>0.28493851002912629</v>
      </c>
      <c r="V420" s="14">
        <f t="shared" si="112"/>
        <v>0.21002826972495992</v>
      </c>
      <c r="W420" s="14">
        <f t="shared" si="112"/>
        <v>0.48083119192317808</v>
      </c>
      <c r="X420" s="14">
        <f t="shared" si="112"/>
        <v>0.76936188685024653</v>
      </c>
      <c r="Y420" s="14">
        <f t="shared" si="112"/>
        <v>1.0645563633576534</v>
      </c>
      <c r="Z420" s="14">
        <f t="shared" si="112"/>
        <v>1.2641959341539495</v>
      </c>
      <c r="AA420" s="14"/>
      <c r="AB420" s="14"/>
      <c r="AC420" s="14"/>
      <c r="AD420" s="14">
        <f t="shared" ref="AD420:AK420" si="113">AVERAGE(AD6:AD417)</f>
        <v>24.85777777777778</v>
      </c>
      <c r="AE420" s="14">
        <f t="shared" si="113"/>
        <v>18.262222222222228</v>
      </c>
      <c r="AF420" s="14">
        <f t="shared" si="113"/>
        <v>0.55555555555555591</v>
      </c>
      <c r="AG420" s="14">
        <f t="shared" si="113"/>
        <v>3.387111111111111</v>
      </c>
      <c r="AH420" s="14">
        <f t="shared" si="113"/>
        <v>52.937333333333342</v>
      </c>
      <c r="AI420" s="14">
        <f t="shared" si="113"/>
        <v>1.3612786964915613</v>
      </c>
      <c r="AJ420" s="14">
        <f t="shared" si="113"/>
        <v>42.352779214614102</v>
      </c>
      <c r="AK420" s="14">
        <f t="shared" si="113"/>
        <v>861.46911111111092</v>
      </c>
      <c r="AL420" s="14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spans="1:48" ht="15.75" customHeight="1">
      <c r="A421" s="19"/>
      <c r="B421" s="43" t="s">
        <v>44</v>
      </c>
      <c r="C421" s="19"/>
      <c r="D421" s="14">
        <f>STDEV(D6:D417)</f>
        <v>14.274462392529699</v>
      </c>
      <c r="E421" s="18"/>
      <c r="F421" s="18"/>
      <c r="G421" s="14">
        <f t="shared" ref="G421:Z421" si="114">STDEV(G6:G417)</f>
        <v>7.5320074323308644E-2</v>
      </c>
      <c r="H421" s="14">
        <f t="shared" si="114"/>
        <v>2.5027744931607136E-2</v>
      </c>
      <c r="I421" s="14">
        <f t="shared" si="114"/>
        <v>0.26670699008275556</v>
      </c>
      <c r="J421" s="17">
        <f t="shared" si="114"/>
        <v>1.3562256625034963E-2</v>
      </c>
      <c r="K421" s="17">
        <f t="shared" si="114"/>
        <v>8.1436120637565276E-3</v>
      </c>
      <c r="L421" s="17">
        <f t="shared" si="114"/>
        <v>1.7641787455596511E-2</v>
      </c>
      <c r="M421" s="17">
        <f t="shared" si="114"/>
        <v>2.3660997559047359E-3</v>
      </c>
      <c r="N421" s="17">
        <f t="shared" si="114"/>
        <v>0.30071568627808326</v>
      </c>
      <c r="O421" s="14">
        <f t="shared" si="114"/>
        <v>0.92207887048713966</v>
      </c>
      <c r="P421" s="14">
        <f t="shared" si="114"/>
        <v>0.83507100776049437</v>
      </c>
      <c r="Q421" s="14">
        <f t="shared" si="114"/>
        <v>0.27404035669055055</v>
      </c>
      <c r="R421" s="14">
        <f t="shared" si="114"/>
        <v>0.9844200443533665</v>
      </c>
      <c r="S421" s="14">
        <f t="shared" si="114"/>
        <v>8.3398124089014314E-2</v>
      </c>
      <c r="T421" s="14">
        <f t="shared" si="114"/>
        <v>6.2318400049684489E-2</v>
      </c>
      <c r="U421" s="14">
        <f t="shared" si="114"/>
        <v>4.634085829912836E-2</v>
      </c>
      <c r="V421" s="14">
        <f t="shared" si="114"/>
        <v>2.7180269906117563E-2</v>
      </c>
      <c r="W421" s="14">
        <f t="shared" si="114"/>
        <v>4.0731153073418007E-2</v>
      </c>
      <c r="X421" s="14">
        <f t="shared" si="114"/>
        <v>8.6260590238429691E-2</v>
      </c>
      <c r="Y421" s="14">
        <f t="shared" si="114"/>
        <v>4.4158210382135327E-2</v>
      </c>
      <c r="Z421" s="14">
        <f t="shared" si="114"/>
        <v>5.2278149955015882E-2</v>
      </c>
      <c r="AA421" s="14"/>
      <c r="AB421" s="14"/>
      <c r="AC421" s="14"/>
      <c r="AD421" s="14">
        <f t="shared" ref="AD421:AK421" si="115">STDEV(AD6:AD417)</f>
        <v>0.3968563335704115</v>
      </c>
      <c r="AE421" s="14">
        <f t="shared" si="115"/>
        <v>0.27575424573413954</v>
      </c>
      <c r="AF421" s="14">
        <f t="shared" si="115"/>
        <v>8.4087496518249621E-2</v>
      </c>
      <c r="AG421" s="14">
        <f t="shared" si="115"/>
        <v>0.20899784929539592</v>
      </c>
      <c r="AH421" s="14">
        <f t="shared" si="115"/>
        <v>0.60896111235746153</v>
      </c>
      <c r="AI421" s="14">
        <f t="shared" si="115"/>
        <v>1.9569091443247522E-2</v>
      </c>
      <c r="AJ421" s="14">
        <f t="shared" si="115"/>
        <v>0.35096741199987214</v>
      </c>
      <c r="AK421" s="14">
        <f t="shared" si="115"/>
        <v>13.039925068144683</v>
      </c>
      <c r="AL421" s="14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spans="1:48" ht="15.75" customHeight="1">
      <c r="B422" s="10"/>
      <c r="C422" s="20"/>
      <c r="D422" s="20"/>
      <c r="E422" s="21"/>
      <c r="F422" s="21"/>
      <c r="G422" s="10"/>
      <c r="H422" s="10"/>
      <c r="I422" s="10"/>
      <c r="J422" s="10"/>
      <c r="K422" s="10"/>
      <c r="L422" s="10"/>
      <c r="M422" s="10"/>
      <c r="N422" s="23"/>
      <c r="O422" s="21"/>
      <c r="P422" s="21"/>
      <c r="Q422" s="10"/>
      <c r="R422" s="21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22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spans="1:48" ht="15.75" customHeight="1">
      <c r="B423" s="10"/>
      <c r="C423" s="20"/>
      <c r="D423" s="20"/>
      <c r="E423" s="21"/>
      <c r="F423" s="21"/>
      <c r="G423" s="10"/>
      <c r="H423" s="10"/>
      <c r="I423" s="10"/>
      <c r="J423" s="10"/>
      <c r="K423" s="10"/>
      <c r="L423" s="10"/>
      <c r="M423" s="10"/>
      <c r="N423" s="23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22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spans="1:48" ht="15.75" customHeight="1">
      <c r="B424" s="10"/>
      <c r="C424" s="20"/>
      <c r="D424" s="20"/>
      <c r="E424" s="21"/>
      <c r="F424" s="21"/>
      <c r="G424" s="10"/>
      <c r="H424" s="10"/>
      <c r="I424" s="10"/>
      <c r="J424" s="10"/>
      <c r="K424" s="10"/>
      <c r="L424" s="10"/>
      <c r="M424" s="10"/>
      <c r="N424" s="23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22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spans="1:48" ht="15.75" customHeight="1">
      <c r="B425" s="10"/>
      <c r="C425" s="20"/>
      <c r="D425" s="20"/>
      <c r="E425" s="21"/>
      <c r="F425" s="21"/>
      <c r="G425" s="10"/>
      <c r="H425" s="10"/>
      <c r="I425" s="10"/>
      <c r="J425" s="10"/>
      <c r="K425" s="10"/>
      <c r="L425" s="10"/>
      <c r="M425" s="10"/>
      <c r="N425" s="23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22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spans="1:48" ht="15.75" customHeight="1">
      <c r="B426" s="10"/>
      <c r="C426" s="20"/>
      <c r="D426" s="20"/>
      <c r="E426" s="21"/>
      <c r="F426" s="21"/>
      <c r="G426" s="10"/>
      <c r="H426" s="10"/>
      <c r="I426" s="10"/>
      <c r="J426" s="10"/>
      <c r="K426" s="10"/>
      <c r="L426" s="10"/>
      <c r="M426" s="10"/>
      <c r="N426" s="23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22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spans="1:48" ht="15.75" customHeight="1">
      <c r="B427" s="10"/>
      <c r="C427" s="20"/>
      <c r="D427" s="20"/>
      <c r="E427" s="21"/>
      <c r="F427" s="21"/>
      <c r="G427" s="10"/>
      <c r="H427" s="10"/>
      <c r="I427" s="10"/>
      <c r="J427" s="10"/>
      <c r="K427" s="10"/>
      <c r="L427" s="10"/>
      <c r="M427" s="10"/>
      <c r="N427" s="23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22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spans="1:48" ht="15.75" customHeight="1">
      <c r="B428" s="10"/>
      <c r="C428" s="20"/>
      <c r="D428" s="20"/>
      <c r="E428" s="21"/>
      <c r="F428" s="21"/>
      <c r="G428" s="10"/>
      <c r="H428" s="10"/>
      <c r="I428" s="10"/>
      <c r="J428" s="10"/>
      <c r="K428" s="10"/>
      <c r="L428" s="10"/>
      <c r="M428" s="10"/>
      <c r="N428" s="23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22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spans="1:48" ht="15.75" customHeight="1">
      <c r="B429" s="10"/>
      <c r="C429" s="20"/>
      <c r="D429" s="20"/>
      <c r="E429" s="21"/>
      <c r="F429" s="21"/>
      <c r="G429" s="10"/>
      <c r="H429" s="10"/>
      <c r="I429" s="10"/>
      <c r="J429" s="10"/>
      <c r="K429" s="10"/>
      <c r="L429" s="10"/>
      <c r="M429" s="10"/>
      <c r="N429" s="23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22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spans="1:48" ht="15.75" customHeight="1">
      <c r="B430" s="10"/>
      <c r="C430" s="20"/>
      <c r="D430" s="20"/>
      <c r="E430" s="21"/>
      <c r="F430" s="21"/>
      <c r="G430" s="10"/>
      <c r="H430" s="10"/>
      <c r="I430" s="10"/>
      <c r="J430" s="10"/>
      <c r="K430" s="10"/>
      <c r="L430" s="10"/>
      <c r="M430" s="10"/>
      <c r="N430" s="23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22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spans="1:48" ht="15.75" customHeight="1">
      <c r="B431" s="10"/>
      <c r="C431" s="20"/>
      <c r="D431" s="20"/>
      <c r="E431" s="21"/>
      <c r="F431" s="21"/>
      <c r="G431" s="10"/>
      <c r="H431" s="10"/>
      <c r="I431" s="10"/>
      <c r="J431" s="10"/>
      <c r="K431" s="10"/>
      <c r="L431" s="10"/>
      <c r="M431" s="10"/>
      <c r="N431" s="23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22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spans="1:48" ht="15.75" customHeight="1">
      <c r="B432" s="10"/>
      <c r="C432" s="20"/>
      <c r="D432" s="20"/>
      <c r="E432" s="21"/>
      <c r="F432" s="21"/>
      <c r="G432" s="10"/>
      <c r="H432" s="10"/>
      <c r="I432" s="10"/>
      <c r="J432" s="10"/>
      <c r="K432" s="10"/>
      <c r="L432" s="10"/>
      <c r="M432" s="10"/>
      <c r="N432" s="23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22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spans="2:48" ht="15.75" customHeight="1">
      <c r="B433" s="10"/>
      <c r="C433" s="20"/>
      <c r="D433" s="20"/>
      <c r="E433" s="21"/>
      <c r="F433" s="21"/>
      <c r="G433" s="10"/>
      <c r="H433" s="10"/>
      <c r="I433" s="10"/>
      <c r="J433" s="10"/>
      <c r="K433" s="10"/>
      <c r="L433" s="10"/>
      <c r="M433" s="10"/>
      <c r="N433" s="23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22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spans="2:48" ht="15.75" customHeight="1">
      <c r="B434" s="10"/>
      <c r="C434" s="20"/>
      <c r="D434" s="20"/>
      <c r="E434" s="21"/>
      <c r="F434" s="21"/>
      <c r="G434" s="10"/>
      <c r="H434" s="10"/>
      <c r="I434" s="10"/>
      <c r="J434" s="10"/>
      <c r="K434" s="10"/>
      <c r="L434" s="10"/>
      <c r="M434" s="10"/>
      <c r="N434" s="23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22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spans="2:48" ht="15.75" customHeight="1">
      <c r="B435" s="10"/>
      <c r="C435" s="20"/>
      <c r="D435" s="20"/>
      <c r="E435" s="21"/>
      <c r="F435" s="21"/>
      <c r="G435" s="10"/>
      <c r="H435" s="10"/>
      <c r="I435" s="10"/>
      <c r="J435" s="10"/>
      <c r="K435" s="10"/>
      <c r="L435" s="10"/>
      <c r="M435" s="10"/>
      <c r="N435" s="23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22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spans="2:48" ht="15.75" customHeight="1">
      <c r="B436" s="10"/>
      <c r="C436" s="20"/>
      <c r="D436" s="20"/>
      <c r="E436" s="21"/>
      <c r="F436" s="21"/>
      <c r="G436" s="10"/>
      <c r="H436" s="10"/>
      <c r="I436" s="10"/>
      <c r="J436" s="10"/>
      <c r="K436" s="10"/>
      <c r="L436" s="10"/>
      <c r="M436" s="10"/>
      <c r="N436" s="23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22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spans="2:48" ht="15.75" customHeight="1">
      <c r="B437" s="10"/>
      <c r="C437" s="20"/>
      <c r="D437" s="20"/>
      <c r="E437" s="21"/>
      <c r="F437" s="21"/>
      <c r="G437" s="10"/>
      <c r="H437" s="10"/>
      <c r="I437" s="10"/>
      <c r="J437" s="10"/>
      <c r="K437" s="10"/>
      <c r="L437" s="10"/>
      <c r="M437" s="10"/>
      <c r="N437" s="23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22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spans="2:48" ht="15.75" customHeight="1">
      <c r="B438" s="10"/>
      <c r="C438" s="20"/>
      <c r="D438" s="20"/>
      <c r="E438" s="21"/>
      <c r="F438" s="21"/>
      <c r="G438" s="10"/>
      <c r="H438" s="10"/>
      <c r="I438" s="10"/>
      <c r="J438" s="10"/>
      <c r="K438" s="10"/>
      <c r="L438" s="10"/>
      <c r="M438" s="10"/>
      <c r="N438" s="23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22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spans="2:48" ht="15.75" customHeight="1">
      <c r="B439" s="10"/>
      <c r="C439" s="20"/>
      <c r="D439" s="20"/>
      <c r="E439" s="21"/>
      <c r="F439" s="21"/>
      <c r="G439" s="10"/>
      <c r="H439" s="10"/>
      <c r="I439" s="10"/>
      <c r="J439" s="10"/>
      <c r="K439" s="10"/>
      <c r="L439" s="10"/>
      <c r="M439" s="10"/>
      <c r="N439" s="23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22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spans="2:48" ht="15.75" customHeight="1">
      <c r="B440" s="10"/>
      <c r="C440" s="20"/>
      <c r="D440" s="20"/>
      <c r="E440" s="21"/>
      <c r="F440" s="21"/>
      <c r="G440" s="10"/>
      <c r="H440" s="10"/>
      <c r="I440" s="10"/>
      <c r="J440" s="10"/>
      <c r="K440" s="10"/>
      <c r="L440" s="10"/>
      <c r="M440" s="10"/>
      <c r="N440" s="23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22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spans="2:48" ht="15.75" customHeight="1">
      <c r="B441" s="10"/>
      <c r="C441" s="20"/>
      <c r="D441" s="20"/>
      <c r="E441" s="21"/>
      <c r="F441" s="21"/>
      <c r="G441" s="10"/>
      <c r="H441" s="10"/>
      <c r="I441" s="10"/>
      <c r="J441" s="10"/>
      <c r="K441" s="10"/>
      <c r="L441" s="10"/>
      <c r="M441" s="10"/>
      <c r="N441" s="23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22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spans="2:48" ht="15.75" customHeight="1">
      <c r="B442" s="10"/>
      <c r="C442" s="20"/>
      <c r="D442" s="20"/>
      <c r="E442" s="21"/>
      <c r="F442" s="21"/>
      <c r="G442" s="10"/>
      <c r="H442" s="10"/>
      <c r="I442" s="10"/>
      <c r="J442" s="10"/>
      <c r="K442" s="10"/>
      <c r="L442" s="10"/>
      <c r="M442" s="10"/>
      <c r="N442" s="23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22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spans="2:48" ht="15.75" customHeight="1">
      <c r="B443" s="10"/>
      <c r="C443" s="20"/>
      <c r="D443" s="20"/>
      <c r="E443" s="21"/>
      <c r="F443" s="21"/>
      <c r="G443" s="10"/>
      <c r="H443" s="10"/>
      <c r="I443" s="10"/>
      <c r="J443" s="10"/>
      <c r="K443" s="10"/>
      <c r="L443" s="10"/>
      <c r="M443" s="10"/>
      <c r="N443" s="23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22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spans="2:48" ht="15.75" customHeight="1">
      <c r="B444" s="10"/>
      <c r="C444" s="20"/>
      <c r="D444" s="20"/>
      <c r="E444" s="21"/>
      <c r="F444" s="21"/>
      <c r="G444" s="10"/>
      <c r="H444" s="10"/>
      <c r="I444" s="10"/>
      <c r="J444" s="10"/>
      <c r="K444" s="10"/>
      <c r="L444" s="10"/>
      <c r="M444" s="10"/>
      <c r="N444" s="23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22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spans="2:48" ht="15.75" customHeight="1">
      <c r="B445" s="10"/>
      <c r="C445" s="20"/>
      <c r="D445" s="20"/>
      <c r="E445" s="21"/>
      <c r="F445" s="21"/>
      <c r="G445" s="10"/>
      <c r="H445" s="10"/>
      <c r="I445" s="10"/>
      <c r="J445" s="10"/>
      <c r="K445" s="10"/>
      <c r="L445" s="10"/>
      <c r="M445" s="10"/>
      <c r="N445" s="23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22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spans="2:48" ht="15.75" customHeight="1">
      <c r="B446" s="10"/>
      <c r="C446" s="20"/>
      <c r="D446" s="20"/>
      <c r="E446" s="21"/>
      <c r="F446" s="21"/>
      <c r="G446" s="10"/>
      <c r="H446" s="10"/>
      <c r="I446" s="10"/>
      <c r="J446" s="10"/>
      <c r="K446" s="10"/>
      <c r="L446" s="10"/>
      <c r="M446" s="10"/>
      <c r="N446" s="23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22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spans="2:48" ht="15.75" customHeight="1">
      <c r="B447" s="10"/>
      <c r="C447" s="20"/>
      <c r="D447" s="20"/>
      <c r="E447" s="21"/>
      <c r="F447" s="21"/>
      <c r="G447" s="10"/>
      <c r="H447" s="10"/>
      <c r="I447" s="10"/>
      <c r="J447" s="10"/>
      <c r="K447" s="10"/>
      <c r="L447" s="10"/>
      <c r="M447" s="10"/>
      <c r="N447" s="23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22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spans="2:48" ht="15.75" customHeight="1">
      <c r="B448" s="10"/>
      <c r="C448" s="20"/>
      <c r="D448" s="20"/>
      <c r="E448" s="21"/>
      <c r="F448" s="21"/>
      <c r="G448" s="10"/>
      <c r="H448" s="10"/>
      <c r="I448" s="10"/>
      <c r="J448" s="10"/>
      <c r="K448" s="10"/>
      <c r="L448" s="10"/>
      <c r="M448" s="10"/>
      <c r="N448" s="23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22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spans="2:48" ht="15.75" customHeight="1">
      <c r="B449" s="10"/>
      <c r="C449" s="20"/>
      <c r="D449" s="20"/>
      <c r="E449" s="21"/>
      <c r="F449" s="21"/>
      <c r="G449" s="10"/>
      <c r="H449" s="10"/>
      <c r="I449" s="10"/>
      <c r="J449" s="10"/>
      <c r="K449" s="10"/>
      <c r="L449" s="10"/>
      <c r="M449" s="10"/>
      <c r="N449" s="23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22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spans="2:48" ht="15.75" customHeight="1">
      <c r="B450" s="10"/>
      <c r="C450" s="20"/>
      <c r="D450" s="20"/>
      <c r="E450" s="21"/>
      <c r="F450" s="21"/>
      <c r="G450" s="10"/>
      <c r="H450" s="10"/>
      <c r="I450" s="10"/>
      <c r="J450" s="10"/>
      <c r="K450" s="10"/>
      <c r="L450" s="10"/>
      <c r="M450" s="10"/>
      <c r="N450" s="23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22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spans="2:48" ht="15.75" customHeight="1">
      <c r="B451" s="10"/>
      <c r="C451" s="20"/>
      <c r="D451" s="20"/>
      <c r="E451" s="21"/>
      <c r="F451" s="21"/>
      <c r="G451" s="10"/>
      <c r="H451" s="10"/>
      <c r="I451" s="10"/>
      <c r="J451" s="10"/>
      <c r="K451" s="10"/>
      <c r="L451" s="10"/>
      <c r="M451" s="10"/>
      <c r="N451" s="23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22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spans="2:48" ht="15.75" customHeight="1">
      <c r="B452" s="10"/>
      <c r="C452" s="20"/>
      <c r="D452" s="20"/>
      <c r="E452" s="21"/>
      <c r="F452" s="21"/>
      <c r="G452" s="10"/>
      <c r="H452" s="10"/>
      <c r="I452" s="10"/>
      <c r="J452" s="10"/>
      <c r="K452" s="10"/>
      <c r="L452" s="10"/>
      <c r="M452" s="10"/>
      <c r="N452" s="23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22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spans="2:48" ht="15.75" customHeight="1">
      <c r="B453" s="10"/>
      <c r="C453" s="20"/>
      <c r="D453" s="20"/>
      <c r="E453" s="21"/>
      <c r="F453" s="21"/>
      <c r="G453" s="10"/>
      <c r="H453" s="10"/>
      <c r="I453" s="10"/>
      <c r="J453" s="10"/>
      <c r="K453" s="10"/>
      <c r="L453" s="10"/>
      <c r="M453" s="10"/>
      <c r="N453" s="23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22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spans="2:48" ht="15.75" customHeight="1">
      <c r="B454" s="10"/>
      <c r="C454" s="20"/>
      <c r="D454" s="20"/>
      <c r="E454" s="21"/>
      <c r="F454" s="21"/>
      <c r="G454" s="10"/>
      <c r="H454" s="10"/>
      <c r="I454" s="10"/>
      <c r="J454" s="10"/>
      <c r="K454" s="10"/>
      <c r="L454" s="10"/>
      <c r="M454" s="10"/>
      <c r="N454" s="23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22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spans="2:48" ht="15.75" customHeight="1">
      <c r="B455" s="10"/>
      <c r="C455" s="20"/>
      <c r="D455" s="20"/>
      <c r="E455" s="21"/>
      <c r="F455" s="21"/>
      <c r="G455" s="10"/>
      <c r="H455" s="10"/>
      <c r="I455" s="10"/>
      <c r="J455" s="10"/>
      <c r="K455" s="10"/>
      <c r="L455" s="10"/>
      <c r="M455" s="10"/>
      <c r="N455" s="23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22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spans="2:48" ht="15.75" customHeight="1">
      <c r="B456" s="10"/>
      <c r="C456" s="20"/>
      <c r="D456" s="20"/>
      <c r="E456" s="21"/>
      <c r="F456" s="21"/>
      <c r="G456" s="10"/>
      <c r="H456" s="10"/>
      <c r="I456" s="10"/>
      <c r="J456" s="10"/>
      <c r="K456" s="10"/>
      <c r="L456" s="10"/>
      <c r="M456" s="10"/>
      <c r="N456" s="23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22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spans="2:48" ht="15.75" customHeight="1">
      <c r="B457" s="10"/>
      <c r="C457" s="20"/>
      <c r="D457" s="20"/>
      <c r="E457" s="21"/>
      <c r="F457" s="21"/>
      <c r="G457" s="10"/>
      <c r="H457" s="10"/>
      <c r="I457" s="10"/>
      <c r="J457" s="10"/>
      <c r="K457" s="10"/>
      <c r="L457" s="10"/>
      <c r="M457" s="10"/>
      <c r="N457" s="23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22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spans="2:48" ht="15.75" customHeight="1">
      <c r="B458" s="10"/>
      <c r="C458" s="20"/>
      <c r="D458" s="20"/>
      <c r="E458" s="21"/>
      <c r="F458" s="21"/>
      <c r="G458" s="10"/>
      <c r="H458" s="10"/>
      <c r="I458" s="10"/>
      <c r="J458" s="10"/>
      <c r="K458" s="10"/>
      <c r="L458" s="10"/>
      <c r="M458" s="10"/>
      <c r="N458" s="23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22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spans="2:48" ht="15.75" customHeight="1">
      <c r="B459" s="10"/>
      <c r="C459" s="20"/>
      <c r="D459" s="20"/>
      <c r="E459" s="21"/>
      <c r="F459" s="21"/>
      <c r="G459" s="10"/>
      <c r="H459" s="10"/>
      <c r="I459" s="10"/>
      <c r="J459" s="10"/>
      <c r="K459" s="10"/>
      <c r="L459" s="10"/>
      <c r="M459" s="10"/>
      <c r="N459" s="23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22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spans="2:48" ht="15.75" customHeight="1">
      <c r="B460" s="10"/>
      <c r="C460" s="20"/>
      <c r="D460" s="20"/>
      <c r="E460" s="21"/>
      <c r="F460" s="21"/>
      <c r="G460" s="10"/>
      <c r="H460" s="10"/>
      <c r="I460" s="10"/>
      <c r="J460" s="10"/>
      <c r="K460" s="10"/>
      <c r="L460" s="10"/>
      <c r="M460" s="10"/>
      <c r="N460" s="23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22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spans="2:48" ht="15.75" customHeight="1">
      <c r="B461" s="10"/>
      <c r="C461" s="20"/>
      <c r="D461" s="20"/>
      <c r="E461" s="21"/>
      <c r="F461" s="21"/>
      <c r="G461" s="10"/>
      <c r="H461" s="10"/>
      <c r="I461" s="10"/>
      <c r="J461" s="10"/>
      <c r="K461" s="10"/>
      <c r="L461" s="10"/>
      <c r="M461" s="10"/>
      <c r="N461" s="23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22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spans="2:48" ht="15.75" customHeight="1">
      <c r="B462" s="10"/>
      <c r="C462" s="20"/>
      <c r="D462" s="20"/>
      <c r="E462" s="21"/>
      <c r="F462" s="21"/>
      <c r="G462" s="10"/>
      <c r="H462" s="10"/>
      <c r="I462" s="10"/>
      <c r="J462" s="10"/>
      <c r="K462" s="10"/>
      <c r="L462" s="10"/>
      <c r="M462" s="10"/>
      <c r="N462" s="23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22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spans="2:48" ht="15.75" customHeight="1">
      <c r="B463" s="10"/>
      <c r="C463" s="20"/>
      <c r="D463" s="20"/>
      <c r="E463" s="21"/>
      <c r="F463" s="21"/>
      <c r="G463" s="10"/>
      <c r="H463" s="10"/>
      <c r="I463" s="10"/>
      <c r="J463" s="10"/>
      <c r="K463" s="10"/>
      <c r="L463" s="10"/>
      <c r="M463" s="10"/>
      <c r="N463" s="23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22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spans="2:48" ht="15.75" customHeight="1">
      <c r="B464" s="10"/>
      <c r="C464" s="20"/>
      <c r="D464" s="20"/>
      <c r="E464" s="21"/>
      <c r="F464" s="21"/>
      <c r="G464" s="10"/>
      <c r="H464" s="10"/>
      <c r="I464" s="10"/>
      <c r="J464" s="10"/>
      <c r="K464" s="10"/>
      <c r="L464" s="10"/>
      <c r="M464" s="10"/>
      <c r="N464" s="23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22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spans="2:48" ht="15.75" customHeight="1">
      <c r="B465" s="10"/>
      <c r="C465" s="20"/>
      <c r="D465" s="20"/>
      <c r="E465" s="21"/>
      <c r="F465" s="21"/>
      <c r="G465" s="10"/>
      <c r="H465" s="10"/>
      <c r="I465" s="10"/>
      <c r="J465" s="10"/>
      <c r="K465" s="10"/>
      <c r="L465" s="10"/>
      <c r="M465" s="10"/>
      <c r="N465" s="23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22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spans="2:48" ht="15.75" customHeight="1">
      <c r="B466" s="10"/>
      <c r="C466" s="20"/>
      <c r="D466" s="20"/>
      <c r="E466" s="21"/>
      <c r="F466" s="21"/>
      <c r="G466" s="10"/>
      <c r="H466" s="10"/>
      <c r="I466" s="10"/>
      <c r="J466" s="10"/>
      <c r="K466" s="10"/>
      <c r="L466" s="10"/>
      <c r="M466" s="10"/>
      <c r="N466" s="23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22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spans="2:48" ht="15.75" customHeight="1">
      <c r="B467" s="10"/>
      <c r="C467" s="20"/>
      <c r="D467" s="20"/>
      <c r="E467" s="21"/>
      <c r="F467" s="21"/>
      <c r="G467" s="10"/>
      <c r="H467" s="10"/>
      <c r="I467" s="10"/>
      <c r="J467" s="10"/>
      <c r="K467" s="10"/>
      <c r="L467" s="10"/>
      <c r="M467" s="10"/>
      <c r="N467" s="23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22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spans="2:48" ht="15.75" customHeight="1">
      <c r="B468" s="10"/>
      <c r="C468" s="20"/>
      <c r="D468" s="20"/>
      <c r="E468" s="21"/>
      <c r="F468" s="21"/>
      <c r="G468" s="10"/>
      <c r="H468" s="10"/>
      <c r="I468" s="10"/>
      <c r="J468" s="10"/>
      <c r="K468" s="10"/>
      <c r="L468" s="10"/>
      <c r="M468" s="10"/>
      <c r="N468" s="23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22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spans="2:48" ht="15.75" customHeight="1">
      <c r="B469" s="10"/>
      <c r="C469" s="20"/>
      <c r="D469" s="20"/>
      <c r="E469" s="21"/>
      <c r="F469" s="21"/>
      <c r="G469" s="10"/>
      <c r="H469" s="10"/>
      <c r="I469" s="10"/>
      <c r="J469" s="10"/>
      <c r="K469" s="10"/>
      <c r="L469" s="10"/>
      <c r="M469" s="10"/>
      <c r="N469" s="23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22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spans="2:48" ht="15.75" customHeight="1">
      <c r="B470" s="10"/>
      <c r="C470" s="20"/>
      <c r="D470" s="20"/>
      <c r="E470" s="21"/>
      <c r="F470" s="21"/>
      <c r="G470" s="10"/>
      <c r="H470" s="10"/>
      <c r="I470" s="10"/>
      <c r="J470" s="10"/>
      <c r="K470" s="10"/>
      <c r="L470" s="10"/>
      <c r="M470" s="10"/>
      <c r="N470" s="23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22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spans="2:48" ht="15.75" customHeight="1">
      <c r="B471" s="10"/>
      <c r="C471" s="20"/>
      <c r="D471" s="20"/>
      <c r="E471" s="21"/>
      <c r="F471" s="21"/>
      <c r="G471" s="10"/>
      <c r="H471" s="10"/>
      <c r="I471" s="10"/>
      <c r="J471" s="10"/>
      <c r="K471" s="10"/>
      <c r="L471" s="10"/>
      <c r="M471" s="10"/>
      <c r="N471" s="23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22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spans="2:48" ht="15.75" customHeight="1">
      <c r="B472" s="10"/>
      <c r="C472" s="20"/>
      <c r="D472" s="20"/>
      <c r="E472" s="21"/>
      <c r="F472" s="21"/>
      <c r="G472" s="10"/>
      <c r="H472" s="10"/>
      <c r="I472" s="10"/>
      <c r="J472" s="10"/>
      <c r="K472" s="10"/>
      <c r="L472" s="10"/>
      <c r="M472" s="10"/>
      <c r="N472" s="23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22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spans="2:48" ht="15.75" customHeight="1">
      <c r="B473" s="10"/>
      <c r="C473" s="20"/>
      <c r="D473" s="20"/>
      <c r="E473" s="21"/>
      <c r="F473" s="21"/>
      <c r="G473" s="10"/>
      <c r="H473" s="10"/>
      <c r="I473" s="10"/>
      <c r="J473" s="10"/>
      <c r="K473" s="10"/>
      <c r="L473" s="10"/>
      <c r="M473" s="10"/>
      <c r="N473" s="23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22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spans="2:48" ht="15.75" customHeight="1">
      <c r="B474" s="10"/>
      <c r="C474" s="20"/>
      <c r="D474" s="20"/>
      <c r="E474" s="21"/>
      <c r="F474" s="21"/>
      <c r="G474" s="10"/>
      <c r="H474" s="10"/>
      <c r="I474" s="10"/>
      <c r="J474" s="10"/>
      <c r="K474" s="10"/>
      <c r="L474" s="10"/>
      <c r="M474" s="10"/>
      <c r="N474" s="23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22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spans="2:48" ht="15.75" customHeight="1">
      <c r="B475" s="10"/>
      <c r="C475" s="20"/>
      <c r="D475" s="20"/>
      <c r="E475" s="21"/>
      <c r="F475" s="21"/>
      <c r="G475" s="10"/>
      <c r="H475" s="10"/>
      <c r="I475" s="10"/>
      <c r="J475" s="10"/>
      <c r="K475" s="10"/>
      <c r="L475" s="10"/>
      <c r="M475" s="10"/>
      <c r="N475" s="23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22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spans="2:48" ht="15.75" customHeight="1">
      <c r="B476" s="10"/>
      <c r="C476" s="20"/>
      <c r="D476" s="20"/>
      <c r="E476" s="21"/>
      <c r="F476" s="21"/>
      <c r="G476" s="10"/>
      <c r="H476" s="10"/>
      <c r="I476" s="10"/>
      <c r="J476" s="10"/>
      <c r="K476" s="10"/>
      <c r="L476" s="10"/>
      <c r="M476" s="10"/>
      <c r="N476" s="23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22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spans="2:48" ht="15.75" customHeight="1">
      <c r="B477" s="10"/>
      <c r="C477" s="20"/>
      <c r="D477" s="20"/>
      <c r="E477" s="21"/>
      <c r="F477" s="21"/>
      <c r="G477" s="10"/>
      <c r="H477" s="10"/>
      <c r="I477" s="10"/>
      <c r="J477" s="10"/>
      <c r="K477" s="10"/>
      <c r="L477" s="10"/>
      <c r="M477" s="10"/>
      <c r="N477" s="23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22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spans="2:48" ht="15.75" customHeight="1">
      <c r="B478" s="10"/>
      <c r="C478" s="20"/>
      <c r="D478" s="20"/>
      <c r="E478" s="21"/>
      <c r="F478" s="21"/>
      <c r="G478" s="10"/>
      <c r="H478" s="10"/>
      <c r="I478" s="10"/>
      <c r="J478" s="10"/>
      <c r="K478" s="10"/>
      <c r="L478" s="10"/>
      <c r="M478" s="10"/>
      <c r="N478" s="23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22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spans="2:48" ht="15.75" customHeight="1">
      <c r="B479" s="10"/>
      <c r="C479" s="20"/>
      <c r="D479" s="20"/>
      <c r="E479" s="21"/>
      <c r="F479" s="21"/>
      <c r="G479" s="10"/>
      <c r="H479" s="10"/>
      <c r="I479" s="10"/>
      <c r="J479" s="10"/>
      <c r="K479" s="10"/>
      <c r="L479" s="10"/>
      <c r="M479" s="10"/>
      <c r="N479" s="23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22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spans="2:48" ht="15.75" customHeight="1">
      <c r="B480" s="10"/>
      <c r="C480" s="20"/>
      <c r="D480" s="20"/>
      <c r="E480" s="21"/>
      <c r="F480" s="21"/>
      <c r="G480" s="10"/>
      <c r="H480" s="10"/>
      <c r="I480" s="10"/>
      <c r="J480" s="10"/>
      <c r="K480" s="10"/>
      <c r="L480" s="10"/>
      <c r="M480" s="10"/>
      <c r="N480" s="23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22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spans="2:48" ht="15.75" customHeight="1">
      <c r="B481" s="10"/>
      <c r="C481" s="20"/>
      <c r="D481" s="20"/>
      <c r="E481" s="21"/>
      <c r="F481" s="21"/>
      <c r="G481" s="10"/>
      <c r="H481" s="10"/>
      <c r="I481" s="10"/>
      <c r="J481" s="10"/>
      <c r="K481" s="10"/>
      <c r="L481" s="10"/>
      <c r="M481" s="10"/>
      <c r="N481" s="23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22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spans="2:48" ht="15.75" customHeight="1">
      <c r="B482" s="10"/>
      <c r="C482" s="20"/>
      <c r="D482" s="20"/>
      <c r="E482" s="21"/>
      <c r="F482" s="21"/>
      <c r="G482" s="10"/>
      <c r="H482" s="10"/>
      <c r="I482" s="10"/>
      <c r="J482" s="10"/>
      <c r="K482" s="10"/>
      <c r="L482" s="10"/>
      <c r="M482" s="10"/>
      <c r="N482" s="23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22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spans="2:48" ht="15.75" customHeight="1">
      <c r="B483" s="10"/>
      <c r="C483" s="20"/>
      <c r="D483" s="20"/>
      <c r="E483" s="21"/>
      <c r="F483" s="21"/>
      <c r="G483" s="10"/>
      <c r="H483" s="10"/>
      <c r="I483" s="10"/>
      <c r="J483" s="10"/>
      <c r="K483" s="10"/>
      <c r="L483" s="10"/>
      <c r="M483" s="10"/>
      <c r="N483" s="23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22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spans="2:48" ht="15.75" customHeight="1">
      <c r="B484" s="10"/>
      <c r="C484" s="20"/>
      <c r="D484" s="20"/>
      <c r="E484" s="21"/>
      <c r="F484" s="21"/>
      <c r="G484" s="10"/>
      <c r="H484" s="10"/>
      <c r="I484" s="10"/>
      <c r="J484" s="10"/>
      <c r="K484" s="10"/>
      <c r="L484" s="10"/>
      <c r="M484" s="10"/>
      <c r="N484" s="23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22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spans="2:48" ht="15.75" customHeight="1">
      <c r="B485" s="10"/>
      <c r="C485" s="20"/>
      <c r="D485" s="20"/>
      <c r="E485" s="21"/>
      <c r="F485" s="21"/>
      <c r="G485" s="10"/>
      <c r="H485" s="10"/>
      <c r="I485" s="10"/>
      <c r="J485" s="10"/>
      <c r="K485" s="10"/>
      <c r="L485" s="10"/>
      <c r="M485" s="10"/>
      <c r="N485" s="23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22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spans="2:48" ht="15.75" customHeight="1">
      <c r="B486" s="10"/>
      <c r="C486" s="20"/>
      <c r="D486" s="20"/>
      <c r="E486" s="21"/>
      <c r="F486" s="21"/>
      <c r="G486" s="10"/>
      <c r="H486" s="10"/>
      <c r="I486" s="10"/>
      <c r="J486" s="10"/>
      <c r="K486" s="10"/>
      <c r="L486" s="10"/>
      <c r="M486" s="10"/>
      <c r="N486" s="23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22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spans="2:48" ht="15.75" customHeight="1">
      <c r="B487" s="10"/>
      <c r="C487" s="20"/>
      <c r="D487" s="20"/>
      <c r="E487" s="21"/>
      <c r="F487" s="21"/>
      <c r="G487" s="10"/>
      <c r="H487" s="10"/>
      <c r="I487" s="10"/>
      <c r="J487" s="10"/>
      <c r="K487" s="10"/>
      <c r="L487" s="10"/>
      <c r="M487" s="10"/>
      <c r="N487" s="23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22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spans="2:48" ht="15.75" customHeight="1">
      <c r="B488" s="10"/>
      <c r="C488" s="20"/>
      <c r="D488" s="20"/>
      <c r="E488" s="21"/>
      <c r="F488" s="21"/>
      <c r="G488" s="10"/>
      <c r="H488" s="10"/>
      <c r="I488" s="10"/>
      <c r="J488" s="10"/>
      <c r="K488" s="10"/>
      <c r="L488" s="10"/>
      <c r="M488" s="10"/>
      <c r="N488" s="23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22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spans="2:48" ht="15.75" customHeight="1">
      <c r="B489" s="10"/>
      <c r="C489" s="20"/>
      <c r="D489" s="20"/>
      <c r="E489" s="21"/>
      <c r="F489" s="21"/>
      <c r="G489" s="10"/>
      <c r="H489" s="10"/>
      <c r="I489" s="10"/>
      <c r="J489" s="10"/>
      <c r="K489" s="10"/>
      <c r="L489" s="10"/>
      <c r="M489" s="10"/>
      <c r="N489" s="23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22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spans="2:48" ht="15.75" customHeight="1">
      <c r="B490" s="10"/>
      <c r="C490" s="20"/>
      <c r="D490" s="20"/>
      <c r="E490" s="21"/>
      <c r="F490" s="21"/>
      <c r="G490" s="10"/>
      <c r="H490" s="10"/>
      <c r="I490" s="10"/>
      <c r="J490" s="10"/>
      <c r="K490" s="10"/>
      <c r="L490" s="10"/>
      <c r="M490" s="10"/>
      <c r="N490" s="23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22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spans="2:48" ht="15.75" customHeight="1">
      <c r="B491" s="10"/>
      <c r="C491" s="20"/>
      <c r="D491" s="20"/>
      <c r="E491" s="21"/>
      <c r="F491" s="21"/>
      <c r="G491" s="10"/>
      <c r="H491" s="10"/>
      <c r="I491" s="10"/>
      <c r="J491" s="10"/>
      <c r="K491" s="10"/>
      <c r="L491" s="10"/>
      <c r="M491" s="10"/>
      <c r="N491" s="23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22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spans="2:48" ht="15.75" customHeight="1">
      <c r="B492" s="10"/>
      <c r="C492" s="20"/>
      <c r="D492" s="20"/>
      <c r="E492" s="21"/>
      <c r="F492" s="21"/>
      <c r="G492" s="10"/>
      <c r="H492" s="10"/>
      <c r="I492" s="10"/>
      <c r="J492" s="10"/>
      <c r="K492" s="10"/>
      <c r="L492" s="10"/>
      <c r="M492" s="10"/>
      <c r="N492" s="23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22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spans="2:48" ht="15.75" customHeight="1">
      <c r="B493" s="10"/>
      <c r="C493" s="20"/>
      <c r="D493" s="20"/>
      <c r="E493" s="21"/>
      <c r="F493" s="21"/>
      <c r="G493" s="10"/>
      <c r="H493" s="10"/>
      <c r="I493" s="10"/>
      <c r="J493" s="10"/>
      <c r="K493" s="10"/>
      <c r="L493" s="10"/>
      <c r="M493" s="10"/>
      <c r="N493" s="23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22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spans="2:48" ht="15.75" customHeight="1">
      <c r="B494" s="10"/>
      <c r="C494" s="20"/>
      <c r="D494" s="20"/>
      <c r="E494" s="21"/>
      <c r="F494" s="21"/>
      <c r="G494" s="10"/>
      <c r="H494" s="10"/>
      <c r="I494" s="10"/>
      <c r="J494" s="10"/>
      <c r="K494" s="10"/>
      <c r="L494" s="10"/>
      <c r="M494" s="10"/>
      <c r="N494" s="23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22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spans="2:48" ht="15.75" customHeight="1">
      <c r="B495" s="10"/>
      <c r="C495" s="20"/>
      <c r="D495" s="20"/>
      <c r="E495" s="21"/>
      <c r="F495" s="21"/>
      <c r="G495" s="10"/>
      <c r="H495" s="10"/>
      <c r="I495" s="10"/>
      <c r="J495" s="10"/>
      <c r="K495" s="10"/>
      <c r="L495" s="10"/>
      <c r="M495" s="10"/>
      <c r="N495" s="23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22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spans="2:48" ht="15.75" customHeight="1">
      <c r="B496" s="10"/>
      <c r="C496" s="20"/>
      <c r="D496" s="20"/>
      <c r="E496" s="21"/>
      <c r="F496" s="21"/>
      <c r="G496" s="10"/>
      <c r="H496" s="10"/>
      <c r="I496" s="10"/>
      <c r="J496" s="10"/>
      <c r="K496" s="10"/>
      <c r="L496" s="10"/>
      <c r="M496" s="10"/>
      <c r="N496" s="23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22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spans="2:48" ht="15.75" customHeight="1">
      <c r="B497" s="10"/>
      <c r="C497" s="20"/>
      <c r="D497" s="20"/>
      <c r="E497" s="21"/>
      <c r="F497" s="21"/>
      <c r="G497" s="10"/>
      <c r="H497" s="10"/>
      <c r="I497" s="10"/>
      <c r="J497" s="10"/>
      <c r="K497" s="10"/>
      <c r="L497" s="10"/>
      <c r="M497" s="10"/>
      <c r="N497" s="23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22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spans="2:48" ht="15.75" customHeight="1">
      <c r="B498" s="10"/>
      <c r="C498" s="20"/>
      <c r="D498" s="20"/>
      <c r="E498" s="21"/>
      <c r="F498" s="21"/>
      <c r="G498" s="10"/>
      <c r="H498" s="10"/>
      <c r="I498" s="10"/>
      <c r="J498" s="10"/>
      <c r="K498" s="10"/>
      <c r="L498" s="10"/>
      <c r="M498" s="10"/>
      <c r="N498" s="23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22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  <row r="499" spans="2:48" ht="15.75" customHeight="1">
      <c r="B499" s="10"/>
      <c r="C499" s="20"/>
      <c r="D499" s="20"/>
      <c r="E499" s="21"/>
      <c r="F499" s="21"/>
      <c r="G499" s="10"/>
      <c r="H499" s="10"/>
      <c r="I499" s="10"/>
      <c r="J499" s="10"/>
      <c r="K499" s="10"/>
      <c r="L499" s="10"/>
      <c r="M499" s="10"/>
      <c r="N499" s="23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22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</row>
    <row r="500" spans="2:48" ht="15.75" customHeight="1">
      <c r="B500" s="10"/>
      <c r="C500" s="20"/>
      <c r="D500" s="20"/>
      <c r="E500" s="21"/>
      <c r="F500" s="21"/>
      <c r="G500" s="10"/>
      <c r="H500" s="10"/>
      <c r="I500" s="10"/>
      <c r="J500" s="10"/>
      <c r="K500" s="10"/>
      <c r="L500" s="10"/>
      <c r="M500" s="10"/>
      <c r="N500" s="23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22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</row>
    <row r="501" spans="2:48" ht="15.75" customHeight="1">
      <c r="B501" s="10"/>
      <c r="C501" s="20"/>
      <c r="D501" s="20"/>
      <c r="E501" s="21"/>
      <c r="F501" s="21"/>
      <c r="G501" s="10"/>
      <c r="H501" s="10"/>
      <c r="I501" s="10"/>
      <c r="J501" s="10"/>
      <c r="K501" s="10"/>
      <c r="L501" s="10"/>
      <c r="M501" s="10"/>
      <c r="N501" s="23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22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</row>
    <row r="502" spans="2:48" ht="15.75" customHeight="1">
      <c r="B502" s="10"/>
      <c r="C502" s="20"/>
      <c r="D502" s="20"/>
      <c r="E502" s="21"/>
      <c r="F502" s="21"/>
      <c r="G502" s="10"/>
      <c r="H502" s="10"/>
      <c r="I502" s="10"/>
      <c r="J502" s="10"/>
      <c r="K502" s="10"/>
      <c r="L502" s="10"/>
      <c r="M502" s="10"/>
      <c r="N502" s="23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22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</row>
    <row r="503" spans="2:48" ht="15.75" customHeight="1">
      <c r="B503" s="10"/>
      <c r="C503" s="20"/>
      <c r="D503" s="20"/>
      <c r="E503" s="21"/>
      <c r="F503" s="21"/>
      <c r="G503" s="10"/>
      <c r="H503" s="10"/>
      <c r="I503" s="10"/>
      <c r="J503" s="10"/>
      <c r="K503" s="10"/>
      <c r="L503" s="10"/>
      <c r="M503" s="10"/>
      <c r="N503" s="23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22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</row>
    <row r="504" spans="2:48" ht="15.75" customHeight="1">
      <c r="B504" s="10"/>
      <c r="C504" s="20"/>
      <c r="D504" s="20"/>
      <c r="E504" s="21"/>
      <c r="F504" s="21"/>
      <c r="G504" s="10"/>
      <c r="H504" s="10"/>
      <c r="I504" s="10"/>
      <c r="J504" s="10"/>
      <c r="K504" s="10"/>
      <c r="L504" s="10"/>
      <c r="M504" s="10"/>
      <c r="N504" s="23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22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</row>
    <row r="505" spans="2:48" ht="15.75" customHeight="1">
      <c r="B505" s="10"/>
      <c r="C505" s="20"/>
      <c r="D505" s="20"/>
      <c r="E505" s="21"/>
      <c r="F505" s="21"/>
      <c r="G505" s="10"/>
      <c r="H505" s="10"/>
      <c r="I505" s="10"/>
      <c r="J505" s="10"/>
      <c r="K505" s="10"/>
      <c r="L505" s="10"/>
      <c r="M505" s="10"/>
      <c r="N505" s="23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22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</row>
    <row r="506" spans="2:48" ht="15.75" customHeight="1">
      <c r="B506" s="10"/>
      <c r="C506" s="20"/>
      <c r="D506" s="20"/>
      <c r="E506" s="21"/>
      <c r="F506" s="21"/>
      <c r="G506" s="10"/>
      <c r="H506" s="10"/>
      <c r="I506" s="10"/>
      <c r="J506" s="10"/>
      <c r="K506" s="10"/>
      <c r="L506" s="10"/>
      <c r="M506" s="10"/>
      <c r="N506" s="23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22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</row>
    <row r="507" spans="2:48" ht="15.75" customHeight="1">
      <c r="B507" s="10"/>
      <c r="C507" s="20"/>
      <c r="D507" s="20"/>
      <c r="E507" s="21"/>
      <c r="F507" s="21"/>
      <c r="G507" s="10"/>
      <c r="H507" s="10"/>
      <c r="I507" s="10"/>
      <c r="J507" s="10"/>
      <c r="K507" s="10"/>
      <c r="L507" s="10"/>
      <c r="M507" s="10"/>
      <c r="N507" s="23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22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</row>
    <row r="508" spans="2:48" ht="15.75" customHeight="1">
      <c r="B508" s="10"/>
      <c r="C508" s="20"/>
      <c r="D508" s="20"/>
      <c r="E508" s="21"/>
      <c r="F508" s="21"/>
      <c r="G508" s="10"/>
      <c r="H508" s="10"/>
      <c r="I508" s="10"/>
      <c r="J508" s="10"/>
      <c r="K508" s="10"/>
      <c r="L508" s="10"/>
      <c r="M508" s="10"/>
      <c r="N508" s="23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22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</row>
    <row r="509" spans="2:48" ht="15.75" customHeight="1">
      <c r="B509" s="10"/>
      <c r="C509" s="20"/>
      <c r="D509" s="20"/>
      <c r="E509" s="21"/>
      <c r="F509" s="21"/>
      <c r="G509" s="10"/>
      <c r="H509" s="10"/>
      <c r="I509" s="10"/>
      <c r="J509" s="10"/>
      <c r="K509" s="10"/>
      <c r="L509" s="10"/>
      <c r="M509" s="10"/>
      <c r="N509" s="23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22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</row>
    <row r="510" spans="2:48" ht="15.75" customHeight="1">
      <c r="B510" s="10"/>
      <c r="C510" s="20"/>
      <c r="D510" s="20"/>
      <c r="E510" s="21"/>
      <c r="F510" s="21"/>
      <c r="G510" s="10"/>
      <c r="H510" s="10"/>
      <c r="I510" s="10"/>
      <c r="J510" s="10"/>
      <c r="K510" s="10"/>
      <c r="L510" s="10"/>
      <c r="M510" s="10"/>
      <c r="N510" s="23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22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</row>
    <row r="511" spans="2:48" ht="15.75" customHeight="1">
      <c r="B511" s="10"/>
      <c r="C511" s="20"/>
      <c r="D511" s="20"/>
      <c r="E511" s="21"/>
      <c r="F511" s="21"/>
      <c r="G511" s="10"/>
      <c r="H511" s="10"/>
      <c r="I511" s="10"/>
      <c r="J511" s="10"/>
      <c r="K511" s="10"/>
      <c r="L511" s="10"/>
      <c r="M511" s="10"/>
      <c r="N511" s="23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22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</row>
    <row r="512" spans="2:48" ht="15.75" customHeight="1">
      <c r="B512" s="10"/>
      <c r="C512" s="20"/>
      <c r="D512" s="20"/>
      <c r="E512" s="21"/>
      <c r="F512" s="21"/>
      <c r="G512" s="10"/>
      <c r="H512" s="10"/>
      <c r="I512" s="10"/>
      <c r="J512" s="10"/>
      <c r="K512" s="10"/>
      <c r="L512" s="10"/>
      <c r="M512" s="10"/>
      <c r="N512" s="23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22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</row>
    <row r="513" spans="2:48" ht="15.75" customHeight="1">
      <c r="B513" s="10"/>
      <c r="C513" s="20"/>
      <c r="D513" s="20"/>
      <c r="E513" s="21"/>
      <c r="F513" s="21"/>
      <c r="G513" s="10"/>
      <c r="H513" s="10"/>
      <c r="I513" s="10"/>
      <c r="J513" s="10"/>
      <c r="K513" s="10"/>
      <c r="L513" s="10"/>
      <c r="M513" s="10"/>
      <c r="N513" s="23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22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</row>
    <row r="514" spans="2:48" ht="15.75" customHeight="1">
      <c r="B514" s="10"/>
      <c r="C514" s="20"/>
      <c r="D514" s="20"/>
      <c r="E514" s="21"/>
      <c r="F514" s="21"/>
      <c r="G514" s="10"/>
      <c r="H514" s="10"/>
      <c r="I514" s="10"/>
      <c r="J514" s="10"/>
      <c r="K514" s="10"/>
      <c r="L514" s="10"/>
      <c r="M514" s="10"/>
      <c r="N514" s="23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22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</row>
    <row r="515" spans="2:48" ht="15.75" customHeight="1">
      <c r="B515" s="10"/>
      <c r="C515" s="20"/>
      <c r="D515" s="20"/>
      <c r="E515" s="21"/>
      <c r="F515" s="21"/>
      <c r="G515" s="10"/>
      <c r="H515" s="10"/>
      <c r="I515" s="10"/>
      <c r="J515" s="10"/>
      <c r="K515" s="10"/>
      <c r="L515" s="10"/>
      <c r="M515" s="10"/>
      <c r="N515" s="23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22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</row>
    <row r="516" spans="2:48" ht="15.75" customHeight="1">
      <c r="B516" s="10"/>
      <c r="C516" s="20"/>
      <c r="D516" s="20"/>
      <c r="E516" s="21"/>
      <c r="F516" s="21"/>
      <c r="G516" s="10"/>
      <c r="H516" s="10"/>
      <c r="I516" s="10"/>
      <c r="J516" s="10"/>
      <c r="K516" s="10"/>
      <c r="L516" s="10"/>
      <c r="M516" s="10"/>
      <c r="N516" s="23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22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</row>
    <row r="517" spans="2:48" ht="15.75" customHeight="1">
      <c r="B517" s="10"/>
      <c r="C517" s="20"/>
      <c r="D517" s="20"/>
      <c r="E517" s="21"/>
      <c r="F517" s="21"/>
      <c r="G517" s="10"/>
      <c r="H517" s="10"/>
      <c r="I517" s="10"/>
      <c r="J517" s="10"/>
      <c r="K517" s="10"/>
      <c r="L517" s="10"/>
      <c r="M517" s="10"/>
      <c r="N517" s="23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22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</row>
    <row r="518" spans="2:48" ht="15.75" customHeight="1">
      <c r="B518" s="10"/>
      <c r="C518" s="20"/>
      <c r="D518" s="20"/>
      <c r="E518" s="21"/>
      <c r="F518" s="21"/>
      <c r="G518" s="10"/>
      <c r="H518" s="10"/>
      <c r="I518" s="10"/>
      <c r="J518" s="10"/>
      <c r="K518" s="10"/>
      <c r="L518" s="10"/>
      <c r="M518" s="10"/>
      <c r="N518" s="23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22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</row>
    <row r="519" spans="2:48" ht="15.75" customHeight="1">
      <c r="B519" s="10"/>
      <c r="C519" s="20"/>
      <c r="D519" s="20"/>
      <c r="E519" s="21"/>
      <c r="F519" s="21"/>
      <c r="G519" s="10"/>
      <c r="H519" s="10"/>
      <c r="I519" s="10"/>
      <c r="J519" s="10"/>
      <c r="K519" s="10"/>
      <c r="L519" s="10"/>
      <c r="M519" s="10"/>
      <c r="N519" s="23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22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</row>
    <row r="520" spans="2:48" ht="15.75" customHeight="1">
      <c r="B520" s="10"/>
      <c r="C520" s="20"/>
      <c r="D520" s="20"/>
      <c r="E520" s="21"/>
      <c r="F520" s="21"/>
      <c r="G520" s="10"/>
      <c r="H520" s="10"/>
      <c r="I520" s="10"/>
      <c r="J520" s="10"/>
      <c r="K520" s="10"/>
      <c r="L520" s="10"/>
      <c r="M520" s="10"/>
      <c r="N520" s="23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22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</row>
    <row r="521" spans="2:48" ht="15.75" customHeight="1">
      <c r="B521" s="10"/>
      <c r="C521" s="20"/>
      <c r="D521" s="20"/>
      <c r="E521" s="21"/>
      <c r="F521" s="21"/>
      <c r="G521" s="10"/>
      <c r="H521" s="10"/>
      <c r="I521" s="10"/>
      <c r="J521" s="10"/>
      <c r="K521" s="10"/>
      <c r="L521" s="10"/>
      <c r="M521" s="10"/>
      <c r="N521" s="23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22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</row>
    <row r="522" spans="2:48" ht="15.75" customHeight="1">
      <c r="B522" s="10"/>
      <c r="C522" s="20"/>
      <c r="D522" s="20"/>
      <c r="E522" s="21"/>
      <c r="F522" s="21"/>
      <c r="G522" s="10"/>
      <c r="H522" s="10"/>
      <c r="I522" s="10"/>
      <c r="J522" s="10"/>
      <c r="K522" s="10"/>
      <c r="L522" s="10"/>
      <c r="M522" s="10"/>
      <c r="N522" s="23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22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</row>
    <row r="523" spans="2:48" ht="15.75" customHeight="1">
      <c r="B523" s="10"/>
      <c r="C523" s="20"/>
      <c r="D523" s="20"/>
      <c r="E523" s="21"/>
      <c r="F523" s="21"/>
      <c r="G523" s="10"/>
      <c r="H523" s="10"/>
      <c r="I523" s="10"/>
      <c r="J523" s="10"/>
      <c r="K523" s="10"/>
      <c r="L523" s="10"/>
      <c r="M523" s="10"/>
      <c r="N523" s="23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22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</row>
    <row r="524" spans="2:48" ht="15.75" customHeight="1">
      <c r="B524" s="10"/>
      <c r="C524" s="20"/>
      <c r="D524" s="20"/>
      <c r="E524" s="21"/>
      <c r="F524" s="21"/>
      <c r="G524" s="10"/>
      <c r="H524" s="10"/>
      <c r="I524" s="10"/>
      <c r="J524" s="10"/>
      <c r="K524" s="10"/>
      <c r="L524" s="10"/>
      <c r="M524" s="10"/>
      <c r="N524" s="23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22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</row>
    <row r="525" spans="2:48" ht="15.75" customHeight="1">
      <c r="B525" s="10"/>
      <c r="C525" s="20"/>
      <c r="D525" s="20"/>
      <c r="E525" s="21"/>
      <c r="F525" s="21"/>
      <c r="G525" s="10"/>
      <c r="H525" s="10"/>
      <c r="I525" s="10"/>
      <c r="J525" s="10"/>
      <c r="K525" s="10"/>
      <c r="L525" s="10"/>
      <c r="M525" s="10"/>
      <c r="N525" s="23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22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</row>
    <row r="526" spans="2:48" ht="15.75" customHeight="1">
      <c r="B526" s="10"/>
      <c r="C526" s="20"/>
      <c r="D526" s="20"/>
      <c r="E526" s="21"/>
      <c r="F526" s="21"/>
      <c r="G526" s="10"/>
      <c r="H526" s="10"/>
      <c r="I526" s="10"/>
      <c r="J526" s="10"/>
      <c r="K526" s="10"/>
      <c r="L526" s="10"/>
      <c r="M526" s="10"/>
      <c r="N526" s="23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22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</row>
    <row r="527" spans="2:48" ht="15.75" customHeight="1">
      <c r="B527" s="10"/>
      <c r="C527" s="20"/>
      <c r="D527" s="20"/>
      <c r="E527" s="21"/>
      <c r="F527" s="21"/>
      <c r="G527" s="10"/>
      <c r="H527" s="10"/>
      <c r="I527" s="10"/>
      <c r="J527" s="10"/>
      <c r="K527" s="10"/>
      <c r="L527" s="10"/>
      <c r="M527" s="10"/>
      <c r="N527" s="23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22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</row>
    <row r="528" spans="2:48" ht="15.75" customHeight="1">
      <c r="B528" s="10"/>
      <c r="C528" s="20"/>
      <c r="D528" s="20"/>
      <c r="E528" s="21"/>
      <c r="F528" s="21"/>
      <c r="G528" s="10"/>
      <c r="H528" s="10"/>
      <c r="I528" s="10"/>
      <c r="J528" s="10"/>
      <c r="K528" s="10"/>
      <c r="L528" s="10"/>
      <c r="M528" s="10"/>
      <c r="N528" s="23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22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</row>
    <row r="529" spans="2:48" ht="15.75" customHeight="1">
      <c r="B529" s="10"/>
      <c r="C529" s="20"/>
      <c r="D529" s="20"/>
      <c r="E529" s="21"/>
      <c r="F529" s="21"/>
      <c r="G529" s="10"/>
      <c r="H529" s="10"/>
      <c r="I529" s="10"/>
      <c r="J529" s="10"/>
      <c r="K529" s="10"/>
      <c r="L529" s="10"/>
      <c r="M529" s="10"/>
      <c r="N529" s="23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22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</row>
    <row r="530" spans="2:48" ht="15.75" customHeight="1">
      <c r="B530" s="10"/>
      <c r="C530" s="20"/>
      <c r="D530" s="20"/>
      <c r="E530" s="21"/>
      <c r="F530" s="21"/>
      <c r="G530" s="10"/>
      <c r="H530" s="10"/>
      <c r="I530" s="10"/>
      <c r="J530" s="10"/>
      <c r="K530" s="10"/>
      <c r="L530" s="10"/>
      <c r="M530" s="10"/>
      <c r="N530" s="23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22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</row>
    <row r="531" spans="2:48" ht="15.75" customHeight="1">
      <c r="B531" s="10"/>
      <c r="C531" s="20"/>
      <c r="D531" s="20"/>
      <c r="E531" s="21"/>
      <c r="F531" s="21"/>
      <c r="G531" s="10"/>
      <c r="H531" s="10"/>
      <c r="I531" s="10"/>
      <c r="J531" s="10"/>
      <c r="K531" s="10"/>
      <c r="L531" s="10"/>
      <c r="M531" s="10"/>
      <c r="N531" s="23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22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</row>
    <row r="532" spans="2:48" ht="15.75" customHeight="1">
      <c r="B532" s="10"/>
      <c r="C532" s="20"/>
      <c r="D532" s="20"/>
      <c r="E532" s="21"/>
      <c r="F532" s="21"/>
      <c r="G532" s="10"/>
      <c r="H532" s="10"/>
      <c r="I532" s="10"/>
      <c r="J532" s="10"/>
      <c r="K532" s="10"/>
      <c r="L532" s="10"/>
      <c r="M532" s="10"/>
      <c r="N532" s="23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22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</row>
    <row r="533" spans="2:48" ht="15.75" customHeight="1">
      <c r="B533" s="10"/>
      <c r="C533" s="20"/>
      <c r="D533" s="20"/>
      <c r="E533" s="21"/>
      <c r="F533" s="21"/>
      <c r="G533" s="10"/>
      <c r="H533" s="10"/>
      <c r="I533" s="10"/>
      <c r="J533" s="10"/>
      <c r="K533" s="10"/>
      <c r="L533" s="10"/>
      <c r="M533" s="10"/>
      <c r="N533" s="23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22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</row>
    <row r="534" spans="2:48" ht="15.75" customHeight="1">
      <c r="B534" s="10"/>
      <c r="C534" s="20"/>
      <c r="D534" s="20"/>
      <c r="E534" s="21"/>
      <c r="F534" s="21"/>
      <c r="G534" s="10"/>
      <c r="H534" s="10"/>
      <c r="I534" s="10"/>
      <c r="J534" s="10"/>
      <c r="K534" s="10"/>
      <c r="L534" s="10"/>
      <c r="M534" s="10"/>
      <c r="N534" s="23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22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</row>
    <row r="535" spans="2:48" ht="15.75" customHeight="1">
      <c r="B535" s="10"/>
      <c r="C535" s="20"/>
      <c r="D535" s="20"/>
      <c r="E535" s="21"/>
      <c r="F535" s="21"/>
      <c r="G535" s="10"/>
      <c r="H535" s="10"/>
      <c r="I535" s="10"/>
      <c r="J535" s="10"/>
      <c r="K535" s="10"/>
      <c r="L535" s="10"/>
      <c r="M535" s="10"/>
      <c r="N535" s="23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22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</row>
    <row r="536" spans="2:48" ht="15.75" customHeight="1">
      <c r="B536" s="10"/>
      <c r="C536" s="20"/>
      <c r="D536" s="20"/>
      <c r="E536" s="21"/>
      <c r="F536" s="21"/>
      <c r="G536" s="10"/>
      <c r="H536" s="10"/>
      <c r="I536" s="10"/>
      <c r="J536" s="10"/>
      <c r="K536" s="10"/>
      <c r="L536" s="10"/>
      <c r="M536" s="10"/>
      <c r="N536" s="23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22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</row>
    <row r="537" spans="2:48" ht="15.75" customHeight="1">
      <c r="B537" s="10"/>
      <c r="C537" s="20"/>
      <c r="D537" s="20"/>
      <c r="E537" s="21"/>
      <c r="F537" s="21"/>
      <c r="G537" s="10"/>
      <c r="H537" s="10"/>
      <c r="I537" s="10"/>
      <c r="J537" s="10"/>
      <c r="K537" s="10"/>
      <c r="L537" s="10"/>
      <c r="M537" s="10"/>
      <c r="N537" s="23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22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</row>
    <row r="538" spans="2:48" ht="15.75" customHeight="1">
      <c r="B538" s="10"/>
      <c r="C538" s="20"/>
      <c r="D538" s="20"/>
      <c r="E538" s="21"/>
      <c r="F538" s="21"/>
      <c r="G538" s="10"/>
      <c r="H538" s="10"/>
      <c r="I538" s="10"/>
      <c r="J538" s="10"/>
      <c r="K538" s="10"/>
      <c r="L538" s="10"/>
      <c r="M538" s="10"/>
      <c r="N538" s="23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22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</row>
    <row r="539" spans="2:48" ht="15.75" customHeight="1">
      <c r="B539" s="10"/>
      <c r="C539" s="20"/>
      <c r="D539" s="20"/>
      <c r="E539" s="21"/>
      <c r="F539" s="21"/>
      <c r="G539" s="10"/>
      <c r="H539" s="10"/>
      <c r="I539" s="10"/>
      <c r="J539" s="10"/>
      <c r="K539" s="10"/>
      <c r="L539" s="10"/>
      <c r="M539" s="10"/>
      <c r="N539" s="23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22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</row>
    <row r="540" spans="2:48" ht="15.75" customHeight="1">
      <c r="B540" s="10"/>
      <c r="C540" s="20"/>
      <c r="D540" s="20"/>
      <c r="E540" s="21"/>
      <c r="F540" s="21"/>
      <c r="G540" s="10"/>
      <c r="H540" s="10"/>
      <c r="I540" s="10"/>
      <c r="J540" s="10"/>
      <c r="K540" s="10"/>
      <c r="L540" s="10"/>
      <c r="M540" s="10"/>
      <c r="N540" s="23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22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</row>
    <row r="541" spans="2:48" ht="15.75" customHeight="1">
      <c r="B541" s="10"/>
      <c r="C541" s="20"/>
      <c r="D541" s="20"/>
      <c r="E541" s="21"/>
      <c r="F541" s="21"/>
      <c r="G541" s="10"/>
      <c r="H541" s="10"/>
      <c r="I541" s="10"/>
      <c r="J541" s="10"/>
      <c r="K541" s="10"/>
      <c r="L541" s="10"/>
      <c r="M541" s="10"/>
      <c r="N541" s="23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22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</row>
    <row r="542" spans="2:48" ht="15.75" customHeight="1">
      <c r="B542" s="10"/>
      <c r="C542" s="20"/>
      <c r="D542" s="20"/>
      <c r="E542" s="21"/>
      <c r="F542" s="21"/>
      <c r="G542" s="10"/>
      <c r="H542" s="10"/>
      <c r="I542" s="10"/>
      <c r="J542" s="10"/>
      <c r="K542" s="10"/>
      <c r="L542" s="10"/>
      <c r="M542" s="10"/>
      <c r="N542" s="23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22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</row>
    <row r="543" spans="2:48" ht="15.75" customHeight="1">
      <c r="B543" s="10"/>
      <c r="C543" s="20"/>
      <c r="D543" s="20"/>
      <c r="E543" s="21"/>
      <c r="F543" s="21"/>
      <c r="G543" s="10"/>
      <c r="H543" s="10"/>
      <c r="I543" s="10"/>
      <c r="J543" s="10"/>
      <c r="K543" s="10"/>
      <c r="L543" s="10"/>
      <c r="M543" s="10"/>
      <c r="N543" s="23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22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</row>
    <row r="544" spans="2:48" ht="15.75" customHeight="1">
      <c r="B544" s="10"/>
      <c r="C544" s="20"/>
      <c r="D544" s="20"/>
      <c r="E544" s="21"/>
      <c r="F544" s="21"/>
      <c r="G544" s="10"/>
      <c r="H544" s="10"/>
      <c r="I544" s="10"/>
      <c r="J544" s="10"/>
      <c r="K544" s="10"/>
      <c r="L544" s="10"/>
      <c r="M544" s="10"/>
      <c r="N544" s="23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22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</row>
    <row r="545" spans="2:48" ht="15.75" customHeight="1">
      <c r="B545" s="10"/>
      <c r="C545" s="20"/>
      <c r="D545" s="20"/>
      <c r="E545" s="21"/>
      <c r="F545" s="21"/>
      <c r="G545" s="10"/>
      <c r="H545" s="10"/>
      <c r="I545" s="10"/>
      <c r="J545" s="10"/>
      <c r="K545" s="10"/>
      <c r="L545" s="10"/>
      <c r="M545" s="10"/>
      <c r="N545" s="23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22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</row>
    <row r="546" spans="2:48" ht="15.75" customHeight="1">
      <c r="B546" s="10"/>
      <c r="C546" s="20"/>
      <c r="D546" s="20"/>
      <c r="E546" s="21"/>
      <c r="F546" s="21"/>
      <c r="G546" s="10"/>
      <c r="H546" s="10"/>
      <c r="I546" s="10"/>
      <c r="J546" s="10"/>
      <c r="K546" s="10"/>
      <c r="L546" s="10"/>
      <c r="M546" s="10"/>
      <c r="N546" s="23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22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</row>
    <row r="547" spans="2:48" ht="15.75" customHeight="1">
      <c r="B547" s="10"/>
      <c r="C547" s="20"/>
      <c r="D547" s="20"/>
      <c r="E547" s="21"/>
      <c r="F547" s="21"/>
      <c r="G547" s="10"/>
      <c r="H547" s="10"/>
      <c r="I547" s="10"/>
      <c r="J547" s="10"/>
      <c r="K547" s="10"/>
      <c r="L547" s="10"/>
      <c r="M547" s="10"/>
      <c r="N547" s="23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22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</row>
    <row r="548" spans="2:48" ht="15.75" customHeight="1">
      <c r="B548" s="10"/>
      <c r="C548" s="20"/>
      <c r="D548" s="20"/>
      <c r="E548" s="21"/>
      <c r="F548" s="21"/>
      <c r="G548" s="10"/>
      <c r="H548" s="10"/>
      <c r="I548" s="10"/>
      <c r="J548" s="10"/>
      <c r="K548" s="10"/>
      <c r="L548" s="10"/>
      <c r="M548" s="10"/>
      <c r="N548" s="23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22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</row>
    <row r="549" spans="2:48" ht="15.75" customHeight="1">
      <c r="B549" s="10"/>
      <c r="C549" s="20"/>
      <c r="D549" s="20"/>
      <c r="E549" s="21"/>
      <c r="F549" s="21"/>
      <c r="G549" s="10"/>
      <c r="H549" s="10"/>
      <c r="I549" s="10"/>
      <c r="J549" s="10"/>
      <c r="K549" s="10"/>
      <c r="L549" s="10"/>
      <c r="M549" s="10"/>
      <c r="N549" s="23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22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</row>
    <row r="550" spans="2:48" ht="15.75" customHeight="1">
      <c r="B550" s="10"/>
      <c r="C550" s="20"/>
      <c r="D550" s="20"/>
      <c r="E550" s="21"/>
      <c r="F550" s="21"/>
      <c r="G550" s="10"/>
      <c r="H550" s="10"/>
      <c r="I550" s="10"/>
      <c r="J550" s="10"/>
      <c r="K550" s="10"/>
      <c r="L550" s="10"/>
      <c r="M550" s="10"/>
      <c r="N550" s="23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22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</row>
    <row r="551" spans="2:48" ht="15.75" customHeight="1">
      <c r="B551" s="10"/>
      <c r="C551" s="20"/>
      <c r="D551" s="20"/>
      <c r="E551" s="21"/>
      <c r="F551" s="21"/>
      <c r="G551" s="10"/>
      <c r="H551" s="10"/>
      <c r="I551" s="10"/>
      <c r="J551" s="10"/>
      <c r="K551" s="10"/>
      <c r="L551" s="10"/>
      <c r="M551" s="10"/>
      <c r="N551" s="23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22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</row>
    <row r="552" spans="2:48" ht="15.75" customHeight="1">
      <c r="B552" s="10"/>
      <c r="C552" s="20"/>
      <c r="D552" s="20"/>
      <c r="E552" s="21"/>
      <c r="F552" s="21"/>
      <c r="G552" s="10"/>
      <c r="H552" s="10"/>
      <c r="I552" s="10"/>
      <c r="J552" s="10"/>
      <c r="K552" s="10"/>
      <c r="L552" s="10"/>
      <c r="M552" s="10"/>
      <c r="N552" s="23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22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</row>
    <row r="553" spans="2:48" ht="15.75" customHeight="1">
      <c r="B553" s="10"/>
      <c r="C553" s="20"/>
      <c r="D553" s="20"/>
      <c r="E553" s="21"/>
      <c r="F553" s="21"/>
      <c r="G553" s="10"/>
      <c r="H553" s="10"/>
      <c r="I553" s="10"/>
      <c r="J553" s="10"/>
      <c r="K553" s="10"/>
      <c r="L553" s="10"/>
      <c r="M553" s="10"/>
      <c r="N553" s="23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22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</row>
    <row r="554" spans="2:48" ht="15.75" customHeight="1">
      <c r="B554" s="10"/>
      <c r="C554" s="20"/>
      <c r="D554" s="20"/>
      <c r="E554" s="21"/>
      <c r="F554" s="21"/>
      <c r="G554" s="10"/>
      <c r="H554" s="10"/>
      <c r="I554" s="10"/>
      <c r="J554" s="10"/>
      <c r="K554" s="10"/>
      <c r="L554" s="10"/>
      <c r="M554" s="10"/>
      <c r="N554" s="23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22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</row>
    <row r="555" spans="2:48" ht="15.75" customHeight="1">
      <c r="B555" s="10"/>
      <c r="C555" s="20"/>
      <c r="D555" s="20"/>
      <c r="E555" s="21"/>
      <c r="F555" s="21"/>
      <c r="G555" s="10"/>
      <c r="H555" s="10"/>
      <c r="I555" s="10"/>
      <c r="J555" s="10"/>
      <c r="K555" s="10"/>
      <c r="L555" s="10"/>
      <c r="M555" s="10"/>
      <c r="N555" s="23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22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</row>
    <row r="556" spans="2:48" ht="15.75" customHeight="1">
      <c r="B556" s="10"/>
      <c r="C556" s="20"/>
      <c r="D556" s="20"/>
      <c r="E556" s="21"/>
      <c r="F556" s="21"/>
      <c r="G556" s="10"/>
      <c r="H556" s="10"/>
      <c r="I556" s="10"/>
      <c r="J556" s="10"/>
      <c r="K556" s="10"/>
      <c r="L556" s="10"/>
      <c r="M556" s="10"/>
      <c r="N556" s="23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22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</row>
    <row r="557" spans="2:48" ht="15.75" customHeight="1">
      <c r="B557" s="10"/>
      <c r="C557" s="20"/>
      <c r="D557" s="20"/>
      <c r="E557" s="21"/>
      <c r="F557" s="21"/>
      <c r="G557" s="10"/>
      <c r="H557" s="10"/>
      <c r="I557" s="10"/>
      <c r="J557" s="10"/>
      <c r="K557" s="10"/>
      <c r="L557" s="10"/>
      <c r="M557" s="10"/>
      <c r="N557" s="23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22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</row>
    <row r="558" spans="2:48" ht="15.75" customHeight="1">
      <c r="B558" s="10"/>
      <c r="C558" s="20"/>
      <c r="D558" s="20"/>
      <c r="E558" s="21"/>
      <c r="F558" s="21"/>
      <c r="G558" s="10"/>
      <c r="H558" s="10"/>
      <c r="I558" s="10"/>
      <c r="J558" s="10"/>
      <c r="K558" s="10"/>
      <c r="L558" s="10"/>
      <c r="M558" s="10"/>
      <c r="N558" s="23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22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</row>
    <row r="559" spans="2:48" ht="15.75" customHeight="1">
      <c r="B559" s="10"/>
      <c r="C559" s="20"/>
      <c r="D559" s="20"/>
      <c r="E559" s="21"/>
      <c r="F559" s="21"/>
      <c r="G559" s="10"/>
      <c r="H559" s="10"/>
      <c r="I559" s="10"/>
      <c r="J559" s="10"/>
      <c r="K559" s="10"/>
      <c r="L559" s="10"/>
      <c r="M559" s="10"/>
      <c r="N559" s="23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22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</row>
    <row r="560" spans="2:48" ht="15.75" customHeight="1">
      <c r="B560" s="10"/>
      <c r="C560" s="20"/>
      <c r="D560" s="20"/>
      <c r="E560" s="21"/>
      <c r="F560" s="21"/>
      <c r="G560" s="10"/>
      <c r="H560" s="10"/>
      <c r="I560" s="10"/>
      <c r="J560" s="10"/>
      <c r="K560" s="10"/>
      <c r="L560" s="10"/>
      <c r="M560" s="10"/>
      <c r="N560" s="23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22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</row>
    <row r="561" spans="2:48" ht="15.75" customHeight="1">
      <c r="B561" s="10"/>
      <c r="C561" s="20"/>
      <c r="D561" s="20"/>
      <c r="E561" s="21"/>
      <c r="F561" s="21"/>
      <c r="G561" s="10"/>
      <c r="H561" s="10"/>
      <c r="I561" s="10"/>
      <c r="J561" s="10"/>
      <c r="K561" s="10"/>
      <c r="L561" s="10"/>
      <c r="M561" s="10"/>
      <c r="N561" s="23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22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</row>
    <row r="562" spans="2:48" ht="15.75" customHeight="1">
      <c r="B562" s="10"/>
      <c r="C562" s="20"/>
      <c r="D562" s="20"/>
      <c r="E562" s="21"/>
      <c r="F562" s="21"/>
      <c r="G562" s="10"/>
      <c r="H562" s="10"/>
      <c r="I562" s="10"/>
      <c r="J562" s="10"/>
      <c r="K562" s="10"/>
      <c r="L562" s="10"/>
      <c r="M562" s="10"/>
      <c r="N562" s="23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22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</row>
    <row r="563" spans="2:48" ht="15.75" customHeight="1">
      <c r="B563" s="10"/>
      <c r="C563" s="20"/>
      <c r="D563" s="20"/>
      <c r="E563" s="21"/>
      <c r="F563" s="21"/>
      <c r="G563" s="10"/>
      <c r="H563" s="10"/>
      <c r="I563" s="10"/>
      <c r="J563" s="10"/>
      <c r="K563" s="10"/>
      <c r="L563" s="10"/>
      <c r="M563" s="10"/>
      <c r="N563" s="23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22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</row>
    <row r="564" spans="2:48" ht="15.75" customHeight="1">
      <c r="B564" s="10"/>
      <c r="C564" s="20"/>
      <c r="D564" s="20"/>
      <c r="E564" s="21"/>
      <c r="F564" s="21"/>
      <c r="G564" s="10"/>
      <c r="H564" s="10"/>
      <c r="I564" s="10"/>
      <c r="J564" s="10"/>
      <c r="K564" s="10"/>
      <c r="L564" s="10"/>
      <c r="M564" s="10"/>
      <c r="N564" s="23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22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</row>
    <row r="565" spans="2:48" ht="15.75" customHeight="1">
      <c r="B565" s="10"/>
      <c r="C565" s="20"/>
      <c r="D565" s="20"/>
      <c r="E565" s="21"/>
      <c r="F565" s="21"/>
      <c r="G565" s="10"/>
      <c r="H565" s="10"/>
      <c r="I565" s="10"/>
      <c r="J565" s="10"/>
      <c r="K565" s="10"/>
      <c r="L565" s="10"/>
      <c r="M565" s="10"/>
      <c r="N565" s="23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22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</row>
    <row r="566" spans="2:48" ht="15.75" customHeight="1">
      <c r="B566" s="10"/>
      <c r="C566" s="20"/>
      <c r="D566" s="20"/>
      <c r="E566" s="21"/>
      <c r="F566" s="21"/>
      <c r="G566" s="10"/>
      <c r="H566" s="10"/>
      <c r="I566" s="10"/>
      <c r="J566" s="10"/>
      <c r="K566" s="10"/>
      <c r="L566" s="10"/>
      <c r="M566" s="10"/>
      <c r="N566" s="23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22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</row>
    <row r="567" spans="2:48" ht="15.75" customHeight="1">
      <c r="B567" s="10"/>
      <c r="C567" s="20"/>
      <c r="D567" s="20"/>
      <c r="E567" s="21"/>
      <c r="F567" s="21"/>
      <c r="G567" s="10"/>
      <c r="H567" s="10"/>
      <c r="I567" s="10"/>
      <c r="J567" s="10"/>
      <c r="K567" s="10"/>
      <c r="L567" s="10"/>
      <c r="M567" s="10"/>
      <c r="N567" s="23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22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</row>
    <row r="568" spans="2:48" ht="15.75" customHeight="1">
      <c r="B568" s="10"/>
      <c r="C568" s="20"/>
      <c r="D568" s="20"/>
      <c r="E568" s="21"/>
      <c r="F568" s="21"/>
      <c r="G568" s="10"/>
      <c r="H568" s="10"/>
      <c r="I568" s="10"/>
      <c r="J568" s="10"/>
      <c r="K568" s="10"/>
      <c r="L568" s="10"/>
      <c r="M568" s="10"/>
      <c r="N568" s="23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22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</row>
    <row r="569" spans="2:48" ht="15.75" customHeight="1">
      <c r="B569" s="10"/>
      <c r="C569" s="20"/>
      <c r="D569" s="20"/>
      <c r="E569" s="21"/>
      <c r="F569" s="21"/>
      <c r="G569" s="10"/>
      <c r="H569" s="10"/>
      <c r="I569" s="10"/>
      <c r="J569" s="10"/>
      <c r="K569" s="10"/>
      <c r="L569" s="10"/>
      <c r="M569" s="10"/>
      <c r="N569" s="23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22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</row>
    <row r="570" spans="2:48" ht="15.75" customHeight="1">
      <c r="B570" s="10"/>
      <c r="C570" s="20"/>
      <c r="D570" s="20"/>
      <c r="E570" s="21"/>
      <c r="F570" s="21"/>
      <c r="G570" s="10"/>
      <c r="H570" s="10"/>
      <c r="I570" s="10"/>
      <c r="J570" s="10"/>
      <c r="K570" s="10"/>
      <c r="L570" s="10"/>
      <c r="M570" s="10"/>
      <c r="N570" s="23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22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</row>
    <row r="571" spans="2:48" ht="15.75" customHeight="1">
      <c r="B571" s="10"/>
      <c r="C571" s="20"/>
      <c r="D571" s="20"/>
      <c r="E571" s="21"/>
      <c r="F571" s="21"/>
      <c r="G571" s="10"/>
      <c r="H571" s="10"/>
      <c r="I571" s="10"/>
      <c r="J571" s="10"/>
      <c r="K571" s="10"/>
      <c r="L571" s="10"/>
      <c r="M571" s="10"/>
      <c r="N571" s="23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22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</row>
    <row r="572" spans="2:48" ht="15.75" customHeight="1">
      <c r="B572" s="10"/>
      <c r="C572" s="20"/>
      <c r="D572" s="20"/>
      <c r="E572" s="21"/>
      <c r="F572" s="21"/>
      <c r="G572" s="10"/>
      <c r="H572" s="10"/>
      <c r="I572" s="10"/>
      <c r="J572" s="10"/>
      <c r="K572" s="10"/>
      <c r="L572" s="10"/>
      <c r="M572" s="10"/>
      <c r="N572" s="23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22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</row>
    <row r="573" spans="2:48" ht="15.75" customHeight="1">
      <c r="B573" s="10"/>
      <c r="C573" s="20"/>
      <c r="D573" s="20"/>
      <c r="E573" s="21"/>
      <c r="F573" s="21"/>
      <c r="G573" s="10"/>
      <c r="H573" s="10"/>
      <c r="I573" s="10"/>
      <c r="J573" s="10"/>
      <c r="K573" s="10"/>
      <c r="L573" s="10"/>
      <c r="M573" s="10"/>
      <c r="N573" s="23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22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</row>
    <row r="574" spans="2:48" ht="15.75" customHeight="1">
      <c r="B574" s="10"/>
      <c r="C574" s="20"/>
      <c r="D574" s="20"/>
      <c r="E574" s="21"/>
      <c r="F574" s="21"/>
      <c r="G574" s="10"/>
      <c r="H574" s="10"/>
      <c r="I574" s="10"/>
      <c r="J574" s="10"/>
      <c r="K574" s="10"/>
      <c r="L574" s="10"/>
      <c r="M574" s="10"/>
      <c r="N574" s="23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22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</row>
    <row r="575" spans="2:48" ht="15.75" customHeight="1">
      <c r="B575" s="10"/>
      <c r="C575" s="20"/>
      <c r="D575" s="20"/>
      <c r="E575" s="21"/>
      <c r="F575" s="21"/>
      <c r="G575" s="10"/>
      <c r="H575" s="10"/>
      <c r="I575" s="10"/>
      <c r="J575" s="10"/>
      <c r="K575" s="10"/>
      <c r="L575" s="10"/>
      <c r="M575" s="10"/>
      <c r="N575" s="23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22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</row>
    <row r="576" spans="2:48" ht="15.75" customHeight="1">
      <c r="B576" s="10"/>
      <c r="C576" s="20"/>
      <c r="D576" s="20"/>
      <c r="E576" s="21"/>
      <c r="F576" s="21"/>
      <c r="G576" s="10"/>
      <c r="H576" s="10"/>
      <c r="I576" s="10"/>
      <c r="J576" s="10"/>
      <c r="K576" s="10"/>
      <c r="L576" s="10"/>
      <c r="M576" s="10"/>
      <c r="N576" s="23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22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</row>
    <row r="577" spans="2:48" ht="15.75" customHeight="1">
      <c r="B577" s="10"/>
      <c r="C577" s="20"/>
      <c r="D577" s="20"/>
      <c r="E577" s="21"/>
      <c r="F577" s="21"/>
      <c r="G577" s="10"/>
      <c r="H577" s="10"/>
      <c r="I577" s="10"/>
      <c r="J577" s="10"/>
      <c r="K577" s="10"/>
      <c r="L577" s="10"/>
      <c r="M577" s="10"/>
      <c r="N577" s="23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22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</row>
    <row r="578" spans="2:48" ht="15.75" customHeight="1">
      <c r="B578" s="10"/>
      <c r="C578" s="20"/>
      <c r="D578" s="20"/>
      <c r="E578" s="21"/>
      <c r="F578" s="21"/>
      <c r="G578" s="10"/>
      <c r="H578" s="10"/>
      <c r="I578" s="10"/>
      <c r="J578" s="10"/>
      <c r="K578" s="10"/>
      <c r="L578" s="10"/>
      <c r="M578" s="10"/>
      <c r="N578" s="23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22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</row>
    <row r="579" spans="2:48" ht="15.75" customHeight="1">
      <c r="B579" s="10"/>
      <c r="C579" s="20"/>
      <c r="D579" s="20"/>
      <c r="E579" s="21"/>
      <c r="F579" s="21"/>
      <c r="G579" s="10"/>
      <c r="H579" s="10"/>
      <c r="I579" s="10"/>
      <c r="J579" s="10"/>
      <c r="K579" s="10"/>
      <c r="L579" s="10"/>
      <c r="M579" s="10"/>
      <c r="N579" s="23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22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</row>
    <row r="580" spans="2:48" ht="15.75" customHeight="1">
      <c r="B580" s="10"/>
      <c r="C580" s="20"/>
      <c r="D580" s="20"/>
      <c r="E580" s="21"/>
      <c r="F580" s="21"/>
      <c r="G580" s="10"/>
      <c r="H580" s="10"/>
      <c r="I580" s="10"/>
      <c r="J580" s="10"/>
      <c r="K580" s="10"/>
      <c r="L580" s="10"/>
      <c r="M580" s="10"/>
      <c r="N580" s="23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22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</row>
    <row r="581" spans="2:48" ht="15.75" customHeight="1">
      <c r="B581" s="10"/>
      <c r="C581" s="20"/>
      <c r="D581" s="20"/>
      <c r="E581" s="21"/>
      <c r="F581" s="21"/>
      <c r="G581" s="10"/>
      <c r="H581" s="10"/>
      <c r="I581" s="10"/>
      <c r="J581" s="10"/>
      <c r="K581" s="10"/>
      <c r="L581" s="10"/>
      <c r="M581" s="10"/>
      <c r="N581" s="23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22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</row>
    <row r="582" spans="2:48" ht="15.75" customHeight="1">
      <c r="B582" s="10"/>
      <c r="C582" s="20"/>
      <c r="D582" s="20"/>
      <c r="E582" s="21"/>
      <c r="F582" s="21"/>
      <c r="G582" s="10"/>
      <c r="H582" s="10"/>
      <c r="I582" s="10"/>
      <c r="J582" s="10"/>
      <c r="K582" s="10"/>
      <c r="L582" s="10"/>
      <c r="M582" s="10"/>
      <c r="N582" s="23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22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</row>
    <row r="583" spans="2:48" ht="15.75" customHeight="1">
      <c r="B583" s="10"/>
      <c r="C583" s="20"/>
      <c r="D583" s="20"/>
      <c r="E583" s="21"/>
      <c r="F583" s="21"/>
      <c r="G583" s="10"/>
      <c r="H583" s="10"/>
      <c r="I583" s="10"/>
      <c r="J583" s="10"/>
      <c r="K583" s="10"/>
      <c r="L583" s="10"/>
      <c r="M583" s="10"/>
      <c r="N583" s="23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22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</row>
    <row r="584" spans="2:48" ht="15.75" customHeight="1">
      <c r="B584" s="10"/>
      <c r="C584" s="20"/>
      <c r="D584" s="20"/>
      <c r="E584" s="21"/>
      <c r="F584" s="21"/>
      <c r="G584" s="10"/>
      <c r="H584" s="10"/>
      <c r="I584" s="10"/>
      <c r="J584" s="10"/>
      <c r="K584" s="10"/>
      <c r="L584" s="10"/>
      <c r="M584" s="10"/>
      <c r="N584" s="23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22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</row>
    <row r="585" spans="2:48" ht="15.75" customHeight="1">
      <c r="B585" s="10"/>
      <c r="C585" s="20"/>
      <c r="D585" s="20"/>
      <c r="E585" s="21"/>
      <c r="F585" s="21"/>
      <c r="G585" s="10"/>
      <c r="H585" s="10"/>
      <c r="I585" s="10"/>
      <c r="J585" s="10"/>
      <c r="K585" s="10"/>
      <c r="L585" s="10"/>
      <c r="M585" s="10"/>
      <c r="N585" s="23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22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</row>
    <row r="586" spans="2:48" ht="15.75" customHeight="1">
      <c r="B586" s="10"/>
      <c r="C586" s="20"/>
      <c r="D586" s="20"/>
      <c r="E586" s="21"/>
      <c r="F586" s="21"/>
      <c r="G586" s="10"/>
      <c r="H586" s="10"/>
      <c r="I586" s="10"/>
      <c r="J586" s="10"/>
      <c r="K586" s="10"/>
      <c r="L586" s="10"/>
      <c r="M586" s="10"/>
      <c r="N586" s="23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22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</row>
    <row r="587" spans="2:48" ht="15.75" customHeight="1">
      <c r="B587" s="10"/>
      <c r="C587" s="20"/>
      <c r="D587" s="20"/>
      <c r="E587" s="21"/>
      <c r="F587" s="21"/>
      <c r="G587" s="10"/>
      <c r="H587" s="10"/>
      <c r="I587" s="10"/>
      <c r="J587" s="10"/>
      <c r="K587" s="10"/>
      <c r="L587" s="10"/>
      <c r="M587" s="10"/>
      <c r="N587" s="23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22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</row>
    <row r="588" spans="2:48" ht="15.75" customHeight="1">
      <c r="B588" s="10"/>
      <c r="C588" s="20"/>
      <c r="D588" s="20"/>
      <c r="E588" s="21"/>
      <c r="F588" s="21"/>
      <c r="G588" s="10"/>
      <c r="H588" s="10"/>
      <c r="I588" s="10"/>
      <c r="J588" s="10"/>
      <c r="K588" s="10"/>
      <c r="L588" s="10"/>
      <c r="M588" s="10"/>
      <c r="N588" s="23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22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</row>
    <row r="589" spans="2:48" ht="15.75" customHeight="1">
      <c r="B589" s="10"/>
      <c r="C589" s="20"/>
      <c r="D589" s="20"/>
      <c r="E589" s="21"/>
      <c r="F589" s="21"/>
      <c r="G589" s="10"/>
      <c r="H589" s="10"/>
      <c r="I589" s="10"/>
      <c r="J589" s="10"/>
      <c r="K589" s="10"/>
      <c r="L589" s="10"/>
      <c r="M589" s="10"/>
      <c r="N589" s="23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22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</row>
    <row r="590" spans="2:48" ht="15.75" customHeight="1">
      <c r="B590" s="10"/>
      <c r="C590" s="20"/>
      <c r="D590" s="20"/>
      <c r="E590" s="21"/>
      <c r="F590" s="21"/>
      <c r="G590" s="10"/>
      <c r="H590" s="10"/>
      <c r="I590" s="10"/>
      <c r="J590" s="10"/>
      <c r="K590" s="10"/>
      <c r="L590" s="10"/>
      <c r="M590" s="10"/>
      <c r="N590" s="23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22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</row>
    <row r="591" spans="2:48" ht="15.75" customHeight="1">
      <c r="B591" s="10"/>
      <c r="C591" s="20"/>
      <c r="D591" s="20"/>
      <c r="E591" s="21"/>
      <c r="F591" s="21"/>
      <c r="G591" s="10"/>
      <c r="H591" s="10"/>
      <c r="I591" s="10"/>
      <c r="J591" s="10"/>
      <c r="K591" s="10"/>
      <c r="L591" s="10"/>
      <c r="M591" s="10"/>
      <c r="N591" s="23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22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</row>
    <row r="592" spans="2:48" ht="15.75" customHeight="1">
      <c r="B592" s="10"/>
      <c r="C592" s="20"/>
      <c r="D592" s="20"/>
      <c r="E592" s="21"/>
      <c r="F592" s="21"/>
      <c r="G592" s="10"/>
      <c r="H592" s="10"/>
      <c r="I592" s="10"/>
      <c r="J592" s="10"/>
      <c r="K592" s="10"/>
      <c r="L592" s="10"/>
      <c r="M592" s="10"/>
      <c r="N592" s="23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22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</row>
    <row r="593" spans="2:48" ht="15.75" customHeight="1">
      <c r="B593" s="10"/>
      <c r="C593" s="20"/>
      <c r="D593" s="20"/>
      <c r="E593" s="21"/>
      <c r="F593" s="21"/>
      <c r="G593" s="10"/>
      <c r="H593" s="10"/>
      <c r="I593" s="10"/>
      <c r="J593" s="10"/>
      <c r="K593" s="10"/>
      <c r="L593" s="10"/>
      <c r="M593" s="10"/>
      <c r="N593" s="23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22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</row>
    <row r="594" spans="2:48" ht="15.75" customHeight="1">
      <c r="B594" s="10"/>
      <c r="C594" s="20"/>
      <c r="D594" s="20"/>
      <c r="E594" s="21"/>
      <c r="F594" s="21"/>
      <c r="G594" s="10"/>
      <c r="H594" s="10"/>
      <c r="I594" s="10"/>
      <c r="J594" s="10"/>
      <c r="K594" s="10"/>
      <c r="L594" s="10"/>
      <c r="M594" s="10"/>
      <c r="N594" s="23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22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</row>
    <row r="595" spans="2:48" ht="15.75" customHeight="1">
      <c r="B595" s="10"/>
      <c r="C595" s="20"/>
      <c r="D595" s="20"/>
      <c r="E595" s="21"/>
      <c r="F595" s="21"/>
      <c r="G595" s="10"/>
      <c r="H595" s="10"/>
      <c r="I595" s="10"/>
      <c r="J595" s="10"/>
      <c r="K595" s="10"/>
      <c r="L595" s="10"/>
      <c r="M595" s="10"/>
      <c r="N595" s="23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22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</row>
    <row r="596" spans="2:48" ht="15.75" customHeight="1">
      <c r="B596" s="10"/>
      <c r="C596" s="20"/>
      <c r="D596" s="20"/>
      <c r="E596" s="21"/>
      <c r="F596" s="21"/>
      <c r="G596" s="10"/>
      <c r="H596" s="10"/>
      <c r="I596" s="10"/>
      <c r="J596" s="10"/>
      <c r="K596" s="10"/>
      <c r="L596" s="10"/>
      <c r="M596" s="10"/>
      <c r="N596" s="23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22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</row>
    <row r="597" spans="2:48" ht="15.75" customHeight="1">
      <c r="B597" s="10"/>
      <c r="C597" s="20"/>
      <c r="D597" s="20"/>
      <c r="E597" s="21"/>
      <c r="F597" s="21"/>
      <c r="G597" s="10"/>
      <c r="H597" s="10"/>
      <c r="I597" s="10"/>
      <c r="J597" s="10"/>
      <c r="K597" s="10"/>
      <c r="L597" s="10"/>
      <c r="M597" s="10"/>
      <c r="N597" s="23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22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</row>
    <row r="598" spans="2:48" ht="15.75" customHeight="1">
      <c r="B598" s="10"/>
      <c r="C598" s="20"/>
      <c r="D598" s="20"/>
      <c r="E598" s="21"/>
      <c r="F598" s="21"/>
      <c r="G598" s="10"/>
      <c r="H598" s="10"/>
      <c r="I598" s="10"/>
      <c r="J598" s="10"/>
      <c r="K598" s="10"/>
      <c r="L598" s="10"/>
      <c r="M598" s="10"/>
      <c r="N598" s="23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22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</row>
    <row r="599" spans="2:48" ht="15.75" customHeight="1">
      <c r="B599" s="10"/>
      <c r="C599" s="20"/>
      <c r="D599" s="20"/>
      <c r="E599" s="21"/>
      <c r="F599" s="21"/>
      <c r="G599" s="10"/>
      <c r="H599" s="10"/>
      <c r="I599" s="10"/>
      <c r="J599" s="10"/>
      <c r="K599" s="10"/>
      <c r="L599" s="10"/>
      <c r="M599" s="10"/>
      <c r="N599" s="23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22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</row>
    <row r="600" spans="2:48" ht="15.75" customHeight="1">
      <c r="B600" s="10"/>
      <c r="C600" s="20"/>
      <c r="D600" s="20"/>
      <c r="E600" s="21"/>
      <c r="F600" s="21"/>
      <c r="G600" s="10"/>
      <c r="H600" s="10"/>
      <c r="I600" s="10"/>
      <c r="J600" s="10"/>
      <c r="K600" s="10"/>
      <c r="L600" s="10"/>
      <c r="M600" s="10"/>
      <c r="N600" s="23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22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</row>
    <row r="601" spans="2:48" ht="15.75" customHeight="1">
      <c r="B601" s="10"/>
      <c r="C601" s="20"/>
      <c r="D601" s="20"/>
      <c r="E601" s="21"/>
      <c r="F601" s="21"/>
      <c r="G601" s="10"/>
      <c r="H601" s="10"/>
      <c r="I601" s="10"/>
      <c r="J601" s="10"/>
      <c r="K601" s="10"/>
      <c r="L601" s="10"/>
      <c r="M601" s="10"/>
      <c r="N601" s="23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22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</row>
    <row r="602" spans="2:48" ht="15.75" customHeight="1">
      <c r="B602" s="10"/>
      <c r="C602" s="20"/>
      <c r="D602" s="20"/>
      <c r="E602" s="21"/>
      <c r="F602" s="21"/>
      <c r="G602" s="10"/>
      <c r="H602" s="10"/>
      <c r="I602" s="10"/>
      <c r="J602" s="10"/>
      <c r="K602" s="10"/>
      <c r="L602" s="10"/>
      <c r="M602" s="10"/>
      <c r="N602" s="23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22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</row>
    <row r="603" spans="2:48" ht="15.75" customHeight="1">
      <c r="B603" s="10"/>
      <c r="C603" s="20"/>
      <c r="D603" s="20"/>
      <c r="E603" s="21"/>
      <c r="F603" s="21"/>
      <c r="G603" s="10"/>
      <c r="H603" s="10"/>
      <c r="I603" s="10"/>
      <c r="J603" s="10"/>
      <c r="K603" s="10"/>
      <c r="L603" s="10"/>
      <c r="M603" s="10"/>
      <c r="N603" s="23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22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</row>
    <row r="604" spans="2:48" ht="15.75" customHeight="1">
      <c r="B604" s="10"/>
      <c r="C604" s="20"/>
      <c r="D604" s="20"/>
      <c r="E604" s="21"/>
      <c r="F604" s="21"/>
      <c r="G604" s="10"/>
      <c r="H604" s="10"/>
      <c r="I604" s="10"/>
      <c r="J604" s="10"/>
      <c r="K604" s="10"/>
      <c r="L604" s="10"/>
      <c r="M604" s="10"/>
      <c r="N604" s="23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22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</row>
    <row r="605" spans="2:48" ht="15.75" customHeight="1">
      <c r="B605" s="10"/>
      <c r="C605" s="20"/>
      <c r="D605" s="20"/>
      <c r="E605" s="21"/>
      <c r="F605" s="21"/>
      <c r="G605" s="10"/>
      <c r="H605" s="10"/>
      <c r="I605" s="10"/>
      <c r="J605" s="10"/>
      <c r="K605" s="10"/>
      <c r="L605" s="10"/>
      <c r="M605" s="10"/>
      <c r="N605" s="23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22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</row>
    <row r="606" spans="2:48" ht="15.75" customHeight="1">
      <c r="B606" s="10"/>
      <c r="C606" s="20"/>
      <c r="D606" s="20"/>
      <c r="E606" s="21"/>
      <c r="F606" s="21"/>
      <c r="G606" s="10"/>
      <c r="H606" s="10"/>
      <c r="I606" s="10"/>
      <c r="J606" s="10"/>
      <c r="K606" s="10"/>
      <c r="L606" s="10"/>
      <c r="M606" s="10"/>
      <c r="N606" s="23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22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</row>
    <row r="607" spans="2:48" ht="15.75" customHeight="1">
      <c r="B607" s="10"/>
      <c r="C607" s="20"/>
      <c r="D607" s="20"/>
      <c r="E607" s="21"/>
      <c r="F607" s="21"/>
      <c r="G607" s="10"/>
      <c r="H607" s="10"/>
      <c r="I607" s="10"/>
      <c r="J607" s="10"/>
      <c r="K607" s="10"/>
      <c r="L607" s="10"/>
      <c r="M607" s="10"/>
      <c r="N607" s="23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22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</row>
    <row r="608" spans="2:48" ht="15.75" customHeight="1">
      <c r="B608" s="10"/>
      <c r="C608" s="20"/>
      <c r="D608" s="20"/>
      <c r="E608" s="21"/>
      <c r="F608" s="21"/>
      <c r="G608" s="10"/>
      <c r="H608" s="10"/>
      <c r="I608" s="10"/>
      <c r="J608" s="10"/>
      <c r="K608" s="10"/>
      <c r="L608" s="10"/>
      <c r="M608" s="10"/>
      <c r="N608" s="23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22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</row>
    <row r="609" spans="2:48" ht="15.75" customHeight="1">
      <c r="B609" s="10"/>
      <c r="C609" s="20"/>
      <c r="D609" s="20"/>
      <c r="E609" s="21"/>
      <c r="F609" s="21"/>
      <c r="G609" s="10"/>
      <c r="H609" s="10"/>
      <c r="I609" s="10"/>
      <c r="J609" s="10"/>
      <c r="K609" s="10"/>
      <c r="L609" s="10"/>
      <c r="M609" s="10"/>
      <c r="N609" s="23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22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</row>
    <row r="610" spans="2:48" ht="15.75" customHeight="1">
      <c r="B610" s="10"/>
      <c r="C610" s="20"/>
      <c r="D610" s="20"/>
      <c r="E610" s="21"/>
      <c r="F610" s="21"/>
      <c r="G610" s="10"/>
      <c r="H610" s="10"/>
      <c r="I610" s="10"/>
      <c r="J610" s="10"/>
      <c r="K610" s="10"/>
      <c r="L610" s="10"/>
      <c r="M610" s="10"/>
      <c r="N610" s="23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22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</row>
    <row r="611" spans="2:48" ht="15.75" customHeight="1">
      <c r="B611" s="10"/>
      <c r="C611" s="20"/>
      <c r="D611" s="20"/>
      <c r="E611" s="21"/>
      <c r="F611" s="21"/>
      <c r="G611" s="10"/>
      <c r="H611" s="10"/>
      <c r="I611" s="10"/>
      <c r="J611" s="10"/>
      <c r="K611" s="10"/>
      <c r="L611" s="10"/>
      <c r="M611" s="10"/>
      <c r="N611" s="23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22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</row>
    <row r="612" spans="2:48" ht="15.75" customHeight="1">
      <c r="B612" s="10"/>
      <c r="C612" s="20"/>
      <c r="D612" s="20"/>
      <c r="E612" s="21"/>
      <c r="F612" s="21"/>
      <c r="G612" s="10"/>
      <c r="H612" s="10"/>
      <c r="I612" s="10"/>
      <c r="J612" s="10"/>
      <c r="K612" s="10"/>
      <c r="L612" s="10"/>
      <c r="M612" s="10"/>
      <c r="N612" s="23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22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</row>
    <row r="613" spans="2:48" ht="15.75" customHeight="1">
      <c r="B613" s="10"/>
      <c r="C613" s="20"/>
      <c r="D613" s="20"/>
      <c r="E613" s="21"/>
      <c r="F613" s="21"/>
      <c r="G613" s="10"/>
      <c r="H613" s="10"/>
      <c r="I613" s="10"/>
      <c r="J613" s="10"/>
      <c r="K613" s="10"/>
      <c r="L613" s="10"/>
      <c r="M613" s="10"/>
      <c r="N613" s="23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22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</row>
    <row r="614" spans="2:48" ht="15.75" customHeight="1">
      <c r="B614" s="10"/>
      <c r="C614" s="20"/>
      <c r="D614" s="20"/>
      <c r="E614" s="21"/>
      <c r="F614" s="21"/>
      <c r="G614" s="10"/>
      <c r="H614" s="10"/>
      <c r="I614" s="10"/>
      <c r="J614" s="10"/>
      <c r="K614" s="10"/>
      <c r="L614" s="10"/>
      <c r="M614" s="10"/>
      <c r="N614" s="23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22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</row>
    <row r="615" spans="2:48" ht="15.75" customHeight="1">
      <c r="B615" s="10"/>
      <c r="C615" s="20"/>
      <c r="D615" s="20"/>
      <c r="E615" s="21"/>
      <c r="F615" s="21"/>
      <c r="G615" s="10"/>
      <c r="H615" s="10"/>
      <c r="I615" s="10"/>
      <c r="J615" s="10"/>
      <c r="K615" s="10"/>
      <c r="L615" s="10"/>
      <c r="M615" s="10"/>
      <c r="N615" s="23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22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</row>
    <row r="616" spans="2:48" ht="15.75" customHeight="1">
      <c r="B616" s="10"/>
      <c r="C616" s="20"/>
      <c r="D616" s="20"/>
      <c r="E616" s="21"/>
      <c r="F616" s="21"/>
      <c r="G616" s="10"/>
      <c r="H616" s="10"/>
      <c r="I616" s="10"/>
      <c r="J616" s="10"/>
      <c r="K616" s="10"/>
      <c r="L616" s="10"/>
      <c r="M616" s="10"/>
      <c r="N616" s="23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22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</row>
    <row r="617" spans="2:48" ht="15.75" customHeight="1">
      <c r="B617" s="10"/>
      <c r="C617" s="20"/>
      <c r="D617" s="20"/>
      <c r="E617" s="21"/>
      <c r="F617" s="21"/>
      <c r="G617" s="10"/>
      <c r="H617" s="10"/>
      <c r="I617" s="10"/>
      <c r="J617" s="10"/>
      <c r="K617" s="10"/>
      <c r="L617" s="10"/>
      <c r="M617" s="10"/>
      <c r="N617" s="23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22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</row>
    <row r="618" spans="2:48" ht="15.75" customHeight="1">
      <c r="B618" s="10"/>
      <c r="C618" s="20"/>
      <c r="D618" s="20"/>
      <c r="E618" s="21"/>
      <c r="F618" s="21"/>
      <c r="G618" s="10"/>
      <c r="H618" s="10"/>
      <c r="I618" s="10"/>
      <c r="J618" s="10"/>
      <c r="K618" s="10"/>
      <c r="L618" s="10"/>
      <c r="M618" s="10"/>
      <c r="N618" s="23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22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</row>
    <row r="619" spans="2:48" ht="15.75" customHeight="1">
      <c r="B619" s="10"/>
      <c r="C619" s="20"/>
      <c r="D619" s="20"/>
      <c r="E619" s="21"/>
      <c r="F619" s="21"/>
      <c r="G619" s="10"/>
      <c r="H619" s="10"/>
      <c r="I619" s="10"/>
      <c r="J619" s="10"/>
      <c r="K619" s="10"/>
      <c r="L619" s="10"/>
      <c r="M619" s="10"/>
      <c r="N619" s="23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22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</row>
    <row r="620" spans="2:48" ht="15.75" customHeight="1">
      <c r="B620" s="10"/>
      <c r="C620" s="20"/>
      <c r="D620" s="20"/>
      <c r="E620" s="21"/>
      <c r="F620" s="21"/>
      <c r="G620" s="10"/>
      <c r="H620" s="10"/>
      <c r="I620" s="10"/>
      <c r="J620" s="10"/>
      <c r="K620" s="10"/>
      <c r="L620" s="10"/>
      <c r="M620" s="10"/>
      <c r="N620" s="23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22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</row>
    <row r="621" spans="2:48" ht="15.75" customHeight="1">
      <c r="B621" s="10"/>
      <c r="C621" s="20"/>
      <c r="D621" s="20"/>
      <c r="E621" s="21"/>
      <c r="F621" s="21"/>
      <c r="G621" s="10"/>
      <c r="H621" s="10"/>
      <c r="I621" s="10"/>
      <c r="J621" s="10"/>
      <c r="K621" s="10"/>
      <c r="L621" s="10"/>
      <c r="M621" s="10"/>
      <c r="N621" s="23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22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</row>
    <row r="622" spans="2:48" ht="15.75" customHeight="1">
      <c r="B622" s="10"/>
      <c r="C622" s="20"/>
      <c r="D622" s="20"/>
      <c r="E622" s="21"/>
      <c r="F622" s="21"/>
      <c r="G622" s="10"/>
      <c r="H622" s="10"/>
      <c r="I622" s="10"/>
      <c r="J622" s="10"/>
      <c r="K622" s="10"/>
      <c r="L622" s="10"/>
      <c r="M622" s="10"/>
      <c r="N622" s="23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22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</row>
    <row r="623" spans="2:48" ht="15.75" customHeight="1">
      <c r="B623" s="10"/>
      <c r="C623" s="20"/>
      <c r="D623" s="20"/>
      <c r="E623" s="21"/>
      <c r="F623" s="21"/>
      <c r="G623" s="10"/>
      <c r="H623" s="10"/>
      <c r="I623" s="10"/>
      <c r="J623" s="10"/>
      <c r="K623" s="10"/>
      <c r="L623" s="10"/>
      <c r="M623" s="10"/>
      <c r="N623" s="23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22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</row>
    <row r="624" spans="2:48" ht="15.75" customHeight="1">
      <c r="B624" s="10"/>
      <c r="C624" s="20"/>
      <c r="D624" s="20"/>
      <c r="E624" s="21"/>
      <c r="F624" s="21"/>
      <c r="G624" s="10"/>
      <c r="H624" s="10"/>
      <c r="I624" s="10"/>
      <c r="J624" s="10"/>
      <c r="K624" s="10"/>
      <c r="L624" s="10"/>
      <c r="M624" s="10"/>
      <c r="N624" s="23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22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</row>
    <row r="625" spans="2:48" ht="15.75" customHeight="1">
      <c r="B625" s="10"/>
      <c r="C625" s="20"/>
      <c r="D625" s="20"/>
      <c r="E625" s="21"/>
      <c r="F625" s="21"/>
      <c r="G625" s="10"/>
      <c r="H625" s="10"/>
      <c r="I625" s="10"/>
      <c r="J625" s="10"/>
      <c r="K625" s="10"/>
      <c r="L625" s="10"/>
      <c r="M625" s="10"/>
      <c r="N625" s="23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22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</row>
    <row r="626" spans="2:48" ht="15.75" customHeight="1">
      <c r="B626" s="10"/>
      <c r="C626" s="20"/>
      <c r="D626" s="20"/>
      <c r="E626" s="21"/>
      <c r="F626" s="21"/>
      <c r="G626" s="10"/>
      <c r="H626" s="10"/>
      <c r="I626" s="10"/>
      <c r="J626" s="10"/>
      <c r="K626" s="10"/>
      <c r="L626" s="10"/>
      <c r="M626" s="10"/>
      <c r="N626" s="23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22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</row>
    <row r="627" spans="2:48" ht="15.75" customHeight="1">
      <c r="B627" s="10"/>
      <c r="C627" s="20"/>
      <c r="D627" s="20"/>
      <c r="E627" s="21"/>
      <c r="F627" s="21"/>
      <c r="G627" s="10"/>
      <c r="H627" s="10"/>
      <c r="I627" s="10"/>
      <c r="J627" s="10"/>
      <c r="K627" s="10"/>
      <c r="L627" s="10"/>
      <c r="M627" s="10"/>
      <c r="N627" s="23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22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</row>
    <row r="628" spans="2:48" ht="15.75" customHeight="1">
      <c r="B628" s="10"/>
      <c r="C628" s="20"/>
      <c r="D628" s="20"/>
      <c r="E628" s="21"/>
      <c r="F628" s="21"/>
      <c r="G628" s="10"/>
      <c r="H628" s="10"/>
      <c r="I628" s="10"/>
      <c r="J628" s="10"/>
      <c r="K628" s="10"/>
      <c r="L628" s="10"/>
      <c r="M628" s="10"/>
      <c r="N628" s="23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22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</row>
    <row r="629" spans="2:48" ht="15.75" customHeight="1">
      <c r="B629" s="10"/>
      <c r="C629" s="20"/>
      <c r="D629" s="20"/>
      <c r="E629" s="21"/>
      <c r="F629" s="21"/>
      <c r="G629" s="10"/>
      <c r="H629" s="10"/>
      <c r="I629" s="10"/>
      <c r="J629" s="10"/>
      <c r="K629" s="10"/>
      <c r="L629" s="10"/>
      <c r="M629" s="10"/>
      <c r="N629" s="23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22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</row>
    <row r="630" spans="2:48" ht="15.75" customHeight="1">
      <c r="B630" s="10"/>
      <c r="C630" s="20"/>
      <c r="D630" s="20"/>
      <c r="E630" s="21"/>
      <c r="F630" s="21"/>
      <c r="G630" s="10"/>
      <c r="H630" s="10"/>
      <c r="I630" s="10"/>
      <c r="J630" s="10"/>
      <c r="K630" s="10"/>
      <c r="L630" s="10"/>
      <c r="M630" s="10"/>
      <c r="N630" s="23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22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</row>
    <row r="631" spans="2:48" ht="15.75" customHeight="1">
      <c r="B631" s="10"/>
      <c r="C631" s="20"/>
      <c r="D631" s="20"/>
      <c r="E631" s="21"/>
      <c r="F631" s="21"/>
      <c r="G631" s="10"/>
      <c r="H631" s="10"/>
      <c r="I631" s="10"/>
      <c r="J631" s="10"/>
      <c r="K631" s="10"/>
      <c r="L631" s="10"/>
      <c r="M631" s="10"/>
      <c r="N631" s="23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22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</row>
    <row r="632" spans="2:48" ht="15.75" customHeight="1">
      <c r="B632" s="10"/>
      <c r="C632" s="20"/>
      <c r="D632" s="20"/>
      <c r="E632" s="21"/>
      <c r="F632" s="21"/>
      <c r="G632" s="10"/>
      <c r="H632" s="10"/>
      <c r="I632" s="10"/>
      <c r="J632" s="10"/>
      <c r="K632" s="10"/>
      <c r="L632" s="10"/>
      <c r="M632" s="10"/>
      <c r="N632" s="23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22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</row>
    <row r="633" spans="2:48" ht="15.75" customHeight="1">
      <c r="B633" s="10"/>
      <c r="C633" s="20"/>
      <c r="D633" s="20"/>
      <c r="E633" s="21"/>
      <c r="F633" s="21"/>
      <c r="G633" s="10"/>
      <c r="H633" s="10"/>
      <c r="I633" s="10"/>
      <c r="J633" s="10"/>
      <c r="K633" s="10"/>
      <c r="L633" s="10"/>
      <c r="M633" s="10"/>
      <c r="N633" s="23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22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</row>
    <row r="634" spans="2:48" ht="15.75" customHeight="1">
      <c r="B634" s="10"/>
      <c r="C634" s="20"/>
      <c r="D634" s="20"/>
      <c r="E634" s="21"/>
      <c r="F634" s="21"/>
      <c r="G634" s="10"/>
      <c r="H634" s="10"/>
      <c r="I634" s="10"/>
      <c r="J634" s="10"/>
      <c r="K634" s="10"/>
      <c r="L634" s="10"/>
      <c r="M634" s="10"/>
      <c r="N634" s="23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22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</row>
    <row r="635" spans="2:48" ht="15.75" customHeight="1">
      <c r="B635" s="10"/>
      <c r="C635" s="20"/>
      <c r="D635" s="20"/>
      <c r="E635" s="21"/>
      <c r="F635" s="21"/>
      <c r="G635" s="10"/>
      <c r="H635" s="10"/>
      <c r="I635" s="10"/>
      <c r="J635" s="10"/>
      <c r="K635" s="10"/>
      <c r="L635" s="10"/>
      <c r="M635" s="10"/>
      <c r="N635" s="23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22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</row>
    <row r="636" spans="2:48" ht="15.75" customHeight="1">
      <c r="B636" s="10"/>
      <c r="C636" s="20"/>
      <c r="D636" s="20"/>
      <c r="E636" s="21"/>
      <c r="F636" s="21"/>
      <c r="G636" s="10"/>
      <c r="H636" s="10"/>
      <c r="I636" s="10"/>
      <c r="J636" s="10"/>
      <c r="K636" s="10"/>
      <c r="L636" s="10"/>
      <c r="M636" s="10"/>
      <c r="N636" s="23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22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</row>
    <row r="637" spans="2:48" ht="15.75" customHeight="1">
      <c r="B637" s="10"/>
      <c r="C637" s="20"/>
      <c r="D637" s="20"/>
      <c r="E637" s="21"/>
      <c r="F637" s="21"/>
      <c r="G637" s="10"/>
      <c r="H637" s="10"/>
      <c r="I637" s="10"/>
      <c r="J637" s="10"/>
      <c r="K637" s="10"/>
      <c r="L637" s="10"/>
      <c r="M637" s="10"/>
      <c r="N637" s="23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22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</row>
    <row r="638" spans="2:48" ht="15.75" customHeight="1">
      <c r="B638" s="10"/>
      <c r="C638" s="20"/>
      <c r="D638" s="20"/>
      <c r="E638" s="21"/>
      <c r="F638" s="21"/>
      <c r="G638" s="10"/>
      <c r="H638" s="10"/>
      <c r="I638" s="10"/>
      <c r="J638" s="10"/>
      <c r="K638" s="10"/>
      <c r="L638" s="10"/>
      <c r="M638" s="10"/>
      <c r="N638" s="23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22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</row>
    <row r="639" spans="2:48" ht="15.75" customHeight="1">
      <c r="B639" s="10"/>
      <c r="C639" s="20"/>
      <c r="D639" s="20"/>
      <c r="E639" s="21"/>
      <c r="F639" s="21"/>
      <c r="G639" s="10"/>
      <c r="H639" s="10"/>
      <c r="I639" s="10"/>
      <c r="J639" s="10"/>
      <c r="K639" s="10"/>
      <c r="L639" s="10"/>
      <c r="M639" s="10"/>
      <c r="N639" s="23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22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</row>
    <row r="640" spans="2:48" ht="15.75" customHeight="1">
      <c r="B640" s="10"/>
      <c r="C640" s="20"/>
      <c r="D640" s="20"/>
      <c r="E640" s="21"/>
      <c r="F640" s="21"/>
      <c r="G640" s="10"/>
      <c r="H640" s="10"/>
      <c r="I640" s="10"/>
      <c r="J640" s="10"/>
      <c r="K640" s="10"/>
      <c r="L640" s="10"/>
      <c r="M640" s="10"/>
      <c r="N640" s="23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22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</row>
    <row r="641" spans="2:48" ht="15.75" customHeight="1">
      <c r="B641" s="10"/>
      <c r="C641" s="20"/>
      <c r="D641" s="20"/>
      <c r="E641" s="21"/>
      <c r="F641" s="21"/>
      <c r="G641" s="10"/>
      <c r="H641" s="10"/>
      <c r="I641" s="10"/>
      <c r="J641" s="10"/>
      <c r="K641" s="10"/>
      <c r="L641" s="10"/>
      <c r="M641" s="10"/>
      <c r="N641" s="23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22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</row>
    <row r="642" spans="2:48" ht="15.75" customHeight="1">
      <c r="B642" s="10"/>
      <c r="C642" s="20"/>
      <c r="D642" s="20"/>
      <c r="E642" s="21"/>
      <c r="F642" s="21"/>
      <c r="G642" s="10"/>
      <c r="H642" s="10"/>
      <c r="I642" s="10"/>
      <c r="J642" s="10"/>
      <c r="K642" s="10"/>
      <c r="L642" s="10"/>
      <c r="M642" s="10"/>
      <c r="N642" s="23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22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</row>
    <row r="643" spans="2:48" ht="15.75" customHeight="1">
      <c r="B643" s="10"/>
      <c r="C643" s="20"/>
      <c r="D643" s="20"/>
      <c r="E643" s="21"/>
      <c r="F643" s="21"/>
      <c r="G643" s="10"/>
      <c r="H643" s="10"/>
      <c r="I643" s="10"/>
      <c r="J643" s="10"/>
      <c r="K643" s="10"/>
      <c r="L643" s="10"/>
      <c r="M643" s="10"/>
      <c r="N643" s="23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22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</row>
    <row r="644" spans="2:48" ht="15.75" customHeight="1">
      <c r="B644" s="10"/>
      <c r="C644" s="20"/>
      <c r="D644" s="20"/>
      <c r="E644" s="21"/>
      <c r="F644" s="21"/>
      <c r="G644" s="10"/>
      <c r="H644" s="10"/>
      <c r="I644" s="10"/>
      <c r="J644" s="10"/>
      <c r="K644" s="10"/>
      <c r="L644" s="10"/>
      <c r="M644" s="10"/>
      <c r="N644" s="23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22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</row>
    <row r="645" spans="2:48" ht="15.75" customHeight="1">
      <c r="B645" s="10"/>
      <c r="C645" s="20"/>
      <c r="D645" s="20"/>
      <c r="E645" s="21"/>
      <c r="F645" s="21"/>
      <c r="G645" s="10"/>
      <c r="H645" s="10"/>
      <c r="I645" s="10"/>
      <c r="J645" s="10"/>
      <c r="K645" s="10"/>
      <c r="L645" s="10"/>
      <c r="M645" s="10"/>
      <c r="N645" s="23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22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</row>
    <row r="646" spans="2:48" ht="15.75" customHeight="1">
      <c r="B646" s="10"/>
      <c r="C646" s="20"/>
      <c r="D646" s="20"/>
      <c r="E646" s="21"/>
      <c r="F646" s="21"/>
      <c r="G646" s="10"/>
      <c r="H646" s="10"/>
      <c r="I646" s="10"/>
      <c r="J646" s="10"/>
      <c r="K646" s="10"/>
      <c r="L646" s="10"/>
      <c r="M646" s="10"/>
      <c r="N646" s="23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22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</row>
    <row r="647" spans="2:48" ht="15.75" customHeight="1">
      <c r="B647" s="10"/>
      <c r="C647" s="20"/>
      <c r="D647" s="20"/>
      <c r="E647" s="21"/>
      <c r="F647" s="21"/>
      <c r="G647" s="10"/>
      <c r="H647" s="10"/>
      <c r="I647" s="10"/>
      <c r="J647" s="10"/>
      <c r="K647" s="10"/>
      <c r="L647" s="10"/>
      <c r="M647" s="10"/>
      <c r="N647" s="23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22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</row>
    <row r="648" spans="2:48" ht="15.75" customHeight="1">
      <c r="B648" s="10"/>
      <c r="C648" s="20"/>
      <c r="D648" s="20"/>
      <c r="E648" s="21"/>
      <c r="F648" s="21"/>
      <c r="G648" s="10"/>
      <c r="H648" s="10"/>
      <c r="I648" s="10"/>
      <c r="J648" s="10"/>
      <c r="K648" s="10"/>
      <c r="L648" s="10"/>
      <c r="M648" s="10"/>
      <c r="N648" s="23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22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</row>
    <row r="649" spans="2:48" ht="15.75" customHeight="1">
      <c r="B649" s="10"/>
      <c r="C649" s="20"/>
      <c r="D649" s="20"/>
      <c r="E649" s="21"/>
      <c r="F649" s="21"/>
      <c r="G649" s="10"/>
      <c r="H649" s="10"/>
      <c r="I649" s="10"/>
      <c r="J649" s="10"/>
      <c r="K649" s="10"/>
      <c r="L649" s="10"/>
      <c r="M649" s="10"/>
      <c r="N649" s="23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22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</row>
    <row r="650" spans="2:48" ht="15.75" customHeight="1">
      <c r="B650" s="10"/>
      <c r="C650" s="20"/>
      <c r="D650" s="20"/>
      <c r="E650" s="21"/>
      <c r="F650" s="21"/>
      <c r="G650" s="10"/>
      <c r="H650" s="10"/>
      <c r="I650" s="10"/>
      <c r="J650" s="10"/>
      <c r="K650" s="10"/>
      <c r="L650" s="10"/>
      <c r="M650" s="10"/>
      <c r="N650" s="23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22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</row>
    <row r="651" spans="2:48" ht="15.75" customHeight="1">
      <c r="B651" s="10"/>
      <c r="C651" s="20"/>
      <c r="D651" s="20"/>
      <c r="E651" s="21"/>
      <c r="F651" s="21"/>
      <c r="G651" s="10"/>
      <c r="H651" s="10"/>
      <c r="I651" s="10"/>
      <c r="J651" s="10"/>
      <c r="K651" s="10"/>
      <c r="L651" s="10"/>
      <c r="M651" s="10"/>
      <c r="N651" s="23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22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</row>
    <row r="652" spans="2:48" ht="15.75" customHeight="1">
      <c r="B652" s="10"/>
      <c r="C652" s="20"/>
      <c r="D652" s="20"/>
      <c r="E652" s="21"/>
      <c r="F652" s="21"/>
      <c r="G652" s="10"/>
      <c r="H652" s="10"/>
      <c r="I652" s="10"/>
      <c r="J652" s="10"/>
      <c r="K652" s="10"/>
      <c r="L652" s="10"/>
      <c r="M652" s="10"/>
      <c r="N652" s="23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22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</row>
    <row r="653" spans="2:48" ht="15.75" customHeight="1">
      <c r="B653" s="10"/>
      <c r="C653" s="20"/>
      <c r="D653" s="20"/>
      <c r="E653" s="21"/>
      <c r="F653" s="21"/>
      <c r="G653" s="10"/>
      <c r="H653" s="10"/>
      <c r="I653" s="10"/>
      <c r="J653" s="10"/>
      <c r="K653" s="10"/>
      <c r="L653" s="10"/>
      <c r="M653" s="10"/>
      <c r="N653" s="23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22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</row>
    <row r="654" spans="2:48" ht="15.75" customHeight="1">
      <c r="B654" s="10"/>
      <c r="C654" s="20"/>
      <c r="D654" s="20"/>
      <c r="E654" s="21"/>
      <c r="F654" s="21"/>
      <c r="G654" s="10"/>
      <c r="H654" s="10"/>
      <c r="I654" s="10"/>
      <c r="J654" s="10"/>
      <c r="K654" s="10"/>
      <c r="L654" s="10"/>
      <c r="M654" s="10"/>
      <c r="N654" s="23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22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</row>
    <row r="655" spans="2:48" ht="15.75" customHeight="1">
      <c r="B655" s="10"/>
      <c r="C655" s="20"/>
      <c r="D655" s="20"/>
      <c r="E655" s="21"/>
      <c r="F655" s="21"/>
      <c r="G655" s="10"/>
      <c r="H655" s="10"/>
      <c r="I655" s="10"/>
      <c r="J655" s="10"/>
      <c r="K655" s="10"/>
      <c r="L655" s="10"/>
      <c r="M655" s="10"/>
      <c r="N655" s="23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22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</row>
    <row r="656" spans="2:48" ht="15.75" customHeight="1">
      <c r="B656" s="10"/>
      <c r="C656" s="20"/>
      <c r="D656" s="20"/>
      <c r="E656" s="21"/>
      <c r="F656" s="21"/>
      <c r="G656" s="10"/>
      <c r="H656" s="10"/>
      <c r="I656" s="10"/>
      <c r="J656" s="10"/>
      <c r="K656" s="10"/>
      <c r="L656" s="10"/>
      <c r="M656" s="10"/>
      <c r="N656" s="23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22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</row>
    <row r="657" spans="2:48" ht="15.75" customHeight="1">
      <c r="B657" s="10"/>
      <c r="C657" s="20"/>
      <c r="D657" s="20"/>
      <c r="E657" s="21"/>
      <c r="F657" s="21"/>
      <c r="G657" s="10"/>
      <c r="H657" s="10"/>
      <c r="I657" s="10"/>
      <c r="J657" s="10"/>
      <c r="K657" s="10"/>
      <c r="L657" s="10"/>
      <c r="M657" s="10"/>
      <c r="N657" s="23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22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</row>
    <row r="658" spans="2:48" ht="15.75" customHeight="1">
      <c r="B658" s="10"/>
      <c r="C658" s="20"/>
      <c r="D658" s="20"/>
      <c r="E658" s="21"/>
      <c r="F658" s="21"/>
      <c r="G658" s="10"/>
      <c r="H658" s="10"/>
      <c r="I658" s="10"/>
      <c r="J658" s="10"/>
      <c r="K658" s="10"/>
      <c r="L658" s="10"/>
      <c r="M658" s="10"/>
      <c r="N658" s="23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22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</row>
    <row r="659" spans="2:48" ht="15.75" customHeight="1">
      <c r="B659" s="10"/>
      <c r="C659" s="20"/>
      <c r="D659" s="20"/>
      <c r="E659" s="21"/>
      <c r="F659" s="21"/>
      <c r="G659" s="10"/>
      <c r="H659" s="10"/>
      <c r="I659" s="10"/>
      <c r="J659" s="10"/>
      <c r="K659" s="10"/>
      <c r="L659" s="10"/>
      <c r="M659" s="10"/>
      <c r="N659" s="23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22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</row>
    <row r="660" spans="2:48" ht="15.75" customHeight="1">
      <c r="B660" s="10"/>
      <c r="C660" s="20"/>
      <c r="D660" s="20"/>
      <c r="E660" s="21"/>
      <c r="F660" s="21"/>
      <c r="G660" s="10"/>
      <c r="H660" s="10"/>
      <c r="I660" s="10"/>
      <c r="J660" s="10"/>
      <c r="K660" s="10"/>
      <c r="L660" s="10"/>
      <c r="M660" s="10"/>
      <c r="N660" s="23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22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</row>
    <row r="661" spans="2:48" ht="15.75" customHeight="1">
      <c r="B661" s="10"/>
      <c r="C661" s="20"/>
      <c r="D661" s="20"/>
      <c r="E661" s="21"/>
      <c r="F661" s="21"/>
      <c r="G661" s="10"/>
      <c r="H661" s="10"/>
      <c r="I661" s="10"/>
      <c r="J661" s="10"/>
      <c r="K661" s="10"/>
      <c r="L661" s="10"/>
      <c r="M661" s="10"/>
      <c r="N661" s="23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22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</row>
    <row r="662" spans="2:48" ht="15.75" customHeight="1">
      <c r="B662" s="10"/>
      <c r="C662" s="20"/>
      <c r="D662" s="20"/>
      <c r="E662" s="21"/>
      <c r="F662" s="21"/>
      <c r="G662" s="10"/>
      <c r="H662" s="10"/>
      <c r="I662" s="10"/>
      <c r="J662" s="10"/>
      <c r="K662" s="10"/>
      <c r="L662" s="10"/>
      <c r="M662" s="10"/>
      <c r="N662" s="23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22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</row>
    <row r="663" spans="2:48" ht="15.75" customHeight="1">
      <c r="B663" s="10"/>
      <c r="C663" s="20"/>
      <c r="D663" s="20"/>
      <c r="E663" s="21"/>
      <c r="F663" s="21"/>
      <c r="G663" s="10"/>
      <c r="H663" s="10"/>
      <c r="I663" s="10"/>
      <c r="J663" s="10"/>
      <c r="K663" s="10"/>
      <c r="L663" s="10"/>
      <c r="M663" s="10"/>
      <c r="N663" s="23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22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</row>
    <row r="664" spans="2:48" ht="15.75" customHeight="1">
      <c r="B664" s="10"/>
      <c r="C664" s="20"/>
      <c r="D664" s="20"/>
      <c r="E664" s="21"/>
      <c r="F664" s="21"/>
      <c r="G664" s="10"/>
      <c r="H664" s="10"/>
      <c r="I664" s="10"/>
      <c r="J664" s="10"/>
      <c r="K664" s="10"/>
      <c r="L664" s="10"/>
      <c r="M664" s="10"/>
      <c r="N664" s="23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22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</row>
    <row r="665" spans="2:48" ht="15.75" customHeight="1">
      <c r="B665" s="10"/>
      <c r="C665" s="20"/>
      <c r="D665" s="20"/>
      <c r="E665" s="21"/>
      <c r="F665" s="21"/>
      <c r="G665" s="10"/>
      <c r="H665" s="10"/>
      <c r="I665" s="10"/>
      <c r="J665" s="10"/>
      <c r="K665" s="10"/>
      <c r="L665" s="10"/>
      <c r="M665" s="10"/>
      <c r="N665" s="23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22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</row>
    <row r="666" spans="2:48" ht="15.75" customHeight="1">
      <c r="B666" s="10"/>
      <c r="C666" s="20"/>
      <c r="D666" s="20"/>
      <c r="E666" s="21"/>
      <c r="F666" s="21"/>
      <c r="G666" s="10"/>
      <c r="H666" s="10"/>
      <c r="I666" s="10"/>
      <c r="J666" s="10"/>
      <c r="K666" s="10"/>
      <c r="L666" s="10"/>
      <c r="M666" s="10"/>
      <c r="N666" s="23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22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</row>
    <row r="667" spans="2:48" ht="15.75" customHeight="1">
      <c r="B667" s="10"/>
      <c r="C667" s="20"/>
      <c r="D667" s="20"/>
      <c r="E667" s="21"/>
      <c r="F667" s="21"/>
      <c r="G667" s="10"/>
      <c r="H667" s="10"/>
      <c r="I667" s="10"/>
      <c r="J667" s="10"/>
      <c r="K667" s="10"/>
      <c r="L667" s="10"/>
      <c r="M667" s="10"/>
      <c r="N667" s="23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22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</row>
    <row r="668" spans="2:48" ht="15" customHeight="1">
      <c r="Y668" s="10"/>
      <c r="Z668" s="10"/>
      <c r="AA668" s="10"/>
    </row>
    <row r="669" spans="2:48" ht="15" customHeight="1">
      <c r="Y669" s="10"/>
      <c r="Z669" s="10"/>
      <c r="AA669" s="10"/>
    </row>
  </sheetData>
  <mergeCells count="4">
    <mergeCell ref="B2:R2"/>
    <mergeCell ref="G3:L3"/>
    <mergeCell ref="O3:Y3"/>
    <mergeCell ref="Z3:AI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V631"/>
  <sheetViews>
    <sheetView workbookViewId="0">
      <pane ySplit="5" topLeftCell="A368" activePane="bottomLeft" state="frozen"/>
      <selection pane="bottomLeft" activeCell="A362" sqref="A362"/>
    </sheetView>
  </sheetViews>
  <sheetFormatPr defaultColWidth="14.42578125" defaultRowHeight="15.75"/>
  <cols>
    <col min="1" max="1" width="13.7109375" customWidth="1"/>
    <col min="2" max="2" width="11.85546875" style="32" customWidth="1"/>
    <col min="3" max="3" width="17.7109375" customWidth="1"/>
    <col min="4" max="4" width="8.140625" customWidth="1"/>
    <col min="5" max="5" width="7.42578125" customWidth="1"/>
    <col min="6" max="7" width="7.85546875" customWidth="1"/>
    <col min="8" max="8" width="8.28515625" customWidth="1"/>
    <col min="9" max="9" width="7" customWidth="1"/>
    <col min="10" max="10" width="8.140625" customWidth="1"/>
    <col min="11" max="11" width="8.42578125" customWidth="1"/>
    <col min="12" max="12" width="10.28515625" customWidth="1"/>
    <col min="13" max="13" width="8.28515625" customWidth="1"/>
    <col min="14" max="14" width="11.28515625" style="30" customWidth="1"/>
    <col min="15" max="15" width="8.140625" customWidth="1"/>
    <col min="16" max="17" width="9.42578125" customWidth="1"/>
    <col min="18" max="18" width="8.7109375" customWidth="1"/>
    <col min="19" max="19" width="8" customWidth="1"/>
    <col min="20" max="20" width="8.85546875" customWidth="1"/>
    <col min="21" max="21" width="9.28515625" customWidth="1"/>
    <col min="22" max="22" width="8.42578125" customWidth="1"/>
    <col min="23" max="23" width="9.28515625" customWidth="1"/>
    <col min="24" max="24" width="8.85546875" customWidth="1"/>
    <col min="25" max="25" width="9.85546875" customWidth="1"/>
    <col min="26" max="26" width="11.28515625" customWidth="1"/>
    <col min="27" max="27" width="8.140625" hidden="1" customWidth="1"/>
    <col min="28" max="28" width="8.42578125" customWidth="1"/>
    <col min="29" max="29" width="8.5703125" customWidth="1"/>
    <col min="30" max="30" width="10.85546875" customWidth="1"/>
    <col min="31" max="31" width="8.5703125" customWidth="1"/>
    <col min="32" max="32" width="10.42578125" customWidth="1"/>
    <col min="33" max="33" width="8.5703125" customWidth="1"/>
    <col min="34" max="34" width="9.5703125" customWidth="1"/>
    <col min="35" max="35" width="8.42578125" customWidth="1"/>
    <col min="36" max="36" width="10" customWidth="1"/>
    <col min="37" max="37" width="15.5703125" customWidth="1"/>
    <col min="38" max="48" width="13.5703125" customWidth="1"/>
  </cols>
  <sheetData>
    <row r="1" spans="1:48" ht="16.5" thickBot="1"/>
    <row r="2" spans="1:48" ht="30" customHeight="1" thickBot="1">
      <c r="B2" s="564" t="s">
        <v>46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5.75" customHeight="1">
      <c r="B3" s="24"/>
      <c r="C3" s="2"/>
      <c r="D3" s="25"/>
      <c r="E3" s="26"/>
      <c r="F3" s="26"/>
      <c r="G3" s="567" t="s">
        <v>0</v>
      </c>
      <c r="H3" s="568"/>
      <c r="I3" s="568"/>
      <c r="J3" s="568"/>
      <c r="K3" s="568"/>
      <c r="L3" s="569"/>
      <c r="M3" s="59"/>
      <c r="N3" s="28"/>
      <c r="O3" s="567" t="s">
        <v>1</v>
      </c>
      <c r="P3" s="568"/>
      <c r="Q3" s="568"/>
      <c r="R3" s="568"/>
      <c r="S3" s="570"/>
      <c r="T3" s="570"/>
      <c r="U3" s="570"/>
      <c r="V3" s="570"/>
      <c r="W3" s="570"/>
      <c r="X3" s="570"/>
      <c r="Y3" s="571"/>
      <c r="Z3" s="572" t="s">
        <v>2</v>
      </c>
      <c r="AA3" s="573"/>
      <c r="AB3" s="574"/>
      <c r="AC3" s="574"/>
      <c r="AD3" s="574"/>
      <c r="AE3" s="574"/>
      <c r="AF3" s="574"/>
      <c r="AG3" s="574"/>
      <c r="AH3" s="574"/>
      <c r="AI3" s="575"/>
      <c r="AJ3" s="3"/>
      <c r="AK3" s="3"/>
      <c r="AL3" s="3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5.75" customHeight="1">
      <c r="A4" s="100" t="s">
        <v>407</v>
      </c>
      <c r="B4" s="40" t="s">
        <v>3</v>
      </c>
      <c r="C4" s="38" t="s">
        <v>4</v>
      </c>
      <c r="D4" s="6" t="s">
        <v>5</v>
      </c>
      <c r="E4" s="27" t="s">
        <v>6</v>
      </c>
      <c r="F4" s="2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29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11</v>
      </c>
      <c r="V4" s="8" t="s">
        <v>22</v>
      </c>
      <c r="W4" s="8" t="s">
        <v>23</v>
      </c>
      <c r="X4" s="8" t="s">
        <v>24</v>
      </c>
      <c r="Y4" s="7" t="s">
        <v>25</v>
      </c>
      <c r="Z4" s="7" t="s">
        <v>26</v>
      </c>
      <c r="AA4" s="7" t="s">
        <v>12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9" t="s">
        <v>36</v>
      </c>
      <c r="AL4" s="5" t="s">
        <v>45</v>
      </c>
      <c r="AM4" s="10"/>
      <c r="AN4" s="10"/>
      <c r="AO4" s="10"/>
      <c r="AP4" s="10"/>
      <c r="AQ4" s="10"/>
      <c r="AR4" s="10"/>
      <c r="AS4" s="10"/>
      <c r="AT4" s="10"/>
      <c r="AU4" s="11"/>
      <c r="AV4" s="12"/>
    </row>
    <row r="5" spans="1:48" ht="15.75" customHeight="1">
      <c r="A5" s="98"/>
      <c r="B5" s="99"/>
      <c r="C5" s="45" t="s">
        <v>37</v>
      </c>
      <c r="D5" s="45" t="s">
        <v>38</v>
      </c>
      <c r="E5" s="46"/>
      <c r="F5" s="46"/>
      <c r="G5" s="39"/>
      <c r="H5" s="39"/>
      <c r="I5" s="47" t="s">
        <v>39</v>
      </c>
      <c r="J5" s="48" t="s">
        <v>40</v>
      </c>
      <c r="K5" s="39"/>
      <c r="L5" s="39"/>
      <c r="M5" s="39"/>
      <c r="N5" s="4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50"/>
      <c r="AJ5" s="39"/>
      <c r="AK5" s="39"/>
      <c r="AL5" s="39"/>
      <c r="AM5" s="4"/>
      <c r="AN5" s="4"/>
      <c r="AO5" s="4"/>
      <c r="AP5" s="4"/>
      <c r="AQ5" s="4"/>
      <c r="AR5" s="4"/>
      <c r="AS5" s="4"/>
      <c r="AT5" s="4"/>
      <c r="AU5" s="11"/>
      <c r="AV5" s="13"/>
    </row>
    <row r="6" spans="1:48" ht="15.75" customHeight="1">
      <c r="A6" s="157" t="s">
        <v>1164</v>
      </c>
      <c r="B6" s="95">
        <v>45809</v>
      </c>
      <c r="C6" s="69" t="s">
        <v>1163</v>
      </c>
      <c r="D6" s="70">
        <v>1472</v>
      </c>
      <c r="E6" s="71">
        <v>0.5</v>
      </c>
      <c r="F6" s="71">
        <v>1</v>
      </c>
      <c r="G6" s="71">
        <v>4.26</v>
      </c>
      <c r="H6" s="71">
        <v>0.13</v>
      </c>
      <c r="I6" s="71">
        <v>0.44</v>
      </c>
      <c r="J6" s="72">
        <v>2.4E-2</v>
      </c>
      <c r="K6" s="72">
        <v>9.5000000000000001E-2</v>
      </c>
      <c r="L6" s="72">
        <v>4.3999999999999997E-2</v>
      </c>
      <c r="M6" s="72">
        <v>1.9E-2</v>
      </c>
      <c r="N6" s="87">
        <f t="shared" ref="N6:N18" si="0">100-SUM(G6:M6)</f>
        <v>94.988</v>
      </c>
      <c r="O6" s="82">
        <v>33.93</v>
      </c>
      <c r="P6" s="34">
        <v>40.04</v>
      </c>
      <c r="Q6" s="34">
        <v>6.93</v>
      </c>
      <c r="R6" s="34">
        <v>16.23</v>
      </c>
      <c r="S6" s="34">
        <v>0.39</v>
      </c>
      <c r="T6" s="34">
        <v>0.21</v>
      </c>
      <c r="U6" s="34">
        <v>0.21</v>
      </c>
      <c r="V6" s="34">
        <v>0.21</v>
      </c>
      <c r="W6" s="34">
        <v>0.48</v>
      </c>
      <c r="X6" s="34">
        <v>0.85</v>
      </c>
      <c r="Y6" s="34">
        <v>1.1800766283524904</v>
      </c>
      <c r="Z6" s="34">
        <v>1.3843206601827291</v>
      </c>
      <c r="AA6" s="34"/>
      <c r="AB6" s="34" t="s">
        <v>48</v>
      </c>
      <c r="AC6" s="34">
        <v>22.3</v>
      </c>
      <c r="AD6" s="34">
        <v>25.2</v>
      </c>
      <c r="AE6" s="34">
        <v>18</v>
      </c>
      <c r="AF6" s="34">
        <v>0.6</v>
      </c>
      <c r="AG6" s="34">
        <v>3.48</v>
      </c>
      <c r="AH6" s="34">
        <v>52.72</v>
      </c>
      <c r="AI6" s="34">
        <v>1.4</v>
      </c>
      <c r="AJ6" s="34">
        <v>41.666666666666664</v>
      </c>
      <c r="AK6" s="34">
        <v>874.74</v>
      </c>
      <c r="AL6" s="36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.75" customHeight="1">
      <c r="A7" s="157" t="s">
        <v>1166</v>
      </c>
      <c r="B7" s="95">
        <v>45809</v>
      </c>
      <c r="C7" s="69" t="s">
        <v>1165</v>
      </c>
      <c r="D7" s="70">
        <v>1479</v>
      </c>
      <c r="E7" s="71">
        <v>2.4</v>
      </c>
      <c r="F7" s="71">
        <v>2.5</v>
      </c>
      <c r="G7" s="71">
        <v>4.37</v>
      </c>
      <c r="H7" s="71">
        <v>0.13</v>
      </c>
      <c r="I7" s="71">
        <v>0.54</v>
      </c>
      <c r="J7" s="72">
        <v>2.3E-2</v>
      </c>
      <c r="K7" s="72">
        <v>0.09</v>
      </c>
      <c r="L7" s="72">
        <v>5.3999999999999999E-2</v>
      </c>
      <c r="M7" s="72">
        <v>1.9E-2</v>
      </c>
      <c r="N7" s="87">
        <f t="shared" si="0"/>
        <v>94.774000000000001</v>
      </c>
      <c r="O7" s="82">
        <v>34.47</v>
      </c>
      <c r="P7" s="34">
        <v>39.369999999999997</v>
      </c>
      <c r="Q7" s="34">
        <v>7.01</v>
      </c>
      <c r="R7" s="34">
        <v>16.57</v>
      </c>
      <c r="S7" s="34">
        <v>0.26</v>
      </c>
      <c r="T7" s="34">
        <v>0.18</v>
      </c>
      <c r="U7" s="34">
        <v>0.21</v>
      </c>
      <c r="V7" s="34">
        <v>0.2</v>
      </c>
      <c r="W7" s="34">
        <v>0.48</v>
      </c>
      <c r="X7" s="34">
        <v>0.78</v>
      </c>
      <c r="Y7" s="34">
        <v>1.1421525964606905</v>
      </c>
      <c r="Z7" s="34">
        <v>1.3455178416013924</v>
      </c>
      <c r="AA7" s="34"/>
      <c r="AB7" s="34" t="s">
        <v>50</v>
      </c>
      <c r="AC7" s="34">
        <v>6.3</v>
      </c>
      <c r="AD7" s="34" t="s">
        <v>97</v>
      </c>
      <c r="AE7" s="34"/>
      <c r="AF7" s="34"/>
      <c r="AG7" s="34"/>
      <c r="AH7" s="34"/>
      <c r="AI7" s="34"/>
      <c r="AJ7" s="34"/>
      <c r="AK7" s="34"/>
      <c r="AL7" s="36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.75" customHeight="1">
      <c r="A8" s="157" t="s">
        <v>1168</v>
      </c>
      <c r="B8" s="95">
        <v>45809</v>
      </c>
      <c r="C8" s="69" t="s">
        <v>1167</v>
      </c>
      <c r="D8" s="70">
        <v>1485</v>
      </c>
      <c r="E8" s="71">
        <v>4.4000000000000004</v>
      </c>
      <c r="F8" s="71">
        <v>4.5</v>
      </c>
      <c r="G8" s="71">
        <v>4.33</v>
      </c>
      <c r="H8" s="71">
        <v>0.13</v>
      </c>
      <c r="I8" s="71">
        <v>0.55000000000000004</v>
      </c>
      <c r="J8" s="72">
        <v>2.1999999999999999E-2</v>
      </c>
      <c r="K8" s="72">
        <v>9.6000000000000002E-2</v>
      </c>
      <c r="L8" s="72">
        <v>5.8000000000000003E-2</v>
      </c>
      <c r="M8" s="72">
        <v>1.7999999999999999E-2</v>
      </c>
      <c r="N8" s="87">
        <f t="shared" si="0"/>
        <v>94.796000000000006</v>
      </c>
      <c r="O8" s="82">
        <v>34.25</v>
      </c>
      <c r="P8" s="34">
        <v>39.36</v>
      </c>
      <c r="Q8" s="34">
        <v>7.07</v>
      </c>
      <c r="R8" s="34">
        <v>16.78</v>
      </c>
      <c r="S8" s="34">
        <v>0.27</v>
      </c>
      <c r="T8" s="34">
        <v>0.17</v>
      </c>
      <c r="U8" s="34">
        <v>0.21</v>
      </c>
      <c r="V8" s="34">
        <v>0.22</v>
      </c>
      <c r="W8" s="34">
        <v>0.47</v>
      </c>
      <c r="X8" s="34">
        <v>0.78</v>
      </c>
      <c r="Y8" s="34">
        <v>1.1491970802919709</v>
      </c>
      <c r="Z8" s="34">
        <v>1.3556204379562045</v>
      </c>
      <c r="AA8" s="34"/>
      <c r="AB8" s="34" t="s">
        <v>53</v>
      </c>
      <c r="AC8" s="34">
        <v>14.5</v>
      </c>
      <c r="AD8" s="34">
        <v>26</v>
      </c>
      <c r="AE8" s="34">
        <v>17.600000000000001</v>
      </c>
      <c r="AF8" s="34">
        <v>0.6</v>
      </c>
      <c r="AG8" s="34">
        <v>3.48</v>
      </c>
      <c r="AH8" s="34">
        <v>52.32</v>
      </c>
      <c r="AI8" s="34">
        <v>1.4772727272727271</v>
      </c>
      <c r="AJ8" s="34">
        <v>40.366972477064223</v>
      </c>
      <c r="AK8" s="34">
        <v>899.14</v>
      </c>
      <c r="AL8" s="36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.75" customHeight="1">
      <c r="A9" s="157" t="s">
        <v>1170</v>
      </c>
      <c r="B9" s="95">
        <v>45809</v>
      </c>
      <c r="C9" s="69" t="s">
        <v>1169</v>
      </c>
      <c r="D9" s="70">
        <v>1478</v>
      </c>
      <c r="E9" s="71">
        <v>6.35</v>
      </c>
      <c r="F9" s="71">
        <v>6.45</v>
      </c>
      <c r="G9" s="71">
        <v>4.2300000000000004</v>
      </c>
      <c r="H9" s="71">
        <v>0.13</v>
      </c>
      <c r="I9" s="71">
        <v>0.63</v>
      </c>
      <c r="J9" s="72">
        <v>2.1999999999999999E-2</v>
      </c>
      <c r="K9" s="72">
        <v>9.5000000000000001E-2</v>
      </c>
      <c r="L9" s="72">
        <v>6.0999999999999999E-2</v>
      </c>
      <c r="M9" s="72">
        <v>1.9E-2</v>
      </c>
      <c r="N9" s="87">
        <f t="shared" si="0"/>
        <v>94.813000000000002</v>
      </c>
      <c r="O9" s="82">
        <v>34.9</v>
      </c>
      <c r="P9" s="34">
        <v>38.56</v>
      </c>
      <c r="Q9" s="34">
        <v>7.03</v>
      </c>
      <c r="R9" s="34">
        <v>16.91</v>
      </c>
      <c r="S9" s="34">
        <v>0.24</v>
      </c>
      <c r="T9" s="34">
        <v>0.18</v>
      </c>
      <c r="U9" s="34">
        <v>0.21</v>
      </c>
      <c r="V9" s="34">
        <v>0.37</v>
      </c>
      <c r="W9" s="34">
        <v>0.69</v>
      </c>
      <c r="X9" s="34">
        <v>0.78</v>
      </c>
      <c r="Y9" s="34">
        <v>1.1048710601719198</v>
      </c>
      <c r="Z9" s="34">
        <v>1.3063037249283669</v>
      </c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6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.75" customHeight="1">
      <c r="A10" s="157" t="s">
        <v>1172</v>
      </c>
      <c r="B10" s="95">
        <v>45809</v>
      </c>
      <c r="C10" s="69" t="s">
        <v>1171</v>
      </c>
      <c r="D10" s="70">
        <v>1493</v>
      </c>
      <c r="E10" s="71">
        <v>7.5</v>
      </c>
      <c r="F10" s="71">
        <v>8</v>
      </c>
      <c r="G10" s="71">
        <v>4.21</v>
      </c>
      <c r="H10" s="71">
        <v>0.13</v>
      </c>
      <c r="I10" s="71">
        <v>0.52</v>
      </c>
      <c r="J10" s="72">
        <v>2.1000000000000001E-2</v>
      </c>
      <c r="K10" s="72">
        <v>9.1999999999999998E-2</v>
      </c>
      <c r="L10" s="72">
        <v>5.1999999999999998E-2</v>
      </c>
      <c r="M10" s="72">
        <v>1.7999999999999999E-2</v>
      </c>
      <c r="N10" s="87">
        <f t="shared" si="0"/>
        <v>94.957000000000008</v>
      </c>
      <c r="O10" s="82">
        <v>34.799999999999997</v>
      </c>
      <c r="P10" s="34">
        <v>39.01</v>
      </c>
      <c r="Q10" s="34">
        <v>6.99</v>
      </c>
      <c r="R10" s="34">
        <v>16.89</v>
      </c>
      <c r="S10" s="34">
        <v>0.22</v>
      </c>
      <c r="T10" s="34">
        <v>0.14000000000000001</v>
      </c>
      <c r="U10" s="34">
        <v>0.2</v>
      </c>
      <c r="V10" s="34">
        <v>0.31</v>
      </c>
      <c r="W10" s="34">
        <v>0.41</v>
      </c>
      <c r="X10" s="34">
        <v>0.73</v>
      </c>
      <c r="Y10" s="34">
        <v>1.120977011494253</v>
      </c>
      <c r="Z10" s="34">
        <v>1.3218390804597702</v>
      </c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6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.75" customHeight="1">
      <c r="A11" s="157" t="s">
        <v>1174</v>
      </c>
      <c r="B11" s="95">
        <v>45809</v>
      </c>
      <c r="C11" s="69" t="s">
        <v>1173</v>
      </c>
      <c r="D11" s="70">
        <v>1478</v>
      </c>
      <c r="E11" s="71">
        <v>9.5</v>
      </c>
      <c r="F11" s="71">
        <v>10</v>
      </c>
      <c r="G11" s="71">
        <v>4.32</v>
      </c>
      <c r="H11" s="71">
        <v>0.12</v>
      </c>
      <c r="I11" s="71">
        <v>0.39</v>
      </c>
      <c r="J11" s="72">
        <v>3.4000000000000002E-2</v>
      </c>
      <c r="K11" s="72">
        <v>9.5000000000000001E-2</v>
      </c>
      <c r="L11" s="72">
        <v>4.2000000000000003E-2</v>
      </c>
      <c r="M11" s="72">
        <v>0.02</v>
      </c>
      <c r="N11" s="87">
        <f t="shared" si="0"/>
        <v>94.978999999999999</v>
      </c>
      <c r="O11" s="82">
        <v>35.369999999999997</v>
      </c>
      <c r="P11" s="34">
        <v>38.380000000000003</v>
      </c>
      <c r="Q11" s="34">
        <v>6.96</v>
      </c>
      <c r="R11" s="34">
        <v>16.670000000000002</v>
      </c>
      <c r="S11" s="34">
        <v>0.32</v>
      </c>
      <c r="T11" s="34">
        <v>0.21</v>
      </c>
      <c r="U11" s="34">
        <v>0.21</v>
      </c>
      <c r="V11" s="34">
        <v>0.31</v>
      </c>
      <c r="W11" s="34">
        <v>0.46</v>
      </c>
      <c r="X11" s="34">
        <v>0.73</v>
      </c>
      <c r="Y11" s="34">
        <v>1.0851003675431159</v>
      </c>
      <c r="Z11" s="34">
        <v>1.281877297144473</v>
      </c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6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.75" customHeight="1">
      <c r="A12" s="157" t="s">
        <v>1176</v>
      </c>
      <c r="B12" s="95">
        <v>45809</v>
      </c>
      <c r="C12" s="69" t="s">
        <v>1175</v>
      </c>
      <c r="D12" s="70">
        <v>1462</v>
      </c>
      <c r="E12" s="71">
        <v>12</v>
      </c>
      <c r="F12" s="71">
        <v>12.1</v>
      </c>
      <c r="G12" s="71">
        <v>4.2300000000000004</v>
      </c>
      <c r="H12" s="71">
        <v>0.12</v>
      </c>
      <c r="I12" s="71">
        <v>0.35</v>
      </c>
      <c r="J12" s="72">
        <v>4.3999999999999997E-2</v>
      </c>
      <c r="K12" s="72">
        <v>9.5000000000000001E-2</v>
      </c>
      <c r="L12" s="72">
        <v>3.2000000000000001E-2</v>
      </c>
      <c r="M12" s="72">
        <v>1.9E-2</v>
      </c>
      <c r="N12" s="87">
        <f t="shared" si="0"/>
        <v>95.11</v>
      </c>
      <c r="O12" s="82">
        <v>35.619999999999997</v>
      </c>
      <c r="P12" s="34">
        <v>37.82</v>
      </c>
      <c r="Q12" s="34">
        <v>7.01</v>
      </c>
      <c r="R12" s="34">
        <v>16.61</v>
      </c>
      <c r="S12" s="34">
        <v>0.38</v>
      </c>
      <c r="T12" s="34">
        <v>0.25</v>
      </c>
      <c r="U12" s="34">
        <v>0.22</v>
      </c>
      <c r="V12" s="34">
        <v>0.35</v>
      </c>
      <c r="W12" s="34">
        <v>0.72</v>
      </c>
      <c r="X12" s="34">
        <v>0.8</v>
      </c>
      <c r="Y12" s="34">
        <v>1.0617630544637844</v>
      </c>
      <c r="Z12" s="34">
        <v>1.2585626052779337</v>
      </c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6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.75" customHeight="1">
      <c r="A13" s="157" t="s">
        <v>1178</v>
      </c>
      <c r="B13" s="95">
        <v>45809</v>
      </c>
      <c r="C13" s="69" t="s">
        <v>1177</v>
      </c>
      <c r="D13" s="70">
        <v>1458</v>
      </c>
      <c r="E13" s="71">
        <v>14.3</v>
      </c>
      <c r="F13" s="71">
        <v>14.4</v>
      </c>
      <c r="G13" s="71">
        <v>4.24</v>
      </c>
      <c r="H13" s="71">
        <v>0.14000000000000001</v>
      </c>
      <c r="I13" s="71">
        <v>0.51</v>
      </c>
      <c r="J13" s="72">
        <v>3.5000000000000003E-2</v>
      </c>
      <c r="K13" s="72">
        <v>9.4E-2</v>
      </c>
      <c r="L13" s="72">
        <v>4.8000000000000001E-2</v>
      </c>
      <c r="M13" s="72">
        <v>2.1000000000000001E-2</v>
      </c>
      <c r="N13" s="87">
        <f t="shared" si="0"/>
        <v>94.912000000000006</v>
      </c>
      <c r="O13" s="82">
        <v>36.549999999999997</v>
      </c>
      <c r="P13" s="34">
        <v>37.14</v>
      </c>
      <c r="Q13" s="34">
        <v>7.05</v>
      </c>
      <c r="R13" s="34">
        <v>16.399999999999999</v>
      </c>
      <c r="S13" s="34">
        <v>0.4</v>
      </c>
      <c r="T13" s="34">
        <v>0.28999999999999998</v>
      </c>
      <c r="U13" s="34">
        <v>0.22</v>
      </c>
      <c r="V13" s="34">
        <v>0.35</v>
      </c>
      <c r="W13" s="34">
        <v>0.45</v>
      </c>
      <c r="X13" s="34">
        <v>0.94</v>
      </c>
      <c r="Y13" s="34">
        <f>P13/O13</f>
        <v>1.0161422708618333</v>
      </c>
      <c r="Z13" s="34">
        <f>(Q13+P13)/O13</f>
        <v>1.2090287277701779</v>
      </c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6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.75" customHeight="1">
      <c r="A14" s="158" t="s">
        <v>1180</v>
      </c>
      <c r="B14" s="95">
        <v>45809</v>
      </c>
      <c r="C14" s="69" t="s">
        <v>1179</v>
      </c>
      <c r="D14" s="70">
        <v>1488</v>
      </c>
      <c r="E14" s="71">
        <v>15.3</v>
      </c>
      <c r="F14" s="71">
        <v>15.4</v>
      </c>
      <c r="G14" s="71">
        <v>4.1900000000000004</v>
      </c>
      <c r="H14" s="71">
        <v>0.15</v>
      </c>
      <c r="I14" s="71">
        <v>1.38</v>
      </c>
      <c r="J14" s="72">
        <v>1.0999999999999999E-2</v>
      </c>
      <c r="K14" s="72">
        <v>9.1999999999999998E-2</v>
      </c>
      <c r="L14" s="72">
        <v>0.10299999999999999</v>
      </c>
      <c r="M14" s="72">
        <v>1.7999999999999999E-2</v>
      </c>
      <c r="N14" s="87">
        <f t="shared" si="0"/>
        <v>94.055999999999997</v>
      </c>
      <c r="O14" s="82">
        <v>34.54</v>
      </c>
      <c r="P14" s="82">
        <v>38.44</v>
      </c>
      <c r="Q14" s="82">
        <v>7.38</v>
      </c>
      <c r="R14" s="82">
        <v>17.420000000000002</v>
      </c>
      <c r="S14" s="82">
        <v>0.39</v>
      </c>
      <c r="T14" s="82">
        <v>0.13</v>
      </c>
      <c r="U14" s="82">
        <v>0.19</v>
      </c>
      <c r="V14" s="82">
        <v>0.19</v>
      </c>
      <c r="W14" s="82">
        <v>0.5</v>
      </c>
      <c r="X14" s="82">
        <v>0.67</v>
      </c>
      <c r="Y14" s="34">
        <f>P14/O14</f>
        <v>1.1129125651418645</v>
      </c>
      <c r="Z14" s="34">
        <f>(Q14+P14)/O14</f>
        <v>1.3265778807180082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6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.75" customHeight="1">
      <c r="A15" s="158" t="s">
        <v>1181</v>
      </c>
      <c r="B15" s="95">
        <v>45809</v>
      </c>
      <c r="C15" s="159" t="s">
        <v>1182</v>
      </c>
      <c r="D15" s="70">
        <v>1488</v>
      </c>
      <c r="E15" s="71">
        <v>16.100000000000001</v>
      </c>
      <c r="F15" s="71">
        <v>16.2</v>
      </c>
      <c r="G15" s="71">
        <v>4.25</v>
      </c>
      <c r="H15" s="71">
        <v>0.13</v>
      </c>
      <c r="I15" s="71">
        <v>1.01</v>
      </c>
      <c r="J15" s="72">
        <v>0.02</v>
      </c>
      <c r="K15" s="72">
        <v>9.1999999999999998E-2</v>
      </c>
      <c r="L15" s="72">
        <v>8.8999999999999996E-2</v>
      </c>
      <c r="M15" s="72">
        <v>1.7999999999999999E-2</v>
      </c>
      <c r="N15" s="87">
        <f t="shared" si="0"/>
        <v>94.391000000000005</v>
      </c>
      <c r="O15" s="82" t="s">
        <v>52</v>
      </c>
      <c r="P15" s="82" t="s">
        <v>52</v>
      </c>
      <c r="Q15" s="82" t="s">
        <v>52</v>
      </c>
      <c r="R15" s="82" t="s">
        <v>52</v>
      </c>
      <c r="S15" s="82" t="s">
        <v>52</v>
      </c>
      <c r="T15" s="82" t="s">
        <v>52</v>
      </c>
      <c r="U15" s="82" t="s">
        <v>52</v>
      </c>
      <c r="V15" s="82" t="s">
        <v>52</v>
      </c>
      <c r="W15" s="82" t="s">
        <v>52</v>
      </c>
      <c r="X15" s="82" t="s">
        <v>52</v>
      </c>
      <c r="Y15" s="82" t="s">
        <v>52</v>
      </c>
      <c r="Z15" s="82" t="s">
        <v>52</v>
      </c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6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.75" customHeight="1">
      <c r="A16" s="160" t="s">
        <v>1184</v>
      </c>
      <c r="B16" s="95">
        <v>45809</v>
      </c>
      <c r="C16" s="69" t="s">
        <v>1183</v>
      </c>
      <c r="D16" s="70">
        <v>1499</v>
      </c>
      <c r="E16" s="71">
        <v>18.149999999999999</v>
      </c>
      <c r="F16" s="71">
        <v>18.25</v>
      </c>
      <c r="G16" s="71">
        <v>4.29</v>
      </c>
      <c r="H16" s="71">
        <v>0.15</v>
      </c>
      <c r="I16" s="71">
        <v>0.63</v>
      </c>
      <c r="J16" s="72">
        <v>2.1000000000000001E-2</v>
      </c>
      <c r="K16" s="72">
        <v>9.1999999999999998E-2</v>
      </c>
      <c r="L16" s="72">
        <v>6.0999999999999999E-2</v>
      </c>
      <c r="M16" s="72">
        <v>0.02</v>
      </c>
      <c r="N16" s="87">
        <f t="shared" si="0"/>
        <v>94.736000000000004</v>
      </c>
      <c r="O16" s="82">
        <v>34.840000000000003</v>
      </c>
      <c r="P16" s="34">
        <v>38.700000000000003</v>
      </c>
      <c r="Q16" s="34">
        <v>7.08</v>
      </c>
      <c r="R16" s="34">
        <v>17</v>
      </c>
      <c r="S16" s="34">
        <v>0.26</v>
      </c>
      <c r="T16" s="34">
        <v>0.17</v>
      </c>
      <c r="U16" s="34">
        <v>0.21</v>
      </c>
      <c r="V16" s="34">
        <v>0.3</v>
      </c>
      <c r="W16" s="34">
        <v>0.48</v>
      </c>
      <c r="X16" s="34">
        <v>0.85</v>
      </c>
      <c r="Y16" s="34">
        <f>P16/O16</f>
        <v>1.110792192881745</v>
      </c>
      <c r="Z16" s="34">
        <f>(Q16+P16)/O16</f>
        <v>1.3140068886337541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6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.75" customHeight="1">
      <c r="A17" s="161" t="s">
        <v>1186</v>
      </c>
      <c r="B17" s="95">
        <v>45809</v>
      </c>
      <c r="C17" s="69" t="s">
        <v>1185</v>
      </c>
      <c r="D17" s="70">
        <v>1482</v>
      </c>
      <c r="E17" s="71">
        <v>20.3</v>
      </c>
      <c r="F17" s="71">
        <v>20.399999999999999</v>
      </c>
      <c r="G17" s="71">
        <v>4.25</v>
      </c>
      <c r="H17" s="71">
        <v>0.13</v>
      </c>
      <c r="I17" s="71">
        <v>0.45</v>
      </c>
      <c r="J17" s="72">
        <v>3.1E-2</v>
      </c>
      <c r="K17" s="72">
        <v>9.1999999999999998E-2</v>
      </c>
      <c r="L17" s="72">
        <v>4.5999999999999999E-2</v>
      </c>
      <c r="M17" s="72">
        <v>0.02</v>
      </c>
      <c r="N17" s="87">
        <f t="shared" si="0"/>
        <v>94.980999999999995</v>
      </c>
      <c r="O17" s="82">
        <v>35.619999999999997</v>
      </c>
      <c r="P17" s="34">
        <v>38.049999999999997</v>
      </c>
      <c r="Q17" s="34">
        <v>7.06</v>
      </c>
      <c r="R17" s="34">
        <v>16.739999999999998</v>
      </c>
      <c r="S17" s="34">
        <v>0.32</v>
      </c>
      <c r="T17" s="34">
        <v>0.21</v>
      </c>
      <c r="U17" s="34">
        <v>0.22</v>
      </c>
      <c r="V17" s="34">
        <v>0.3</v>
      </c>
      <c r="W17" s="34">
        <v>0.45</v>
      </c>
      <c r="X17" s="34">
        <v>0.87</v>
      </c>
      <c r="Y17" s="34">
        <f>P17/O17</f>
        <v>1.0682201010668164</v>
      </c>
      <c r="Z17" s="34">
        <f>(Q17+P17)/O17</f>
        <v>1.2664233576642336</v>
      </c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6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.75" customHeight="1">
      <c r="A18" s="162" t="s">
        <v>1188</v>
      </c>
      <c r="B18" s="95">
        <v>45809</v>
      </c>
      <c r="C18" s="69" t="s">
        <v>1187</v>
      </c>
      <c r="D18" s="70">
        <v>1478</v>
      </c>
      <c r="E18" s="71">
        <v>22.4</v>
      </c>
      <c r="F18" s="71">
        <v>22.5</v>
      </c>
      <c r="G18" s="71">
        <v>4.25</v>
      </c>
      <c r="H18" s="71">
        <v>0.14000000000000001</v>
      </c>
      <c r="I18" s="71">
        <v>0.62</v>
      </c>
      <c r="J18" s="72">
        <v>2.4E-2</v>
      </c>
      <c r="K18" s="72">
        <v>9.2999999999999999E-2</v>
      </c>
      <c r="L18" s="72">
        <v>0.06</v>
      </c>
      <c r="M18" s="72">
        <v>0.02</v>
      </c>
      <c r="N18" s="87">
        <f t="shared" si="0"/>
        <v>94.793000000000006</v>
      </c>
      <c r="O18" s="82">
        <v>35.11</v>
      </c>
      <c r="P18" s="34">
        <v>38.39</v>
      </c>
      <c r="Q18" s="34">
        <v>7.12</v>
      </c>
      <c r="R18" s="34">
        <v>17</v>
      </c>
      <c r="S18" s="34">
        <v>0.3</v>
      </c>
      <c r="T18" s="34">
        <v>0.18</v>
      </c>
      <c r="U18" s="34">
        <v>0.21</v>
      </c>
      <c r="V18" s="34">
        <v>0.21</v>
      </c>
      <c r="W18" s="34">
        <v>0.49</v>
      </c>
      <c r="X18" s="34">
        <v>0.78</v>
      </c>
      <c r="Y18" s="34">
        <v>1.0934206778695528</v>
      </c>
      <c r="Z18" s="34">
        <v>1.2962119054400456</v>
      </c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6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.75" customHeight="1">
      <c r="A19" s="162" t="s">
        <v>1190</v>
      </c>
      <c r="B19" s="95">
        <v>45809</v>
      </c>
      <c r="C19" s="69" t="s">
        <v>1189</v>
      </c>
      <c r="D19" s="70">
        <v>1484</v>
      </c>
      <c r="E19" s="71">
        <v>12.2</v>
      </c>
      <c r="F19" s="71">
        <v>12.3</v>
      </c>
      <c r="G19" s="71">
        <v>4.3</v>
      </c>
      <c r="H19" s="71">
        <v>0.15</v>
      </c>
      <c r="I19" s="71">
        <v>0.9</v>
      </c>
      <c r="J19" s="72">
        <v>1.7999999999999999E-2</v>
      </c>
      <c r="K19" s="72">
        <v>9.1999999999999998E-2</v>
      </c>
      <c r="L19" s="72">
        <v>7.9000000000000001E-2</v>
      </c>
      <c r="M19" s="72">
        <v>1.7999999999999999E-2</v>
      </c>
      <c r="N19" s="87">
        <f t="shared" ref="N19:N50" si="1">100-SUM(G19:M19)</f>
        <v>94.442999999999998</v>
      </c>
      <c r="O19" s="82">
        <v>34.549999999999997</v>
      </c>
      <c r="P19" s="34">
        <v>38.68</v>
      </c>
      <c r="Q19" s="34">
        <v>7.16</v>
      </c>
      <c r="R19" s="34">
        <v>17.48</v>
      </c>
      <c r="S19" s="34">
        <v>0.28000000000000003</v>
      </c>
      <c r="T19" s="34">
        <v>0.12</v>
      </c>
      <c r="U19" s="34">
        <v>0.2</v>
      </c>
      <c r="V19" s="34">
        <v>0.21</v>
      </c>
      <c r="W19" s="34">
        <v>0.49</v>
      </c>
      <c r="X19" s="34">
        <v>0.7</v>
      </c>
      <c r="Y19" s="34">
        <v>1.1195369030390738</v>
      </c>
      <c r="Z19" s="34">
        <v>1.3267727930535458</v>
      </c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6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.75" customHeight="1">
      <c r="A20" s="101"/>
      <c r="B20" s="95"/>
      <c r="C20" s="69"/>
      <c r="D20" s="70"/>
      <c r="E20" s="71"/>
      <c r="F20" s="71"/>
      <c r="G20" s="71"/>
      <c r="H20" s="71"/>
      <c r="I20" s="71"/>
      <c r="J20" s="72"/>
      <c r="K20" s="72"/>
      <c r="L20" s="72"/>
      <c r="M20" s="72"/>
      <c r="N20" s="87"/>
      <c r="O20" s="82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6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.75" customHeight="1">
      <c r="A21" s="162" t="s">
        <v>1192</v>
      </c>
      <c r="B21" s="95">
        <v>45810</v>
      </c>
      <c r="C21" s="69" t="s">
        <v>1191</v>
      </c>
      <c r="D21" s="70">
        <v>1484</v>
      </c>
      <c r="E21" s="71">
        <v>2.2000000000000002</v>
      </c>
      <c r="F21" s="71">
        <v>2.2999999999999998</v>
      </c>
      <c r="G21" s="71">
        <v>4.24</v>
      </c>
      <c r="H21" s="71">
        <v>0.14000000000000001</v>
      </c>
      <c r="I21" s="71">
        <v>0.59</v>
      </c>
      <c r="J21" s="72">
        <v>2.4E-2</v>
      </c>
      <c r="K21" s="72">
        <v>9.1999999999999998E-2</v>
      </c>
      <c r="L21" s="72">
        <v>6.3E-2</v>
      </c>
      <c r="M21" s="72">
        <v>1.9E-2</v>
      </c>
      <c r="N21" s="87">
        <f t="shared" si="1"/>
        <v>94.831999999999994</v>
      </c>
      <c r="O21" s="88">
        <v>34.46</v>
      </c>
      <c r="P21" s="65">
        <v>38.42</v>
      </c>
      <c r="Q21" s="65">
        <v>7.17</v>
      </c>
      <c r="R21" s="65">
        <v>17.48</v>
      </c>
      <c r="S21" s="65">
        <v>0.4</v>
      </c>
      <c r="T21" s="65">
        <v>0.16</v>
      </c>
      <c r="U21" s="65">
        <v>0.2</v>
      </c>
      <c r="V21" s="65">
        <v>0.21</v>
      </c>
      <c r="W21" s="65">
        <v>0.49</v>
      </c>
      <c r="X21" s="65">
        <v>0.78</v>
      </c>
      <c r="Y21" s="65">
        <v>1.1149158444573419</v>
      </c>
      <c r="Z21" s="65">
        <v>1.3229831688914684</v>
      </c>
      <c r="AA21" s="34"/>
      <c r="AB21" s="34" t="s">
        <v>48</v>
      </c>
      <c r="AC21" s="34">
        <v>22.3</v>
      </c>
      <c r="AD21" s="34" t="s">
        <v>97</v>
      </c>
      <c r="AE21" s="34"/>
      <c r="AF21" s="34"/>
      <c r="AG21" s="34"/>
      <c r="AH21" s="34"/>
      <c r="AI21" s="34"/>
      <c r="AJ21" s="34"/>
      <c r="AK21" s="34"/>
      <c r="AL21" s="36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.75" customHeight="1">
      <c r="A22" s="162" t="s">
        <v>1194</v>
      </c>
      <c r="B22" s="95">
        <v>45810</v>
      </c>
      <c r="C22" s="69" t="s">
        <v>1193</v>
      </c>
      <c r="D22" s="70">
        <v>1475</v>
      </c>
      <c r="E22" s="71">
        <v>4.2</v>
      </c>
      <c r="F22" s="71">
        <v>4.3</v>
      </c>
      <c r="G22" s="71">
        <v>4.4000000000000004</v>
      </c>
      <c r="H22" s="71">
        <v>0.12</v>
      </c>
      <c r="I22" s="71">
        <v>0.4</v>
      </c>
      <c r="J22" s="72">
        <v>3.5000000000000003E-2</v>
      </c>
      <c r="K22" s="72">
        <v>0.09</v>
      </c>
      <c r="L22" s="72">
        <v>4.2999999999999997E-2</v>
      </c>
      <c r="M22" s="72">
        <v>1.7999999999999999E-2</v>
      </c>
      <c r="N22" s="87">
        <f t="shared" si="1"/>
        <v>94.894000000000005</v>
      </c>
      <c r="O22" s="34">
        <v>34.9</v>
      </c>
      <c r="P22" s="34">
        <v>38.21</v>
      </c>
      <c r="Q22" s="34">
        <v>7.12</v>
      </c>
      <c r="R22" s="34">
        <v>17.21</v>
      </c>
      <c r="S22" s="34">
        <v>0.49</v>
      </c>
      <c r="T22" s="34">
        <v>0.19</v>
      </c>
      <c r="U22" s="34">
        <v>0.21</v>
      </c>
      <c r="V22" s="34">
        <v>0.24</v>
      </c>
      <c r="W22" s="34">
        <v>0.46</v>
      </c>
      <c r="X22" s="34">
        <v>0.85</v>
      </c>
      <c r="Y22" s="34">
        <v>1.0948424068767908</v>
      </c>
      <c r="Z22" s="34">
        <v>1.2988538681948425</v>
      </c>
      <c r="AA22" s="102"/>
      <c r="AB22" s="34" t="s">
        <v>50</v>
      </c>
      <c r="AC22" s="34">
        <v>6.5</v>
      </c>
      <c r="AD22" s="34">
        <v>25.8</v>
      </c>
      <c r="AE22" s="34">
        <v>17.8</v>
      </c>
      <c r="AF22" s="34">
        <v>0.6</v>
      </c>
      <c r="AG22" s="34">
        <v>3.62</v>
      </c>
      <c r="AH22" s="34">
        <v>52.18</v>
      </c>
      <c r="AI22" s="34">
        <v>1.449438202247191</v>
      </c>
      <c r="AJ22" s="34">
        <v>40.825688073394495</v>
      </c>
      <c r="AK22" s="34">
        <v>897.31</v>
      </c>
      <c r="AL22" s="36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.75" customHeight="1">
      <c r="A23" s="162" t="s">
        <v>1195</v>
      </c>
      <c r="B23" s="95">
        <v>45810</v>
      </c>
      <c r="C23" s="69" t="s">
        <v>1196</v>
      </c>
      <c r="D23" s="70">
        <v>1482</v>
      </c>
      <c r="E23" s="71">
        <v>6.35</v>
      </c>
      <c r="F23" s="71">
        <v>6.45</v>
      </c>
      <c r="G23" s="71">
        <v>4.2300000000000004</v>
      </c>
      <c r="H23" s="71">
        <v>0.12</v>
      </c>
      <c r="I23" s="71">
        <v>0.54</v>
      </c>
      <c r="J23" s="72">
        <v>2.8000000000000001E-2</v>
      </c>
      <c r="K23" s="72">
        <v>9.0999999999999998E-2</v>
      </c>
      <c r="L23" s="72">
        <v>5.6000000000000001E-2</v>
      </c>
      <c r="M23" s="72">
        <v>1.7999999999999999E-2</v>
      </c>
      <c r="N23" s="87">
        <f t="shared" si="1"/>
        <v>94.917000000000002</v>
      </c>
      <c r="O23" s="103">
        <v>35.19</v>
      </c>
      <c r="P23" s="71">
        <v>37.729999999999997</v>
      </c>
      <c r="Q23" s="71">
        <v>7.45</v>
      </c>
      <c r="R23" s="71">
        <v>17.22</v>
      </c>
      <c r="S23" s="71">
        <v>0.27</v>
      </c>
      <c r="T23" s="71">
        <v>0.16</v>
      </c>
      <c r="U23" s="71">
        <v>0.2</v>
      </c>
      <c r="V23" s="71">
        <v>0.25</v>
      </c>
      <c r="W23" s="71">
        <v>0.45</v>
      </c>
      <c r="X23" s="71">
        <v>0.8</v>
      </c>
      <c r="Y23" s="71">
        <v>1.07</v>
      </c>
      <c r="Z23" s="71">
        <v>1.28</v>
      </c>
      <c r="AA23" s="102"/>
      <c r="AB23" s="34" t="s">
        <v>53</v>
      </c>
      <c r="AC23" s="34">
        <v>14.5</v>
      </c>
      <c r="AD23" s="34" t="s">
        <v>97</v>
      </c>
      <c r="AE23" s="34"/>
      <c r="AF23" s="34"/>
      <c r="AG23" s="34"/>
      <c r="AH23" s="34"/>
      <c r="AI23" s="34"/>
      <c r="AJ23" s="34"/>
      <c r="AK23" s="34"/>
      <c r="AL23" s="36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.75" customHeight="1">
      <c r="A24" s="162" t="s">
        <v>1197</v>
      </c>
      <c r="B24" s="95">
        <v>45810</v>
      </c>
      <c r="C24" s="69" t="s">
        <v>1198</v>
      </c>
      <c r="D24" s="70">
        <v>1476</v>
      </c>
      <c r="E24" s="71">
        <v>8.25</v>
      </c>
      <c r="F24" s="71">
        <v>8.35</v>
      </c>
      <c r="G24" s="71">
        <v>4.21</v>
      </c>
      <c r="H24" s="71">
        <v>0.12</v>
      </c>
      <c r="I24" s="71">
        <v>0.47</v>
      </c>
      <c r="J24" s="72">
        <v>3.5999999999999997E-2</v>
      </c>
      <c r="K24" s="72">
        <v>0.09</v>
      </c>
      <c r="L24" s="72">
        <v>4.3999999999999997E-2</v>
      </c>
      <c r="M24" s="72">
        <v>1.9E-2</v>
      </c>
      <c r="N24" s="87">
        <f t="shared" si="1"/>
        <v>95.010999999999996</v>
      </c>
      <c r="O24" s="103">
        <v>35.96</v>
      </c>
      <c r="P24" s="71">
        <v>36.979999999999997</v>
      </c>
      <c r="Q24" s="71">
        <v>7.58</v>
      </c>
      <c r="R24" s="71">
        <v>16.66</v>
      </c>
      <c r="S24" s="71">
        <v>0.35</v>
      </c>
      <c r="T24" s="71">
        <v>0.22</v>
      </c>
      <c r="U24" s="71">
        <v>0.21</v>
      </c>
      <c r="V24" s="71">
        <v>0.24</v>
      </c>
      <c r="W24" s="71">
        <v>0.46</v>
      </c>
      <c r="X24" s="71">
        <v>0.85</v>
      </c>
      <c r="Y24" s="34">
        <v>1.03</v>
      </c>
      <c r="Z24" s="34">
        <v>1.24</v>
      </c>
      <c r="AA24" s="102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6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.75" customHeight="1">
      <c r="A25" s="163" t="s">
        <v>1200</v>
      </c>
      <c r="B25" s="95">
        <v>45810</v>
      </c>
      <c r="C25" s="69" t="s">
        <v>1199</v>
      </c>
      <c r="D25" s="70">
        <v>1484</v>
      </c>
      <c r="E25" s="71">
        <v>10.35</v>
      </c>
      <c r="F25" s="71">
        <v>10.45</v>
      </c>
      <c r="G25" s="71">
        <v>4.29</v>
      </c>
      <c r="H25" s="71">
        <v>0.13</v>
      </c>
      <c r="I25" s="71">
        <v>0.61</v>
      </c>
      <c r="J25" s="72">
        <v>2.8000000000000001E-2</v>
      </c>
      <c r="K25" s="72">
        <v>9.4E-2</v>
      </c>
      <c r="L25" s="72">
        <v>5.8000000000000003E-2</v>
      </c>
      <c r="M25" s="72">
        <v>1.9E-2</v>
      </c>
      <c r="N25" s="87">
        <f t="shared" si="1"/>
        <v>94.771000000000001</v>
      </c>
      <c r="O25" s="103">
        <v>35.26</v>
      </c>
      <c r="P25" s="71">
        <v>37.67</v>
      </c>
      <c r="Q25" s="71">
        <v>7.55</v>
      </c>
      <c r="R25" s="71">
        <v>16.97</v>
      </c>
      <c r="S25" s="71">
        <v>0.45</v>
      </c>
      <c r="T25" s="71">
        <v>0.15</v>
      </c>
      <c r="U25" s="71">
        <v>0.19</v>
      </c>
      <c r="V25" s="71">
        <v>0.31</v>
      </c>
      <c r="W25" s="71">
        <v>0.42</v>
      </c>
      <c r="X25" s="71">
        <v>0.85</v>
      </c>
      <c r="Y25" s="34">
        <f t="shared" ref="Y25:Y26" si="2">P25/O25</f>
        <v>1.0683494044242769</v>
      </c>
      <c r="Z25" s="34">
        <f t="shared" ref="Z25:Z26" si="3">(Q25+P25)/O25</f>
        <v>1.2824730572887124</v>
      </c>
      <c r="AA25" s="102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6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.75" customHeight="1">
      <c r="A26" s="164" t="s">
        <v>1201</v>
      </c>
      <c r="B26" s="95">
        <v>45810</v>
      </c>
      <c r="C26" s="69" t="s">
        <v>1202</v>
      </c>
      <c r="D26" s="70">
        <v>1471</v>
      </c>
      <c r="E26" s="71">
        <v>13.15</v>
      </c>
      <c r="F26" s="71">
        <v>13.25</v>
      </c>
      <c r="G26" s="71">
        <v>4.28</v>
      </c>
      <c r="H26" s="71">
        <v>0.11</v>
      </c>
      <c r="I26" s="71">
        <v>0.3</v>
      </c>
      <c r="J26" s="72">
        <v>4.3999999999999997E-2</v>
      </c>
      <c r="K26" s="72">
        <v>9.1999999999999998E-2</v>
      </c>
      <c r="L26" s="72">
        <v>2.9000000000000001E-2</v>
      </c>
      <c r="M26" s="72">
        <v>1.9E-2</v>
      </c>
      <c r="N26" s="87">
        <f t="shared" si="1"/>
        <v>95.126000000000005</v>
      </c>
      <c r="O26" s="103">
        <v>35.58</v>
      </c>
      <c r="P26" s="71">
        <v>37.46</v>
      </c>
      <c r="Q26" s="71">
        <v>7.36</v>
      </c>
      <c r="R26" s="71">
        <v>16.98</v>
      </c>
      <c r="S26" s="71">
        <v>0.44</v>
      </c>
      <c r="T26" s="71">
        <v>0.18</v>
      </c>
      <c r="U26" s="71">
        <v>0.21</v>
      </c>
      <c r="V26" s="71">
        <v>0.3</v>
      </c>
      <c r="W26" s="71">
        <v>0.47</v>
      </c>
      <c r="X26" s="71">
        <v>0.92</v>
      </c>
      <c r="Y26" s="34">
        <f t="shared" si="2"/>
        <v>1.0528386734120294</v>
      </c>
      <c r="Z26" s="34">
        <f t="shared" si="3"/>
        <v>1.2596964586846544</v>
      </c>
      <c r="AA26" s="102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6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.75" customHeight="1">
      <c r="A27" s="165" t="s">
        <v>1204</v>
      </c>
      <c r="B27" s="95">
        <v>45810</v>
      </c>
      <c r="C27" s="69" t="s">
        <v>1203</v>
      </c>
      <c r="D27" s="70">
        <v>1463</v>
      </c>
      <c r="E27" s="71">
        <v>15</v>
      </c>
      <c r="F27" s="71">
        <v>15.1</v>
      </c>
      <c r="G27" s="71">
        <v>4.21</v>
      </c>
      <c r="H27" s="71">
        <v>0.14000000000000001</v>
      </c>
      <c r="I27" s="71">
        <v>0.56000000000000005</v>
      </c>
      <c r="J27" s="72">
        <v>2.7E-2</v>
      </c>
      <c r="K27" s="72">
        <v>9.1999999999999998E-2</v>
      </c>
      <c r="L27" s="72">
        <v>5.5E-2</v>
      </c>
      <c r="M27" s="72">
        <v>2.1000000000000001E-2</v>
      </c>
      <c r="N27" s="87">
        <f t="shared" si="1"/>
        <v>94.894999999999996</v>
      </c>
      <c r="O27" s="103">
        <v>36.049999999999997</v>
      </c>
      <c r="P27" s="71">
        <v>37.39</v>
      </c>
      <c r="Q27" s="71">
        <v>7.52</v>
      </c>
      <c r="R27" s="71">
        <v>16.399999999999999</v>
      </c>
      <c r="S27" s="71">
        <v>0.3</v>
      </c>
      <c r="T27" s="71">
        <v>0.26</v>
      </c>
      <c r="U27" s="71">
        <v>0.21</v>
      </c>
      <c r="V27" s="71">
        <v>0.2</v>
      </c>
      <c r="W27" s="71">
        <v>0.51</v>
      </c>
      <c r="X27" s="71">
        <v>0.96</v>
      </c>
      <c r="Y27" s="71">
        <v>1.0371705963938975</v>
      </c>
      <c r="Z27" s="71">
        <v>1.2457697642163661</v>
      </c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6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15.75" customHeight="1">
      <c r="A28" s="165" t="s">
        <v>1206</v>
      </c>
      <c r="B28" s="95">
        <v>45810</v>
      </c>
      <c r="C28" s="69" t="s">
        <v>1205</v>
      </c>
      <c r="D28" s="70">
        <v>1497</v>
      </c>
      <c r="E28" s="71">
        <v>17</v>
      </c>
      <c r="F28" s="71">
        <v>17.100000000000001</v>
      </c>
      <c r="G28" s="71">
        <v>4.3899999999999997</v>
      </c>
      <c r="H28" s="71">
        <v>0.13</v>
      </c>
      <c r="I28" s="71">
        <v>0.99</v>
      </c>
      <c r="J28" s="72">
        <v>2.1999999999999999E-2</v>
      </c>
      <c r="K28" s="72">
        <v>9.0999999999999998E-2</v>
      </c>
      <c r="L28" s="72">
        <v>8.4000000000000005E-2</v>
      </c>
      <c r="M28" s="72">
        <v>1.7000000000000001E-2</v>
      </c>
      <c r="N28" s="87">
        <f t="shared" si="1"/>
        <v>94.275999999999996</v>
      </c>
      <c r="O28" s="103">
        <v>34.79</v>
      </c>
      <c r="P28" s="71">
        <v>38.32</v>
      </c>
      <c r="Q28" s="71">
        <v>7.71</v>
      </c>
      <c r="R28" s="71">
        <v>17.07</v>
      </c>
      <c r="S28" s="71">
        <v>0.23</v>
      </c>
      <c r="T28" s="71">
        <v>0.15</v>
      </c>
      <c r="U28" s="71">
        <v>0.2</v>
      </c>
      <c r="V28" s="71">
        <v>0.22</v>
      </c>
      <c r="W28" s="71">
        <v>0.47</v>
      </c>
      <c r="X28" s="71">
        <v>0.74</v>
      </c>
      <c r="Y28" s="71">
        <v>1.1014659384880714</v>
      </c>
      <c r="Z28" s="71">
        <v>1.3230813452141421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6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ht="15.75" customHeight="1">
      <c r="A29" s="165" t="s">
        <v>1208</v>
      </c>
      <c r="B29" s="95">
        <v>45810</v>
      </c>
      <c r="C29" s="69" t="s">
        <v>1207</v>
      </c>
      <c r="D29" s="70">
        <v>1500</v>
      </c>
      <c r="E29" s="71">
        <v>19.2</v>
      </c>
      <c r="F29" s="71">
        <v>19.3</v>
      </c>
      <c r="G29" s="71">
        <v>4.38</v>
      </c>
      <c r="H29" s="71">
        <v>0.13</v>
      </c>
      <c r="I29" s="71">
        <v>0.9</v>
      </c>
      <c r="J29" s="72">
        <v>2.4E-2</v>
      </c>
      <c r="K29" s="72">
        <v>9.4E-2</v>
      </c>
      <c r="L29" s="72">
        <v>7.6999999999999999E-2</v>
      </c>
      <c r="M29" s="72">
        <v>1.6E-2</v>
      </c>
      <c r="N29" s="87">
        <f t="shared" si="1"/>
        <v>94.379000000000005</v>
      </c>
      <c r="O29" s="103">
        <v>34.56</v>
      </c>
      <c r="P29" s="71">
        <v>38.450000000000003</v>
      </c>
      <c r="Q29" s="71">
        <v>7.84</v>
      </c>
      <c r="R29" s="71">
        <v>17.309999999999999</v>
      </c>
      <c r="S29" s="71">
        <v>0.21</v>
      </c>
      <c r="T29" s="71">
        <v>0.11</v>
      </c>
      <c r="U29" s="71">
        <v>0.18</v>
      </c>
      <c r="V29" s="71">
        <v>0.18</v>
      </c>
      <c r="W29" s="71">
        <v>0.38</v>
      </c>
      <c r="X29" s="71">
        <v>0.67</v>
      </c>
      <c r="Y29" s="71">
        <v>1.1125578703703705</v>
      </c>
      <c r="Z29" s="71">
        <v>1.3394097222222223</v>
      </c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6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5.75" customHeight="1">
      <c r="A30" s="165" t="s">
        <v>1210</v>
      </c>
      <c r="B30" s="95">
        <v>45810</v>
      </c>
      <c r="C30" s="69" t="s">
        <v>1209</v>
      </c>
      <c r="D30" s="70">
        <v>1498</v>
      </c>
      <c r="E30" s="71">
        <v>20.3</v>
      </c>
      <c r="F30" s="71">
        <v>20.399999999999999</v>
      </c>
      <c r="G30" s="71">
        <v>4.3099999999999996</v>
      </c>
      <c r="H30" s="71">
        <v>0.13</v>
      </c>
      <c r="I30" s="71">
        <v>0.56000000000000005</v>
      </c>
      <c r="J30" s="72">
        <v>2.5000000000000001E-2</v>
      </c>
      <c r="K30" s="72">
        <v>9.4E-2</v>
      </c>
      <c r="L30" s="72">
        <v>8.1000000000000003E-2</v>
      </c>
      <c r="M30" s="72">
        <v>1.7999999999999999E-2</v>
      </c>
      <c r="N30" s="87">
        <f t="shared" si="1"/>
        <v>94.781999999999996</v>
      </c>
      <c r="O30" s="103">
        <v>34.64</v>
      </c>
      <c r="P30" s="71">
        <v>38.42</v>
      </c>
      <c r="Q30" s="71">
        <v>7.58</v>
      </c>
      <c r="R30" s="71">
        <v>17.16</v>
      </c>
      <c r="S30" s="71">
        <v>0.28000000000000003</v>
      </c>
      <c r="T30" s="71">
        <v>0.14000000000000001</v>
      </c>
      <c r="U30" s="71">
        <v>0.19</v>
      </c>
      <c r="V30" s="71">
        <v>0.22</v>
      </c>
      <c r="W30" s="71">
        <v>0.47</v>
      </c>
      <c r="X30" s="71">
        <v>0.75</v>
      </c>
      <c r="Y30" s="71">
        <v>1.1091224018475752</v>
      </c>
      <c r="Z30" s="71">
        <v>1.3279445727482679</v>
      </c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6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5.75" customHeight="1">
      <c r="A31" s="165" t="s">
        <v>1212</v>
      </c>
      <c r="B31" s="95">
        <v>45810</v>
      </c>
      <c r="C31" s="69" t="s">
        <v>1211</v>
      </c>
      <c r="D31" s="70">
        <v>1465</v>
      </c>
      <c r="E31" s="71">
        <v>22.3</v>
      </c>
      <c r="F31" s="71">
        <v>22.4</v>
      </c>
      <c r="G31" s="71">
        <v>4.29</v>
      </c>
      <c r="H31" s="71">
        <v>0.13</v>
      </c>
      <c r="I31" s="71">
        <v>0.49</v>
      </c>
      <c r="J31" s="72">
        <v>2.7E-2</v>
      </c>
      <c r="K31" s="72">
        <v>9.0999999999999998E-2</v>
      </c>
      <c r="L31" s="72">
        <v>5.0999999999999997E-2</v>
      </c>
      <c r="M31" s="72">
        <v>1.9E-2</v>
      </c>
      <c r="N31" s="87">
        <f t="shared" si="1"/>
        <v>94.902000000000001</v>
      </c>
      <c r="O31" s="103">
        <v>35.270000000000003</v>
      </c>
      <c r="P31" s="71">
        <v>38.479999999999997</v>
      </c>
      <c r="Q31" s="71">
        <v>7.18</v>
      </c>
      <c r="R31" s="71">
        <v>16.46</v>
      </c>
      <c r="S31" s="71">
        <v>0.34</v>
      </c>
      <c r="T31" s="71">
        <v>0.19</v>
      </c>
      <c r="U31" s="71">
        <v>0.18</v>
      </c>
      <c r="V31" s="71">
        <v>0.24</v>
      </c>
      <c r="W31" s="71">
        <v>0.46</v>
      </c>
      <c r="X31" s="71">
        <v>0.88</v>
      </c>
      <c r="Y31" s="71">
        <v>1.0910121916643039</v>
      </c>
      <c r="Z31" s="71">
        <v>1.2945846328324353</v>
      </c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6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.75" customHeight="1">
      <c r="A32" s="101"/>
      <c r="B32" s="95"/>
      <c r="C32" s="69"/>
      <c r="D32" s="70"/>
      <c r="E32" s="71"/>
      <c r="F32" s="71"/>
      <c r="G32" s="71"/>
      <c r="H32" s="71"/>
      <c r="I32" s="71"/>
      <c r="J32" s="72"/>
      <c r="K32" s="72"/>
      <c r="L32" s="72"/>
      <c r="M32" s="72"/>
      <c r="N32" s="87"/>
      <c r="O32" s="103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6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5.75" customHeight="1">
      <c r="A33" s="165" t="s">
        <v>1214</v>
      </c>
      <c r="B33" s="95">
        <v>45811</v>
      </c>
      <c r="C33" s="69" t="s">
        <v>1213</v>
      </c>
      <c r="D33" s="70">
        <v>1494</v>
      </c>
      <c r="E33" s="71">
        <v>0</v>
      </c>
      <c r="F33" s="71">
        <v>0.1</v>
      </c>
      <c r="G33" s="71">
        <v>4.41</v>
      </c>
      <c r="H33" s="71">
        <v>0.14000000000000001</v>
      </c>
      <c r="I33" s="71">
        <v>1.05</v>
      </c>
      <c r="J33" s="72">
        <v>1.4999999999999999E-2</v>
      </c>
      <c r="K33" s="72">
        <v>9.6000000000000002E-2</v>
      </c>
      <c r="L33" s="72">
        <v>9.0999999999999998E-2</v>
      </c>
      <c r="M33" s="72">
        <v>1.7000000000000001E-2</v>
      </c>
      <c r="N33" s="87">
        <f t="shared" si="1"/>
        <v>94.180999999999997</v>
      </c>
      <c r="O33" s="103">
        <v>34.229999999999997</v>
      </c>
      <c r="P33" s="71">
        <v>39.729999999999997</v>
      </c>
      <c r="Q33" s="71">
        <v>7.16</v>
      </c>
      <c r="R33" s="71">
        <v>16.78</v>
      </c>
      <c r="S33" s="71">
        <v>0.32</v>
      </c>
      <c r="T33" s="71">
        <v>0.12</v>
      </c>
      <c r="U33" s="71">
        <v>0.17</v>
      </c>
      <c r="V33" s="71">
        <v>0.21</v>
      </c>
      <c r="W33" s="71">
        <v>0.42</v>
      </c>
      <c r="X33" s="71">
        <v>0.73</v>
      </c>
      <c r="Y33" s="71">
        <v>1.1606777680397313</v>
      </c>
      <c r="Z33" s="71">
        <v>1.3698510078878179</v>
      </c>
      <c r="AA33" s="34"/>
      <c r="AB33" s="34" t="s">
        <v>48</v>
      </c>
      <c r="AC33" s="34">
        <v>22.3</v>
      </c>
      <c r="AD33" s="34">
        <v>25.2</v>
      </c>
      <c r="AE33" s="34">
        <v>18</v>
      </c>
      <c r="AF33" s="34">
        <v>0.6</v>
      </c>
      <c r="AG33" s="34">
        <v>3.48</v>
      </c>
      <c r="AH33" s="34">
        <v>52.72</v>
      </c>
      <c r="AI33" s="34">
        <v>1.4</v>
      </c>
      <c r="AJ33" s="34">
        <v>41.666666666666664</v>
      </c>
      <c r="AK33" s="34">
        <v>874.74</v>
      </c>
      <c r="AL33" s="36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5.75" customHeight="1">
      <c r="A34" s="165" t="s">
        <v>1216</v>
      </c>
      <c r="B34" s="95">
        <v>45811</v>
      </c>
      <c r="C34" s="69" t="s">
        <v>1215</v>
      </c>
      <c r="D34" s="70">
        <v>1500</v>
      </c>
      <c r="E34" s="71">
        <v>2.0499999999999998</v>
      </c>
      <c r="F34" s="71">
        <v>2.15</v>
      </c>
      <c r="G34" s="71">
        <v>4.41</v>
      </c>
      <c r="H34" s="71">
        <v>0.14000000000000001</v>
      </c>
      <c r="I34" s="71">
        <v>1.18</v>
      </c>
      <c r="J34" s="72">
        <v>1.0999999999999999E-2</v>
      </c>
      <c r="K34" s="72">
        <v>0.09</v>
      </c>
      <c r="L34" s="72">
        <v>9.9000000000000005E-2</v>
      </c>
      <c r="M34" s="72">
        <v>1.6E-2</v>
      </c>
      <c r="N34" s="87">
        <f t="shared" si="1"/>
        <v>94.054000000000002</v>
      </c>
      <c r="O34" s="103">
        <v>33.380000000000003</v>
      </c>
      <c r="P34" s="71">
        <v>40.369999999999997</v>
      </c>
      <c r="Q34" s="71">
        <v>7.24</v>
      </c>
      <c r="R34" s="71">
        <v>17.21</v>
      </c>
      <c r="S34" s="71">
        <v>0.19</v>
      </c>
      <c r="T34" s="71">
        <v>0.09</v>
      </c>
      <c r="U34" s="71">
        <v>0.18</v>
      </c>
      <c r="V34" s="71">
        <v>0.19</v>
      </c>
      <c r="W34" s="71">
        <v>0.36</v>
      </c>
      <c r="X34" s="71">
        <v>0.66</v>
      </c>
      <c r="Y34" s="71">
        <v>1.2094068304373875</v>
      </c>
      <c r="Z34" s="71">
        <v>1.4263031755542239</v>
      </c>
      <c r="AA34" s="34"/>
      <c r="AB34" s="34" t="s">
        <v>50</v>
      </c>
      <c r="AC34" s="34">
        <v>6.5</v>
      </c>
      <c r="AD34" s="34" t="s">
        <v>51</v>
      </c>
      <c r="AE34" s="34"/>
      <c r="AF34" s="34"/>
      <c r="AG34" s="34"/>
      <c r="AH34" s="34"/>
      <c r="AI34" s="34"/>
      <c r="AJ34" s="34"/>
      <c r="AK34" s="34"/>
      <c r="AL34" s="36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5.75" customHeight="1">
      <c r="A35" s="165" t="s">
        <v>1218</v>
      </c>
      <c r="B35" s="95">
        <v>45811</v>
      </c>
      <c r="C35" s="69" t="s">
        <v>1217</v>
      </c>
      <c r="D35" s="70">
        <v>1482</v>
      </c>
      <c r="E35" s="71">
        <v>3.25</v>
      </c>
      <c r="F35" s="71">
        <v>3.35</v>
      </c>
      <c r="G35" s="71">
        <v>4.37</v>
      </c>
      <c r="H35" s="71">
        <v>0.14000000000000001</v>
      </c>
      <c r="I35" s="71">
        <v>1.17</v>
      </c>
      <c r="J35" s="72">
        <v>1.2E-2</v>
      </c>
      <c r="K35" s="72">
        <v>9.0999999999999998E-2</v>
      </c>
      <c r="L35" s="72">
        <v>9.8000000000000004E-2</v>
      </c>
      <c r="M35" s="72">
        <v>1.6E-2</v>
      </c>
      <c r="N35" s="87">
        <f t="shared" si="1"/>
        <v>94.102999999999994</v>
      </c>
      <c r="O35" s="103">
        <v>33.86</v>
      </c>
      <c r="P35" s="71">
        <v>39.58</v>
      </c>
      <c r="Q35" s="71">
        <v>7.2</v>
      </c>
      <c r="R35" s="71">
        <v>17.38</v>
      </c>
      <c r="S35" s="71">
        <v>0.22</v>
      </c>
      <c r="T35" s="71">
        <v>0.1</v>
      </c>
      <c r="U35" s="71">
        <v>0.17</v>
      </c>
      <c r="V35" s="71">
        <v>0.24</v>
      </c>
      <c r="W35" s="71">
        <v>0.45</v>
      </c>
      <c r="X35" s="71">
        <v>0.69</v>
      </c>
      <c r="Y35" s="71">
        <v>1.1689308919078558</v>
      </c>
      <c r="Z35" s="71">
        <v>1.381571175428234</v>
      </c>
      <c r="AA35" s="34"/>
      <c r="AB35" s="34" t="s">
        <v>53</v>
      </c>
      <c r="AC35" s="34">
        <v>14.5</v>
      </c>
      <c r="AD35" s="34" t="s">
        <v>51</v>
      </c>
      <c r="AE35" s="34"/>
      <c r="AF35" s="34"/>
      <c r="AG35" s="34"/>
      <c r="AH35" s="34"/>
      <c r="AI35" s="34"/>
      <c r="AJ35" s="34"/>
      <c r="AK35" s="34"/>
      <c r="AL35" s="36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5.75" customHeight="1">
      <c r="A36" s="165" t="s">
        <v>1220</v>
      </c>
      <c r="B36" s="95">
        <v>45811</v>
      </c>
      <c r="C36" s="69" t="s">
        <v>1219</v>
      </c>
      <c r="D36" s="70">
        <v>1495</v>
      </c>
      <c r="E36" s="71">
        <v>5.25</v>
      </c>
      <c r="F36" s="71">
        <v>5.35</v>
      </c>
      <c r="G36" s="71">
        <v>4.2</v>
      </c>
      <c r="H36" s="71">
        <v>0.13</v>
      </c>
      <c r="I36" s="71">
        <v>1.0900000000000001</v>
      </c>
      <c r="J36" s="72">
        <v>2.3E-2</v>
      </c>
      <c r="K36" s="72">
        <v>9.2999999999999999E-2</v>
      </c>
      <c r="L36" s="72">
        <v>8.2000000000000003E-2</v>
      </c>
      <c r="M36" s="72">
        <v>1.7000000000000001E-2</v>
      </c>
      <c r="N36" s="87">
        <f t="shared" si="1"/>
        <v>94.364999999999995</v>
      </c>
      <c r="O36" s="103">
        <v>34.93</v>
      </c>
      <c r="P36" s="71">
        <v>38.58</v>
      </c>
      <c r="Q36" s="71">
        <v>7.05</v>
      </c>
      <c r="R36" s="71">
        <v>17.3</v>
      </c>
      <c r="S36" s="71">
        <v>0.26</v>
      </c>
      <c r="T36" s="71">
        <v>0.12</v>
      </c>
      <c r="U36" s="71">
        <v>0.17</v>
      </c>
      <c r="V36" s="71">
        <v>0.25</v>
      </c>
      <c r="W36" s="71">
        <v>0.46</v>
      </c>
      <c r="X36" s="71">
        <v>0.68</v>
      </c>
      <c r="Y36" s="71">
        <v>1.1044947036931005</v>
      </c>
      <c r="Z36" s="71">
        <v>1.3063269395934725</v>
      </c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6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5.75" customHeight="1">
      <c r="A37" s="165" t="s">
        <v>1224</v>
      </c>
      <c r="B37" s="95">
        <v>45811</v>
      </c>
      <c r="C37" s="69" t="s">
        <v>1221</v>
      </c>
      <c r="D37" s="70">
        <v>1386</v>
      </c>
      <c r="E37" s="71">
        <v>22.4</v>
      </c>
      <c r="F37" s="71">
        <v>22.5</v>
      </c>
      <c r="G37" s="71">
        <v>4.04</v>
      </c>
      <c r="H37" s="71">
        <v>0.12</v>
      </c>
      <c r="I37" s="71">
        <v>1.44</v>
      </c>
      <c r="J37" s="72">
        <v>2.5999999999999999E-2</v>
      </c>
      <c r="K37" s="72">
        <v>8.7999999999999995E-2</v>
      </c>
      <c r="L37" s="72">
        <v>9.4E-2</v>
      </c>
      <c r="M37" s="72">
        <v>1.7999999999999999E-2</v>
      </c>
      <c r="N37" s="87">
        <f t="shared" si="1"/>
        <v>94.174000000000007</v>
      </c>
      <c r="O37" s="103">
        <v>36.35</v>
      </c>
      <c r="P37" s="71">
        <v>35.93</v>
      </c>
      <c r="Q37" s="71">
        <v>7.24</v>
      </c>
      <c r="R37" s="71">
        <v>17.75</v>
      </c>
      <c r="S37" s="71">
        <v>0.56999999999999995</v>
      </c>
      <c r="T37" s="71">
        <v>0.17</v>
      </c>
      <c r="U37" s="71">
        <v>0.21</v>
      </c>
      <c r="V37" s="71">
        <v>0.22</v>
      </c>
      <c r="W37" s="71">
        <v>0.48</v>
      </c>
      <c r="X37" s="71">
        <v>0.65</v>
      </c>
      <c r="Y37" s="71">
        <v>0.9884456671251719</v>
      </c>
      <c r="Z37" s="71">
        <v>1.1876203576341129</v>
      </c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6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5.75" customHeight="1">
      <c r="A38" s="101"/>
      <c r="B38" s="95"/>
      <c r="C38" s="69"/>
      <c r="D38" s="70"/>
      <c r="E38" s="71"/>
      <c r="F38" s="71"/>
      <c r="G38" s="71"/>
      <c r="H38" s="71"/>
      <c r="I38" s="71"/>
      <c r="J38" s="72"/>
      <c r="K38" s="72"/>
      <c r="L38" s="72"/>
      <c r="M38" s="72"/>
      <c r="N38" s="87"/>
      <c r="O38" s="82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6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5.75" customHeight="1">
      <c r="A39" s="165" t="s">
        <v>1223</v>
      </c>
      <c r="B39" s="95">
        <v>45812</v>
      </c>
      <c r="C39" s="69" t="s">
        <v>1222</v>
      </c>
      <c r="D39" s="70">
        <v>1462</v>
      </c>
      <c r="E39" s="71">
        <v>1.2</v>
      </c>
      <c r="F39" s="71">
        <v>1.35</v>
      </c>
      <c r="G39" s="71">
        <v>4.1100000000000003</v>
      </c>
      <c r="H39" s="71">
        <v>0.11</v>
      </c>
      <c r="I39" s="71">
        <v>1.1000000000000001</v>
      </c>
      <c r="J39" s="72">
        <v>5.8000000000000003E-2</v>
      </c>
      <c r="K39" s="72">
        <v>9.5000000000000001E-2</v>
      </c>
      <c r="L39" s="72">
        <v>7.3999999999999996E-2</v>
      </c>
      <c r="M39" s="72">
        <v>1.7999999999999999E-2</v>
      </c>
      <c r="N39" s="87">
        <f t="shared" si="1"/>
        <v>94.435000000000002</v>
      </c>
      <c r="O39" s="82">
        <v>37.549999999999997</v>
      </c>
      <c r="P39" s="34">
        <v>35.06</v>
      </c>
      <c r="Q39" s="34">
        <v>7.13</v>
      </c>
      <c r="R39" s="34">
        <v>17.690000000000001</v>
      </c>
      <c r="S39" s="34">
        <v>0.47</v>
      </c>
      <c r="T39" s="34">
        <v>0.16</v>
      </c>
      <c r="U39" s="34">
        <v>0.21</v>
      </c>
      <c r="V39" s="34">
        <v>0.24</v>
      </c>
      <c r="W39" s="34">
        <v>0.45</v>
      </c>
      <c r="X39" s="34">
        <v>0.64</v>
      </c>
      <c r="Y39" s="34">
        <v>0.93368841544607206</v>
      </c>
      <c r="Z39" s="34">
        <v>1.1235685752330229</v>
      </c>
      <c r="AA39" s="34"/>
      <c r="AB39" s="34" t="s">
        <v>48</v>
      </c>
      <c r="AC39" s="34">
        <v>22.3</v>
      </c>
      <c r="AD39" s="34">
        <v>23.8</v>
      </c>
      <c r="AE39" s="34">
        <v>17.8</v>
      </c>
      <c r="AF39" s="34">
        <v>0.6</v>
      </c>
      <c r="AG39" s="34">
        <v>3.22</v>
      </c>
      <c r="AH39" s="34">
        <v>54.58</v>
      </c>
      <c r="AI39" s="34">
        <v>1.3370786516853932</v>
      </c>
      <c r="AJ39" s="34">
        <v>42.788461538461533</v>
      </c>
      <c r="AK39" s="34">
        <v>824.11</v>
      </c>
      <c r="AL39" s="36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5.75" customHeight="1">
      <c r="A40" s="165" t="s">
        <v>1226</v>
      </c>
      <c r="B40" s="95">
        <v>45812</v>
      </c>
      <c r="C40" s="69" t="s">
        <v>1225</v>
      </c>
      <c r="D40" s="70">
        <v>1460</v>
      </c>
      <c r="E40" s="71">
        <v>2.15</v>
      </c>
      <c r="F40" s="71">
        <v>2.25</v>
      </c>
      <c r="G40" s="71">
        <v>4.1500000000000004</v>
      </c>
      <c r="H40" s="71">
        <v>0.12</v>
      </c>
      <c r="I40" s="71">
        <v>1.05</v>
      </c>
      <c r="J40" s="72">
        <v>4.2999999999999997E-2</v>
      </c>
      <c r="K40" s="72">
        <v>9.0999999999999998E-2</v>
      </c>
      <c r="L40" s="72">
        <v>7.0999999999999994E-2</v>
      </c>
      <c r="M40" s="72">
        <v>1.7000000000000001E-2</v>
      </c>
      <c r="N40" s="87">
        <f t="shared" si="1"/>
        <v>94.457999999999998</v>
      </c>
      <c r="O40" s="82">
        <v>38.11</v>
      </c>
      <c r="P40" s="34">
        <v>35.049999999999997</v>
      </c>
      <c r="Q40" s="34">
        <v>7.26</v>
      </c>
      <c r="R40" s="34">
        <v>17.239999999999998</v>
      </c>
      <c r="S40" s="34">
        <v>0.26</v>
      </c>
      <c r="T40" s="34">
        <v>0.14000000000000001</v>
      </c>
      <c r="U40" s="34">
        <v>0.21</v>
      </c>
      <c r="V40" s="34">
        <v>0.24</v>
      </c>
      <c r="W40" s="34">
        <v>0.46</v>
      </c>
      <c r="X40" s="34">
        <v>0.62</v>
      </c>
      <c r="Y40" s="34">
        <v>0.91970611388087109</v>
      </c>
      <c r="Z40" s="34">
        <v>1.1102072946733139</v>
      </c>
      <c r="AA40" s="34"/>
      <c r="AB40" s="34" t="s">
        <v>50</v>
      </c>
      <c r="AC40" s="34">
        <v>6.5</v>
      </c>
      <c r="AD40" s="34" t="s">
        <v>51</v>
      </c>
      <c r="AE40" s="34"/>
      <c r="AF40" s="34"/>
      <c r="AG40" s="34"/>
      <c r="AH40" s="34"/>
      <c r="AI40" s="34"/>
      <c r="AJ40" s="34"/>
      <c r="AK40" s="34"/>
      <c r="AL40" s="36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5.75" customHeight="1">
      <c r="A41" s="165" t="s">
        <v>1228</v>
      </c>
      <c r="B41" s="95">
        <v>45812</v>
      </c>
      <c r="C41" s="69" t="s">
        <v>1227</v>
      </c>
      <c r="D41" s="70">
        <v>1475</v>
      </c>
      <c r="E41" s="71">
        <v>4.2</v>
      </c>
      <c r="F41" s="71">
        <v>4.3</v>
      </c>
      <c r="G41" s="71">
        <v>4.3</v>
      </c>
      <c r="H41" s="71">
        <v>0.13</v>
      </c>
      <c r="I41" s="71">
        <v>1.21</v>
      </c>
      <c r="J41" s="72">
        <v>0.03</v>
      </c>
      <c r="K41" s="72">
        <v>0.09</v>
      </c>
      <c r="L41" s="72">
        <v>8.3000000000000004E-2</v>
      </c>
      <c r="M41" s="72">
        <v>1.6E-2</v>
      </c>
      <c r="N41" s="87">
        <f t="shared" si="1"/>
        <v>94.141000000000005</v>
      </c>
      <c r="O41" s="82">
        <v>37.479999999999997</v>
      </c>
      <c r="P41" s="34">
        <v>36.18</v>
      </c>
      <c r="Q41" s="34">
        <v>7.22</v>
      </c>
      <c r="R41" s="34">
        <v>16.88</v>
      </c>
      <c r="S41" s="34">
        <v>0.25</v>
      </c>
      <c r="T41" s="34">
        <v>0.11</v>
      </c>
      <c r="U41" s="34">
        <v>0.19</v>
      </c>
      <c r="V41" s="34">
        <v>0.25</v>
      </c>
      <c r="W41" s="34">
        <v>0.45</v>
      </c>
      <c r="X41" s="34">
        <v>0.59</v>
      </c>
      <c r="Y41" s="34">
        <v>0.96531483457844192</v>
      </c>
      <c r="Z41" s="34">
        <v>1.1579509071504803</v>
      </c>
      <c r="AA41" s="34"/>
      <c r="AB41" s="34" t="s">
        <v>50</v>
      </c>
      <c r="AC41" s="34">
        <v>14.3</v>
      </c>
      <c r="AD41" s="34">
        <v>24.6</v>
      </c>
      <c r="AE41" s="34">
        <v>18</v>
      </c>
      <c r="AF41" s="34">
        <v>0.6</v>
      </c>
      <c r="AG41" s="34">
        <v>3.48</v>
      </c>
      <c r="AH41" s="34">
        <v>53.32</v>
      </c>
      <c r="AI41" s="34">
        <v>1.3666666666666667</v>
      </c>
      <c r="AJ41" s="34">
        <v>42.25352112676056</v>
      </c>
      <c r="AK41" s="34">
        <v>856.43999999999994</v>
      </c>
      <c r="AL41" s="36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5.75" customHeight="1">
      <c r="A42" s="165" t="s">
        <v>1229</v>
      </c>
      <c r="B42" s="95">
        <v>45812</v>
      </c>
      <c r="C42" s="69" t="s">
        <v>1230</v>
      </c>
      <c r="D42" s="70">
        <v>1457</v>
      </c>
      <c r="E42" s="71">
        <v>6.35</v>
      </c>
      <c r="F42" s="71">
        <v>6.45</v>
      </c>
      <c r="G42" s="71">
        <v>4.2</v>
      </c>
      <c r="H42" s="71">
        <v>0.1</v>
      </c>
      <c r="I42" s="71">
        <v>0.44</v>
      </c>
      <c r="J42" s="72">
        <v>5.8000000000000003E-2</v>
      </c>
      <c r="K42" s="72">
        <v>0.09</v>
      </c>
      <c r="L42" s="72">
        <v>3.6999999999999998E-2</v>
      </c>
      <c r="M42" s="72">
        <v>1.4E-2</v>
      </c>
      <c r="N42" s="87">
        <f t="shared" si="1"/>
        <v>95.061000000000007</v>
      </c>
      <c r="O42" s="82">
        <v>38.11</v>
      </c>
      <c r="P42" s="34">
        <v>34.979999999999997</v>
      </c>
      <c r="Q42" s="34">
        <v>6.98</v>
      </c>
      <c r="R42" s="34">
        <v>16.79</v>
      </c>
      <c r="S42" s="34">
        <v>0.39</v>
      </c>
      <c r="T42" s="34">
        <v>0.21</v>
      </c>
      <c r="U42" s="34">
        <v>0.2</v>
      </c>
      <c r="V42" s="34">
        <v>0.26</v>
      </c>
      <c r="W42" s="34">
        <v>0.48</v>
      </c>
      <c r="X42" s="34">
        <v>0.78</v>
      </c>
      <c r="Y42" s="34">
        <v>0.92</v>
      </c>
      <c r="Z42" s="34">
        <v>1.1000000000000001</v>
      </c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6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5.75" customHeight="1">
      <c r="A43" s="165" t="s">
        <v>1232</v>
      </c>
      <c r="B43" s="95">
        <v>45812</v>
      </c>
      <c r="C43" s="69" t="s">
        <v>1231</v>
      </c>
      <c r="D43" s="70">
        <v>1464</v>
      </c>
      <c r="E43" s="71">
        <v>8.5500000000000007</v>
      </c>
      <c r="F43" s="71">
        <v>9.0500000000000007</v>
      </c>
      <c r="G43" s="71">
        <v>4.25</v>
      </c>
      <c r="H43" s="71">
        <v>0.13</v>
      </c>
      <c r="I43" s="71">
        <v>0.5</v>
      </c>
      <c r="J43" s="72">
        <v>4.2999999999999997E-2</v>
      </c>
      <c r="K43" s="72">
        <v>9.0999999999999998E-2</v>
      </c>
      <c r="L43" s="72">
        <v>4.5999999999999999E-2</v>
      </c>
      <c r="M43" s="72">
        <v>1.9E-2</v>
      </c>
      <c r="N43" s="87">
        <f t="shared" si="1"/>
        <v>94.920999999999992</v>
      </c>
      <c r="O43" s="82">
        <v>37.36</v>
      </c>
      <c r="P43" s="34">
        <v>36.49</v>
      </c>
      <c r="Q43" s="34">
        <v>6.83</v>
      </c>
      <c r="R43" s="34">
        <v>16.489999999999998</v>
      </c>
      <c r="S43" s="34">
        <v>0.45</v>
      </c>
      <c r="T43" s="34">
        <v>0.24</v>
      </c>
      <c r="U43" s="34">
        <v>0.21</v>
      </c>
      <c r="V43" s="34">
        <v>0.27</v>
      </c>
      <c r="W43" s="34">
        <v>0.48</v>
      </c>
      <c r="X43" s="34">
        <v>0.85</v>
      </c>
      <c r="Y43" s="34">
        <v>0.97671306209850117</v>
      </c>
      <c r="Z43" s="34">
        <v>1.1595289079229123</v>
      </c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6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5.75" customHeight="1">
      <c r="A44" s="165" t="s">
        <v>1234</v>
      </c>
      <c r="B44" s="95">
        <v>45812</v>
      </c>
      <c r="C44" s="69" t="s">
        <v>1233</v>
      </c>
      <c r="D44" s="70">
        <v>1490</v>
      </c>
      <c r="E44" s="71">
        <v>10.55</v>
      </c>
      <c r="F44" s="71">
        <v>11.05</v>
      </c>
      <c r="G44" s="71">
        <v>4.29</v>
      </c>
      <c r="H44" s="71">
        <v>0.13</v>
      </c>
      <c r="I44" s="71">
        <v>1.01</v>
      </c>
      <c r="J44" s="72">
        <v>2.7E-2</v>
      </c>
      <c r="K44" s="72">
        <v>0.09</v>
      </c>
      <c r="L44" s="72">
        <v>7.6999999999999999E-2</v>
      </c>
      <c r="M44" s="72">
        <v>1.7000000000000001E-2</v>
      </c>
      <c r="N44" s="87">
        <f t="shared" si="1"/>
        <v>94.358999999999995</v>
      </c>
      <c r="O44" s="82">
        <v>36.729999999999997</v>
      </c>
      <c r="P44" s="34">
        <v>37.299999999999997</v>
      </c>
      <c r="Q44" s="34">
        <v>6.73</v>
      </c>
      <c r="R44" s="34">
        <v>16.84</v>
      </c>
      <c r="S44" s="34">
        <v>0.28999999999999998</v>
      </c>
      <c r="T44" s="34">
        <v>0.17</v>
      </c>
      <c r="U44" s="34">
        <v>0.19</v>
      </c>
      <c r="V44" s="34">
        <v>0.24</v>
      </c>
      <c r="W44" s="34">
        <v>0.47</v>
      </c>
      <c r="X44" s="34">
        <v>0.74</v>
      </c>
      <c r="Y44" s="34">
        <v>1.0155186496052273</v>
      </c>
      <c r="Z44" s="34">
        <v>1.1987476177511571</v>
      </c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6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5.75" customHeight="1">
      <c r="A45" s="165" t="s">
        <v>1236</v>
      </c>
      <c r="B45" s="95">
        <v>45812</v>
      </c>
      <c r="C45" s="69" t="s">
        <v>1235</v>
      </c>
      <c r="D45" s="70">
        <v>1480</v>
      </c>
      <c r="E45" s="71">
        <v>12.55</v>
      </c>
      <c r="F45" s="71">
        <v>13.05</v>
      </c>
      <c r="G45" s="71">
        <v>4.22</v>
      </c>
      <c r="H45" s="71">
        <v>0.12</v>
      </c>
      <c r="I45" s="71">
        <v>0.65</v>
      </c>
      <c r="J45" s="72">
        <v>3.5999999999999997E-2</v>
      </c>
      <c r="K45" s="72">
        <v>9.0999999999999998E-2</v>
      </c>
      <c r="L45" s="72">
        <v>5.8000000000000003E-2</v>
      </c>
      <c r="M45" s="72">
        <v>1.7999999999999999E-2</v>
      </c>
      <c r="N45" s="87">
        <f t="shared" si="1"/>
        <v>94.807000000000002</v>
      </c>
      <c r="O45" s="82">
        <v>36.020000000000003</v>
      </c>
      <c r="P45" s="34">
        <v>38.409999999999997</v>
      </c>
      <c r="Q45" s="34">
        <v>6.71</v>
      </c>
      <c r="R45" s="34">
        <v>16.25</v>
      </c>
      <c r="S45" s="34">
        <v>0.33</v>
      </c>
      <c r="T45" s="34">
        <v>0.19</v>
      </c>
      <c r="U45" s="34">
        <v>0.2</v>
      </c>
      <c r="V45" s="34">
        <v>0.25</v>
      </c>
      <c r="W45" s="34">
        <v>0.48</v>
      </c>
      <c r="X45" s="34">
        <v>0.76</v>
      </c>
      <c r="Y45" s="34">
        <v>1.0663520266518598</v>
      </c>
      <c r="Z45" s="34">
        <v>1.2526374236535256</v>
      </c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6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5.75" customHeight="1">
      <c r="A46" s="165" t="s">
        <v>1238</v>
      </c>
      <c r="B46" s="95">
        <v>45812</v>
      </c>
      <c r="C46" s="69" t="s">
        <v>1237</v>
      </c>
      <c r="D46" s="70">
        <v>1464</v>
      </c>
      <c r="E46" s="71">
        <v>14.5</v>
      </c>
      <c r="F46" s="71">
        <v>15</v>
      </c>
      <c r="G46" s="71">
        <v>4.3600000000000003</v>
      </c>
      <c r="H46" s="71">
        <v>0.14000000000000001</v>
      </c>
      <c r="I46" s="71">
        <v>0.65</v>
      </c>
      <c r="J46" s="72">
        <v>2.5000000000000001E-2</v>
      </c>
      <c r="K46" s="72">
        <v>9.4E-2</v>
      </c>
      <c r="L46" s="72">
        <v>6.5000000000000002E-2</v>
      </c>
      <c r="M46" s="72">
        <v>1.9E-2</v>
      </c>
      <c r="N46" s="87">
        <f t="shared" si="1"/>
        <v>94.646999999999991</v>
      </c>
      <c r="O46" s="82">
        <v>35.6</v>
      </c>
      <c r="P46" s="34">
        <v>38.78</v>
      </c>
      <c r="Q46" s="34">
        <v>6.83</v>
      </c>
      <c r="R46" s="34">
        <v>16.670000000000002</v>
      </c>
      <c r="S46" s="34">
        <v>0.17</v>
      </c>
      <c r="T46" s="34">
        <v>0.15</v>
      </c>
      <c r="U46" s="34">
        <v>0.19</v>
      </c>
      <c r="V46" s="34">
        <v>0.19</v>
      </c>
      <c r="W46" s="34">
        <v>0.43</v>
      </c>
      <c r="X46" s="34">
        <v>0.79</v>
      </c>
      <c r="Y46" s="34">
        <v>1.0893258426966292</v>
      </c>
      <c r="Z46" s="34">
        <v>1.2811797752808989</v>
      </c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6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5.75" customHeight="1">
      <c r="A47" s="165" t="s">
        <v>1240</v>
      </c>
      <c r="B47" s="95">
        <v>45812</v>
      </c>
      <c r="C47" s="69" t="s">
        <v>1239</v>
      </c>
      <c r="D47" s="70">
        <v>1483</v>
      </c>
      <c r="E47" s="71">
        <v>16.5</v>
      </c>
      <c r="F47" s="71">
        <v>17</v>
      </c>
      <c r="G47" s="71">
        <v>4.3099999999999996</v>
      </c>
      <c r="H47" s="71">
        <v>0.13</v>
      </c>
      <c r="I47" s="71">
        <v>0.69</v>
      </c>
      <c r="J47" s="72">
        <v>2.7E-2</v>
      </c>
      <c r="K47" s="72">
        <v>0.109</v>
      </c>
      <c r="L47" s="72">
        <v>7.0999999999999994E-2</v>
      </c>
      <c r="M47" s="72">
        <v>1.6E-2</v>
      </c>
      <c r="N47" s="87">
        <f t="shared" si="1"/>
        <v>94.647000000000006</v>
      </c>
      <c r="O47" s="82">
        <v>34.61</v>
      </c>
      <c r="P47" s="34">
        <v>39.229999999999997</v>
      </c>
      <c r="Q47" s="34">
        <v>7.24</v>
      </c>
      <c r="R47" s="34">
        <v>16.829999999999998</v>
      </c>
      <c r="S47" s="34">
        <v>0.25</v>
      </c>
      <c r="T47" s="34">
        <v>0.13</v>
      </c>
      <c r="U47" s="34">
        <v>0.19</v>
      </c>
      <c r="V47" s="34">
        <v>0.16</v>
      </c>
      <c r="W47" s="34">
        <v>0.38</v>
      </c>
      <c r="X47" s="34">
        <v>0.76</v>
      </c>
      <c r="Y47" s="34">
        <v>1.1334874313782144</v>
      </c>
      <c r="Z47" s="34">
        <v>1.3426755273042472</v>
      </c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6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5.75" customHeight="1">
      <c r="A48" s="165" t="s">
        <v>1242</v>
      </c>
      <c r="B48" s="95">
        <v>45812</v>
      </c>
      <c r="C48" s="69" t="s">
        <v>1241</v>
      </c>
      <c r="D48" s="70">
        <v>1493</v>
      </c>
      <c r="E48" s="71">
        <v>18.2</v>
      </c>
      <c r="F48" s="71">
        <v>18.3</v>
      </c>
      <c r="G48" s="71">
        <v>4.45</v>
      </c>
      <c r="H48" s="71">
        <v>0.13</v>
      </c>
      <c r="I48" s="71">
        <v>0.63</v>
      </c>
      <c r="J48" s="72">
        <v>2.1999999999999999E-2</v>
      </c>
      <c r="K48" s="72">
        <v>9.8000000000000004E-2</v>
      </c>
      <c r="L48" s="72">
        <v>6.7000000000000004E-2</v>
      </c>
      <c r="M48" s="72">
        <v>1.7000000000000001E-2</v>
      </c>
      <c r="N48" s="87">
        <f t="shared" si="1"/>
        <v>94.585999999999999</v>
      </c>
      <c r="O48" s="82">
        <v>34.200000000000003</v>
      </c>
      <c r="P48" s="34">
        <v>39.49</v>
      </c>
      <c r="Q48" s="34">
        <v>7.57</v>
      </c>
      <c r="R48" s="34">
        <v>16.760000000000002</v>
      </c>
      <c r="S48" s="34">
        <v>0.26</v>
      </c>
      <c r="T48" s="34">
        <v>0.12</v>
      </c>
      <c r="U48" s="34">
        <v>0.19</v>
      </c>
      <c r="V48" s="34">
        <v>0.17</v>
      </c>
      <c r="W48" s="34">
        <v>0.38</v>
      </c>
      <c r="X48" s="34">
        <v>0.75</v>
      </c>
      <c r="Y48" s="34">
        <v>1.1546783625730994</v>
      </c>
      <c r="Z48" s="34">
        <v>1.3760233918128655</v>
      </c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6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5.75" customHeight="1">
      <c r="A49" s="165" t="s">
        <v>1244</v>
      </c>
      <c r="B49" s="95">
        <v>45812</v>
      </c>
      <c r="C49" s="69" t="s">
        <v>1243</v>
      </c>
      <c r="D49" s="70">
        <v>1496</v>
      </c>
      <c r="E49" s="71">
        <v>20.100000000000001</v>
      </c>
      <c r="F49" s="71">
        <v>20.2</v>
      </c>
      <c r="G49" s="71">
        <v>4.38</v>
      </c>
      <c r="H49" s="71">
        <v>0.14000000000000001</v>
      </c>
      <c r="I49" s="71">
        <v>0.56999999999999995</v>
      </c>
      <c r="J49" s="72">
        <v>1.7999999999999999E-2</v>
      </c>
      <c r="K49" s="72">
        <v>9.2999999999999999E-2</v>
      </c>
      <c r="L49" s="72">
        <v>6.3E-2</v>
      </c>
      <c r="M49" s="72">
        <v>1.9E-2</v>
      </c>
      <c r="N49" s="87">
        <f t="shared" si="1"/>
        <v>94.716999999999999</v>
      </c>
      <c r="O49" s="82">
        <v>34.5</v>
      </c>
      <c r="P49" s="34">
        <v>39.299999999999997</v>
      </c>
      <c r="Q49" s="34">
        <v>7.32</v>
      </c>
      <c r="R49" s="34">
        <v>16.690000000000001</v>
      </c>
      <c r="S49" s="34">
        <v>0.21</v>
      </c>
      <c r="T49" s="34">
        <v>0.14000000000000001</v>
      </c>
      <c r="U49" s="34">
        <v>0.2</v>
      </c>
      <c r="V49" s="34">
        <v>0.25</v>
      </c>
      <c r="W49" s="34">
        <v>0.51</v>
      </c>
      <c r="X49" s="34">
        <v>0.76</v>
      </c>
      <c r="Y49" s="34">
        <v>1.1391304347826086</v>
      </c>
      <c r="Z49" s="34">
        <v>1.3513043478260869</v>
      </c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6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5.75" customHeight="1">
      <c r="A50" s="165" t="s">
        <v>1245</v>
      </c>
      <c r="B50" s="95">
        <v>45812</v>
      </c>
      <c r="C50" s="69" t="s">
        <v>1246</v>
      </c>
      <c r="D50" s="70">
        <v>1478</v>
      </c>
      <c r="E50" s="71">
        <v>23.05</v>
      </c>
      <c r="F50" s="71">
        <v>23.15</v>
      </c>
      <c r="G50" s="71">
        <v>4.26</v>
      </c>
      <c r="H50" s="71">
        <v>0.13</v>
      </c>
      <c r="I50" s="71">
        <v>0.47</v>
      </c>
      <c r="J50" s="72">
        <v>2.5999999999999999E-2</v>
      </c>
      <c r="K50" s="72">
        <v>0.09</v>
      </c>
      <c r="L50" s="72">
        <v>0.05</v>
      </c>
      <c r="M50" s="72">
        <v>2.1999999999999999E-2</v>
      </c>
      <c r="N50" s="87">
        <f t="shared" si="1"/>
        <v>94.951999999999998</v>
      </c>
      <c r="O50" s="82">
        <v>35.020000000000003</v>
      </c>
      <c r="P50" s="34">
        <v>38.67</v>
      </c>
      <c r="Q50" s="34">
        <v>7.15</v>
      </c>
      <c r="R50" s="34">
        <v>16.39</v>
      </c>
      <c r="S50" s="34">
        <v>0.46</v>
      </c>
      <c r="T50" s="34">
        <v>0.18</v>
      </c>
      <c r="U50" s="34">
        <v>0.21</v>
      </c>
      <c r="V50" s="34">
        <v>0.23</v>
      </c>
      <c r="W50" s="34">
        <v>0.46</v>
      </c>
      <c r="X50" s="34">
        <v>0.82</v>
      </c>
      <c r="Y50" s="34">
        <v>1.1042261564820102</v>
      </c>
      <c r="Z50" s="34">
        <v>1.3083952027412906</v>
      </c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6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5.75" customHeight="1">
      <c r="A51" s="165"/>
      <c r="B51" s="95"/>
      <c r="C51" s="69"/>
      <c r="D51" s="70"/>
      <c r="E51" s="71"/>
      <c r="F51" s="71"/>
      <c r="G51" s="71"/>
      <c r="H51" s="71"/>
      <c r="I51" s="71"/>
      <c r="J51" s="72"/>
      <c r="K51" s="72"/>
      <c r="L51" s="72"/>
      <c r="M51" s="72"/>
      <c r="N51" s="87"/>
      <c r="O51" s="82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6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5.75" customHeight="1">
      <c r="A52" s="165" t="s">
        <v>1247</v>
      </c>
      <c r="B52" s="95">
        <v>45813</v>
      </c>
      <c r="C52" s="69" t="s">
        <v>1248</v>
      </c>
      <c r="D52" s="70">
        <v>1489</v>
      </c>
      <c r="E52" s="71">
        <v>0.55000000000000004</v>
      </c>
      <c r="F52" s="71">
        <v>1.05</v>
      </c>
      <c r="G52" s="71">
        <v>4.4000000000000004</v>
      </c>
      <c r="H52" s="71">
        <v>0.13</v>
      </c>
      <c r="I52" s="71">
        <v>0.95</v>
      </c>
      <c r="J52" s="72">
        <v>1.4999999999999999E-2</v>
      </c>
      <c r="K52" s="72">
        <v>9.5000000000000001E-2</v>
      </c>
      <c r="L52" s="72">
        <v>8.1000000000000003E-2</v>
      </c>
      <c r="M52" s="72">
        <v>1.7999999999999999E-2</v>
      </c>
      <c r="N52" s="87">
        <f t="shared" ref="N52:N69" si="4">100-SUM(G52:M52)</f>
        <v>94.311000000000007</v>
      </c>
      <c r="O52" s="82">
        <v>34.53</v>
      </c>
      <c r="P52" s="34">
        <v>39.39</v>
      </c>
      <c r="Q52" s="34">
        <v>7.3</v>
      </c>
      <c r="R52" s="34">
        <v>16.739999999999998</v>
      </c>
      <c r="S52" s="34">
        <v>0.21199999999999999</v>
      </c>
      <c r="T52" s="34">
        <v>0.13</v>
      </c>
      <c r="U52" s="34">
        <v>0.19</v>
      </c>
      <c r="V52" s="34">
        <v>0.22</v>
      </c>
      <c r="W52" s="34">
        <v>0.47</v>
      </c>
      <c r="X52" s="34">
        <v>0.72</v>
      </c>
      <c r="Y52" s="34">
        <v>1.1407471763683754</v>
      </c>
      <c r="Z52" s="34">
        <v>1.3521575441644946</v>
      </c>
      <c r="AA52" s="34"/>
      <c r="AB52" s="34" t="s">
        <v>48</v>
      </c>
      <c r="AC52" s="34">
        <v>22.3</v>
      </c>
      <c r="AD52" s="34" t="s">
        <v>51</v>
      </c>
      <c r="AE52" s="34"/>
      <c r="AF52" s="34"/>
      <c r="AG52" s="34"/>
      <c r="AH52" s="34"/>
      <c r="AI52" s="34"/>
      <c r="AJ52" s="34"/>
      <c r="AK52" s="34"/>
      <c r="AL52" s="36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5.75" customHeight="1">
      <c r="A53" s="165" t="s">
        <v>1249</v>
      </c>
      <c r="B53" s="95">
        <v>45813</v>
      </c>
      <c r="C53" s="69" t="s">
        <v>1250</v>
      </c>
      <c r="D53" s="70">
        <v>1481</v>
      </c>
      <c r="E53" s="71">
        <v>2.2000000000000002</v>
      </c>
      <c r="F53" s="71">
        <v>2.2999999999999998</v>
      </c>
      <c r="G53" s="71">
        <v>4.33</v>
      </c>
      <c r="H53" s="71">
        <v>0.12</v>
      </c>
      <c r="I53" s="71">
        <v>0.5</v>
      </c>
      <c r="J53" s="72">
        <v>0.03</v>
      </c>
      <c r="K53" s="72">
        <v>0.09</v>
      </c>
      <c r="L53" s="72">
        <v>5.0999999999999997E-2</v>
      </c>
      <c r="M53" s="72">
        <v>1.9E-2</v>
      </c>
      <c r="N53" s="87">
        <f t="shared" si="4"/>
        <v>94.86</v>
      </c>
      <c r="O53" s="82">
        <v>35.450000000000003</v>
      </c>
      <c r="P53" s="34">
        <v>38.08</v>
      </c>
      <c r="Q53" s="34">
        <v>7.27</v>
      </c>
      <c r="R53" s="34">
        <v>16.73</v>
      </c>
      <c r="S53" s="34">
        <v>0.27</v>
      </c>
      <c r="T53" s="34">
        <v>0.17</v>
      </c>
      <c r="U53" s="34">
        <v>0.2</v>
      </c>
      <c r="V53" s="34">
        <v>0.22</v>
      </c>
      <c r="W53" s="34">
        <v>0.48</v>
      </c>
      <c r="X53" s="34">
        <v>0.78</v>
      </c>
      <c r="Y53" s="34">
        <v>1.0741889985895627</v>
      </c>
      <c r="Z53" s="34">
        <v>1.2792665726375174</v>
      </c>
      <c r="AA53" s="34"/>
      <c r="AB53" s="34" t="s">
        <v>50</v>
      </c>
      <c r="AC53" s="34">
        <v>6.3</v>
      </c>
      <c r="AD53" s="34">
        <v>24.8</v>
      </c>
      <c r="AE53" s="34">
        <v>17.8</v>
      </c>
      <c r="AF53" s="34">
        <v>0.6</v>
      </c>
      <c r="AG53" s="34">
        <v>3.75</v>
      </c>
      <c r="AH53" s="34">
        <v>53.05</v>
      </c>
      <c r="AI53" s="34">
        <v>1.3932584269662922</v>
      </c>
      <c r="AJ53" s="34">
        <v>41.784037558685441</v>
      </c>
      <c r="AK53" s="34">
        <v>870.77499999999998</v>
      </c>
      <c r="AL53" s="36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5.75" customHeight="1">
      <c r="A54" s="165" t="s">
        <v>1251</v>
      </c>
      <c r="B54" s="95">
        <v>45813</v>
      </c>
      <c r="C54" s="69" t="s">
        <v>1252</v>
      </c>
      <c r="D54" s="70">
        <v>1490</v>
      </c>
      <c r="E54" s="71">
        <v>4.0999999999999996</v>
      </c>
      <c r="F54" s="71">
        <v>4.2</v>
      </c>
      <c r="G54" s="71">
        <v>4.2699999999999996</v>
      </c>
      <c r="H54" s="71">
        <v>0.13</v>
      </c>
      <c r="I54" s="71">
        <v>0.68</v>
      </c>
      <c r="J54" s="72">
        <v>2.4E-2</v>
      </c>
      <c r="K54" s="72">
        <v>9.1999999999999998E-2</v>
      </c>
      <c r="L54" s="72">
        <v>6.5000000000000002E-2</v>
      </c>
      <c r="M54" s="72">
        <v>1.7999999999999999E-2</v>
      </c>
      <c r="N54" s="87">
        <f t="shared" si="4"/>
        <v>94.721000000000004</v>
      </c>
      <c r="O54" s="82">
        <v>35.64</v>
      </c>
      <c r="P54" s="34">
        <v>37.700000000000003</v>
      </c>
      <c r="Q54" s="34">
        <v>7.28</v>
      </c>
      <c r="R54" s="34">
        <v>16.86</v>
      </c>
      <c r="S54" s="34">
        <v>0.28000000000000003</v>
      </c>
      <c r="T54" s="34">
        <v>0.16</v>
      </c>
      <c r="U54" s="34">
        <v>0.2</v>
      </c>
      <c r="V54" s="34">
        <v>0.25</v>
      </c>
      <c r="W54" s="34">
        <v>0.47</v>
      </c>
      <c r="X54" s="34">
        <v>0.75</v>
      </c>
      <c r="Y54" s="34">
        <v>1.0578002244668911</v>
      </c>
      <c r="Z54" s="34">
        <v>1.2620650953984289</v>
      </c>
      <c r="AA54" s="34"/>
      <c r="AB54" s="34" t="s">
        <v>53</v>
      </c>
      <c r="AC54" s="34">
        <v>14.3</v>
      </c>
      <c r="AD54" s="34" t="s">
        <v>51</v>
      </c>
      <c r="AE54" s="34"/>
      <c r="AF54" s="34"/>
      <c r="AG54" s="34"/>
      <c r="AH54" s="34"/>
      <c r="AI54" s="34"/>
      <c r="AJ54" s="34"/>
      <c r="AK54" s="34"/>
      <c r="AL54" s="36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5.75" customHeight="1">
      <c r="A55" s="165" t="s">
        <v>1254</v>
      </c>
      <c r="B55" s="95">
        <v>45813</v>
      </c>
      <c r="C55" s="69" t="s">
        <v>1253</v>
      </c>
      <c r="D55" s="70">
        <v>1490</v>
      </c>
      <c r="E55" s="71">
        <v>6.3</v>
      </c>
      <c r="F55" s="71">
        <v>6.4</v>
      </c>
      <c r="G55" s="71">
        <v>4.2</v>
      </c>
      <c r="H55" s="71">
        <v>0.12</v>
      </c>
      <c r="I55" s="71">
        <v>0.59</v>
      </c>
      <c r="J55" s="72">
        <v>3.9E-2</v>
      </c>
      <c r="K55" s="72">
        <v>0.09</v>
      </c>
      <c r="L55" s="72">
        <v>0.05</v>
      </c>
      <c r="M55" s="72">
        <v>1.7999999999999999E-2</v>
      </c>
      <c r="N55" s="87">
        <f t="shared" si="4"/>
        <v>94.893000000000001</v>
      </c>
      <c r="O55" s="82">
        <v>36.25</v>
      </c>
      <c r="P55" s="34">
        <v>37.299999999999997</v>
      </c>
      <c r="Q55" s="34">
        <v>7.26</v>
      </c>
      <c r="R55" s="34">
        <v>16.899999999999999</v>
      </c>
      <c r="S55" s="34">
        <v>0.34</v>
      </c>
      <c r="T55" s="34">
        <v>0.16</v>
      </c>
      <c r="U55" s="34">
        <v>0.21</v>
      </c>
      <c r="V55" s="34">
        <v>0.26</v>
      </c>
      <c r="W55" s="34">
        <v>0.48</v>
      </c>
      <c r="X55" s="34">
        <v>0.72</v>
      </c>
      <c r="Y55" s="34">
        <v>1.0289655172413792</v>
      </c>
      <c r="Z55" s="34">
        <v>1.2292413793103447</v>
      </c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6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5.75" customHeight="1">
      <c r="A56" s="165" t="s">
        <v>1256</v>
      </c>
      <c r="B56" s="95">
        <v>45813</v>
      </c>
      <c r="C56" s="69" t="s">
        <v>1255</v>
      </c>
      <c r="D56" s="70">
        <v>1479</v>
      </c>
      <c r="E56" s="71">
        <v>8.1</v>
      </c>
      <c r="F56" s="71">
        <v>8.1999999999999993</v>
      </c>
      <c r="G56" s="71">
        <v>4.2300000000000004</v>
      </c>
      <c r="H56" s="71">
        <v>0.1</v>
      </c>
      <c r="I56" s="71">
        <v>0.47</v>
      </c>
      <c r="J56" s="72">
        <v>4.2999999999999997E-2</v>
      </c>
      <c r="K56" s="72">
        <v>8.7999999999999995E-2</v>
      </c>
      <c r="L56" s="72">
        <v>4.2000000000000003E-2</v>
      </c>
      <c r="M56" s="72">
        <v>1.6E-2</v>
      </c>
      <c r="N56" s="87">
        <f t="shared" si="4"/>
        <v>95.010999999999996</v>
      </c>
      <c r="O56" s="82">
        <v>36.9</v>
      </c>
      <c r="P56" s="34">
        <v>36.76</v>
      </c>
      <c r="Q56" s="34">
        <v>7.14</v>
      </c>
      <c r="R56" s="34">
        <v>16.59</v>
      </c>
      <c r="S56" s="34">
        <v>0.34</v>
      </c>
      <c r="T56" s="34">
        <v>0.19</v>
      </c>
      <c r="U56" s="34">
        <v>0.19</v>
      </c>
      <c r="V56" s="34">
        <v>0.25</v>
      </c>
      <c r="W56" s="34">
        <v>0.47</v>
      </c>
      <c r="X56" s="34">
        <v>0.78</v>
      </c>
      <c r="Y56" s="34">
        <v>0.99620596205962053</v>
      </c>
      <c r="Z56" s="34">
        <v>1.1897018970189701</v>
      </c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6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5.75" customHeight="1">
      <c r="A57" s="165" t="s">
        <v>1258</v>
      </c>
      <c r="B57" s="95">
        <v>45813</v>
      </c>
      <c r="C57" s="69" t="s">
        <v>1257</v>
      </c>
      <c r="D57" s="70">
        <v>1478</v>
      </c>
      <c r="E57" s="71">
        <v>10.35</v>
      </c>
      <c r="F57" s="71">
        <v>10.45</v>
      </c>
      <c r="G57" s="71">
        <v>4.22</v>
      </c>
      <c r="H57" s="71">
        <v>0.12</v>
      </c>
      <c r="I57" s="71">
        <v>0.56000000000000005</v>
      </c>
      <c r="J57" s="72">
        <v>0.03</v>
      </c>
      <c r="K57" s="72">
        <v>7.4999999999999997E-2</v>
      </c>
      <c r="L57" s="72">
        <v>4.9000000000000002E-2</v>
      </c>
      <c r="M57" s="72">
        <v>1.6E-2</v>
      </c>
      <c r="N57" s="87">
        <f t="shared" si="4"/>
        <v>94.929999999999993</v>
      </c>
      <c r="O57" s="82">
        <v>36.74</v>
      </c>
      <c r="P57" s="34">
        <v>36.82</v>
      </c>
      <c r="Q57" s="34">
        <v>7.26</v>
      </c>
      <c r="R57" s="34">
        <v>16.5</v>
      </c>
      <c r="S57" s="34">
        <v>0.38</v>
      </c>
      <c r="T57" s="34">
        <v>0.2</v>
      </c>
      <c r="U57" s="34">
        <v>0.19</v>
      </c>
      <c r="V57" s="34">
        <v>0.24</v>
      </c>
      <c r="W57" s="34">
        <v>0.48</v>
      </c>
      <c r="X57" s="34">
        <v>0.85</v>
      </c>
      <c r="Y57" s="34">
        <v>1.0021774632553075</v>
      </c>
      <c r="Z57" s="34">
        <v>1.1997822536744691</v>
      </c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6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5.75" customHeight="1">
      <c r="A58" s="165" t="s">
        <v>1260</v>
      </c>
      <c r="B58" s="95">
        <v>45813</v>
      </c>
      <c r="C58" s="69" t="s">
        <v>1259</v>
      </c>
      <c r="D58" s="79">
        <v>1501</v>
      </c>
      <c r="E58" s="71">
        <v>12.35</v>
      </c>
      <c r="F58" s="71">
        <v>12.45</v>
      </c>
      <c r="G58" s="71">
        <v>4.3499999999999996</v>
      </c>
      <c r="H58" s="71">
        <v>0.13</v>
      </c>
      <c r="I58" s="71">
        <v>0.93</v>
      </c>
      <c r="J58" s="72">
        <v>1.9E-2</v>
      </c>
      <c r="K58" s="72">
        <v>9.0999999999999998E-2</v>
      </c>
      <c r="L58" s="72">
        <v>0.08</v>
      </c>
      <c r="M58" s="72">
        <v>1.6E-2</v>
      </c>
      <c r="N58" s="87">
        <f t="shared" si="4"/>
        <v>94.384</v>
      </c>
      <c r="O58" s="82">
        <v>35.6</v>
      </c>
      <c r="P58" s="34">
        <v>38.1</v>
      </c>
      <c r="Q58" s="34">
        <v>7.36</v>
      </c>
      <c r="R58" s="34">
        <v>16.8</v>
      </c>
      <c r="S58" s="34">
        <v>0.26</v>
      </c>
      <c r="T58" s="34">
        <v>0.13</v>
      </c>
      <c r="U58" s="34">
        <v>0.17</v>
      </c>
      <c r="V58" s="34">
        <v>0.24</v>
      </c>
      <c r="W58" s="34">
        <v>0.46</v>
      </c>
      <c r="X58" s="34">
        <v>0.73</v>
      </c>
      <c r="Y58" s="34">
        <v>1.0702247191011236</v>
      </c>
      <c r="Z58" s="34">
        <v>1.2769662921348315</v>
      </c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6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5.75" customHeight="1">
      <c r="A59" s="165" t="s">
        <v>1262</v>
      </c>
      <c r="B59" s="95">
        <v>45813</v>
      </c>
      <c r="C59" s="69" t="s">
        <v>1261</v>
      </c>
      <c r="D59" s="70">
        <v>1476</v>
      </c>
      <c r="E59" s="71">
        <v>14.4</v>
      </c>
      <c r="F59" s="71">
        <v>14.5</v>
      </c>
      <c r="G59" s="71">
        <v>4.37</v>
      </c>
      <c r="H59" s="71">
        <v>0.12</v>
      </c>
      <c r="I59" s="71">
        <v>0.61</v>
      </c>
      <c r="J59" s="72">
        <v>2.7E-2</v>
      </c>
      <c r="K59" s="72">
        <v>9.1999999999999998E-2</v>
      </c>
      <c r="L59" s="72">
        <v>5.5E-2</v>
      </c>
      <c r="M59" s="72">
        <v>1.6E-2</v>
      </c>
      <c r="N59" s="87">
        <f t="shared" si="4"/>
        <v>94.71</v>
      </c>
      <c r="O59" s="82">
        <v>35.799999999999997</v>
      </c>
      <c r="P59" s="34">
        <v>37.92</v>
      </c>
      <c r="Q59" s="34">
        <v>7.29</v>
      </c>
      <c r="R59" s="34">
        <v>16.739999999999998</v>
      </c>
      <c r="S59" s="34">
        <v>0.28000000000000003</v>
      </c>
      <c r="T59" s="34">
        <v>0.14000000000000001</v>
      </c>
      <c r="U59" s="34">
        <v>0.18</v>
      </c>
      <c r="V59" s="34">
        <v>0.28000000000000003</v>
      </c>
      <c r="W59" s="34">
        <v>0.5</v>
      </c>
      <c r="X59" s="34">
        <v>0.78</v>
      </c>
      <c r="Y59" s="34">
        <f t="shared" ref="Y59:Y62" si="5">P59/O59</f>
        <v>1.0592178770949723</v>
      </c>
      <c r="Z59" s="34">
        <f t="shared" ref="Z59:Z62" si="6">(Q59+P59)/O59</f>
        <v>1.2628491620111733</v>
      </c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6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ht="15.75" customHeight="1">
      <c r="A60" s="166" t="s">
        <v>1264</v>
      </c>
      <c r="B60" s="51">
        <v>45813</v>
      </c>
      <c r="C60" s="69" t="s">
        <v>1263</v>
      </c>
      <c r="D60" s="70">
        <v>1504</v>
      </c>
      <c r="E60" s="71">
        <v>16.399999999999999</v>
      </c>
      <c r="F60" s="71">
        <v>16.5</v>
      </c>
      <c r="G60" s="71">
        <v>4.3899999999999997</v>
      </c>
      <c r="H60" s="71">
        <v>0.13</v>
      </c>
      <c r="I60" s="71">
        <v>0.85</v>
      </c>
      <c r="J60" s="72">
        <v>2.7E-2</v>
      </c>
      <c r="K60" s="72">
        <v>9.4E-2</v>
      </c>
      <c r="L60" s="72">
        <v>7.1999999999999995E-2</v>
      </c>
      <c r="M60" s="72">
        <v>1.6E-2</v>
      </c>
      <c r="N60" s="87">
        <f t="shared" si="4"/>
        <v>94.421000000000006</v>
      </c>
      <c r="O60" s="82">
        <v>35.549999999999997</v>
      </c>
      <c r="P60" s="34">
        <v>38.450000000000003</v>
      </c>
      <c r="Q60" s="34">
        <v>7.53</v>
      </c>
      <c r="R60" s="34">
        <v>16.21</v>
      </c>
      <c r="S60" s="34">
        <v>0.28000000000000003</v>
      </c>
      <c r="T60" s="34">
        <v>0.14000000000000001</v>
      </c>
      <c r="U60" s="34">
        <v>0.16</v>
      </c>
      <c r="V60" s="34">
        <v>0.27</v>
      </c>
      <c r="W60" s="34">
        <v>0.5</v>
      </c>
      <c r="X60" s="34">
        <v>0.79</v>
      </c>
      <c r="Y60" s="34">
        <f t="shared" si="5"/>
        <v>1.0815752461322083</v>
      </c>
      <c r="Z60" s="34">
        <f t="shared" si="6"/>
        <v>1.2933895921237695</v>
      </c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6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ht="15.75" customHeight="1">
      <c r="A61" s="167" t="s">
        <v>1266</v>
      </c>
      <c r="B61" s="51">
        <v>45813</v>
      </c>
      <c r="C61" s="69" t="s">
        <v>1265</v>
      </c>
      <c r="D61" s="70">
        <v>1508</v>
      </c>
      <c r="E61" s="71">
        <v>18.100000000000001</v>
      </c>
      <c r="F61" s="71">
        <v>18.2</v>
      </c>
      <c r="G61" s="71">
        <v>4.42</v>
      </c>
      <c r="H61" s="71">
        <v>0.13</v>
      </c>
      <c r="I61" s="71">
        <v>0.88</v>
      </c>
      <c r="J61" s="72">
        <v>1.7999999999999999E-2</v>
      </c>
      <c r="K61" s="72">
        <v>9.5000000000000001E-2</v>
      </c>
      <c r="L61" s="72">
        <v>7.6999999999999999E-2</v>
      </c>
      <c r="M61" s="72">
        <v>1.6E-2</v>
      </c>
      <c r="N61" s="87">
        <f t="shared" si="4"/>
        <v>94.364000000000004</v>
      </c>
      <c r="O61" s="82">
        <v>34.43</v>
      </c>
      <c r="P61" s="34">
        <v>38.94</v>
      </c>
      <c r="Q61" s="34">
        <v>7.41</v>
      </c>
      <c r="R61" s="34">
        <v>17.09</v>
      </c>
      <c r="S61" s="34">
        <v>0.31</v>
      </c>
      <c r="T61" s="34">
        <v>0.13</v>
      </c>
      <c r="U61" s="34">
        <v>0.18</v>
      </c>
      <c r="V61" s="34">
        <v>0.21</v>
      </c>
      <c r="W61" s="34">
        <v>0.48</v>
      </c>
      <c r="X61" s="34">
        <v>0.73</v>
      </c>
      <c r="Y61" s="34">
        <f t="shared" si="5"/>
        <v>1.1309904153354633</v>
      </c>
      <c r="Z61" s="34">
        <f t="shared" si="6"/>
        <v>1.3462097008422886</v>
      </c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6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1:48" ht="15.75" customHeight="1">
      <c r="A62" s="168" t="s">
        <v>1268</v>
      </c>
      <c r="B62" s="51">
        <v>45813</v>
      </c>
      <c r="C62" s="69" t="s">
        <v>1267</v>
      </c>
      <c r="D62" s="70">
        <v>1480</v>
      </c>
      <c r="E62" s="71">
        <v>20</v>
      </c>
      <c r="F62" s="71">
        <v>20.100000000000001</v>
      </c>
      <c r="G62" s="71">
        <v>4.25</v>
      </c>
      <c r="H62" s="71">
        <v>0.12</v>
      </c>
      <c r="I62" s="71">
        <v>0.49</v>
      </c>
      <c r="J62" s="72">
        <v>0.03</v>
      </c>
      <c r="K62" s="72">
        <v>9.1999999999999998E-2</v>
      </c>
      <c r="L62" s="72">
        <v>4.5999999999999999E-2</v>
      </c>
      <c r="M62" s="72">
        <v>1.7000000000000001E-2</v>
      </c>
      <c r="N62" s="87">
        <f t="shared" si="4"/>
        <v>94.954999999999998</v>
      </c>
      <c r="O62" s="82">
        <v>34.46</v>
      </c>
      <c r="P62" s="34">
        <v>38.71</v>
      </c>
      <c r="Q62" s="34">
        <v>7.26</v>
      </c>
      <c r="R62" s="34">
        <v>16.989999999999998</v>
      </c>
      <c r="S62" s="34">
        <v>0.35</v>
      </c>
      <c r="T62" s="34">
        <v>0.17</v>
      </c>
      <c r="U62" s="34">
        <v>0.22</v>
      </c>
      <c r="V62" s="34">
        <v>0.3</v>
      </c>
      <c r="W62" s="34">
        <v>0.44</v>
      </c>
      <c r="X62" s="34">
        <v>0.96</v>
      </c>
      <c r="Y62" s="34">
        <f t="shared" si="5"/>
        <v>1.1233313987231572</v>
      </c>
      <c r="Z62" s="34">
        <f t="shared" si="6"/>
        <v>1.3340104468949505</v>
      </c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6"/>
      <c r="AM62" s="10"/>
      <c r="AN62" s="10"/>
      <c r="AO62" s="10"/>
      <c r="AP62" s="10"/>
      <c r="AQ62" s="10"/>
      <c r="AR62" s="10"/>
      <c r="AS62" s="10"/>
      <c r="AT62" s="10"/>
      <c r="AU62" s="10"/>
      <c r="AV62" s="10"/>
    </row>
    <row r="63" spans="1:48" ht="15.75" customHeight="1">
      <c r="A63" s="169" t="s">
        <v>1269</v>
      </c>
      <c r="B63" s="95">
        <v>45813</v>
      </c>
      <c r="C63" s="69" t="s">
        <v>1270</v>
      </c>
      <c r="D63" s="70">
        <v>1495</v>
      </c>
      <c r="E63" s="71">
        <v>22.2</v>
      </c>
      <c r="F63" s="71">
        <v>22.3</v>
      </c>
      <c r="G63" s="71">
        <v>4.2699999999999996</v>
      </c>
      <c r="H63" s="71">
        <v>0.13</v>
      </c>
      <c r="I63" s="71">
        <v>0.46</v>
      </c>
      <c r="J63" s="72">
        <v>1.9E-2</v>
      </c>
      <c r="K63" s="72">
        <v>0.09</v>
      </c>
      <c r="L63" s="72">
        <v>5.6000000000000001E-2</v>
      </c>
      <c r="M63" s="72">
        <v>1.7999999999999999E-2</v>
      </c>
      <c r="N63" s="87">
        <f t="shared" si="4"/>
        <v>94.956999999999994</v>
      </c>
      <c r="O63" s="82">
        <v>34.229999999999997</v>
      </c>
      <c r="P63" s="34">
        <v>39.299999999999997</v>
      </c>
      <c r="Q63" s="34">
        <v>7.09</v>
      </c>
      <c r="R63" s="34">
        <v>17.25</v>
      </c>
      <c r="S63" s="34">
        <v>0.2</v>
      </c>
      <c r="T63" s="34">
        <v>0.15</v>
      </c>
      <c r="U63" s="34">
        <v>0.2</v>
      </c>
      <c r="V63" s="34">
        <v>0.26</v>
      </c>
      <c r="W63" s="34">
        <v>0.45</v>
      </c>
      <c r="X63" s="34">
        <v>0.82</v>
      </c>
      <c r="Y63" s="34">
        <v>1.1481156879929886</v>
      </c>
      <c r="Z63" s="34">
        <v>1.3552439380660242</v>
      </c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6"/>
      <c r="AM63" s="10"/>
      <c r="AN63" s="10"/>
      <c r="AO63" s="10"/>
      <c r="AP63" s="10"/>
      <c r="AQ63" s="10"/>
      <c r="AR63" s="10"/>
      <c r="AS63" s="10"/>
      <c r="AT63" s="10"/>
      <c r="AU63" s="10"/>
      <c r="AV63" s="10"/>
    </row>
    <row r="64" spans="1:48" ht="15.75" customHeight="1">
      <c r="A64" s="169"/>
      <c r="B64" s="95"/>
      <c r="C64" s="69"/>
      <c r="D64" s="70"/>
      <c r="E64" s="71"/>
      <c r="F64" s="71"/>
      <c r="G64" s="71"/>
      <c r="H64" s="71"/>
      <c r="I64" s="71"/>
      <c r="J64" s="72"/>
      <c r="K64" s="72"/>
      <c r="L64" s="72"/>
      <c r="M64" s="72"/>
      <c r="N64" s="87"/>
      <c r="O64" s="82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6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8" ht="15.75" customHeight="1">
      <c r="A65" s="170" t="s">
        <v>1271</v>
      </c>
      <c r="B65" s="95">
        <v>45814</v>
      </c>
      <c r="C65" s="69" t="s">
        <v>1272</v>
      </c>
      <c r="D65" s="70">
        <v>1499</v>
      </c>
      <c r="E65" s="71">
        <v>0.4</v>
      </c>
      <c r="F65" s="71">
        <v>0.5</v>
      </c>
      <c r="G65" s="71">
        <v>4.3</v>
      </c>
      <c r="H65" s="71">
        <v>0.14000000000000001</v>
      </c>
      <c r="I65" s="71">
        <v>0.82</v>
      </c>
      <c r="J65" s="72">
        <v>2.1000000000000001E-2</v>
      </c>
      <c r="K65" s="72">
        <v>9.5000000000000001E-2</v>
      </c>
      <c r="L65" s="72">
        <v>7.3999999999999996E-2</v>
      </c>
      <c r="M65" s="72">
        <v>1.9E-2</v>
      </c>
      <c r="N65" s="87">
        <f t="shared" si="4"/>
        <v>94.531000000000006</v>
      </c>
      <c r="O65" s="82">
        <v>33.409999999999997</v>
      </c>
      <c r="P65" s="34">
        <v>39.6</v>
      </c>
      <c r="Q65" s="34">
        <v>6.88</v>
      </c>
      <c r="R65" s="34">
        <v>17.920000000000002</v>
      </c>
      <c r="S65" s="34">
        <v>0.19</v>
      </c>
      <c r="T65" s="34">
        <v>0.13</v>
      </c>
      <c r="U65" s="34">
        <v>0.19</v>
      </c>
      <c r="V65" s="34">
        <v>0.25</v>
      </c>
      <c r="W65" s="34">
        <v>0.45</v>
      </c>
      <c r="X65" s="34">
        <v>0.83</v>
      </c>
      <c r="Y65" s="34">
        <v>1.1852738700987731</v>
      </c>
      <c r="Z65" s="34">
        <v>1.3912002394492669</v>
      </c>
      <c r="AA65" s="34"/>
      <c r="AB65" s="34" t="s">
        <v>48</v>
      </c>
      <c r="AC65" s="171">
        <v>22.3</v>
      </c>
      <c r="AD65" s="34">
        <v>25</v>
      </c>
      <c r="AE65" s="34">
        <v>18.399999999999999</v>
      </c>
      <c r="AF65" s="34">
        <v>0.6</v>
      </c>
      <c r="AG65" s="34">
        <v>3.62</v>
      </c>
      <c r="AH65" s="34">
        <f>100-(AG65+AF65+AE65+AD65)</f>
        <v>52.38</v>
      </c>
      <c r="AI65" s="34">
        <f>AD65/AE65</f>
        <v>1.3586956521739131</v>
      </c>
      <c r="AJ65" s="34">
        <f>AE65/(AD65+AE65)*100</f>
        <v>42.396313364055302</v>
      </c>
      <c r="AK65" s="34">
        <f>AD65*3050/100+AG65*3050/100</f>
        <v>872.91</v>
      </c>
      <c r="AL65" s="36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8" ht="15.75" customHeight="1">
      <c r="A66" s="170" t="s">
        <v>1273</v>
      </c>
      <c r="B66" s="95">
        <v>45814</v>
      </c>
      <c r="C66" s="69" t="s">
        <v>1280</v>
      </c>
      <c r="D66" s="70">
        <v>1482</v>
      </c>
      <c r="E66" s="71">
        <v>2.4</v>
      </c>
      <c r="F66" s="71">
        <v>2.5</v>
      </c>
      <c r="G66" s="71">
        <v>4.29</v>
      </c>
      <c r="H66" s="71">
        <v>0.12</v>
      </c>
      <c r="I66" s="71">
        <v>0.42</v>
      </c>
      <c r="J66" s="72">
        <v>2.3E-2</v>
      </c>
      <c r="K66" s="72">
        <v>0.09</v>
      </c>
      <c r="L66" s="72">
        <v>5.5E-2</v>
      </c>
      <c r="M66" s="72">
        <v>1.9E-2</v>
      </c>
      <c r="N66" s="87">
        <f t="shared" si="4"/>
        <v>94.983000000000004</v>
      </c>
      <c r="O66" s="82">
        <v>33.61</v>
      </c>
      <c r="P66" s="34">
        <v>39.33</v>
      </c>
      <c r="Q66" s="34">
        <v>6.8</v>
      </c>
      <c r="R66" s="34">
        <v>17.98</v>
      </c>
      <c r="S66" s="34">
        <v>0.21</v>
      </c>
      <c r="T66" s="34">
        <v>0.13</v>
      </c>
      <c r="U66" s="34">
        <v>0.2</v>
      </c>
      <c r="V66" s="34">
        <v>0.26</v>
      </c>
      <c r="W66" s="34">
        <v>0.44</v>
      </c>
      <c r="X66" s="34">
        <v>0.81</v>
      </c>
      <c r="Y66" s="34">
        <v>1.1701874442130318</v>
      </c>
      <c r="Z66" s="34">
        <v>1.372508182088664</v>
      </c>
      <c r="AA66" s="34"/>
      <c r="AB66" s="34" t="s">
        <v>50</v>
      </c>
      <c r="AC66" s="34">
        <v>6.3</v>
      </c>
      <c r="AD66" s="34" t="s">
        <v>97</v>
      </c>
      <c r="AE66" s="34"/>
      <c r="AF66" s="34"/>
      <c r="AG66" s="34"/>
      <c r="AH66" s="34"/>
      <c r="AI66" s="34"/>
      <c r="AJ66" s="34"/>
      <c r="AK66" s="34"/>
      <c r="AL66" s="36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8" ht="15.75" customHeight="1">
      <c r="A67" s="170" t="s">
        <v>1274</v>
      </c>
      <c r="B67" s="95">
        <v>45814</v>
      </c>
      <c r="C67" s="69" t="s">
        <v>1275</v>
      </c>
      <c r="D67" s="70">
        <v>1479</v>
      </c>
      <c r="E67" s="71">
        <v>4.3499999999999996</v>
      </c>
      <c r="F67" s="71">
        <v>4.45</v>
      </c>
      <c r="G67" s="71">
        <v>4.22</v>
      </c>
      <c r="H67" s="71">
        <v>0.12</v>
      </c>
      <c r="I67" s="71">
        <v>0.43</v>
      </c>
      <c r="J67" s="72">
        <v>3.7999999999999999E-2</v>
      </c>
      <c r="K67" s="72">
        <v>0.09</v>
      </c>
      <c r="L67" s="72">
        <v>3.5999999999999997E-2</v>
      </c>
      <c r="M67" s="72">
        <v>1.9E-2</v>
      </c>
      <c r="N67" s="87">
        <f t="shared" si="4"/>
        <v>95.046999999999997</v>
      </c>
      <c r="O67" s="82">
        <v>33.92</v>
      </c>
      <c r="P67" s="34">
        <v>38.619999999999997</v>
      </c>
      <c r="Q67" s="34">
        <v>6.97</v>
      </c>
      <c r="R67" s="34">
        <v>17.5</v>
      </c>
      <c r="S67" s="34">
        <v>0.37</v>
      </c>
      <c r="T67" s="34">
        <v>0.23</v>
      </c>
      <c r="U67" s="34">
        <v>0.21</v>
      </c>
      <c r="V67" s="34">
        <v>0.25</v>
      </c>
      <c r="W67" s="34">
        <v>0.47</v>
      </c>
      <c r="X67" s="34">
        <v>0.99</v>
      </c>
      <c r="Y67" s="34">
        <v>1.1385613207547169</v>
      </c>
      <c r="Z67" s="34">
        <v>1.3440448113207546</v>
      </c>
      <c r="AA67" s="34"/>
      <c r="AB67" s="34" t="s">
        <v>50</v>
      </c>
      <c r="AC67" s="34">
        <v>14.3</v>
      </c>
      <c r="AD67" s="34">
        <v>24.8</v>
      </c>
      <c r="AE67" s="34">
        <v>18</v>
      </c>
      <c r="AF67" s="34">
        <v>0.6</v>
      </c>
      <c r="AG67" s="34">
        <v>3.48</v>
      </c>
      <c r="AH67" s="34">
        <v>53.120000000000005</v>
      </c>
      <c r="AI67" s="34">
        <v>1.3777777777777778</v>
      </c>
      <c r="AJ67" s="34">
        <v>42.056074766355145</v>
      </c>
      <c r="AK67" s="34">
        <v>862.54</v>
      </c>
      <c r="AL67" s="36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8" ht="15.75" customHeight="1">
      <c r="A68" s="170" t="s">
        <v>1276</v>
      </c>
      <c r="B68" s="95">
        <v>45814</v>
      </c>
      <c r="C68" s="69" t="s">
        <v>1277</v>
      </c>
      <c r="D68" s="70">
        <v>1483</v>
      </c>
      <c r="E68" s="71">
        <v>6.35</v>
      </c>
      <c r="F68" s="71">
        <v>6.45</v>
      </c>
      <c r="G68" s="71">
        <v>4.4000000000000004</v>
      </c>
      <c r="H68" s="71">
        <v>0.12</v>
      </c>
      <c r="I68" s="71">
        <v>0.65</v>
      </c>
      <c r="J68" s="72">
        <v>1.9E-2</v>
      </c>
      <c r="K68" s="72">
        <v>0.10100000000000001</v>
      </c>
      <c r="L68" s="72">
        <v>7.0999999999999994E-2</v>
      </c>
      <c r="M68" s="72">
        <v>1.9E-2</v>
      </c>
      <c r="N68" s="87">
        <f t="shared" si="4"/>
        <v>94.62</v>
      </c>
      <c r="O68" s="82">
        <v>34.5</v>
      </c>
      <c r="P68" s="34">
        <v>38.229999999999997</v>
      </c>
      <c r="Q68" s="34">
        <v>6.95</v>
      </c>
      <c r="R68" s="34">
        <v>17.68</v>
      </c>
      <c r="S68" s="34">
        <v>0.28999999999999998</v>
      </c>
      <c r="T68" s="34">
        <v>0.18</v>
      </c>
      <c r="U68" s="34">
        <v>0.2</v>
      </c>
      <c r="V68" s="34">
        <v>0.26</v>
      </c>
      <c r="W68" s="34">
        <v>0.44</v>
      </c>
      <c r="X68" s="34">
        <v>0.91</v>
      </c>
      <c r="Y68" s="34">
        <v>1.1100000000000001</v>
      </c>
      <c r="Z68" s="34">
        <v>1.31</v>
      </c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6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8" ht="15.75" customHeight="1">
      <c r="A69" s="170" t="s">
        <v>1279</v>
      </c>
      <c r="B69" s="95">
        <v>45814</v>
      </c>
      <c r="C69" s="69" t="s">
        <v>1278</v>
      </c>
      <c r="D69" s="70">
        <v>1502</v>
      </c>
      <c r="E69" s="71">
        <v>8.15</v>
      </c>
      <c r="F69" s="71">
        <v>8.25</v>
      </c>
      <c r="G69" s="71">
        <v>4.41</v>
      </c>
      <c r="H69" s="71">
        <v>0.13</v>
      </c>
      <c r="I69" s="71">
        <v>0.89</v>
      </c>
      <c r="J69" s="72">
        <v>1.9E-2</v>
      </c>
      <c r="K69" s="72">
        <v>0.108</v>
      </c>
      <c r="L69" s="72">
        <v>8.8999999999999996E-2</v>
      </c>
      <c r="M69" s="72">
        <v>1.7000000000000001E-2</v>
      </c>
      <c r="N69" s="87">
        <f t="shared" si="4"/>
        <v>94.337000000000003</v>
      </c>
      <c r="O69" s="82">
        <v>33.869999999999997</v>
      </c>
      <c r="P69" s="34">
        <v>39.03</v>
      </c>
      <c r="Q69" s="34">
        <v>7.04</v>
      </c>
      <c r="R69" s="34">
        <v>17.78</v>
      </c>
      <c r="S69" s="34">
        <v>0.34</v>
      </c>
      <c r="T69" s="34">
        <v>0.14000000000000001</v>
      </c>
      <c r="U69" s="34">
        <v>0.18</v>
      </c>
      <c r="V69" s="34">
        <v>0.21</v>
      </c>
      <c r="W69" s="34">
        <v>0.47</v>
      </c>
      <c r="X69" s="34">
        <v>0.82</v>
      </c>
      <c r="Y69" s="34">
        <f t="shared" ref="Y69" si="7">P69/O69</f>
        <v>1.1523472099202836</v>
      </c>
      <c r="Z69" s="34">
        <f t="shared" ref="Z69" si="8">(Q69+P69)/O69</f>
        <v>1.3602007676409804</v>
      </c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6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8" ht="15.75" customHeight="1">
      <c r="A70" s="172" t="s">
        <v>1282</v>
      </c>
      <c r="B70" s="95">
        <v>45814</v>
      </c>
      <c r="C70" s="69" t="s">
        <v>1281</v>
      </c>
      <c r="D70" s="70">
        <v>1501</v>
      </c>
      <c r="E70" s="71">
        <v>9.4499999999999993</v>
      </c>
      <c r="F70" s="71">
        <v>9.5500000000000007</v>
      </c>
      <c r="G70" s="71">
        <v>4.24</v>
      </c>
      <c r="H70" s="71">
        <v>0.13</v>
      </c>
      <c r="I70" s="71">
        <v>0.6</v>
      </c>
      <c r="J70" s="72">
        <v>0.02</v>
      </c>
      <c r="K70" s="72">
        <v>9.5000000000000001E-2</v>
      </c>
      <c r="L70" s="72">
        <v>6.5000000000000002E-2</v>
      </c>
      <c r="M70" s="72">
        <v>1.7999999999999999E-2</v>
      </c>
      <c r="N70" s="87">
        <f t="shared" ref="N70:N125" si="9">100-SUM(G70:M70)</f>
        <v>94.831999999999994</v>
      </c>
      <c r="O70" s="82">
        <v>34.200000000000003</v>
      </c>
      <c r="P70" s="34">
        <v>38.6</v>
      </c>
      <c r="Q70" s="34">
        <v>7.21</v>
      </c>
      <c r="R70" s="34">
        <v>17.489999999999998</v>
      </c>
      <c r="S70" s="34">
        <v>0.36</v>
      </c>
      <c r="T70" s="34">
        <v>0.16</v>
      </c>
      <c r="U70" s="34">
        <v>0.17</v>
      </c>
      <c r="V70" s="34">
        <v>0.21</v>
      </c>
      <c r="W70" s="34">
        <v>0.47</v>
      </c>
      <c r="X70" s="34">
        <v>0.87</v>
      </c>
      <c r="Y70" s="34">
        <v>1.1286549707602338</v>
      </c>
      <c r="Z70" s="34">
        <v>1.3394736842105264</v>
      </c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6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ht="15.75" customHeight="1">
      <c r="A71" s="172" t="s">
        <v>1284</v>
      </c>
      <c r="B71" s="95">
        <v>45814</v>
      </c>
      <c r="C71" s="69" t="s">
        <v>1283</v>
      </c>
      <c r="D71" s="70">
        <v>1479</v>
      </c>
      <c r="E71" s="71">
        <v>12.05</v>
      </c>
      <c r="F71" s="71">
        <v>12.15</v>
      </c>
      <c r="G71" s="71">
        <v>4.21</v>
      </c>
      <c r="H71" s="71">
        <v>0.12</v>
      </c>
      <c r="I71" s="71">
        <v>0.56999999999999995</v>
      </c>
      <c r="J71" s="72">
        <v>2.1000000000000001E-2</v>
      </c>
      <c r="K71" s="72">
        <v>9.1999999999999998E-2</v>
      </c>
      <c r="L71" s="72">
        <v>6.3E-2</v>
      </c>
      <c r="M71" s="72">
        <v>1.7999999999999999E-2</v>
      </c>
      <c r="N71" s="87">
        <f t="shared" si="9"/>
        <v>94.906000000000006</v>
      </c>
      <c r="O71" s="82">
        <v>34.4</v>
      </c>
      <c r="P71" s="34">
        <v>38.39</v>
      </c>
      <c r="Q71" s="34">
        <v>7.11</v>
      </c>
      <c r="R71" s="34">
        <v>17.600000000000001</v>
      </c>
      <c r="S71" s="34">
        <v>0.31</v>
      </c>
      <c r="T71" s="34">
        <v>0.14000000000000001</v>
      </c>
      <c r="U71" s="34">
        <v>0.17</v>
      </c>
      <c r="V71" s="34">
        <v>0.21</v>
      </c>
      <c r="W71" s="34">
        <v>0.45</v>
      </c>
      <c r="X71" s="34">
        <v>0.83</v>
      </c>
      <c r="Y71" s="34">
        <v>1.1159883720930233</v>
      </c>
      <c r="Z71" s="34">
        <v>1.3226744186046513</v>
      </c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6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ht="15.75" customHeight="1">
      <c r="A72" s="172" t="s">
        <v>1285</v>
      </c>
      <c r="B72" s="95">
        <v>45814</v>
      </c>
      <c r="C72" s="69" t="s">
        <v>1286</v>
      </c>
      <c r="D72" s="70">
        <v>1506</v>
      </c>
      <c r="E72" s="71">
        <v>13.4</v>
      </c>
      <c r="F72" s="71">
        <v>13.5</v>
      </c>
      <c r="G72" s="71">
        <v>4.33</v>
      </c>
      <c r="H72" s="71">
        <v>0.13</v>
      </c>
      <c r="I72" s="71">
        <v>1.02</v>
      </c>
      <c r="J72" s="72">
        <v>1.4E-2</v>
      </c>
      <c r="K72" s="72">
        <v>9.5000000000000001E-2</v>
      </c>
      <c r="L72" s="72">
        <v>9.6000000000000002E-2</v>
      </c>
      <c r="M72" s="72">
        <v>1.6E-2</v>
      </c>
      <c r="N72" s="87">
        <f t="shared" si="9"/>
        <v>94.299000000000007</v>
      </c>
      <c r="O72" s="82">
        <v>33.61</v>
      </c>
      <c r="P72" s="34">
        <v>39.17</v>
      </c>
      <c r="Q72" s="34">
        <v>7.17</v>
      </c>
      <c r="R72" s="34">
        <v>17.989999999999998</v>
      </c>
      <c r="S72" s="34">
        <v>0.22</v>
      </c>
      <c r="T72" s="34">
        <v>0.08</v>
      </c>
      <c r="U72" s="34">
        <v>0.16</v>
      </c>
      <c r="V72" s="34">
        <v>0.22</v>
      </c>
      <c r="W72" s="34">
        <v>0.45</v>
      </c>
      <c r="X72" s="34">
        <v>0.72</v>
      </c>
      <c r="Y72" s="34">
        <v>1.1654269562630171</v>
      </c>
      <c r="Z72" s="34">
        <v>1.3787563225230588</v>
      </c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6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ht="15.75" customHeight="1">
      <c r="A73" s="172" t="s">
        <v>1288</v>
      </c>
      <c r="B73" s="95">
        <v>45814</v>
      </c>
      <c r="C73" s="69" t="s">
        <v>1287</v>
      </c>
      <c r="D73" s="70">
        <v>1495</v>
      </c>
      <c r="E73" s="71">
        <v>16.100000000000001</v>
      </c>
      <c r="F73" s="71">
        <v>16.2</v>
      </c>
      <c r="G73" s="71">
        <v>4.26</v>
      </c>
      <c r="H73" s="71">
        <v>0.12</v>
      </c>
      <c r="I73" s="71">
        <v>0.49</v>
      </c>
      <c r="J73" s="72">
        <v>2.7E-2</v>
      </c>
      <c r="K73" s="72">
        <v>9.2999999999999999E-2</v>
      </c>
      <c r="L73" s="72">
        <v>5.8000000000000003E-2</v>
      </c>
      <c r="M73" s="72">
        <v>1.7000000000000001E-2</v>
      </c>
      <c r="N73" s="87">
        <f t="shared" si="9"/>
        <v>94.935000000000002</v>
      </c>
      <c r="O73" s="82">
        <v>33.96</v>
      </c>
      <c r="P73" s="34">
        <v>38.51</v>
      </c>
      <c r="Q73" s="34">
        <v>7.5</v>
      </c>
      <c r="R73" s="34">
        <v>17.489999999999998</v>
      </c>
      <c r="S73" s="34">
        <v>0.33</v>
      </c>
      <c r="T73" s="34">
        <v>0.14000000000000001</v>
      </c>
      <c r="U73" s="34">
        <v>0.18</v>
      </c>
      <c r="V73" s="34">
        <v>0.21</v>
      </c>
      <c r="W73" s="34">
        <v>0.49</v>
      </c>
      <c r="X73" s="34">
        <v>0.83</v>
      </c>
      <c r="Y73" s="34">
        <v>1.1339811542991753</v>
      </c>
      <c r="Z73" s="34">
        <v>1.3548292108362778</v>
      </c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6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ht="15.75" customHeight="1">
      <c r="A74" s="172" t="s">
        <v>1290</v>
      </c>
      <c r="B74" s="95">
        <v>45814</v>
      </c>
      <c r="C74" s="69" t="s">
        <v>1289</v>
      </c>
      <c r="D74" s="70">
        <v>1471</v>
      </c>
      <c r="E74" s="71">
        <v>17.3</v>
      </c>
      <c r="F74" s="71">
        <v>17.399999999999999</v>
      </c>
      <c r="G74" s="71">
        <v>4.28</v>
      </c>
      <c r="H74" s="71">
        <v>0.1</v>
      </c>
      <c r="I74" s="71">
        <v>0.39</v>
      </c>
      <c r="J74" s="72">
        <v>3.1E-2</v>
      </c>
      <c r="K74" s="72">
        <v>9.1999999999999998E-2</v>
      </c>
      <c r="L74" s="72">
        <v>4.3999999999999997E-2</v>
      </c>
      <c r="M74" s="72">
        <v>1.6E-2</v>
      </c>
      <c r="N74" s="87">
        <f t="shared" si="9"/>
        <v>95.046999999999997</v>
      </c>
      <c r="O74" s="82">
        <v>35.159999999999997</v>
      </c>
      <c r="P74" s="34">
        <v>37.71</v>
      </c>
      <c r="Q74" s="34">
        <v>7.05</v>
      </c>
      <c r="R74" s="34">
        <v>17.21</v>
      </c>
      <c r="S74" s="34">
        <v>0.35</v>
      </c>
      <c r="T74" s="34">
        <v>0.17</v>
      </c>
      <c r="U74" s="34">
        <v>0.18</v>
      </c>
      <c r="V74" s="34">
        <v>0.22</v>
      </c>
      <c r="W74" s="34">
        <v>0.52</v>
      </c>
      <c r="X74" s="34">
        <v>0.89</v>
      </c>
      <c r="Y74" s="34">
        <v>1.0725255972696246</v>
      </c>
      <c r="Z74" s="34">
        <v>1.2730375426621161</v>
      </c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6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ht="15.75" customHeight="1">
      <c r="A75" s="172" t="s">
        <v>1292</v>
      </c>
      <c r="B75" s="95">
        <v>45814</v>
      </c>
      <c r="C75" s="69" t="s">
        <v>1291</v>
      </c>
      <c r="D75" s="70">
        <v>1476</v>
      </c>
      <c r="E75" s="71">
        <v>19.45</v>
      </c>
      <c r="F75" s="71">
        <v>19.55</v>
      </c>
      <c r="G75" s="71">
        <v>4.2300000000000004</v>
      </c>
      <c r="H75" s="71">
        <v>0.11</v>
      </c>
      <c r="I75" s="71">
        <v>0.54</v>
      </c>
      <c r="J75" s="72">
        <v>3.1E-2</v>
      </c>
      <c r="K75" s="72">
        <v>9.2999999999999999E-2</v>
      </c>
      <c r="L75" s="72">
        <v>5.5E-2</v>
      </c>
      <c r="M75" s="72">
        <v>1.7999999999999999E-2</v>
      </c>
      <c r="N75" s="87">
        <f t="shared" si="9"/>
        <v>94.923000000000002</v>
      </c>
      <c r="O75" s="82">
        <v>35.21</v>
      </c>
      <c r="P75" s="34">
        <v>37.57</v>
      </c>
      <c r="Q75" s="34">
        <v>7.08</v>
      </c>
      <c r="R75" s="34">
        <v>17.29</v>
      </c>
      <c r="S75" s="34">
        <v>0.42</v>
      </c>
      <c r="T75" s="34">
        <v>0.17</v>
      </c>
      <c r="U75" s="34">
        <v>0.18</v>
      </c>
      <c r="V75" s="34">
        <v>0.2</v>
      </c>
      <c r="W75" s="34">
        <v>0.52</v>
      </c>
      <c r="X75" s="34">
        <v>0.88</v>
      </c>
      <c r="Y75" s="34">
        <v>1.0670264129508662</v>
      </c>
      <c r="Z75" s="34">
        <v>1.2681056518034648</v>
      </c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6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8" ht="15.75" customHeight="1">
      <c r="A76" s="172" t="s">
        <v>1294</v>
      </c>
      <c r="B76" s="95">
        <v>45814</v>
      </c>
      <c r="C76" s="69" t="s">
        <v>1293</v>
      </c>
      <c r="D76" s="70">
        <v>1490</v>
      </c>
      <c r="E76" s="71">
        <v>21.4</v>
      </c>
      <c r="F76" s="71">
        <v>21.5</v>
      </c>
      <c r="G76" s="71">
        <v>4.3099999999999996</v>
      </c>
      <c r="H76" s="71">
        <v>0.11</v>
      </c>
      <c r="I76" s="71">
        <v>0.81</v>
      </c>
      <c r="J76" s="72">
        <v>3.3000000000000002E-2</v>
      </c>
      <c r="K76" s="72">
        <v>9.7000000000000003E-2</v>
      </c>
      <c r="L76" s="72">
        <v>7.0999999999999994E-2</v>
      </c>
      <c r="M76" s="72">
        <v>1.6E-2</v>
      </c>
      <c r="N76" s="87">
        <f t="shared" si="9"/>
        <v>94.552999999999997</v>
      </c>
      <c r="O76" s="82">
        <v>35.76</v>
      </c>
      <c r="P76" s="34">
        <v>37.92</v>
      </c>
      <c r="Q76" s="34">
        <v>6.89</v>
      </c>
      <c r="R76" s="34">
        <v>16.95</v>
      </c>
      <c r="S76" s="34">
        <v>0.37</v>
      </c>
      <c r="T76" s="34">
        <v>0.15</v>
      </c>
      <c r="U76" s="34">
        <v>0.16</v>
      </c>
      <c r="V76" s="34">
        <v>0.21</v>
      </c>
      <c r="W76" s="34">
        <v>0.53</v>
      </c>
      <c r="X76" s="34">
        <v>0.8</v>
      </c>
      <c r="Y76" s="34">
        <v>1.0604026845637584</v>
      </c>
      <c r="Z76" s="34">
        <v>1.2530760626398212</v>
      </c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6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ht="15.75" customHeight="1">
      <c r="A77" s="172" t="s">
        <v>1295</v>
      </c>
      <c r="B77" s="95">
        <v>45814</v>
      </c>
      <c r="C77" s="69" t="s">
        <v>1296</v>
      </c>
      <c r="D77" s="70">
        <v>1476</v>
      </c>
      <c r="E77" s="71">
        <v>23.55</v>
      </c>
      <c r="F77" s="71">
        <v>0.05</v>
      </c>
      <c r="G77" s="71">
        <v>4.2699999999999996</v>
      </c>
      <c r="H77" s="71">
        <v>0.1</v>
      </c>
      <c r="I77" s="71">
        <v>0.31</v>
      </c>
      <c r="J77" s="72">
        <v>4.7E-2</v>
      </c>
      <c r="K77" s="72">
        <v>0.09</v>
      </c>
      <c r="L77" s="72">
        <v>3.2000000000000001E-2</v>
      </c>
      <c r="M77" s="72">
        <v>1.4999999999999999E-2</v>
      </c>
      <c r="N77" s="87">
        <f t="shared" si="9"/>
        <v>95.135999999999996</v>
      </c>
      <c r="O77" s="82">
        <v>35.770000000000003</v>
      </c>
      <c r="P77" s="34">
        <v>36.99</v>
      </c>
      <c r="Q77" s="34">
        <v>7.05</v>
      </c>
      <c r="R77" s="34">
        <v>17.16</v>
      </c>
      <c r="S77" s="34">
        <v>0.49</v>
      </c>
      <c r="T77" s="34">
        <v>0.21</v>
      </c>
      <c r="U77" s="34">
        <v>0.17</v>
      </c>
      <c r="V77" s="34">
        <v>0.26</v>
      </c>
      <c r="W77" s="34">
        <v>0.44</v>
      </c>
      <c r="X77" s="34">
        <v>0.93</v>
      </c>
      <c r="Y77" s="34">
        <v>1.0341067934022923</v>
      </c>
      <c r="Z77" s="34">
        <v>1.2311993290466869</v>
      </c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6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ht="15.75" customHeight="1">
      <c r="A78" s="105"/>
      <c r="B78" s="95"/>
      <c r="C78" s="69"/>
      <c r="D78" s="70"/>
      <c r="E78" s="71"/>
      <c r="F78" s="71"/>
      <c r="G78" s="71"/>
      <c r="H78" s="71"/>
      <c r="I78" s="71"/>
      <c r="J78" s="72"/>
      <c r="K78" s="72"/>
      <c r="L78" s="72"/>
      <c r="M78" s="72"/>
      <c r="N78" s="87"/>
      <c r="O78" s="82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6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8" ht="15.75" customHeight="1">
      <c r="A79" s="172" t="s">
        <v>1297</v>
      </c>
      <c r="B79" s="95">
        <v>45815</v>
      </c>
      <c r="C79" s="69" t="s">
        <v>1298</v>
      </c>
      <c r="D79" s="70">
        <v>1474</v>
      </c>
      <c r="E79" s="71">
        <v>1.3</v>
      </c>
      <c r="F79" s="71">
        <v>1.4</v>
      </c>
      <c r="G79" s="71">
        <v>4.2699999999999996</v>
      </c>
      <c r="H79" s="71">
        <v>0.1</v>
      </c>
      <c r="I79" s="71">
        <v>0.42</v>
      </c>
      <c r="J79" s="72">
        <v>0.03</v>
      </c>
      <c r="K79" s="72">
        <v>9.1999999999999998E-2</v>
      </c>
      <c r="L79" s="72">
        <v>4.5999999999999999E-2</v>
      </c>
      <c r="M79" s="72">
        <v>1.6E-2</v>
      </c>
      <c r="N79" s="87">
        <f t="shared" si="9"/>
        <v>95.025999999999996</v>
      </c>
      <c r="O79" s="82">
        <v>35.49</v>
      </c>
      <c r="P79" s="34">
        <v>37.61</v>
      </c>
      <c r="Q79" s="34">
        <v>7.41</v>
      </c>
      <c r="R79" s="34">
        <v>16.690000000000001</v>
      </c>
      <c r="S79" s="34">
        <v>0.33</v>
      </c>
      <c r="T79" s="34">
        <v>0.2</v>
      </c>
      <c r="U79" s="34">
        <v>0.18</v>
      </c>
      <c r="V79" s="34">
        <v>0.2</v>
      </c>
      <c r="W79" s="34">
        <v>0.54</v>
      </c>
      <c r="X79" s="34">
        <v>0.94</v>
      </c>
      <c r="Y79" s="34">
        <v>1.0597351366582135</v>
      </c>
      <c r="Z79" s="34">
        <v>1.2685263454494222</v>
      </c>
      <c r="AA79" s="34"/>
      <c r="AB79" s="34" t="s">
        <v>48</v>
      </c>
      <c r="AC79" s="34">
        <v>22.3</v>
      </c>
      <c r="AD79" s="34" t="s">
        <v>51</v>
      </c>
      <c r="AE79" s="34"/>
      <c r="AF79" s="34"/>
      <c r="AG79" s="34"/>
      <c r="AH79" s="34"/>
      <c r="AI79" s="34"/>
      <c r="AJ79" s="34"/>
      <c r="AK79" s="34"/>
      <c r="AL79" s="36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8" ht="15.75" customHeight="1">
      <c r="A80" s="172" t="s">
        <v>1299</v>
      </c>
      <c r="B80" s="95">
        <v>45815</v>
      </c>
      <c r="C80" s="69" t="s">
        <v>1300</v>
      </c>
      <c r="D80" s="70">
        <v>1480</v>
      </c>
      <c r="E80" s="71">
        <v>4.1500000000000004</v>
      </c>
      <c r="F80" s="71">
        <v>4.2</v>
      </c>
      <c r="G80" s="71">
        <v>4.4000000000000004</v>
      </c>
      <c r="H80" s="71">
        <v>0.12</v>
      </c>
      <c r="I80" s="71">
        <v>0.65</v>
      </c>
      <c r="J80" s="72">
        <v>2.1999999999999999E-2</v>
      </c>
      <c r="K80" s="72">
        <v>9.8000000000000004E-2</v>
      </c>
      <c r="L80" s="72">
        <v>6.6000000000000003E-2</v>
      </c>
      <c r="M80" s="72">
        <v>1.7000000000000001E-2</v>
      </c>
      <c r="N80" s="87">
        <f t="shared" si="9"/>
        <v>94.626999999999995</v>
      </c>
      <c r="O80" s="82">
        <v>34.979999999999997</v>
      </c>
      <c r="P80" s="34">
        <v>38.31</v>
      </c>
      <c r="Q80" s="34">
        <v>7.47</v>
      </c>
      <c r="R80" s="34">
        <v>16.93</v>
      </c>
      <c r="S80" s="34">
        <v>0.25</v>
      </c>
      <c r="T80" s="34">
        <v>0.15</v>
      </c>
      <c r="U80" s="34">
        <v>0.17</v>
      </c>
      <c r="V80" s="34">
        <v>0.22</v>
      </c>
      <c r="W80" s="34">
        <v>0.5</v>
      </c>
      <c r="X80" s="34">
        <v>0.85</v>
      </c>
      <c r="Y80" s="34">
        <v>1.0951972555746143</v>
      </c>
      <c r="Z80" s="34">
        <v>1.3087478559176673</v>
      </c>
      <c r="AA80" s="34"/>
      <c r="AB80" s="34" t="s">
        <v>50</v>
      </c>
      <c r="AC80" s="34">
        <v>6.3</v>
      </c>
      <c r="AD80" s="34">
        <v>25.2</v>
      </c>
      <c r="AE80" s="34">
        <v>18.2</v>
      </c>
      <c r="AF80" s="34">
        <v>0.6</v>
      </c>
      <c r="AG80" s="34">
        <v>3.22</v>
      </c>
      <c r="AH80" s="34">
        <v>52.78</v>
      </c>
      <c r="AI80" s="34">
        <v>1.3846153846153846</v>
      </c>
      <c r="AJ80" s="34">
        <v>41.935483870967744</v>
      </c>
      <c r="AK80" s="34">
        <v>866.81000000000006</v>
      </c>
      <c r="AL80" s="36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8" ht="15.75" customHeight="1">
      <c r="A81" s="172" t="s">
        <v>1301</v>
      </c>
      <c r="B81" s="95">
        <v>45815</v>
      </c>
      <c r="C81" s="69" t="s">
        <v>1302</v>
      </c>
      <c r="D81" s="70">
        <v>1477</v>
      </c>
      <c r="E81" s="71">
        <v>6.55</v>
      </c>
      <c r="F81" s="71">
        <v>7.05</v>
      </c>
      <c r="G81" s="71">
        <v>4.2699999999999996</v>
      </c>
      <c r="H81" s="71">
        <v>0.11</v>
      </c>
      <c r="I81" s="71">
        <v>0.45</v>
      </c>
      <c r="J81" s="72">
        <v>2.4E-2</v>
      </c>
      <c r="K81" s="72">
        <v>0.09</v>
      </c>
      <c r="L81" s="72">
        <v>5.0999999999999997E-2</v>
      </c>
      <c r="M81" s="72">
        <v>1.7000000000000001E-2</v>
      </c>
      <c r="N81" s="87">
        <f t="shared" si="9"/>
        <v>94.988</v>
      </c>
      <c r="O81" s="82">
        <v>34.979999999999997</v>
      </c>
      <c r="P81" s="34">
        <v>38.5</v>
      </c>
      <c r="Q81" s="34">
        <v>7.41</v>
      </c>
      <c r="R81" s="34">
        <v>16.73</v>
      </c>
      <c r="S81" s="34">
        <v>0.32</v>
      </c>
      <c r="T81" s="34">
        <v>0.15</v>
      </c>
      <c r="U81" s="34">
        <v>0.17</v>
      </c>
      <c r="V81" s="34">
        <v>0.22</v>
      </c>
      <c r="W81" s="34">
        <v>0.5</v>
      </c>
      <c r="X81" s="34">
        <v>0.85</v>
      </c>
      <c r="Y81" s="34">
        <v>1.1000000000000001</v>
      </c>
      <c r="Z81" s="34">
        <v>1.31</v>
      </c>
      <c r="AA81" s="34"/>
      <c r="AB81" s="34" t="s">
        <v>53</v>
      </c>
      <c r="AC81" s="34">
        <v>14.3</v>
      </c>
      <c r="AD81" s="34" t="s">
        <v>51</v>
      </c>
      <c r="AE81" s="34"/>
      <c r="AF81" s="34"/>
      <c r="AG81" s="34"/>
      <c r="AH81" s="34"/>
      <c r="AI81" s="34"/>
      <c r="AJ81" s="34"/>
      <c r="AK81" s="34"/>
      <c r="AL81" s="36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ht="15.75" customHeight="1">
      <c r="A82" s="172" t="s">
        <v>1304</v>
      </c>
      <c r="B82" s="95">
        <v>45815</v>
      </c>
      <c r="C82" s="69" t="s">
        <v>1303</v>
      </c>
      <c r="D82" s="70">
        <v>1483</v>
      </c>
      <c r="E82" s="71">
        <v>9.25</v>
      </c>
      <c r="F82" s="71">
        <v>9.35</v>
      </c>
      <c r="G82" s="71">
        <v>4.22</v>
      </c>
      <c r="H82" s="71">
        <v>0.11</v>
      </c>
      <c r="I82" s="71">
        <v>0.57999999999999996</v>
      </c>
      <c r="J82" s="72">
        <v>1.6E-2</v>
      </c>
      <c r="K82" s="72">
        <v>9.2999999999999999E-2</v>
      </c>
      <c r="L82" s="72">
        <v>6.4000000000000001E-2</v>
      </c>
      <c r="M82" s="72">
        <v>1.9E-2</v>
      </c>
      <c r="N82" s="87">
        <f t="shared" si="9"/>
        <v>94.897999999999996</v>
      </c>
      <c r="O82" s="82">
        <v>34.409999999999997</v>
      </c>
      <c r="P82" s="34">
        <v>39.47</v>
      </c>
      <c r="Q82" s="34">
        <v>7.74</v>
      </c>
      <c r="R82" s="34">
        <v>16.12</v>
      </c>
      <c r="S82" s="34">
        <v>0.3</v>
      </c>
      <c r="T82" s="34">
        <v>0.15</v>
      </c>
      <c r="U82" s="34">
        <v>0.16</v>
      </c>
      <c r="V82" s="34">
        <v>0.21</v>
      </c>
      <c r="W82" s="34">
        <v>0.48</v>
      </c>
      <c r="X82" s="34">
        <v>0.86</v>
      </c>
      <c r="Y82" s="34">
        <v>1.1470502760825343</v>
      </c>
      <c r="Z82" s="34">
        <v>1.3719848881139205</v>
      </c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6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ht="15.75" customHeight="1">
      <c r="A83" s="172" t="s">
        <v>1306</v>
      </c>
      <c r="B83" s="95">
        <v>45815</v>
      </c>
      <c r="C83" s="69" t="s">
        <v>1305</v>
      </c>
      <c r="D83" s="70">
        <v>1496</v>
      </c>
      <c r="E83" s="71">
        <v>12.3</v>
      </c>
      <c r="F83" s="71">
        <v>12.4</v>
      </c>
      <c r="G83" s="71">
        <v>4.28</v>
      </c>
      <c r="H83" s="71">
        <v>0.12</v>
      </c>
      <c r="I83" s="71">
        <v>0.59</v>
      </c>
      <c r="J83" s="72">
        <v>1.7999999999999999E-2</v>
      </c>
      <c r="K83" s="72">
        <v>9.0999999999999998E-2</v>
      </c>
      <c r="L83" s="72">
        <v>6.9000000000000006E-2</v>
      </c>
      <c r="M83" s="72">
        <v>1.7999999999999999E-2</v>
      </c>
      <c r="N83" s="87">
        <f t="shared" si="9"/>
        <v>94.813999999999993</v>
      </c>
      <c r="O83" s="82">
        <v>34.06</v>
      </c>
      <c r="P83" s="34">
        <v>39.590000000000003</v>
      </c>
      <c r="Q83" s="34">
        <v>7.66</v>
      </c>
      <c r="R83" s="34">
        <v>16.61</v>
      </c>
      <c r="S83" s="34">
        <v>0.27</v>
      </c>
      <c r="T83" s="34">
        <v>0.11</v>
      </c>
      <c r="U83" s="34">
        <v>0.15</v>
      </c>
      <c r="V83" s="34">
        <v>0.21</v>
      </c>
      <c r="W83" s="34">
        <v>0.45</v>
      </c>
      <c r="X83" s="34">
        <v>0.79</v>
      </c>
      <c r="Y83" s="34">
        <v>1.1623605402231356</v>
      </c>
      <c r="Z83" s="34">
        <v>1.3872577803875512</v>
      </c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6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ht="15.75" customHeight="1">
      <c r="A84" s="172" t="s">
        <v>1308</v>
      </c>
      <c r="B84" s="95">
        <v>45815</v>
      </c>
      <c r="C84" s="69" t="s">
        <v>1307</v>
      </c>
      <c r="D84" s="70">
        <v>1497</v>
      </c>
      <c r="E84" s="71">
        <v>15</v>
      </c>
      <c r="F84" s="71">
        <v>15.1</v>
      </c>
      <c r="G84" s="71">
        <v>4.38</v>
      </c>
      <c r="H84" s="71">
        <v>0.1</v>
      </c>
      <c r="I84" s="71">
        <v>0.45</v>
      </c>
      <c r="J84" s="72">
        <v>2.5999999999999999E-2</v>
      </c>
      <c r="K84" s="72">
        <v>9.7000000000000003E-2</v>
      </c>
      <c r="L84" s="72">
        <v>5.3999999999999999E-2</v>
      </c>
      <c r="M84" s="72">
        <v>1.6E-2</v>
      </c>
      <c r="N84" s="87">
        <f t="shared" si="9"/>
        <v>94.876999999999995</v>
      </c>
      <c r="O84" s="82">
        <v>34.03</v>
      </c>
      <c r="P84" s="34">
        <v>39.53</v>
      </c>
      <c r="Q84" s="34">
        <v>7.64</v>
      </c>
      <c r="R84" s="34">
        <v>16.77</v>
      </c>
      <c r="S84" s="34">
        <v>0.26</v>
      </c>
      <c r="T84" s="34">
        <v>0.11</v>
      </c>
      <c r="U84" s="34">
        <v>0.16</v>
      </c>
      <c r="V84" s="34">
        <v>0.19</v>
      </c>
      <c r="W84" s="34">
        <v>0.42</v>
      </c>
      <c r="X84" s="34">
        <v>0.78</v>
      </c>
      <c r="Y84" s="34">
        <v>1.1616220981486922</v>
      </c>
      <c r="Z84" s="34">
        <v>1.3861298853952395</v>
      </c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6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1:48" ht="15.75" customHeight="1">
      <c r="A85" s="172" t="s">
        <v>1310</v>
      </c>
      <c r="B85" s="95">
        <v>45815</v>
      </c>
      <c r="C85" s="69" t="s">
        <v>1309</v>
      </c>
      <c r="D85" s="70">
        <v>1451</v>
      </c>
      <c r="E85" s="71">
        <v>17</v>
      </c>
      <c r="F85" s="71">
        <v>17.100000000000001</v>
      </c>
      <c r="G85" s="71">
        <v>4.26</v>
      </c>
      <c r="H85" s="71">
        <v>0.08</v>
      </c>
      <c r="I85" s="71">
        <v>0.23</v>
      </c>
      <c r="J85" s="72">
        <v>4.9000000000000002E-2</v>
      </c>
      <c r="K85" s="72">
        <v>9.0999999999999998E-2</v>
      </c>
      <c r="L85" s="72">
        <v>2.3E-2</v>
      </c>
      <c r="M85" s="72">
        <v>1.4E-2</v>
      </c>
      <c r="N85" s="87">
        <f t="shared" si="9"/>
        <v>95.253</v>
      </c>
      <c r="O85" s="82">
        <v>34.979999999999997</v>
      </c>
      <c r="P85" s="34">
        <v>38.5</v>
      </c>
      <c r="Q85" s="34">
        <v>7.78</v>
      </c>
      <c r="R85" s="34">
        <v>15.98</v>
      </c>
      <c r="S85" s="34">
        <v>0.39</v>
      </c>
      <c r="T85" s="34">
        <v>0.18</v>
      </c>
      <c r="U85" s="34">
        <v>0.17</v>
      </c>
      <c r="V85" s="34">
        <v>0.2</v>
      </c>
      <c r="W85" s="34">
        <v>0.53</v>
      </c>
      <c r="X85" s="34">
        <v>0.96</v>
      </c>
      <c r="Y85" s="34">
        <v>1.1006289308176103</v>
      </c>
      <c r="Z85" s="34">
        <v>1.3230417381360779</v>
      </c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6"/>
      <c r="AM85" s="10"/>
      <c r="AN85" s="10"/>
      <c r="AO85" s="10"/>
      <c r="AP85" s="10"/>
      <c r="AQ85" s="10"/>
      <c r="AR85" s="10"/>
      <c r="AS85" s="10"/>
      <c r="AT85" s="10"/>
      <c r="AU85" s="10"/>
      <c r="AV85" s="10"/>
    </row>
    <row r="86" spans="1:48" ht="14.25" customHeight="1">
      <c r="A86" s="172" t="s">
        <v>1312</v>
      </c>
      <c r="B86" s="95">
        <v>45815</v>
      </c>
      <c r="C86" s="69" t="s">
        <v>1311</v>
      </c>
      <c r="D86" s="70">
        <v>1466</v>
      </c>
      <c r="E86" s="71">
        <v>19.100000000000001</v>
      </c>
      <c r="F86" s="71">
        <v>19.2</v>
      </c>
      <c r="G86" s="71">
        <v>4.2699999999999996</v>
      </c>
      <c r="H86" s="71">
        <v>0.09</v>
      </c>
      <c r="I86" s="71">
        <v>0.41</v>
      </c>
      <c r="J86" s="72">
        <v>3.5000000000000003E-2</v>
      </c>
      <c r="K86" s="72">
        <v>9.0999999999999998E-2</v>
      </c>
      <c r="L86" s="72">
        <v>4.2999999999999997E-2</v>
      </c>
      <c r="M86" s="72">
        <v>1.6E-2</v>
      </c>
      <c r="N86" s="87">
        <f t="shared" si="9"/>
        <v>95.045000000000002</v>
      </c>
      <c r="O86" s="82">
        <v>35.53</v>
      </c>
      <c r="P86" s="34">
        <v>38.21</v>
      </c>
      <c r="Q86" s="34">
        <v>7.46</v>
      </c>
      <c r="R86" s="34">
        <v>16.149999999999999</v>
      </c>
      <c r="S86" s="34">
        <v>0.27</v>
      </c>
      <c r="T86" s="34">
        <v>0.2</v>
      </c>
      <c r="U86" s="34">
        <v>0.17</v>
      </c>
      <c r="V86" s="34">
        <v>0.21</v>
      </c>
      <c r="W86" s="34">
        <v>0.54</v>
      </c>
      <c r="X86" s="34">
        <v>0.98</v>
      </c>
      <c r="Y86" s="34">
        <v>1.0754292147481002</v>
      </c>
      <c r="Z86" s="34">
        <v>1.2853926259499016</v>
      </c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6"/>
      <c r="AM86" s="10"/>
      <c r="AN86" s="10"/>
      <c r="AO86" s="10"/>
      <c r="AP86" s="10"/>
      <c r="AQ86" s="10"/>
      <c r="AR86" s="10"/>
      <c r="AS86" s="10"/>
      <c r="AT86" s="10"/>
      <c r="AU86" s="10"/>
      <c r="AV86" s="10"/>
    </row>
    <row r="87" spans="1:48" ht="15.75" customHeight="1">
      <c r="A87" s="172" t="s">
        <v>1314</v>
      </c>
      <c r="B87" s="95">
        <v>45815</v>
      </c>
      <c r="C87" s="69" t="s">
        <v>1313</v>
      </c>
      <c r="D87" s="70">
        <v>1495</v>
      </c>
      <c r="E87" s="71">
        <v>21.1</v>
      </c>
      <c r="F87" s="71">
        <v>21.2</v>
      </c>
      <c r="G87" s="71">
        <v>4.46</v>
      </c>
      <c r="H87" s="71">
        <v>0.12</v>
      </c>
      <c r="I87" s="71">
        <v>0.9</v>
      </c>
      <c r="J87" s="72">
        <v>1.4999999999999999E-2</v>
      </c>
      <c r="K87" s="72">
        <v>9.4E-2</v>
      </c>
      <c r="L87" s="72">
        <v>8.3000000000000004E-2</v>
      </c>
      <c r="M87" s="72">
        <v>1.4999999999999999E-2</v>
      </c>
      <c r="N87" s="87">
        <f t="shared" si="9"/>
        <v>94.313000000000002</v>
      </c>
      <c r="O87" s="82">
        <v>33.97</v>
      </c>
      <c r="P87" s="34">
        <v>39.880000000000003</v>
      </c>
      <c r="Q87" s="34">
        <v>7.36</v>
      </c>
      <c r="R87" s="34">
        <v>16.77</v>
      </c>
      <c r="S87" s="34">
        <v>0.23</v>
      </c>
      <c r="T87" s="34">
        <v>0.12</v>
      </c>
      <c r="U87" s="34">
        <v>0.16</v>
      </c>
      <c r="V87" s="34">
        <v>0.16</v>
      </c>
      <c r="W87" s="34">
        <v>0.43</v>
      </c>
      <c r="X87" s="34">
        <v>0.82</v>
      </c>
      <c r="Y87" s="34">
        <v>1.1739770385634385</v>
      </c>
      <c r="Z87" s="34">
        <v>1.3906387989402416</v>
      </c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6"/>
      <c r="AM87" s="10"/>
      <c r="AN87" s="10"/>
      <c r="AO87" s="10"/>
      <c r="AP87" s="10"/>
      <c r="AQ87" s="10"/>
      <c r="AR87" s="10"/>
      <c r="AS87" s="10"/>
      <c r="AT87" s="10"/>
      <c r="AU87" s="10"/>
      <c r="AV87" s="10"/>
    </row>
    <row r="88" spans="1:48" ht="15.75" customHeight="1">
      <c r="A88" s="172" t="s">
        <v>1316</v>
      </c>
      <c r="B88" s="95">
        <v>45815</v>
      </c>
      <c r="C88" s="69" t="s">
        <v>1315</v>
      </c>
      <c r="D88" s="70">
        <v>1486</v>
      </c>
      <c r="E88" s="71">
        <v>23.1</v>
      </c>
      <c r="F88" s="71">
        <v>23.2</v>
      </c>
      <c r="G88" s="71">
        <v>4.49</v>
      </c>
      <c r="H88" s="71">
        <v>0.13</v>
      </c>
      <c r="I88" s="71">
        <v>0.57999999999999996</v>
      </c>
      <c r="J88" s="72">
        <v>0.02</v>
      </c>
      <c r="K88" s="72">
        <v>0.10199999999999999</v>
      </c>
      <c r="L88" s="72">
        <v>6.5000000000000002E-2</v>
      </c>
      <c r="M88" s="72">
        <v>1.9E-2</v>
      </c>
      <c r="N88" s="87">
        <f t="shared" si="9"/>
        <v>94.593999999999994</v>
      </c>
      <c r="O88" s="82">
        <v>34.03</v>
      </c>
      <c r="P88" s="34">
        <v>38.92</v>
      </c>
      <c r="Q88" s="34">
        <v>7.29</v>
      </c>
      <c r="R88" s="34">
        <v>17.399999999999999</v>
      </c>
      <c r="S88" s="34">
        <v>0.31</v>
      </c>
      <c r="T88" s="34">
        <v>0.17</v>
      </c>
      <c r="U88" s="34">
        <v>0.18</v>
      </c>
      <c r="V88" s="34">
        <v>0.22</v>
      </c>
      <c r="W88" s="34">
        <v>0.47</v>
      </c>
      <c r="X88" s="34">
        <v>0.9</v>
      </c>
      <c r="Y88" s="34">
        <v>1.143696738172201</v>
      </c>
      <c r="Z88" s="34">
        <v>1.357919482809286</v>
      </c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6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1:48" ht="15.75" customHeight="1">
      <c r="A89" s="105"/>
      <c r="B89" s="95"/>
      <c r="C89" s="69"/>
      <c r="D89" s="70"/>
      <c r="E89" s="71"/>
      <c r="F89" s="71"/>
      <c r="G89" s="71"/>
      <c r="H89" s="71"/>
      <c r="I89" s="71"/>
      <c r="J89" s="72"/>
      <c r="K89" s="72"/>
      <c r="L89" s="72"/>
      <c r="M89" s="72"/>
      <c r="N89" s="87"/>
      <c r="O89" s="82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6"/>
      <c r="AM89" s="10"/>
      <c r="AN89" s="10"/>
      <c r="AO89" s="10"/>
      <c r="AP89" s="10"/>
      <c r="AQ89" s="10"/>
      <c r="AR89" s="10"/>
      <c r="AS89" s="10"/>
      <c r="AT89" s="10"/>
      <c r="AU89" s="10"/>
      <c r="AV89" s="10"/>
    </row>
    <row r="90" spans="1:48" ht="15.75" customHeight="1">
      <c r="A90" s="172" t="s">
        <v>1318</v>
      </c>
      <c r="B90" s="95">
        <v>45816</v>
      </c>
      <c r="C90" s="69" t="s">
        <v>1317</v>
      </c>
      <c r="D90" s="70">
        <v>1479</v>
      </c>
      <c r="E90" s="71">
        <v>1.1000000000000001</v>
      </c>
      <c r="F90" s="71">
        <v>1.2</v>
      </c>
      <c r="G90" s="71">
        <v>4.26</v>
      </c>
      <c r="H90" s="71">
        <v>0.1</v>
      </c>
      <c r="I90" s="71">
        <v>0.46</v>
      </c>
      <c r="J90" s="72">
        <v>2.9000000000000001E-2</v>
      </c>
      <c r="K90" s="72">
        <v>9.0999999999999998E-2</v>
      </c>
      <c r="L90" s="72">
        <v>5.0999999999999997E-2</v>
      </c>
      <c r="M90" s="72">
        <v>1.6E-2</v>
      </c>
      <c r="N90" s="87">
        <f t="shared" si="9"/>
        <v>94.992999999999995</v>
      </c>
      <c r="O90" s="82">
        <v>34.6</v>
      </c>
      <c r="P90" s="34">
        <v>37.799999999999997</v>
      </c>
      <c r="Q90" s="34">
        <v>7.02</v>
      </c>
      <c r="R90" s="34">
        <v>17.12</v>
      </c>
      <c r="S90" s="34">
        <v>0.31</v>
      </c>
      <c r="T90" s="34">
        <v>0.16</v>
      </c>
      <c r="U90" s="34">
        <v>0.16</v>
      </c>
      <c r="V90" s="34">
        <v>0.23</v>
      </c>
      <c r="W90" s="34">
        <v>0.47</v>
      </c>
      <c r="X90" s="34">
        <v>0.88</v>
      </c>
      <c r="Y90" s="34">
        <v>1.0924855491329479</v>
      </c>
      <c r="Z90" s="34">
        <v>1.2953757225433524</v>
      </c>
      <c r="AA90" s="34"/>
      <c r="AB90" s="34" t="s">
        <v>48</v>
      </c>
      <c r="AC90" s="34">
        <v>22.3</v>
      </c>
      <c r="AD90" s="34">
        <v>25.4</v>
      </c>
      <c r="AE90" s="34">
        <v>17.8</v>
      </c>
      <c r="AF90" s="34">
        <v>0.6</v>
      </c>
      <c r="AG90" s="34">
        <v>3.35</v>
      </c>
      <c r="AH90" s="34">
        <v>52.85</v>
      </c>
      <c r="AI90" s="34">
        <v>1.4269662921348314</v>
      </c>
      <c r="AJ90" s="34">
        <v>41.203703703703702</v>
      </c>
      <c r="AK90" s="34">
        <v>876.875</v>
      </c>
      <c r="AL90" s="36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1:48" ht="15.75" customHeight="1">
      <c r="A91" s="172" t="s">
        <v>1320</v>
      </c>
      <c r="B91" s="95">
        <v>45816</v>
      </c>
      <c r="C91" s="69" t="s">
        <v>1319</v>
      </c>
      <c r="D91" s="70">
        <v>1465</v>
      </c>
      <c r="E91" s="71">
        <v>3.4</v>
      </c>
      <c r="F91" s="71">
        <v>3.5</v>
      </c>
      <c r="G91" s="71">
        <v>4.3600000000000003</v>
      </c>
      <c r="H91" s="71">
        <v>0.1</v>
      </c>
      <c r="I91" s="71">
        <v>0.42</v>
      </c>
      <c r="J91" s="72">
        <v>3.2000000000000001E-2</v>
      </c>
      <c r="K91" s="72">
        <v>0.09</v>
      </c>
      <c r="L91" s="72">
        <v>4.4999999999999998E-2</v>
      </c>
      <c r="M91" s="72">
        <v>1.7000000000000001E-2</v>
      </c>
      <c r="N91" s="87">
        <f t="shared" si="9"/>
        <v>94.936000000000007</v>
      </c>
      <c r="O91" s="82">
        <v>35.47</v>
      </c>
      <c r="P91" s="34">
        <v>37.82</v>
      </c>
      <c r="Q91" s="34">
        <v>7.15</v>
      </c>
      <c r="R91" s="34">
        <v>16.87</v>
      </c>
      <c r="S91" s="34">
        <v>0.32</v>
      </c>
      <c r="T91" s="34">
        <v>0.21</v>
      </c>
      <c r="U91" s="34">
        <v>0.19</v>
      </c>
      <c r="V91" s="34">
        <v>0.22</v>
      </c>
      <c r="W91" s="34">
        <v>0.48</v>
      </c>
      <c r="X91" s="34">
        <v>0.95</v>
      </c>
      <c r="Y91" s="34">
        <v>1.0662531716943897</v>
      </c>
      <c r="Z91" s="34">
        <v>1.2678319706794474</v>
      </c>
      <c r="AA91" s="34"/>
      <c r="AB91" s="34" t="s">
        <v>50</v>
      </c>
      <c r="AC91" s="34">
        <v>6.3</v>
      </c>
      <c r="AD91" s="34"/>
      <c r="AE91" s="34"/>
      <c r="AF91" s="34"/>
      <c r="AG91" s="34"/>
      <c r="AH91" s="34"/>
      <c r="AI91" s="34"/>
      <c r="AJ91" s="34"/>
      <c r="AK91" s="34"/>
      <c r="AL91" s="36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spans="1:48" ht="15.75" customHeight="1">
      <c r="A92" s="172" t="s">
        <v>1322</v>
      </c>
      <c r="B92" s="95">
        <v>45816</v>
      </c>
      <c r="C92" s="69" t="s">
        <v>1321</v>
      </c>
      <c r="D92" s="70">
        <v>1505</v>
      </c>
      <c r="E92" s="71">
        <v>5.4</v>
      </c>
      <c r="F92" s="71">
        <v>5.5</v>
      </c>
      <c r="G92" s="71">
        <v>4.34</v>
      </c>
      <c r="H92" s="71">
        <v>0.1</v>
      </c>
      <c r="I92" s="71">
        <v>1.03</v>
      </c>
      <c r="J92" s="72">
        <v>1.4999999999999999E-2</v>
      </c>
      <c r="K92" s="72">
        <v>9.0999999999999998E-2</v>
      </c>
      <c r="L92" s="72">
        <v>8.5999999999999993E-2</v>
      </c>
      <c r="M92" s="72">
        <v>1.2999999999999999E-2</v>
      </c>
      <c r="N92" s="87">
        <f t="shared" si="9"/>
        <v>94.325000000000003</v>
      </c>
      <c r="O92" s="82">
        <v>34.25</v>
      </c>
      <c r="P92" s="34">
        <v>39.11</v>
      </c>
      <c r="Q92" s="34">
        <v>7.31</v>
      </c>
      <c r="R92" s="34">
        <v>17.55</v>
      </c>
      <c r="S92" s="34">
        <v>0.2</v>
      </c>
      <c r="T92" s="34">
        <v>0.08</v>
      </c>
      <c r="U92" s="34">
        <v>0.17</v>
      </c>
      <c r="V92" s="34">
        <v>0.17</v>
      </c>
      <c r="W92" s="34">
        <v>0.39</v>
      </c>
      <c r="X92" s="34">
        <v>0.67</v>
      </c>
      <c r="Y92" s="34">
        <f>+P92/O92</f>
        <v>1.1418978102189781</v>
      </c>
      <c r="Z92" s="34">
        <f>+(P92+Q92)/34.25</f>
        <v>1.3553284671532848</v>
      </c>
      <c r="AA92" s="34"/>
      <c r="AB92" s="34" t="s">
        <v>53</v>
      </c>
      <c r="AC92" s="34">
        <v>14.3</v>
      </c>
      <c r="AD92" s="34">
        <v>25.4</v>
      </c>
      <c r="AE92" s="34">
        <v>17.399999999999999</v>
      </c>
      <c r="AF92" s="34">
        <v>0.6</v>
      </c>
      <c r="AG92" s="34">
        <v>3.48</v>
      </c>
      <c r="AH92" s="34">
        <v>53.120000000000005</v>
      </c>
      <c r="AI92" s="34">
        <v>1.4597701149425288</v>
      </c>
      <c r="AJ92" s="34">
        <v>40.654205607476634</v>
      </c>
      <c r="AK92" s="34">
        <v>880.84</v>
      </c>
      <c r="AL92" s="36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spans="1:48" ht="15.75" customHeight="1">
      <c r="A93" s="172" t="s">
        <v>1323</v>
      </c>
      <c r="B93" s="95">
        <v>45816</v>
      </c>
      <c r="C93" s="69" t="s">
        <v>1324</v>
      </c>
      <c r="D93" s="70">
        <v>1496</v>
      </c>
      <c r="E93" s="71">
        <v>8.0500000000000007</v>
      </c>
      <c r="F93" s="71">
        <v>8.15</v>
      </c>
      <c r="G93" s="71">
        <v>4.3499999999999996</v>
      </c>
      <c r="H93" s="71">
        <v>0.11</v>
      </c>
      <c r="I93" s="71">
        <v>0.55000000000000004</v>
      </c>
      <c r="J93" s="72">
        <v>0.02</v>
      </c>
      <c r="K93" s="72">
        <v>0.09</v>
      </c>
      <c r="L93" s="72">
        <v>6.5000000000000002E-2</v>
      </c>
      <c r="M93" s="72">
        <v>1.4999999999999999E-2</v>
      </c>
      <c r="N93" s="87">
        <f t="shared" si="9"/>
        <v>94.8</v>
      </c>
      <c r="O93" s="82">
        <v>34.799999999999997</v>
      </c>
      <c r="P93" s="34">
        <v>38.5</v>
      </c>
      <c r="Q93" s="34">
        <v>7.22</v>
      </c>
      <c r="R93" s="34">
        <v>17.21</v>
      </c>
      <c r="S93" s="34">
        <v>0.27</v>
      </c>
      <c r="T93" s="34">
        <v>0.12</v>
      </c>
      <c r="U93" s="34">
        <v>0.15</v>
      </c>
      <c r="V93" s="34">
        <v>0.24</v>
      </c>
      <c r="W93" s="34">
        <v>0.46</v>
      </c>
      <c r="X93" s="34">
        <v>0.82</v>
      </c>
      <c r="Y93" s="34">
        <f t="shared" ref="Y93:Y95" si="10">+P93/O93</f>
        <v>1.1063218390804599</v>
      </c>
      <c r="Z93" s="34">
        <f t="shared" ref="Z93:Z95" si="11">+(P93+Q93)/34.25</f>
        <v>1.3348905109489051</v>
      </c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6"/>
      <c r="AM93" s="10"/>
      <c r="AN93" s="10"/>
      <c r="AO93" s="10"/>
      <c r="AP93" s="10"/>
      <c r="AQ93" s="10"/>
      <c r="AR93" s="10"/>
      <c r="AS93" s="10"/>
      <c r="AT93" s="10"/>
      <c r="AU93" s="10"/>
      <c r="AV93" s="10"/>
    </row>
    <row r="94" spans="1:48" ht="15.75" customHeight="1">
      <c r="A94" s="172" t="s">
        <v>1325</v>
      </c>
      <c r="B94" s="95">
        <v>45816</v>
      </c>
      <c r="C94" s="69" t="s">
        <v>1326</v>
      </c>
      <c r="D94" s="70">
        <v>1482</v>
      </c>
      <c r="E94" s="71">
        <v>10.199999999999999</v>
      </c>
      <c r="F94" s="71">
        <v>10.3</v>
      </c>
      <c r="G94" s="71">
        <v>4.2699999999999996</v>
      </c>
      <c r="H94" s="71">
        <v>0.1</v>
      </c>
      <c r="I94" s="71">
        <v>0.5</v>
      </c>
      <c r="J94" s="72">
        <v>0.03</v>
      </c>
      <c r="K94" s="72">
        <v>9.0999999999999998E-2</v>
      </c>
      <c r="L94" s="72">
        <v>4.8000000000000001E-2</v>
      </c>
      <c r="M94" s="72">
        <v>1.4E-2</v>
      </c>
      <c r="N94" s="87">
        <f t="shared" si="9"/>
        <v>94.947000000000003</v>
      </c>
      <c r="O94" s="82">
        <v>35.78</v>
      </c>
      <c r="P94" s="34">
        <v>37.32</v>
      </c>
      <c r="Q94" s="34">
        <v>7</v>
      </c>
      <c r="R94" s="34">
        <v>17.03</v>
      </c>
      <c r="S94" s="34">
        <v>0.42</v>
      </c>
      <c r="T94" s="34">
        <v>0.15</v>
      </c>
      <c r="U94" s="34">
        <v>0.15</v>
      </c>
      <c r="V94" s="34">
        <v>0.21</v>
      </c>
      <c r="W94" s="34">
        <v>0.49</v>
      </c>
      <c r="X94" s="34">
        <v>0.88</v>
      </c>
      <c r="Y94" s="34">
        <f t="shared" si="10"/>
        <v>1.043040804918949</v>
      </c>
      <c r="Z94" s="34">
        <f t="shared" si="11"/>
        <v>1.2940145985401459</v>
      </c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6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1:48" ht="15.75" customHeight="1">
      <c r="A95" s="172" t="s">
        <v>1327</v>
      </c>
      <c r="B95" s="95">
        <v>45816</v>
      </c>
      <c r="C95" s="69" t="s">
        <v>1328</v>
      </c>
      <c r="D95" s="70">
        <v>1475</v>
      </c>
      <c r="E95" s="71">
        <v>12.15</v>
      </c>
      <c r="F95" s="71">
        <v>12.25</v>
      </c>
      <c r="G95" s="71">
        <v>4.2</v>
      </c>
      <c r="H95" s="71">
        <v>0.1</v>
      </c>
      <c r="I95" s="71">
        <v>0.61</v>
      </c>
      <c r="J95" s="72">
        <v>2.5999999999999999E-2</v>
      </c>
      <c r="K95" s="72">
        <v>9.0999999999999998E-2</v>
      </c>
      <c r="L95" s="72">
        <v>6.0999999999999999E-2</v>
      </c>
      <c r="M95" s="72">
        <v>1.4999999999999999E-2</v>
      </c>
      <c r="N95" s="87">
        <f t="shared" si="9"/>
        <v>94.897000000000006</v>
      </c>
      <c r="O95" s="82">
        <v>35.51</v>
      </c>
      <c r="P95" s="34">
        <v>37.71</v>
      </c>
      <c r="Q95" s="34">
        <v>7.17</v>
      </c>
      <c r="R95" s="34">
        <v>16.93</v>
      </c>
      <c r="S95" s="34">
        <v>0.32</v>
      </c>
      <c r="T95" s="34">
        <v>0.17</v>
      </c>
      <c r="U95" s="34">
        <v>0.16</v>
      </c>
      <c r="V95" s="34">
        <v>0.21</v>
      </c>
      <c r="W95" s="34">
        <v>0.48</v>
      </c>
      <c r="X95" s="34">
        <v>0.91</v>
      </c>
      <c r="Y95" s="34">
        <f t="shared" si="10"/>
        <v>1.0619543790481556</v>
      </c>
      <c r="Z95" s="34">
        <f t="shared" si="11"/>
        <v>1.3103649635036496</v>
      </c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6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spans="1:48" ht="15.75" customHeight="1">
      <c r="A96" s="172" t="s">
        <v>1329</v>
      </c>
      <c r="B96" s="95">
        <v>45816</v>
      </c>
      <c r="C96" s="69" t="s">
        <v>1330</v>
      </c>
      <c r="D96" s="70">
        <v>1512</v>
      </c>
      <c r="E96" s="71">
        <v>14.1</v>
      </c>
      <c r="F96" s="71">
        <v>14.2</v>
      </c>
      <c r="G96" s="71">
        <v>4.2699999999999996</v>
      </c>
      <c r="H96" s="71">
        <v>0.11</v>
      </c>
      <c r="I96" s="71">
        <v>1.0900000000000001</v>
      </c>
      <c r="J96" s="72">
        <v>1.6E-2</v>
      </c>
      <c r="K96" s="72">
        <v>9.1999999999999998E-2</v>
      </c>
      <c r="L96" s="72">
        <v>9.1999999999999998E-2</v>
      </c>
      <c r="M96" s="72">
        <v>1.2E-2</v>
      </c>
      <c r="N96" s="87">
        <f t="shared" si="9"/>
        <v>94.317999999999998</v>
      </c>
      <c r="O96" s="82">
        <v>33.85</v>
      </c>
      <c r="P96" s="34">
        <v>39.25</v>
      </c>
      <c r="Q96" s="34">
        <v>7.25</v>
      </c>
      <c r="R96" s="34">
        <v>17.68</v>
      </c>
      <c r="S96" s="34">
        <v>0.27</v>
      </c>
      <c r="T96" s="34">
        <v>0.08</v>
      </c>
      <c r="U96" s="34">
        <v>0.15</v>
      </c>
      <c r="V96" s="34">
        <v>0.2</v>
      </c>
      <c r="W96" s="34">
        <v>0.46</v>
      </c>
      <c r="X96" s="34">
        <v>0.7</v>
      </c>
      <c r="Y96" s="34">
        <v>1.1595273264401773</v>
      </c>
      <c r="Z96" s="34">
        <v>1.3737075332348596</v>
      </c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6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spans="1:48" ht="15.75" customHeight="1">
      <c r="A97" s="172" t="s">
        <v>1331</v>
      </c>
      <c r="B97" s="95">
        <v>45816</v>
      </c>
      <c r="C97" s="69" t="s">
        <v>1332</v>
      </c>
      <c r="D97" s="70">
        <v>1497</v>
      </c>
      <c r="E97" s="71">
        <v>16.100000000000001</v>
      </c>
      <c r="F97" s="71">
        <v>16.2</v>
      </c>
      <c r="G97" s="71">
        <v>4.26</v>
      </c>
      <c r="H97" s="71">
        <v>0.11</v>
      </c>
      <c r="I97" s="71">
        <v>0.54</v>
      </c>
      <c r="J97" s="72">
        <v>2.5000000000000001E-2</v>
      </c>
      <c r="K97" s="72">
        <v>0.09</v>
      </c>
      <c r="L97" s="72">
        <v>5.7000000000000002E-2</v>
      </c>
      <c r="M97" s="72">
        <v>1.6E-2</v>
      </c>
      <c r="N97" s="87">
        <f t="shared" si="9"/>
        <v>94.902000000000001</v>
      </c>
      <c r="O97" s="82">
        <v>34.799999999999997</v>
      </c>
      <c r="P97" s="34">
        <v>38.19</v>
      </c>
      <c r="Q97" s="34">
        <v>7.08</v>
      </c>
      <c r="R97" s="34">
        <v>17.420000000000002</v>
      </c>
      <c r="S97" s="34">
        <v>0.33</v>
      </c>
      <c r="T97" s="34">
        <v>0.15</v>
      </c>
      <c r="U97" s="34">
        <v>0.17</v>
      </c>
      <c r="V97" s="34">
        <v>0.25</v>
      </c>
      <c r="W97" s="34">
        <v>0.47</v>
      </c>
      <c r="X97" s="34">
        <v>0.82</v>
      </c>
      <c r="Y97" s="34">
        <v>1.0974137931034482</v>
      </c>
      <c r="Z97" s="34">
        <v>1.3008620689655173</v>
      </c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6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1:48" ht="15.75" customHeight="1">
      <c r="A98" s="172" t="s">
        <v>1333</v>
      </c>
      <c r="B98" s="95">
        <v>45816</v>
      </c>
      <c r="C98" s="69" t="s">
        <v>1334</v>
      </c>
      <c r="D98" s="70">
        <v>1485</v>
      </c>
      <c r="E98" s="71">
        <v>17.45</v>
      </c>
      <c r="F98" s="71">
        <v>17.55</v>
      </c>
      <c r="G98" s="71">
        <v>4.28</v>
      </c>
      <c r="H98" s="71">
        <v>0.11</v>
      </c>
      <c r="I98" s="71">
        <v>0.48</v>
      </c>
      <c r="J98" s="72">
        <v>3.2000000000000001E-2</v>
      </c>
      <c r="K98" s="72">
        <v>0.09</v>
      </c>
      <c r="L98" s="72">
        <v>5.2999999999999999E-2</v>
      </c>
      <c r="M98" s="72">
        <v>1.7000000000000001E-2</v>
      </c>
      <c r="N98" s="87">
        <f t="shared" si="9"/>
        <v>94.938000000000002</v>
      </c>
      <c r="O98" s="82">
        <v>35.79</v>
      </c>
      <c r="P98" s="34">
        <v>37.01</v>
      </c>
      <c r="Q98" s="34">
        <v>7.06</v>
      </c>
      <c r="R98" s="34">
        <v>17.36</v>
      </c>
      <c r="S98" s="34">
        <v>0.37</v>
      </c>
      <c r="T98" s="34">
        <v>0.18</v>
      </c>
      <c r="U98" s="34">
        <v>0.17</v>
      </c>
      <c r="V98" s="34">
        <v>0.22</v>
      </c>
      <c r="W98" s="34">
        <v>0.52</v>
      </c>
      <c r="X98" s="34">
        <v>0.91</v>
      </c>
      <c r="Y98" s="34">
        <v>1.0340877340039116</v>
      </c>
      <c r="Z98" s="34">
        <v>1.2313495389773681</v>
      </c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6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spans="1:48" ht="15.75" customHeight="1">
      <c r="A99" s="172" t="s">
        <v>1336</v>
      </c>
      <c r="B99" s="95">
        <v>45816</v>
      </c>
      <c r="C99" s="69" t="s">
        <v>1335</v>
      </c>
      <c r="D99" s="70">
        <v>1484</v>
      </c>
      <c r="E99" s="71">
        <v>19.5</v>
      </c>
      <c r="F99" s="71">
        <v>20</v>
      </c>
      <c r="G99" s="71">
        <v>4.26</v>
      </c>
      <c r="H99" s="71">
        <v>0.1</v>
      </c>
      <c r="I99" s="71">
        <v>0.55000000000000004</v>
      </c>
      <c r="J99" s="72">
        <v>2.8000000000000001E-2</v>
      </c>
      <c r="K99" s="72">
        <v>9.1999999999999998E-2</v>
      </c>
      <c r="L99" s="72">
        <v>6.0999999999999999E-2</v>
      </c>
      <c r="M99" s="72">
        <v>1.4E-2</v>
      </c>
      <c r="N99" s="87">
        <f t="shared" si="9"/>
        <v>94.894999999999996</v>
      </c>
      <c r="O99" s="82">
        <v>34.51</v>
      </c>
      <c r="P99" s="34">
        <v>38.58</v>
      </c>
      <c r="Q99" s="34">
        <v>7.2</v>
      </c>
      <c r="R99" s="34">
        <v>17.34</v>
      </c>
      <c r="S99" s="34">
        <v>0.27</v>
      </c>
      <c r="T99" s="34">
        <v>0.13</v>
      </c>
      <c r="U99" s="34">
        <v>0.17</v>
      </c>
      <c r="V99" s="34">
        <v>0.24</v>
      </c>
      <c r="W99" s="34">
        <v>0.47</v>
      </c>
      <c r="X99" s="34">
        <v>0.86</v>
      </c>
      <c r="Y99" s="34">
        <v>1.1179368299043755</v>
      </c>
      <c r="Z99" s="34">
        <v>1.3265720081135903</v>
      </c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6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1:48" ht="15.75" customHeight="1">
      <c r="A100" s="172" t="s">
        <v>1338</v>
      </c>
      <c r="B100" s="95">
        <v>45816</v>
      </c>
      <c r="C100" s="69" t="s">
        <v>1337</v>
      </c>
      <c r="D100" s="70">
        <v>1487</v>
      </c>
      <c r="E100" s="71">
        <v>21.35</v>
      </c>
      <c r="F100" s="71">
        <v>21.45</v>
      </c>
      <c r="G100" s="71">
        <v>4.3899999999999997</v>
      </c>
      <c r="H100" s="71">
        <v>0.1</v>
      </c>
      <c r="I100" s="71">
        <v>0.62</v>
      </c>
      <c r="J100" s="72">
        <v>2.1999999999999999E-2</v>
      </c>
      <c r="K100" s="72">
        <v>9.6000000000000002E-2</v>
      </c>
      <c r="L100" s="72">
        <v>6.6000000000000003E-2</v>
      </c>
      <c r="M100" s="72">
        <v>1.2999999999999999E-2</v>
      </c>
      <c r="N100" s="87">
        <f t="shared" si="9"/>
        <v>94.692999999999998</v>
      </c>
      <c r="O100" s="82">
        <v>34.090000000000003</v>
      </c>
      <c r="P100" s="34">
        <v>38.549999999999997</v>
      </c>
      <c r="Q100" s="34">
        <v>7.27</v>
      </c>
      <c r="R100" s="34">
        <v>17.77</v>
      </c>
      <c r="S100" s="34">
        <v>0.36</v>
      </c>
      <c r="T100" s="34">
        <v>0.13</v>
      </c>
      <c r="U100" s="34">
        <v>0.17</v>
      </c>
      <c r="V100" s="34">
        <v>0.21</v>
      </c>
      <c r="W100" s="34">
        <v>0.49</v>
      </c>
      <c r="X100" s="34">
        <v>0.84</v>
      </c>
      <c r="Y100" s="34">
        <v>1.1308301554708124</v>
      </c>
      <c r="Z100" s="34">
        <v>1.344089175711352</v>
      </c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6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spans="1:48" ht="15.75" customHeight="1">
      <c r="A101" s="172" t="s">
        <v>1340</v>
      </c>
      <c r="B101" s="95">
        <v>45816</v>
      </c>
      <c r="C101" s="69" t="s">
        <v>1339</v>
      </c>
      <c r="D101" s="70">
        <v>1486</v>
      </c>
      <c r="E101" s="71">
        <v>23.1</v>
      </c>
      <c r="F101" s="71">
        <v>23.2</v>
      </c>
      <c r="G101" s="71">
        <v>4.34</v>
      </c>
      <c r="H101" s="71">
        <v>0.1</v>
      </c>
      <c r="I101" s="71">
        <v>0.53</v>
      </c>
      <c r="J101" s="72">
        <v>2.1000000000000001E-2</v>
      </c>
      <c r="K101" s="72">
        <v>8.2000000000000003E-2</v>
      </c>
      <c r="L101" s="72">
        <v>0.06</v>
      </c>
      <c r="M101" s="72">
        <v>1.4E-2</v>
      </c>
      <c r="N101" s="87">
        <f t="shared" si="9"/>
        <v>94.852999999999994</v>
      </c>
      <c r="O101" s="82">
        <v>34.75</v>
      </c>
      <c r="P101" s="34">
        <v>38.270000000000003</v>
      </c>
      <c r="Q101" s="34">
        <v>7.2</v>
      </c>
      <c r="R101" s="34">
        <v>17.45</v>
      </c>
      <c r="S101" s="34">
        <v>0.28000000000000003</v>
      </c>
      <c r="T101" s="34">
        <v>0.13</v>
      </c>
      <c r="U101" s="34">
        <v>0.16</v>
      </c>
      <c r="V101" s="34">
        <v>0.24</v>
      </c>
      <c r="W101" s="34">
        <v>0.46</v>
      </c>
      <c r="X101" s="34">
        <v>0.87</v>
      </c>
      <c r="Y101" s="34">
        <v>1.101294964028777</v>
      </c>
      <c r="Z101" s="34">
        <v>1.3084892086330937</v>
      </c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6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1:48" ht="15.75" customHeight="1">
      <c r="A102" s="106"/>
      <c r="B102" s="95"/>
      <c r="C102" s="69"/>
      <c r="D102" s="70"/>
      <c r="E102" s="71"/>
      <c r="F102" s="71"/>
      <c r="G102" s="71"/>
      <c r="H102" s="71"/>
      <c r="I102" s="71"/>
      <c r="J102" s="72"/>
      <c r="K102" s="72"/>
      <c r="L102" s="72"/>
      <c r="M102" s="72"/>
      <c r="N102" s="87"/>
      <c r="O102" s="82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6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</row>
    <row r="103" spans="1:48" ht="15.75" customHeight="1">
      <c r="A103" s="172" t="s">
        <v>1342</v>
      </c>
      <c r="B103" s="95">
        <v>45817</v>
      </c>
      <c r="C103" s="69" t="s">
        <v>1341</v>
      </c>
      <c r="D103" s="70">
        <v>1485</v>
      </c>
      <c r="E103" s="71">
        <v>1.1000000000000001</v>
      </c>
      <c r="F103" s="71">
        <v>1.2</v>
      </c>
      <c r="G103" s="71">
        <v>4.47</v>
      </c>
      <c r="H103" s="71">
        <v>0.1</v>
      </c>
      <c r="I103" s="71">
        <v>0.71</v>
      </c>
      <c r="J103" s="72">
        <v>1.7999999999999999E-2</v>
      </c>
      <c r="K103" s="72">
        <v>0.09</v>
      </c>
      <c r="L103" s="72">
        <v>7.0999999999999994E-2</v>
      </c>
      <c r="M103" s="72">
        <v>1.2999999999999999E-2</v>
      </c>
      <c r="N103" s="87">
        <f t="shared" si="9"/>
        <v>94.528000000000006</v>
      </c>
      <c r="O103" s="82">
        <v>34.340000000000003</v>
      </c>
      <c r="P103" s="34">
        <v>38.76</v>
      </c>
      <c r="Q103" s="34">
        <v>7.29</v>
      </c>
      <c r="R103" s="34">
        <v>17.47</v>
      </c>
      <c r="S103" s="34">
        <v>0.25</v>
      </c>
      <c r="T103" s="34">
        <v>0.1</v>
      </c>
      <c r="U103" s="34">
        <v>0.15</v>
      </c>
      <c r="V103" s="34">
        <v>0.23</v>
      </c>
      <c r="W103" s="34">
        <v>0.47</v>
      </c>
      <c r="X103" s="34">
        <v>0.81</v>
      </c>
      <c r="Y103" s="34">
        <v>1.1287128712871286</v>
      </c>
      <c r="Z103" s="34">
        <v>1.3410017472335467</v>
      </c>
      <c r="AA103" s="34"/>
      <c r="AB103" s="34" t="s">
        <v>48</v>
      </c>
      <c r="AC103" s="34">
        <v>22.3</v>
      </c>
      <c r="AD103" s="34" t="s">
        <v>51</v>
      </c>
      <c r="AE103" s="34"/>
      <c r="AF103" s="34"/>
      <c r="AG103" s="34"/>
      <c r="AH103" s="34"/>
      <c r="AI103" s="34"/>
      <c r="AJ103" s="34"/>
      <c r="AK103" s="34"/>
      <c r="AL103" s="36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1:48" ht="15.75" customHeight="1">
      <c r="A104" s="172" t="s">
        <v>1344</v>
      </c>
      <c r="B104" s="95">
        <v>45817</v>
      </c>
      <c r="C104" s="69" t="s">
        <v>1343</v>
      </c>
      <c r="D104" s="70">
        <v>1482</v>
      </c>
      <c r="E104" s="71">
        <v>3.1</v>
      </c>
      <c r="F104" s="71">
        <v>3.2</v>
      </c>
      <c r="G104" s="71">
        <v>4.38</v>
      </c>
      <c r="H104" s="71">
        <v>0.1</v>
      </c>
      <c r="I104" s="71">
        <v>0.52</v>
      </c>
      <c r="J104" s="72">
        <v>0.02</v>
      </c>
      <c r="K104" s="72">
        <v>9.0999999999999998E-2</v>
      </c>
      <c r="L104" s="72">
        <v>5.8999999999999997E-2</v>
      </c>
      <c r="M104" s="72">
        <v>1.4E-2</v>
      </c>
      <c r="N104" s="87">
        <f t="shared" si="9"/>
        <v>94.816000000000003</v>
      </c>
      <c r="O104" s="82">
        <v>34.35</v>
      </c>
      <c r="P104" s="34">
        <v>38.799999999999997</v>
      </c>
      <c r="Q104" s="34">
        <v>7.23</v>
      </c>
      <c r="R104" s="34">
        <v>17.329999999999998</v>
      </c>
      <c r="S104" s="34">
        <v>0.24</v>
      </c>
      <c r="T104" s="34">
        <v>0.13</v>
      </c>
      <c r="U104" s="34">
        <v>0.16</v>
      </c>
      <c r="V104" s="34">
        <v>0.24</v>
      </c>
      <c r="W104" s="34">
        <v>0.46</v>
      </c>
      <c r="X104" s="34">
        <v>0.84</v>
      </c>
      <c r="Y104" s="34">
        <v>1.1295487627365355</v>
      </c>
      <c r="Z104" s="34">
        <v>1.3400291120815138</v>
      </c>
      <c r="AA104" s="34"/>
      <c r="AB104" s="34" t="s">
        <v>50</v>
      </c>
      <c r="AC104" s="34">
        <v>6.3</v>
      </c>
      <c r="AD104" s="34">
        <v>25.2</v>
      </c>
      <c r="AE104" s="34">
        <v>17.399999999999999</v>
      </c>
      <c r="AF104" s="34">
        <v>0.6</v>
      </c>
      <c r="AG104" s="34">
        <v>3.35</v>
      </c>
      <c r="AH104" s="34">
        <v>53.45</v>
      </c>
      <c r="AI104" s="34">
        <v>1.4482758620689655</v>
      </c>
      <c r="AJ104" s="34">
        <v>40.845070422535215</v>
      </c>
      <c r="AK104" s="34">
        <v>870.77499999999998</v>
      </c>
      <c r="AL104" s="36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1:48" ht="15.75" customHeight="1">
      <c r="A105" s="172" t="s">
        <v>1346</v>
      </c>
      <c r="B105" s="95">
        <v>45817</v>
      </c>
      <c r="C105" s="69" t="s">
        <v>1345</v>
      </c>
      <c r="D105" s="70">
        <v>1507</v>
      </c>
      <c r="E105" s="71">
        <v>5.2</v>
      </c>
      <c r="F105" s="71">
        <v>5.3</v>
      </c>
      <c r="G105" s="71">
        <v>4.29</v>
      </c>
      <c r="H105" s="71">
        <v>0.12</v>
      </c>
      <c r="I105" s="71">
        <v>1.06</v>
      </c>
      <c r="J105" s="72">
        <v>1.2E-2</v>
      </c>
      <c r="K105" s="72">
        <v>0.09</v>
      </c>
      <c r="L105" s="72">
        <v>9.6000000000000002E-2</v>
      </c>
      <c r="M105" s="72">
        <v>1.4999999999999999E-2</v>
      </c>
      <c r="N105" s="87">
        <f t="shared" si="9"/>
        <v>94.317000000000007</v>
      </c>
      <c r="O105" s="82">
        <v>33.159999999999997</v>
      </c>
      <c r="P105" s="34">
        <v>39.9</v>
      </c>
      <c r="Q105" s="34">
        <v>7.34</v>
      </c>
      <c r="R105" s="34">
        <v>17.690000000000001</v>
      </c>
      <c r="S105" s="34">
        <v>0.2</v>
      </c>
      <c r="T105" s="34">
        <v>0.1</v>
      </c>
      <c r="U105" s="34">
        <v>0.16</v>
      </c>
      <c r="V105" s="34">
        <v>0.18</v>
      </c>
      <c r="W105" s="34">
        <v>0.4</v>
      </c>
      <c r="X105" s="34">
        <v>0.75</v>
      </c>
      <c r="Y105" s="34">
        <v>1.2032569360675514</v>
      </c>
      <c r="Z105" s="34">
        <v>1.4246079613992761</v>
      </c>
      <c r="AA105" s="34"/>
      <c r="AB105" s="34" t="s">
        <v>53</v>
      </c>
      <c r="AC105" s="34">
        <v>14.3</v>
      </c>
      <c r="AD105" s="34" t="s">
        <v>51</v>
      </c>
      <c r="AE105" s="34"/>
      <c r="AF105" s="34"/>
      <c r="AG105" s="34"/>
      <c r="AH105" s="34"/>
      <c r="AI105" s="34"/>
      <c r="AJ105" s="34"/>
      <c r="AK105" s="34"/>
      <c r="AL105" s="36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spans="1:48" ht="15.75" customHeight="1">
      <c r="A106" s="172" t="s">
        <v>1348</v>
      </c>
      <c r="B106" s="95">
        <v>45817</v>
      </c>
      <c r="C106" s="69" t="s">
        <v>1347</v>
      </c>
      <c r="D106" s="70">
        <v>1491</v>
      </c>
      <c r="E106" s="71">
        <v>7.05</v>
      </c>
      <c r="F106" s="71">
        <v>7.15</v>
      </c>
      <c r="G106" s="71">
        <v>4.4000000000000004</v>
      </c>
      <c r="H106" s="71">
        <v>0.1</v>
      </c>
      <c r="I106" s="71">
        <v>0.6</v>
      </c>
      <c r="J106" s="72">
        <v>2.1999999999999999E-2</v>
      </c>
      <c r="K106" s="72">
        <v>0.09</v>
      </c>
      <c r="L106" s="72">
        <v>6.3E-2</v>
      </c>
      <c r="M106" s="72">
        <v>1.4E-2</v>
      </c>
      <c r="N106" s="87">
        <f t="shared" si="9"/>
        <v>94.710999999999999</v>
      </c>
      <c r="O106" s="82">
        <v>33.43</v>
      </c>
      <c r="P106" s="34">
        <v>39.57</v>
      </c>
      <c r="Q106" s="34">
        <v>7.25</v>
      </c>
      <c r="R106" s="34">
        <v>17.5</v>
      </c>
      <c r="S106" s="34">
        <v>0.28000000000000003</v>
      </c>
      <c r="T106" s="34">
        <v>0.11</v>
      </c>
      <c r="U106" s="34">
        <v>0.17</v>
      </c>
      <c r="V106" s="34">
        <v>0.25</v>
      </c>
      <c r="W106" s="34">
        <v>0.45</v>
      </c>
      <c r="X106" s="34">
        <v>0.78</v>
      </c>
      <c r="Y106" s="34">
        <v>1.18</v>
      </c>
      <c r="Z106" s="34">
        <v>1.4</v>
      </c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6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spans="1:48" ht="15.75" customHeight="1">
      <c r="A107" s="172" t="s">
        <v>1350</v>
      </c>
      <c r="B107" s="95">
        <v>45817</v>
      </c>
      <c r="C107" s="69" t="s">
        <v>1349</v>
      </c>
      <c r="D107" s="70">
        <v>1497</v>
      </c>
      <c r="E107" s="71">
        <v>9.3000000000000007</v>
      </c>
      <c r="F107" s="71">
        <v>9.4</v>
      </c>
      <c r="G107" s="71">
        <v>4.3099999999999996</v>
      </c>
      <c r="H107" s="71">
        <v>0.11</v>
      </c>
      <c r="I107" s="71">
        <v>0.59</v>
      </c>
      <c r="J107" s="72">
        <v>1.9E-2</v>
      </c>
      <c r="K107" s="72">
        <v>9.1999999999999998E-2</v>
      </c>
      <c r="L107" s="72">
        <v>6.6000000000000003E-2</v>
      </c>
      <c r="M107" s="72">
        <v>1.4999999999999999E-2</v>
      </c>
      <c r="N107" s="87">
        <f t="shared" si="9"/>
        <v>94.798000000000002</v>
      </c>
      <c r="O107" s="82">
        <v>34.1</v>
      </c>
      <c r="P107" s="34">
        <v>38.549999999999997</v>
      </c>
      <c r="Q107" s="34">
        <v>7.19</v>
      </c>
      <c r="R107" s="34">
        <v>17.670000000000002</v>
      </c>
      <c r="S107" s="34">
        <v>0.3</v>
      </c>
      <c r="T107" s="34">
        <v>0.14000000000000001</v>
      </c>
      <c r="U107" s="34">
        <v>0.17</v>
      </c>
      <c r="V107" s="34">
        <v>0.21</v>
      </c>
      <c r="W107" s="34">
        <v>0.49</v>
      </c>
      <c r="X107" s="34">
        <v>0.85</v>
      </c>
      <c r="Y107" s="34">
        <v>1.1304985337243401</v>
      </c>
      <c r="Z107" s="34">
        <v>1.3413489736070379</v>
      </c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6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1:48" ht="15.75" customHeight="1">
      <c r="A108" s="172" t="s">
        <v>1351</v>
      </c>
      <c r="B108" s="95">
        <v>45817</v>
      </c>
      <c r="C108" s="69" t="s">
        <v>1352</v>
      </c>
      <c r="D108" s="70">
        <v>1482</v>
      </c>
      <c r="E108" s="71">
        <v>11.25</v>
      </c>
      <c r="F108" s="71">
        <v>11.35</v>
      </c>
      <c r="G108" s="71">
        <v>4.24</v>
      </c>
      <c r="H108" s="71">
        <v>0.1</v>
      </c>
      <c r="I108" s="71">
        <v>0.47</v>
      </c>
      <c r="J108" s="72">
        <v>2.4E-2</v>
      </c>
      <c r="K108" s="72">
        <v>0.09</v>
      </c>
      <c r="L108" s="72">
        <v>5.0999999999999997E-2</v>
      </c>
      <c r="M108" s="72">
        <v>1.2999999999999999E-2</v>
      </c>
      <c r="N108" s="87">
        <f t="shared" si="9"/>
        <v>95.012</v>
      </c>
      <c r="O108" s="82">
        <v>34.090000000000003</v>
      </c>
      <c r="P108" s="34">
        <v>38.090000000000003</v>
      </c>
      <c r="Q108" s="34">
        <v>7.18</v>
      </c>
      <c r="R108" s="34">
        <v>17.829999999999998</v>
      </c>
      <c r="S108" s="34">
        <v>0.48</v>
      </c>
      <c r="T108" s="34">
        <v>0.16</v>
      </c>
      <c r="U108" s="34">
        <v>0.17</v>
      </c>
      <c r="V108" s="34">
        <v>0.21</v>
      </c>
      <c r="W108" s="34">
        <v>0.48</v>
      </c>
      <c r="X108" s="34">
        <v>0.87</v>
      </c>
      <c r="Y108" s="34">
        <v>1.1173364623056614</v>
      </c>
      <c r="Z108" s="34">
        <v>1.3279554121443238</v>
      </c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6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spans="1:48" ht="15.75" customHeight="1">
      <c r="A109" s="172" t="s">
        <v>1354</v>
      </c>
      <c r="B109" s="95">
        <v>45817</v>
      </c>
      <c r="C109" s="69" t="s">
        <v>1353</v>
      </c>
      <c r="D109" s="70">
        <v>1495</v>
      </c>
      <c r="E109" s="71">
        <v>12.5</v>
      </c>
      <c r="F109" s="71">
        <v>13</v>
      </c>
      <c r="G109" s="71">
        <v>4.55</v>
      </c>
      <c r="H109" s="71">
        <v>0.11</v>
      </c>
      <c r="I109" s="71">
        <v>0.78</v>
      </c>
      <c r="J109" s="72">
        <v>1.7000000000000001E-2</v>
      </c>
      <c r="K109" s="72">
        <v>9.0999999999999998E-2</v>
      </c>
      <c r="L109" s="72">
        <v>7.8E-2</v>
      </c>
      <c r="M109" s="72">
        <v>1.4999999999999999E-2</v>
      </c>
      <c r="N109" s="87">
        <f t="shared" si="9"/>
        <v>94.358999999999995</v>
      </c>
      <c r="O109" s="82">
        <v>34.520000000000003</v>
      </c>
      <c r="P109" s="34">
        <v>38.159999999999997</v>
      </c>
      <c r="Q109" s="34">
        <v>7.17</v>
      </c>
      <c r="R109" s="34">
        <v>17.8</v>
      </c>
      <c r="S109" s="34">
        <v>0.24</v>
      </c>
      <c r="T109" s="34">
        <v>0.12</v>
      </c>
      <c r="U109" s="34">
        <v>0.16</v>
      </c>
      <c r="V109" s="34">
        <v>0.22</v>
      </c>
      <c r="W109" s="34">
        <v>0.46</v>
      </c>
      <c r="X109" s="34">
        <v>0.81</v>
      </c>
      <c r="Y109" s="34">
        <v>1.1054461181923521</v>
      </c>
      <c r="Z109" s="34">
        <v>1.3131517960602548</v>
      </c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6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spans="1:48" ht="15.75" customHeight="1">
      <c r="A110" s="172" t="s">
        <v>1356</v>
      </c>
      <c r="B110" s="95">
        <v>45817</v>
      </c>
      <c r="C110" s="69" t="s">
        <v>1355</v>
      </c>
      <c r="D110" s="70">
        <v>1480</v>
      </c>
      <c r="E110" s="71">
        <v>15.1</v>
      </c>
      <c r="F110" s="71">
        <v>15.2</v>
      </c>
      <c r="G110" s="71">
        <v>4.4400000000000004</v>
      </c>
      <c r="H110" s="71">
        <v>0.1</v>
      </c>
      <c r="I110" s="71">
        <v>0.56999999999999995</v>
      </c>
      <c r="J110" s="72">
        <v>2.8000000000000001E-2</v>
      </c>
      <c r="K110" s="72">
        <v>0.09</v>
      </c>
      <c r="L110" s="72">
        <v>6.0999999999999999E-2</v>
      </c>
      <c r="M110" s="72">
        <v>1.4999999999999999E-2</v>
      </c>
      <c r="N110" s="87">
        <f t="shared" si="9"/>
        <v>94.695999999999998</v>
      </c>
      <c r="O110" s="82">
        <v>34.29</v>
      </c>
      <c r="P110" s="34">
        <v>38.19</v>
      </c>
      <c r="Q110" s="34">
        <v>7.15</v>
      </c>
      <c r="R110" s="34">
        <v>17.989999999999998</v>
      </c>
      <c r="S110" s="34">
        <v>0.28999999999999998</v>
      </c>
      <c r="T110" s="34">
        <v>0.13</v>
      </c>
      <c r="U110" s="34">
        <v>0.17</v>
      </c>
      <c r="V110" s="34">
        <v>0.22</v>
      </c>
      <c r="W110" s="34">
        <v>0.5</v>
      </c>
      <c r="X110" s="34">
        <v>0.82</v>
      </c>
      <c r="Y110" s="34">
        <v>1.1137357830271215</v>
      </c>
      <c r="Z110" s="34">
        <v>1.3222513852435112</v>
      </c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6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spans="1:48" ht="15.75" customHeight="1">
      <c r="A111" s="172" t="s">
        <v>1357</v>
      </c>
      <c r="B111" s="95">
        <v>45817</v>
      </c>
      <c r="C111" s="69" t="s">
        <v>1358</v>
      </c>
      <c r="D111" s="70">
        <v>1487</v>
      </c>
      <c r="E111" s="71">
        <v>16.05</v>
      </c>
      <c r="F111" s="71">
        <v>16.149999999999999</v>
      </c>
      <c r="G111" s="71">
        <v>4.49</v>
      </c>
      <c r="H111" s="71">
        <v>0.11</v>
      </c>
      <c r="I111" s="71">
        <v>0.6</v>
      </c>
      <c r="J111" s="72">
        <v>2.1000000000000001E-2</v>
      </c>
      <c r="K111" s="72">
        <v>9.1999999999999998E-2</v>
      </c>
      <c r="L111" s="72">
        <v>6.4000000000000001E-2</v>
      </c>
      <c r="M111" s="72">
        <v>1.4999999999999999E-2</v>
      </c>
      <c r="N111" s="87">
        <f t="shared" si="9"/>
        <v>94.608000000000004</v>
      </c>
      <c r="O111" s="82">
        <v>34.659999999999997</v>
      </c>
      <c r="P111" s="34">
        <v>38.26</v>
      </c>
      <c r="Q111" s="34">
        <v>7.08</v>
      </c>
      <c r="R111" s="34">
        <v>17.47</v>
      </c>
      <c r="S111" s="34">
        <v>0.28999999999999998</v>
      </c>
      <c r="T111" s="34">
        <v>0.14000000000000001</v>
      </c>
      <c r="U111" s="34">
        <v>0.16</v>
      </c>
      <c r="V111" s="34">
        <v>0.21</v>
      </c>
      <c r="W111" s="34">
        <v>0.52</v>
      </c>
      <c r="X111" s="34">
        <v>0.88</v>
      </c>
      <c r="Y111" s="34">
        <v>1.103866128101558</v>
      </c>
      <c r="Z111" s="34">
        <v>1.3081361800346221</v>
      </c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6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spans="1:48" ht="15.75" customHeight="1">
      <c r="A112" s="172" t="s">
        <v>1360</v>
      </c>
      <c r="B112" s="95">
        <v>45817</v>
      </c>
      <c r="C112" s="69" t="s">
        <v>1359</v>
      </c>
      <c r="D112" s="70">
        <v>1486</v>
      </c>
      <c r="E112" s="71">
        <v>18.45</v>
      </c>
      <c r="F112" s="71">
        <v>18.55</v>
      </c>
      <c r="G112" s="71">
        <v>4.47</v>
      </c>
      <c r="H112" s="71">
        <v>0.11</v>
      </c>
      <c r="I112" s="71">
        <v>0.76</v>
      </c>
      <c r="J112" s="72">
        <v>1.9E-2</v>
      </c>
      <c r="K112" s="72">
        <v>9.6000000000000002E-2</v>
      </c>
      <c r="L112" s="72">
        <v>7.2999999999999995E-2</v>
      </c>
      <c r="M112" s="72">
        <v>1.4E-2</v>
      </c>
      <c r="N112" s="87">
        <f t="shared" si="9"/>
        <v>94.457999999999998</v>
      </c>
      <c r="O112" s="82">
        <v>34.97</v>
      </c>
      <c r="P112" s="34">
        <v>38.090000000000003</v>
      </c>
      <c r="Q112" s="34">
        <v>6.97</v>
      </c>
      <c r="R112" s="34">
        <v>17.309999999999999</v>
      </c>
      <c r="S112" s="34">
        <v>0.41</v>
      </c>
      <c r="T112" s="34">
        <v>0.14000000000000001</v>
      </c>
      <c r="U112" s="34">
        <v>0.15</v>
      </c>
      <c r="V112" s="34">
        <v>0.21</v>
      </c>
      <c r="W112" s="34">
        <v>0.52</v>
      </c>
      <c r="X112" s="34">
        <v>0.86</v>
      </c>
      <c r="Y112" s="34">
        <v>1.0892193308550187</v>
      </c>
      <c r="Z112" s="34">
        <v>1.2885330283099801</v>
      </c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6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spans="1:48" ht="15.75" customHeight="1">
      <c r="A113" s="172" t="s">
        <v>1361</v>
      </c>
      <c r="B113" s="95">
        <v>45817</v>
      </c>
      <c r="C113" s="69" t="s">
        <v>1362</v>
      </c>
      <c r="D113" s="70">
        <v>1504</v>
      </c>
      <c r="E113" s="71">
        <v>21.3</v>
      </c>
      <c r="F113" s="71">
        <v>21.4</v>
      </c>
      <c r="G113" s="71">
        <v>4.5</v>
      </c>
      <c r="H113" s="71">
        <v>0.11</v>
      </c>
      <c r="I113" s="71">
        <v>0.8</v>
      </c>
      <c r="J113" s="72">
        <v>1.2999999999999999E-2</v>
      </c>
      <c r="K113" s="72">
        <v>9.8000000000000004E-2</v>
      </c>
      <c r="L113" s="72">
        <v>8.2000000000000003E-2</v>
      </c>
      <c r="M113" s="72">
        <v>1.4E-2</v>
      </c>
      <c r="N113" s="87">
        <f t="shared" si="9"/>
        <v>94.382999999999996</v>
      </c>
      <c r="O113" s="82">
        <v>33.99</v>
      </c>
      <c r="P113" s="34">
        <v>38.9</v>
      </c>
      <c r="Q113" s="34">
        <v>7.18</v>
      </c>
      <c r="R113" s="34">
        <v>17.79</v>
      </c>
      <c r="S113" s="34">
        <v>0.27</v>
      </c>
      <c r="T113" s="34">
        <v>0.11</v>
      </c>
      <c r="U113" s="34">
        <v>0.15</v>
      </c>
      <c r="V113" s="34">
        <v>0.2</v>
      </c>
      <c r="W113" s="34">
        <v>0.48</v>
      </c>
      <c r="X113" s="34">
        <v>0.83</v>
      </c>
      <c r="Y113" s="34">
        <v>1.1444542512503677</v>
      </c>
      <c r="Z113" s="34">
        <v>1.3556928508384818</v>
      </c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6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spans="1:48" ht="15.75" customHeight="1">
      <c r="A114" s="172" t="s">
        <v>1364</v>
      </c>
      <c r="B114" s="95">
        <v>45817</v>
      </c>
      <c r="C114" s="69" t="s">
        <v>1363</v>
      </c>
      <c r="D114" s="70">
        <v>1475</v>
      </c>
      <c r="E114" s="71">
        <v>23.5</v>
      </c>
      <c r="F114" s="71">
        <v>0</v>
      </c>
      <c r="G114" s="71">
        <v>4.25</v>
      </c>
      <c r="H114" s="71">
        <v>0.1</v>
      </c>
      <c r="I114" s="71">
        <v>0.45</v>
      </c>
      <c r="J114" s="72">
        <v>1.9E-2</v>
      </c>
      <c r="K114" s="72">
        <v>9.0999999999999998E-2</v>
      </c>
      <c r="L114" s="72">
        <v>5.0999999999999997E-2</v>
      </c>
      <c r="M114" s="72">
        <v>1.4999999999999999E-2</v>
      </c>
      <c r="N114" s="87">
        <f t="shared" si="9"/>
        <v>95.024000000000001</v>
      </c>
      <c r="O114" s="82">
        <v>34.409999999999997</v>
      </c>
      <c r="P114" s="34">
        <v>38.18</v>
      </c>
      <c r="Q114" s="34">
        <v>7.19</v>
      </c>
      <c r="R114" s="34">
        <v>17.37</v>
      </c>
      <c r="S114" s="34">
        <v>0.36</v>
      </c>
      <c r="T114" s="34">
        <v>0.16</v>
      </c>
      <c r="U114" s="34">
        <v>0.16</v>
      </c>
      <c r="V114" s="34">
        <v>0.22</v>
      </c>
      <c r="W114" s="34">
        <v>0.48</v>
      </c>
      <c r="X114" s="34">
        <v>0.92</v>
      </c>
      <c r="Y114" s="34">
        <v>1.1095611740773033</v>
      </c>
      <c r="Z114" s="34">
        <v>1.3185120604475444</v>
      </c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6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spans="1:48" ht="15.75" customHeight="1">
      <c r="A115" s="106"/>
      <c r="B115" s="95"/>
      <c r="C115" s="69"/>
      <c r="D115" s="70"/>
      <c r="E115" s="71"/>
      <c r="F115" s="71"/>
      <c r="G115" s="71"/>
      <c r="H115" s="71"/>
      <c r="I115" s="71"/>
      <c r="J115" s="72"/>
      <c r="K115" s="72"/>
      <c r="L115" s="72"/>
      <c r="M115" s="72"/>
      <c r="N115" s="87"/>
      <c r="O115" s="82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6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spans="1:48" ht="15.75" customHeight="1">
      <c r="A116" s="172" t="s">
        <v>1366</v>
      </c>
      <c r="B116" s="95">
        <v>45818</v>
      </c>
      <c r="C116" s="69" t="s">
        <v>1365</v>
      </c>
      <c r="D116" s="70">
        <v>1472</v>
      </c>
      <c r="E116" s="71">
        <v>2.15</v>
      </c>
      <c r="F116" s="71">
        <v>2.25</v>
      </c>
      <c r="G116" s="71">
        <v>4.28</v>
      </c>
      <c r="H116" s="71">
        <v>0.1</v>
      </c>
      <c r="I116" s="71">
        <v>0.37</v>
      </c>
      <c r="J116" s="72">
        <v>2.5000000000000001E-2</v>
      </c>
      <c r="K116" s="72">
        <v>0.09</v>
      </c>
      <c r="L116" s="72">
        <v>0.04</v>
      </c>
      <c r="M116" s="72">
        <v>1.4999999999999999E-2</v>
      </c>
      <c r="N116" s="87">
        <f t="shared" si="9"/>
        <v>95.08</v>
      </c>
      <c r="O116" s="82">
        <v>34.619999999999997</v>
      </c>
      <c r="P116" s="34">
        <v>38.08</v>
      </c>
      <c r="Q116" s="34">
        <v>7.31</v>
      </c>
      <c r="R116" s="34">
        <v>17.100000000000001</v>
      </c>
      <c r="S116" s="34">
        <v>0.4</v>
      </c>
      <c r="T116" s="34">
        <v>0.19</v>
      </c>
      <c r="U116" s="34">
        <v>0.17</v>
      </c>
      <c r="V116" s="34">
        <v>0.24</v>
      </c>
      <c r="W116" s="34">
        <v>0.46</v>
      </c>
      <c r="X116" s="34">
        <v>0.94</v>
      </c>
      <c r="Y116" s="34">
        <v>1.0999422299248989</v>
      </c>
      <c r="Z116" s="34">
        <v>1.3110918544194108</v>
      </c>
      <c r="AA116" s="34"/>
      <c r="AB116" s="34" t="s">
        <v>48</v>
      </c>
      <c r="AC116" s="34">
        <v>22.3</v>
      </c>
      <c r="AD116" s="34">
        <v>24.8</v>
      </c>
      <c r="AE116" s="34">
        <v>17.600000000000001</v>
      </c>
      <c r="AF116" s="34">
        <v>0.6</v>
      </c>
      <c r="AG116" s="34">
        <v>3.48</v>
      </c>
      <c r="AH116" s="34">
        <v>53.519999999999996</v>
      </c>
      <c r="AI116" s="34">
        <v>1.4090909090909089</v>
      </c>
      <c r="AJ116" s="34">
        <v>41.509433962264147</v>
      </c>
      <c r="AK116" s="34">
        <v>862.54</v>
      </c>
      <c r="AL116" s="36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</row>
    <row r="117" spans="1:48" ht="15.75" customHeight="1">
      <c r="A117" s="172" t="s">
        <v>1368</v>
      </c>
      <c r="B117" s="95">
        <v>45818</v>
      </c>
      <c r="C117" s="69" t="s">
        <v>1367</v>
      </c>
      <c r="D117" s="70">
        <v>1486</v>
      </c>
      <c r="E117" s="71">
        <v>4.2</v>
      </c>
      <c r="F117" s="71">
        <v>4.3</v>
      </c>
      <c r="G117" s="71">
        <v>4.37</v>
      </c>
      <c r="H117" s="71">
        <v>0.11</v>
      </c>
      <c r="I117" s="71">
        <v>0.59</v>
      </c>
      <c r="J117" s="72">
        <v>0.02</v>
      </c>
      <c r="K117" s="72">
        <v>0.09</v>
      </c>
      <c r="L117" s="72">
        <v>6.4000000000000001E-2</v>
      </c>
      <c r="M117" s="72">
        <v>1.4E-2</v>
      </c>
      <c r="N117" s="87">
        <f t="shared" si="9"/>
        <v>94.742000000000004</v>
      </c>
      <c r="O117" s="82">
        <v>34.380000000000003</v>
      </c>
      <c r="P117" s="34">
        <v>38.58</v>
      </c>
      <c r="Q117" s="34">
        <v>7.31</v>
      </c>
      <c r="R117" s="34">
        <v>17.350000000000001</v>
      </c>
      <c r="S117" s="34">
        <v>0.31</v>
      </c>
      <c r="T117" s="34">
        <v>0.15</v>
      </c>
      <c r="U117" s="34">
        <v>0.17</v>
      </c>
      <c r="V117" s="34">
        <v>0.23</v>
      </c>
      <c r="W117" s="34">
        <v>0.47</v>
      </c>
      <c r="X117" s="34">
        <v>0.87</v>
      </c>
      <c r="Y117" s="34">
        <v>1.1221640488656195</v>
      </c>
      <c r="Z117" s="34">
        <v>1.3347876672484003</v>
      </c>
      <c r="AA117" s="34"/>
      <c r="AB117" s="34" t="s">
        <v>50</v>
      </c>
      <c r="AC117" s="34">
        <v>6.3</v>
      </c>
      <c r="AD117" s="34">
        <v>24.6</v>
      </c>
      <c r="AE117" s="34">
        <v>17.8</v>
      </c>
      <c r="AF117" s="34">
        <v>0.6</v>
      </c>
      <c r="AG117" s="34">
        <v>3.22</v>
      </c>
      <c r="AH117" s="34">
        <v>53.78</v>
      </c>
      <c r="AI117" s="34">
        <v>1.3820224719101124</v>
      </c>
      <c r="AJ117" s="34">
        <v>41.981132075471692</v>
      </c>
      <c r="AK117" s="34">
        <v>848.51</v>
      </c>
      <c r="AL117" s="36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spans="1:48" ht="15.75" customHeight="1">
      <c r="A118" s="172" t="s">
        <v>1369</v>
      </c>
      <c r="B118" s="95">
        <v>45818</v>
      </c>
      <c r="C118" s="69" t="s">
        <v>1370</v>
      </c>
      <c r="D118" s="70">
        <v>1483</v>
      </c>
      <c r="E118" s="71">
        <v>6.5</v>
      </c>
      <c r="F118" s="71">
        <v>7</v>
      </c>
      <c r="G118" s="71">
        <v>4.28</v>
      </c>
      <c r="H118" s="71">
        <v>0.09</v>
      </c>
      <c r="I118" s="71">
        <v>0.45</v>
      </c>
      <c r="J118" s="72">
        <v>2.8000000000000001E-2</v>
      </c>
      <c r="K118" s="72">
        <v>0.09</v>
      </c>
      <c r="L118" s="72">
        <v>5.1999999999999998E-2</v>
      </c>
      <c r="M118" s="72">
        <v>1.2999999999999999E-2</v>
      </c>
      <c r="N118" s="87">
        <f t="shared" si="9"/>
        <v>94.997</v>
      </c>
      <c r="O118" s="82">
        <v>35.119999999999997</v>
      </c>
      <c r="P118" s="34">
        <v>37.68</v>
      </c>
      <c r="Q118" s="34">
        <v>7.14</v>
      </c>
      <c r="R118" s="34">
        <v>17.7</v>
      </c>
      <c r="S118" s="34">
        <v>0.27</v>
      </c>
      <c r="T118" s="34">
        <v>0.13</v>
      </c>
      <c r="U118" s="34">
        <v>0.16</v>
      </c>
      <c r="V118" s="34">
        <v>0.24</v>
      </c>
      <c r="W118" s="34">
        <v>0.46</v>
      </c>
      <c r="X118" s="34">
        <v>0.83</v>
      </c>
      <c r="Y118" s="34">
        <v>1.07</v>
      </c>
      <c r="Z118" s="34">
        <v>1.28</v>
      </c>
      <c r="AA118" s="34"/>
      <c r="AB118" s="34" t="s">
        <v>53</v>
      </c>
      <c r="AC118" s="34">
        <v>14.3</v>
      </c>
      <c r="AD118" s="34">
        <v>24.8</v>
      </c>
      <c r="AE118" s="34">
        <v>17.600000000000001</v>
      </c>
      <c r="AF118" s="34">
        <v>0.6</v>
      </c>
      <c r="AG118" s="34">
        <v>3.35</v>
      </c>
      <c r="AH118" s="34">
        <v>53.65</v>
      </c>
      <c r="AI118" s="34">
        <v>1.4090909090909089</v>
      </c>
      <c r="AJ118" s="34">
        <v>41.509433962264147</v>
      </c>
      <c r="AK118" s="34">
        <v>858.57499999999993</v>
      </c>
      <c r="AL118" s="36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</row>
    <row r="119" spans="1:48" ht="15.75" customHeight="1">
      <c r="A119" s="172" t="s">
        <v>1371</v>
      </c>
      <c r="B119" s="95">
        <v>45818</v>
      </c>
      <c r="C119" s="69" t="s">
        <v>1372</v>
      </c>
      <c r="D119" s="70">
        <v>1459</v>
      </c>
      <c r="E119" s="71">
        <v>8.1999999999999993</v>
      </c>
      <c r="F119" s="71">
        <v>8.3000000000000007</v>
      </c>
      <c r="G119" s="71">
        <v>4.29</v>
      </c>
      <c r="H119" s="71">
        <v>0.11</v>
      </c>
      <c r="I119" s="71">
        <v>0.62</v>
      </c>
      <c r="J119" s="72">
        <v>2.3E-2</v>
      </c>
      <c r="K119" s="72">
        <v>9.0999999999999998E-2</v>
      </c>
      <c r="L119" s="72">
        <v>6.5000000000000002E-2</v>
      </c>
      <c r="M119" s="72">
        <v>1.6E-2</v>
      </c>
      <c r="N119" s="87">
        <f t="shared" si="9"/>
        <v>94.784999999999997</v>
      </c>
      <c r="O119" s="82">
        <v>35.450000000000003</v>
      </c>
      <c r="P119" s="34">
        <v>37.020000000000003</v>
      </c>
      <c r="Q119" s="34">
        <v>7.09</v>
      </c>
      <c r="R119" s="34">
        <v>17.41</v>
      </c>
      <c r="S119" s="34">
        <v>0.42</v>
      </c>
      <c r="T119" s="34">
        <v>0.2</v>
      </c>
      <c r="U119" s="34">
        <v>0.16</v>
      </c>
      <c r="V119" s="34">
        <v>0.2</v>
      </c>
      <c r="W119" s="34">
        <v>0.47</v>
      </c>
      <c r="X119" s="34">
        <v>0.93</v>
      </c>
      <c r="Y119" s="34">
        <v>1.0442877291960508</v>
      </c>
      <c r="Z119" s="34">
        <v>1.2442877291960506</v>
      </c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6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</row>
    <row r="120" spans="1:48" ht="15.75" customHeight="1">
      <c r="A120" s="172" t="s">
        <v>1374</v>
      </c>
      <c r="B120" s="95">
        <v>45818</v>
      </c>
      <c r="C120" s="69" t="s">
        <v>1373</v>
      </c>
      <c r="D120" s="70">
        <v>1496</v>
      </c>
      <c r="E120" s="71">
        <v>11.1</v>
      </c>
      <c r="F120" s="71">
        <v>11.2</v>
      </c>
      <c r="G120" s="71">
        <v>4.2300000000000004</v>
      </c>
      <c r="H120" s="71">
        <v>0.12</v>
      </c>
      <c r="I120" s="71">
        <v>0.53</v>
      </c>
      <c r="J120" s="72">
        <v>2.1000000000000001E-2</v>
      </c>
      <c r="K120" s="72">
        <v>9.4E-2</v>
      </c>
      <c r="L120" s="72">
        <v>5.8999999999999997E-2</v>
      </c>
      <c r="M120" s="72">
        <v>1.6E-2</v>
      </c>
      <c r="N120" s="87">
        <f t="shared" si="9"/>
        <v>94.929999999999993</v>
      </c>
      <c r="O120" s="82">
        <v>34.47</v>
      </c>
      <c r="P120" s="34">
        <v>37.72</v>
      </c>
      <c r="Q120" s="34">
        <v>7.21</v>
      </c>
      <c r="R120" s="34">
        <v>18.059999999999999</v>
      </c>
      <c r="S120" s="34">
        <v>0.35</v>
      </c>
      <c r="T120" s="34">
        <v>0.16</v>
      </c>
      <c r="U120" s="34">
        <v>0.17</v>
      </c>
      <c r="V120" s="34">
        <v>0.2</v>
      </c>
      <c r="W120" s="34">
        <v>0.5</v>
      </c>
      <c r="X120" s="34">
        <v>0.86</v>
      </c>
      <c r="Y120" s="34">
        <v>1.0942848854076008</v>
      </c>
      <c r="Z120" s="34">
        <v>1.3034522773426167</v>
      </c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6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spans="1:48" ht="15.75" customHeight="1">
      <c r="A121" s="172" t="s">
        <v>1376</v>
      </c>
      <c r="B121" s="95">
        <v>45818</v>
      </c>
      <c r="C121" s="69" t="s">
        <v>1375</v>
      </c>
      <c r="D121" s="70">
        <v>1473</v>
      </c>
      <c r="E121" s="71">
        <v>13</v>
      </c>
      <c r="F121" s="71">
        <v>13.1</v>
      </c>
      <c r="G121" s="71">
        <v>4.26</v>
      </c>
      <c r="H121" s="71">
        <v>0.11</v>
      </c>
      <c r="I121" s="71">
        <v>0.41</v>
      </c>
      <c r="J121" s="72">
        <v>0.03</v>
      </c>
      <c r="K121" s="72">
        <v>9.2999999999999999E-2</v>
      </c>
      <c r="L121" s="72">
        <v>4.2999999999999997E-2</v>
      </c>
      <c r="M121" s="72">
        <v>1.7000000000000001E-2</v>
      </c>
      <c r="N121" s="87">
        <f t="shared" si="9"/>
        <v>95.037000000000006</v>
      </c>
      <c r="O121" s="82">
        <v>35.31</v>
      </c>
      <c r="P121" s="34">
        <v>37.200000000000003</v>
      </c>
      <c r="Q121" s="34">
        <v>7.03</v>
      </c>
      <c r="R121" s="34">
        <v>17.54</v>
      </c>
      <c r="S121" s="34">
        <v>0.34</v>
      </c>
      <c r="T121" s="34">
        <v>0.2</v>
      </c>
      <c r="U121" s="34">
        <v>0.17</v>
      </c>
      <c r="V121" s="34">
        <v>0.19</v>
      </c>
      <c r="W121" s="34">
        <v>0.52</v>
      </c>
      <c r="X121" s="34">
        <v>0.96</v>
      </c>
      <c r="Y121" s="34">
        <v>1.0535259133389974</v>
      </c>
      <c r="Z121" s="34">
        <v>1.2526196544888133</v>
      </c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6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</row>
    <row r="122" spans="1:48" ht="15.75" customHeight="1">
      <c r="A122" s="172" t="s">
        <v>1378</v>
      </c>
      <c r="B122" s="95">
        <v>45818</v>
      </c>
      <c r="C122" s="69" t="s">
        <v>1377</v>
      </c>
      <c r="D122" s="70">
        <v>1486</v>
      </c>
      <c r="E122" s="71">
        <v>15.55</v>
      </c>
      <c r="F122" s="71">
        <v>16.05</v>
      </c>
      <c r="G122" s="71">
        <v>4.25</v>
      </c>
      <c r="H122" s="71">
        <v>0.12</v>
      </c>
      <c r="I122" s="71">
        <v>0.45</v>
      </c>
      <c r="J122" s="72">
        <v>2.8000000000000001E-2</v>
      </c>
      <c r="K122" s="72">
        <v>9.0999999999999998E-2</v>
      </c>
      <c r="L122" s="72">
        <v>4.9000000000000002E-2</v>
      </c>
      <c r="M122" s="72">
        <v>0.02</v>
      </c>
      <c r="N122" s="87">
        <f t="shared" si="9"/>
        <v>94.992000000000004</v>
      </c>
      <c r="O122" s="82">
        <v>35.11</v>
      </c>
      <c r="P122" s="34">
        <v>37.549999999999997</v>
      </c>
      <c r="Q122" s="34">
        <v>7.09</v>
      </c>
      <c r="R122" s="34">
        <v>17.87</v>
      </c>
      <c r="S122" s="34">
        <v>0.34</v>
      </c>
      <c r="T122" s="34">
        <v>0.16</v>
      </c>
      <c r="U122" s="34">
        <v>0.19</v>
      </c>
      <c r="V122" s="34">
        <v>0.21</v>
      </c>
      <c r="W122" s="34">
        <v>0.49</v>
      </c>
      <c r="X122" s="34">
        <v>0.85</v>
      </c>
      <c r="Y122" s="34">
        <v>1.0694958701224722</v>
      </c>
      <c r="Z122" s="34">
        <v>1.2714326402734264</v>
      </c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6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</row>
    <row r="123" spans="1:48" ht="15.75" customHeight="1">
      <c r="A123" s="172" t="s">
        <v>1380</v>
      </c>
      <c r="B123" s="95">
        <v>45818</v>
      </c>
      <c r="C123" s="69" t="s">
        <v>1379</v>
      </c>
      <c r="D123" s="70">
        <v>1480</v>
      </c>
      <c r="E123" s="71">
        <v>18.05</v>
      </c>
      <c r="F123" s="71">
        <v>18.149999999999999</v>
      </c>
      <c r="G123" s="71">
        <v>4.3499999999999996</v>
      </c>
      <c r="H123" s="71">
        <v>0.16</v>
      </c>
      <c r="I123" s="71">
        <v>0.53</v>
      </c>
      <c r="J123" s="72">
        <v>2.4E-2</v>
      </c>
      <c r="K123" s="72">
        <v>9.0999999999999998E-2</v>
      </c>
      <c r="L123" s="72">
        <v>0.06</v>
      </c>
      <c r="M123" s="72">
        <v>0.02</v>
      </c>
      <c r="N123" s="87">
        <f t="shared" si="9"/>
        <v>94.765000000000001</v>
      </c>
      <c r="O123" s="82">
        <v>34.61</v>
      </c>
      <c r="P123" s="34">
        <v>37.590000000000003</v>
      </c>
      <c r="Q123" s="34">
        <v>7.04</v>
      </c>
      <c r="R123" s="34">
        <v>18.14</v>
      </c>
      <c r="S123" s="34">
        <v>0.33</v>
      </c>
      <c r="T123" s="34">
        <v>0.21</v>
      </c>
      <c r="U123" s="34">
        <v>0.22</v>
      </c>
      <c r="V123" s="34">
        <v>0.22</v>
      </c>
      <c r="W123" s="34">
        <v>0.48</v>
      </c>
      <c r="X123" s="34">
        <v>0.99</v>
      </c>
      <c r="Y123" s="34">
        <v>1.0861022825772899</v>
      </c>
      <c r="Z123" s="34">
        <v>1.2895117018202833</v>
      </c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6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</row>
    <row r="124" spans="1:48" ht="15.75" customHeight="1">
      <c r="A124" s="172" t="s">
        <v>1382</v>
      </c>
      <c r="B124" s="95">
        <v>45818</v>
      </c>
      <c r="C124" s="69" t="s">
        <v>1381</v>
      </c>
      <c r="D124" s="70">
        <v>1491</v>
      </c>
      <c r="E124" s="71">
        <v>20</v>
      </c>
      <c r="F124" s="71">
        <v>20.100000000000001</v>
      </c>
      <c r="G124" s="71">
        <v>4.3499999999999996</v>
      </c>
      <c r="H124" s="71">
        <v>0.19</v>
      </c>
      <c r="I124" s="71">
        <v>0.88</v>
      </c>
      <c r="J124" s="72">
        <v>1.4E-2</v>
      </c>
      <c r="K124" s="72">
        <v>0.106</v>
      </c>
      <c r="L124" s="72">
        <v>8.6999999999999994E-2</v>
      </c>
      <c r="M124" s="72">
        <v>1.6E-2</v>
      </c>
      <c r="N124" s="87">
        <f t="shared" si="9"/>
        <v>94.356999999999999</v>
      </c>
      <c r="O124" s="82">
        <v>33.99</v>
      </c>
      <c r="P124" s="34">
        <v>38.74</v>
      </c>
      <c r="Q124" s="34">
        <v>7.37</v>
      </c>
      <c r="R124" s="34">
        <v>17.399999999999999</v>
      </c>
      <c r="S124" s="34">
        <v>0.42</v>
      </c>
      <c r="T124" s="34">
        <v>0.18</v>
      </c>
      <c r="U124" s="34">
        <v>0.23</v>
      </c>
      <c r="V124" s="34">
        <v>0.19</v>
      </c>
      <c r="W124" s="34">
        <v>0.4</v>
      </c>
      <c r="X124" s="34">
        <v>0.95</v>
      </c>
      <c r="Y124" s="34">
        <v>1.1397469844071786</v>
      </c>
      <c r="Z124" s="34">
        <v>1.3565754633715799</v>
      </c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6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</row>
    <row r="125" spans="1:48" ht="15.75" customHeight="1">
      <c r="A125" s="172" t="s">
        <v>1384</v>
      </c>
      <c r="B125" s="95">
        <v>45818</v>
      </c>
      <c r="C125" s="69" t="s">
        <v>1383</v>
      </c>
      <c r="D125" s="70">
        <v>1489</v>
      </c>
      <c r="E125" s="71">
        <v>22.4</v>
      </c>
      <c r="F125" s="71">
        <v>22.5</v>
      </c>
      <c r="G125" s="71">
        <v>4.45</v>
      </c>
      <c r="H125" s="71">
        <v>0.15</v>
      </c>
      <c r="I125" s="71">
        <v>0.67</v>
      </c>
      <c r="J125" s="72">
        <v>1.2999999999999999E-2</v>
      </c>
      <c r="K125" s="72">
        <v>0.10100000000000001</v>
      </c>
      <c r="L125" s="72">
        <v>7.5999999999999998E-2</v>
      </c>
      <c r="M125" s="72">
        <v>1.7000000000000001E-2</v>
      </c>
      <c r="N125" s="87">
        <f t="shared" si="9"/>
        <v>94.522999999999996</v>
      </c>
      <c r="O125" s="82">
        <v>33.44</v>
      </c>
      <c r="P125" s="34">
        <v>39.380000000000003</v>
      </c>
      <c r="Q125" s="34">
        <v>7.05</v>
      </c>
      <c r="R125" s="34">
        <v>17.850000000000001</v>
      </c>
      <c r="S125" s="34">
        <v>0.28000000000000003</v>
      </c>
      <c r="T125" s="34">
        <v>0.15</v>
      </c>
      <c r="U125" s="34">
        <v>0.24</v>
      </c>
      <c r="V125" s="34">
        <v>0.2</v>
      </c>
      <c r="W125" s="34">
        <v>0.38</v>
      </c>
      <c r="X125" s="34">
        <v>0.878</v>
      </c>
      <c r="Y125" s="34">
        <v>1.1776315789473686</v>
      </c>
      <c r="Z125" s="34">
        <v>1.3884569377990432</v>
      </c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6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</row>
    <row r="126" spans="1:48" ht="15.75" customHeight="1">
      <c r="A126" s="172"/>
      <c r="B126" s="95"/>
      <c r="C126" s="69"/>
      <c r="D126" s="70"/>
      <c r="E126" s="71"/>
      <c r="F126" s="71"/>
      <c r="G126" s="71"/>
      <c r="H126" s="71"/>
      <c r="I126" s="71"/>
      <c r="J126" s="72"/>
      <c r="K126" s="72"/>
      <c r="L126" s="72"/>
      <c r="M126" s="72"/>
      <c r="N126" s="87"/>
      <c r="O126" s="82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6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</row>
    <row r="127" spans="1:48" ht="15.75" customHeight="1">
      <c r="A127" s="173" t="s">
        <v>1406</v>
      </c>
      <c r="B127" s="95">
        <v>45819</v>
      </c>
      <c r="C127" s="69" t="s">
        <v>1385</v>
      </c>
      <c r="D127" s="70">
        <v>1468</v>
      </c>
      <c r="E127" s="71">
        <v>0.4</v>
      </c>
      <c r="F127" s="71">
        <v>0.5</v>
      </c>
      <c r="G127" s="71">
        <v>4.28</v>
      </c>
      <c r="H127" s="71">
        <v>0.11</v>
      </c>
      <c r="I127" s="71">
        <v>0.34</v>
      </c>
      <c r="J127" s="72">
        <v>3.1E-2</v>
      </c>
      <c r="K127" s="72">
        <v>9.1999999999999998E-2</v>
      </c>
      <c r="L127" s="72">
        <v>3.5999999999999997E-2</v>
      </c>
      <c r="M127" s="72">
        <v>1.4999999999999999E-2</v>
      </c>
      <c r="N127" s="87">
        <f t="shared" ref="N127:N148" si="12">100-SUM(G127:M127)</f>
        <v>95.096000000000004</v>
      </c>
      <c r="O127" s="82">
        <v>33.72</v>
      </c>
      <c r="P127" s="34">
        <v>39.119999999999997</v>
      </c>
      <c r="Q127" s="34">
        <v>7.07</v>
      </c>
      <c r="R127" s="34">
        <v>17.489999999999998</v>
      </c>
      <c r="S127" s="34">
        <v>0.3</v>
      </c>
      <c r="T127" s="34">
        <v>0.19</v>
      </c>
      <c r="U127" s="34">
        <v>0.24</v>
      </c>
      <c r="V127" s="34">
        <v>0.24</v>
      </c>
      <c r="W127" s="34">
        <v>0.44</v>
      </c>
      <c r="X127" s="34">
        <v>1.04</v>
      </c>
      <c r="Y127" s="34">
        <v>1.1601423487544484</v>
      </c>
      <c r="Z127" s="34">
        <v>1.3698102016607354</v>
      </c>
      <c r="AA127" s="34"/>
      <c r="AB127" s="34" t="s">
        <v>48</v>
      </c>
      <c r="AC127" s="34">
        <v>22.3</v>
      </c>
      <c r="AD127" s="34">
        <v>25</v>
      </c>
      <c r="AE127" s="34">
        <v>17.8</v>
      </c>
      <c r="AF127" s="34">
        <v>0.6</v>
      </c>
      <c r="AG127" s="34">
        <v>3.48</v>
      </c>
      <c r="AH127" s="34">
        <v>53.12</v>
      </c>
      <c r="AI127" s="34">
        <v>1.4044943820224718</v>
      </c>
      <c r="AJ127" s="34">
        <v>41.588785046728979</v>
      </c>
      <c r="AK127" s="34">
        <v>868.64</v>
      </c>
      <c r="AL127" s="36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spans="1:48" ht="15.75" customHeight="1">
      <c r="A128" s="172" t="s">
        <v>1387</v>
      </c>
      <c r="B128" s="95">
        <v>45819</v>
      </c>
      <c r="C128" s="69" t="s">
        <v>1386</v>
      </c>
      <c r="D128" s="70">
        <v>1487</v>
      </c>
      <c r="E128" s="71">
        <v>2.1</v>
      </c>
      <c r="F128" s="71">
        <v>2.2000000000000002</v>
      </c>
      <c r="G128" s="71">
        <v>4.38</v>
      </c>
      <c r="H128" s="71">
        <v>0.12</v>
      </c>
      <c r="I128" s="71">
        <v>0.48</v>
      </c>
      <c r="J128" s="72">
        <v>1.9E-2</v>
      </c>
      <c r="K128" s="72">
        <v>9.5000000000000001E-2</v>
      </c>
      <c r="L128" s="72">
        <v>5.3999999999999999E-2</v>
      </c>
      <c r="M128" s="72">
        <v>1.7000000000000001E-2</v>
      </c>
      <c r="N128" s="87">
        <f t="shared" si="12"/>
        <v>94.834999999999994</v>
      </c>
      <c r="O128" s="82">
        <v>34.380000000000003</v>
      </c>
      <c r="P128" s="34">
        <v>38.340000000000003</v>
      </c>
      <c r="Q128" s="34">
        <v>7.15</v>
      </c>
      <c r="R128" s="34">
        <v>17.670000000000002</v>
      </c>
      <c r="S128" s="34">
        <v>0.3</v>
      </c>
      <c r="T128" s="34">
        <v>0.16</v>
      </c>
      <c r="U128" s="34">
        <v>0.22</v>
      </c>
      <c r="V128" s="34">
        <v>0.23</v>
      </c>
      <c r="W128" s="34">
        <v>0.55000000000000004</v>
      </c>
      <c r="X128" s="34">
        <v>0.89</v>
      </c>
      <c r="Y128" s="34">
        <v>1.1151832460732984</v>
      </c>
      <c r="Z128" s="34">
        <v>1.3231529959278649</v>
      </c>
      <c r="AA128" s="34"/>
      <c r="AB128" s="34" t="s">
        <v>50</v>
      </c>
      <c r="AC128" s="34">
        <v>6.3</v>
      </c>
      <c r="AD128" s="34">
        <v>25</v>
      </c>
      <c r="AE128" s="34">
        <v>17.8</v>
      </c>
      <c r="AF128" s="34">
        <v>0.6</v>
      </c>
      <c r="AG128" s="34">
        <v>3.48</v>
      </c>
      <c r="AH128" s="34">
        <v>53.12</v>
      </c>
      <c r="AI128" s="34">
        <v>1.4044943820224718</v>
      </c>
      <c r="AJ128" s="34">
        <v>41.588785046728979</v>
      </c>
      <c r="AK128" s="34">
        <v>868.64</v>
      </c>
      <c r="AL128" s="36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</row>
    <row r="129" spans="1:48" ht="15.75" customHeight="1">
      <c r="A129" s="172" t="s">
        <v>1389</v>
      </c>
      <c r="B129" s="95">
        <v>45819</v>
      </c>
      <c r="C129" s="69" t="s">
        <v>1388</v>
      </c>
      <c r="D129" s="70">
        <v>1488</v>
      </c>
      <c r="E129" s="71">
        <v>5</v>
      </c>
      <c r="F129" s="71">
        <v>5.0999999999999996</v>
      </c>
      <c r="G129" s="71">
        <v>4.33</v>
      </c>
      <c r="H129" s="71">
        <v>0.12</v>
      </c>
      <c r="I129" s="71">
        <v>0.71</v>
      </c>
      <c r="J129" s="72">
        <v>0.02</v>
      </c>
      <c r="K129" s="72">
        <v>0.10299999999999999</v>
      </c>
      <c r="L129" s="72">
        <v>6.8000000000000005E-2</v>
      </c>
      <c r="M129" s="72">
        <v>1.9E-2</v>
      </c>
      <c r="N129" s="87">
        <f t="shared" si="12"/>
        <v>94.63</v>
      </c>
      <c r="O129" s="82">
        <v>34.86</v>
      </c>
      <c r="P129" s="34">
        <v>38.57</v>
      </c>
      <c r="Q129" s="34">
        <v>7.29</v>
      </c>
      <c r="R129" s="34">
        <v>16.86</v>
      </c>
      <c r="S129" s="34">
        <v>0.31</v>
      </c>
      <c r="T129" s="34">
        <v>0.16</v>
      </c>
      <c r="U129" s="34">
        <v>0.21</v>
      </c>
      <c r="V129" s="34">
        <v>0.22</v>
      </c>
      <c r="W129" s="34">
        <v>0.52</v>
      </c>
      <c r="X129" s="34">
        <v>0.88</v>
      </c>
      <c r="Y129" s="34">
        <v>1.106425702811245</v>
      </c>
      <c r="Z129" s="34">
        <v>1.3155479059093518</v>
      </c>
      <c r="AA129" s="34"/>
      <c r="AB129" s="34" t="s">
        <v>53</v>
      </c>
      <c r="AC129" s="34">
        <v>14.3</v>
      </c>
      <c r="AD129" s="34">
        <v>24.8</v>
      </c>
      <c r="AE129" s="34">
        <v>17.600000000000001</v>
      </c>
      <c r="AF129" s="34">
        <v>0.6</v>
      </c>
      <c r="AG129" s="34">
        <v>3.35</v>
      </c>
      <c r="AH129" s="34">
        <v>53.65</v>
      </c>
      <c r="AI129" s="34">
        <v>1.4090909090909089</v>
      </c>
      <c r="AJ129" s="34">
        <v>41.509433962264147</v>
      </c>
      <c r="AK129" s="34">
        <v>858.57499999999993</v>
      </c>
      <c r="AL129" s="36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spans="1:48" ht="15.75" customHeight="1">
      <c r="A130" s="173" t="s">
        <v>1390</v>
      </c>
      <c r="B130" s="95">
        <v>45819</v>
      </c>
      <c r="C130" s="69" t="s">
        <v>1391</v>
      </c>
      <c r="D130" s="70">
        <v>1492</v>
      </c>
      <c r="E130" s="71">
        <v>6.55</v>
      </c>
      <c r="F130" s="71">
        <v>7.05</v>
      </c>
      <c r="G130" s="71">
        <v>4.46</v>
      </c>
      <c r="H130" s="71">
        <v>0.11</v>
      </c>
      <c r="I130" s="71">
        <v>0.63</v>
      </c>
      <c r="J130" s="72">
        <v>2.9000000000000001E-2</v>
      </c>
      <c r="K130" s="72">
        <v>9.1999999999999998E-2</v>
      </c>
      <c r="L130" s="72">
        <v>5.6000000000000001E-2</v>
      </c>
      <c r="M130" s="72">
        <v>1.7000000000000001E-2</v>
      </c>
      <c r="N130" s="87">
        <f t="shared" si="12"/>
        <v>94.605999999999995</v>
      </c>
      <c r="O130" s="82">
        <v>35.19</v>
      </c>
      <c r="P130" s="34">
        <v>36.94</v>
      </c>
      <c r="Q130" s="34">
        <v>7.29</v>
      </c>
      <c r="R130" s="34">
        <v>18.02</v>
      </c>
      <c r="S130" s="34">
        <v>0.33</v>
      </c>
      <c r="T130" s="34">
        <v>0.17</v>
      </c>
      <c r="U130" s="34">
        <v>0.2</v>
      </c>
      <c r="V130" s="34">
        <v>0.23</v>
      </c>
      <c r="W130" s="34">
        <v>0.47</v>
      </c>
      <c r="X130" s="34">
        <v>0.9</v>
      </c>
      <c r="Y130" s="34">
        <v>1.05</v>
      </c>
      <c r="Z130" s="34">
        <v>1.26</v>
      </c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6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spans="1:48" ht="15.75" customHeight="1">
      <c r="A131" s="173" t="s">
        <v>1393</v>
      </c>
      <c r="B131" s="95">
        <v>45819</v>
      </c>
      <c r="C131" s="69" t="s">
        <v>1392</v>
      </c>
      <c r="D131" s="70">
        <v>1469</v>
      </c>
      <c r="E131" s="71">
        <v>8.4</v>
      </c>
      <c r="F131" s="71">
        <v>8.5</v>
      </c>
      <c r="G131" s="71">
        <v>4.28</v>
      </c>
      <c r="H131" s="71">
        <v>0.1</v>
      </c>
      <c r="I131" s="71">
        <v>0.4</v>
      </c>
      <c r="J131" s="72">
        <v>3.5000000000000003E-2</v>
      </c>
      <c r="K131" s="72">
        <v>9.0999999999999998E-2</v>
      </c>
      <c r="L131" s="72">
        <v>4.2000000000000003E-2</v>
      </c>
      <c r="M131" s="72">
        <v>1.6E-2</v>
      </c>
      <c r="N131" s="87">
        <f t="shared" si="12"/>
        <v>95.036000000000001</v>
      </c>
      <c r="O131" s="82">
        <v>35.590000000000003</v>
      </c>
      <c r="P131" s="34">
        <v>36.4</v>
      </c>
      <c r="Q131" s="34">
        <v>7.17</v>
      </c>
      <c r="R131" s="34">
        <v>18.09</v>
      </c>
      <c r="S131" s="34">
        <v>0.36</v>
      </c>
      <c r="T131" s="34">
        <v>0.19</v>
      </c>
      <c r="U131" s="34">
        <v>0.2</v>
      </c>
      <c r="V131" s="34">
        <v>0.21</v>
      </c>
      <c r="W131" s="34">
        <v>0.49</v>
      </c>
      <c r="X131" s="34">
        <v>0.94</v>
      </c>
      <c r="Y131" s="34">
        <v>1.02275920202304</v>
      </c>
      <c r="Z131" s="34">
        <v>1.2242202865973586</v>
      </c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6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spans="1:48" ht="15.75" customHeight="1">
      <c r="A132" s="173" t="s">
        <v>1395</v>
      </c>
      <c r="B132" s="95">
        <v>45819</v>
      </c>
      <c r="C132" s="69" t="s">
        <v>1394</v>
      </c>
      <c r="D132" s="70">
        <v>1455</v>
      </c>
      <c r="E132" s="71">
        <v>10.35</v>
      </c>
      <c r="F132" s="71">
        <v>10.45</v>
      </c>
      <c r="G132" s="71">
        <v>4.28</v>
      </c>
      <c r="H132" s="71">
        <v>0.09</v>
      </c>
      <c r="I132" s="71">
        <v>0.26</v>
      </c>
      <c r="J132" s="72">
        <v>5.6000000000000001E-2</v>
      </c>
      <c r="K132" s="72">
        <v>9.1999999999999998E-2</v>
      </c>
      <c r="L132" s="72">
        <v>2.5000000000000001E-2</v>
      </c>
      <c r="M132" s="72">
        <v>1.4999999999999999E-2</v>
      </c>
      <c r="N132" s="87">
        <f t="shared" si="12"/>
        <v>95.182000000000002</v>
      </c>
      <c r="O132" s="82">
        <v>35.76</v>
      </c>
      <c r="P132" s="34">
        <v>36.64</v>
      </c>
      <c r="Q132" s="34">
        <v>7.22</v>
      </c>
      <c r="R132" s="34">
        <v>17.2</v>
      </c>
      <c r="S132" s="34">
        <v>0.49</v>
      </c>
      <c r="T132" s="34">
        <v>0.25</v>
      </c>
      <c r="U132" s="34">
        <v>0.2</v>
      </c>
      <c r="V132" s="34">
        <v>0.2</v>
      </c>
      <c r="W132" s="34">
        <v>0.5</v>
      </c>
      <c r="X132" s="34">
        <v>1.04</v>
      </c>
      <c r="Y132" s="34">
        <v>1.0246085011185684</v>
      </c>
      <c r="Z132" s="34">
        <v>1.226510067114094</v>
      </c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6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spans="1:48" ht="15.75" customHeight="1">
      <c r="A133" s="173" t="s">
        <v>1397</v>
      </c>
      <c r="B133" s="95">
        <v>45819</v>
      </c>
      <c r="C133" s="69" t="s">
        <v>1396</v>
      </c>
      <c r="D133" s="70">
        <v>1440</v>
      </c>
      <c r="E133" s="71">
        <v>12.1</v>
      </c>
      <c r="F133" s="71">
        <v>12.2</v>
      </c>
      <c r="G133" s="71">
        <v>4.24</v>
      </c>
      <c r="H133" s="71">
        <v>0.08</v>
      </c>
      <c r="I133" s="71">
        <v>0.27</v>
      </c>
      <c r="J133" s="72">
        <v>7.1999999999999995E-2</v>
      </c>
      <c r="K133" s="72">
        <v>0.09</v>
      </c>
      <c r="L133" s="72">
        <v>2.1000000000000001E-2</v>
      </c>
      <c r="M133" s="72">
        <v>1.4E-2</v>
      </c>
      <c r="N133" s="87">
        <f t="shared" si="12"/>
        <v>95.212999999999994</v>
      </c>
      <c r="O133" s="82">
        <v>36.46</v>
      </c>
      <c r="P133" s="34">
        <v>36.15</v>
      </c>
      <c r="Q133" s="34">
        <v>6.97</v>
      </c>
      <c r="R133" s="34">
        <v>17.239999999999998</v>
      </c>
      <c r="S133" s="34">
        <v>0.48</v>
      </c>
      <c r="T133" s="34">
        <v>0.26</v>
      </c>
      <c r="U133" s="34">
        <v>0.2</v>
      </c>
      <c r="V133" s="34">
        <v>0.22</v>
      </c>
      <c r="W133" s="34">
        <v>0.53</v>
      </c>
      <c r="X133" s="34">
        <v>1.03</v>
      </c>
      <c r="Y133" s="34">
        <v>0.99149753154141518</v>
      </c>
      <c r="Z133" s="34">
        <v>1.1826659352715303</v>
      </c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6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spans="1:48" ht="15.75" customHeight="1">
      <c r="A134" s="173" t="s">
        <v>1399</v>
      </c>
      <c r="B134" s="95">
        <v>45819</v>
      </c>
      <c r="C134" s="69" t="s">
        <v>1398</v>
      </c>
      <c r="D134" s="70">
        <v>1461</v>
      </c>
      <c r="E134" s="71">
        <v>14.5</v>
      </c>
      <c r="F134" s="71">
        <v>15</v>
      </c>
      <c r="G134" s="71">
        <v>4.37</v>
      </c>
      <c r="H134" s="71">
        <v>0.13</v>
      </c>
      <c r="I134" s="71">
        <v>0.45</v>
      </c>
      <c r="J134" s="72">
        <v>3.3000000000000002E-2</v>
      </c>
      <c r="K134" s="72">
        <v>8.7999999999999995E-2</v>
      </c>
      <c r="L134" s="72">
        <v>4.7E-2</v>
      </c>
      <c r="M134" s="72">
        <v>1.6E-2</v>
      </c>
      <c r="N134" s="87">
        <f t="shared" si="12"/>
        <v>94.866</v>
      </c>
      <c r="O134" s="82">
        <v>36.15</v>
      </c>
      <c r="P134" s="34">
        <v>36.93</v>
      </c>
      <c r="Q134" s="34">
        <v>7.12</v>
      </c>
      <c r="R134" s="34">
        <v>17.04</v>
      </c>
      <c r="S134" s="34">
        <v>0.4</v>
      </c>
      <c r="T134" s="34">
        <v>0.26</v>
      </c>
      <c r="U134" s="34">
        <v>0.2</v>
      </c>
      <c r="V134" s="34">
        <v>0.22</v>
      </c>
      <c r="W134" s="34">
        <v>0.48</v>
      </c>
      <c r="X134" s="34">
        <v>0.99</v>
      </c>
      <c r="Y134" s="34">
        <v>1.0215767634854771</v>
      </c>
      <c r="Z134" s="34">
        <v>1.218533886583679</v>
      </c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6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spans="1:48" ht="15.75" customHeight="1">
      <c r="A135" s="173" t="s">
        <v>1401</v>
      </c>
      <c r="B135" s="95">
        <v>45819</v>
      </c>
      <c r="C135" s="69" t="s">
        <v>1400</v>
      </c>
      <c r="D135" s="70">
        <v>1488</v>
      </c>
      <c r="E135" s="71">
        <v>17</v>
      </c>
      <c r="F135" s="71">
        <v>17.100000000000001</v>
      </c>
      <c r="G135" s="71">
        <v>4.4800000000000004</v>
      </c>
      <c r="H135" s="71">
        <v>0.12</v>
      </c>
      <c r="I135" s="71">
        <v>0.71</v>
      </c>
      <c r="J135" s="72">
        <v>2.7E-2</v>
      </c>
      <c r="K135" s="72">
        <v>8.5000000000000006E-2</v>
      </c>
      <c r="L135" s="72">
        <v>7.4999999999999997E-2</v>
      </c>
      <c r="M135" s="72">
        <v>1.4999999999999999E-2</v>
      </c>
      <c r="N135" s="87">
        <f t="shared" si="12"/>
        <v>94.488</v>
      </c>
      <c r="O135" s="82">
        <v>35.17</v>
      </c>
      <c r="P135" s="34">
        <v>37.28</v>
      </c>
      <c r="Q135" s="34">
        <v>7.26</v>
      </c>
      <c r="R135" s="34">
        <v>17.97</v>
      </c>
      <c r="S135" s="34">
        <v>0.32</v>
      </c>
      <c r="T135" s="34">
        <v>0.15</v>
      </c>
      <c r="U135" s="34">
        <v>0.23</v>
      </c>
      <c r="V135" s="34">
        <v>0.18</v>
      </c>
      <c r="W135" s="34">
        <v>0.43</v>
      </c>
      <c r="X135" s="34">
        <v>0.91</v>
      </c>
      <c r="Y135" s="34">
        <v>1.059994313335229</v>
      </c>
      <c r="Z135" s="34">
        <v>1.2664202445265851</v>
      </c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6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  <row r="136" spans="1:48" ht="15.75" customHeight="1">
      <c r="A136" s="173" t="s">
        <v>1403</v>
      </c>
      <c r="B136" s="95">
        <v>45819</v>
      </c>
      <c r="C136" s="69" t="s">
        <v>1402</v>
      </c>
      <c r="D136" s="70">
        <v>1490</v>
      </c>
      <c r="E136" s="71">
        <v>18.45</v>
      </c>
      <c r="F136" s="71">
        <v>18.55</v>
      </c>
      <c r="G136" s="71">
        <v>4.45</v>
      </c>
      <c r="H136" s="71">
        <v>0.12</v>
      </c>
      <c r="I136" s="71">
        <v>0.6</v>
      </c>
      <c r="J136" s="72">
        <v>2.3E-2</v>
      </c>
      <c r="K136" s="72">
        <v>9.0999999999999998E-2</v>
      </c>
      <c r="L136" s="72">
        <v>6.2E-2</v>
      </c>
      <c r="M136" s="72">
        <v>1.6E-2</v>
      </c>
      <c r="N136" s="87">
        <f t="shared" si="12"/>
        <v>94.638000000000005</v>
      </c>
      <c r="O136" s="82">
        <v>34.78</v>
      </c>
      <c r="P136" s="34">
        <v>38.04</v>
      </c>
      <c r="Q136" s="34">
        <v>7.41</v>
      </c>
      <c r="R136" s="34">
        <v>17.559999999999999</v>
      </c>
      <c r="S136" s="34">
        <v>0.31</v>
      </c>
      <c r="T136" s="34">
        <v>0.12</v>
      </c>
      <c r="U136" s="34">
        <v>0.23</v>
      </c>
      <c r="V136" s="34">
        <v>0.18</v>
      </c>
      <c r="W136" s="34">
        <v>0.42</v>
      </c>
      <c r="X136" s="34">
        <v>0.85</v>
      </c>
      <c r="Y136" s="34">
        <v>1.0937320299022426</v>
      </c>
      <c r="Z136" s="34">
        <v>1.3067855089131686</v>
      </c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6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</row>
    <row r="137" spans="1:48" ht="15.75" customHeight="1">
      <c r="A137" s="173" t="s">
        <v>1405</v>
      </c>
      <c r="B137" s="95">
        <v>45819</v>
      </c>
      <c r="C137" s="69" t="s">
        <v>1404</v>
      </c>
      <c r="D137" s="70">
        <v>1472</v>
      </c>
      <c r="E137" s="71">
        <v>20.3</v>
      </c>
      <c r="F137" s="71">
        <v>20.399999999999999</v>
      </c>
      <c r="G137" s="71">
        <v>4.3499999999999996</v>
      </c>
      <c r="H137" s="71">
        <v>0.14000000000000001</v>
      </c>
      <c r="I137" s="71">
        <v>0.74</v>
      </c>
      <c r="J137" s="72">
        <v>1.2999999999999999E-2</v>
      </c>
      <c r="K137" s="72">
        <v>9.5000000000000001E-2</v>
      </c>
      <c r="L137" s="72">
        <v>7.9000000000000001E-2</v>
      </c>
      <c r="M137" s="72">
        <v>1.7000000000000001E-2</v>
      </c>
      <c r="N137" s="87">
        <f t="shared" si="12"/>
        <v>94.566000000000003</v>
      </c>
      <c r="O137" s="82">
        <v>34.229999999999997</v>
      </c>
      <c r="P137" s="34">
        <v>38.840000000000003</v>
      </c>
      <c r="Q137" s="34">
        <v>7.56</v>
      </c>
      <c r="R137" s="34">
        <v>16.899999999999999</v>
      </c>
      <c r="S137" s="34">
        <v>0.35</v>
      </c>
      <c r="T137" s="34">
        <v>0.15</v>
      </c>
      <c r="U137" s="34">
        <v>0.22</v>
      </c>
      <c r="V137" s="34">
        <v>0.21</v>
      </c>
      <c r="W137" s="34">
        <v>0.49</v>
      </c>
      <c r="X137" s="34">
        <v>0.92</v>
      </c>
      <c r="Y137" s="34">
        <v>1.1346771837569385</v>
      </c>
      <c r="Z137" s="34">
        <v>1.35553607946246</v>
      </c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6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</row>
    <row r="138" spans="1:48" ht="15.75" customHeight="1">
      <c r="A138" s="173" t="s">
        <v>1410</v>
      </c>
      <c r="B138" s="95">
        <v>45819</v>
      </c>
      <c r="C138" s="69" t="s">
        <v>1407</v>
      </c>
      <c r="D138" s="70">
        <v>1472</v>
      </c>
      <c r="E138" s="71">
        <v>22.3</v>
      </c>
      <c r="F138" s="71">
        <v>22.4</v>
      </c>
      <c r="G138" s="71">
        <v>4.34</v>
      </c>
      <c r="H138" s="71">
        <v>0.13</v>
      </c>
      <c r="I138" s="71">
        <v>0.81</v>
      </c>
      <c r="J138" s="72">
        <v>1.0999999999999999E-2</v>
      </c>
      <c r="K138" s="72">
        <v>8.5000000000000006E-2</v>
      </c>
      <c r="L138" s="72">
        <v>8.5999999999999993E-2</v>
      </c>
      <c r="M138" s="72">
        <v>1.4999999999999999E-2</v>
      </c>
      <c r="N138" s="87">
        <f t="shared" si="12"/>
        <v>94.522999999999996</v>
      </c>
      <c r="O138" s="82">
        <v>33.36</v>
      </c>
      <c r="P138" s="34">
        <v>39.61</v>
      </c>
      <c r="Q138" s="34">
        <v>7.54</v>
      </c>
      <c r="R138" s="34">
        <v>17.3</v>
      </c>
      <c r="S138" s="34">
        <v>0.28999999999999998</v>
      </c>
      <c r="T138" s="34">
        <v>0.11</v>
      </c>
      <c r="U138" s="34">
        <v>0.23</v>
      </c>
      <c r="V138" s="34">
        <v>0.19</v>
      </c>
      <c r="W138" s="34">
        <v>0.42</v>
      </c>
      <c r="X138" s="34">
        <v>0.84</v>
      </c>
      <c r="Y138" s="34">
        <v>1.1873501199040768</v>
      </c>
      <c r="Z138" s="34">
        <v>1.4133693045563549</v>
      </c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6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</row>
    <row r="139" spans="1:48" ht="15.75" customHeight="1">
      <c r="A139" s="107"/>
      <c r="B139" s="51"/>
      <c r="C139" s="33"/>
      <c r="D139" s="37"/>
      <c r="E139" s="34"/>
      <c r="F139" s="34"/>
      <c r="G139" s="34"/>
      <c r="H139" s="34"/>
      <c r="I139" s="34"/>
      <c r="J139" s="31"/>
      <c r="K139" s="31"/>
      <c r="L139" s="31"/>
      <c r="M139" s="31"/>
      <c r="N139" s="87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6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</row>
    <row r="140" spans="1:48" ht="15.75" customHeight="1">
      <c r="A140" s="173" t="s">
        <v>1409</v>
      </c>
      <c r="B140" s="95">
        <v>45820</v>
      </c>
      <c r="C140" s="69" t="s">
        <v>1408</v>
      </c>
      <c r="D140" s="70">
        <v>1480</v>
      </c>
      <c r="E140" s="71">
        <v>0.5</v>
      </c>
      <c r="F140" s="71">
        <v>1</v>
      </c>
      <c r="G140" s="71">
        <v>4.3</v>
      </c>
      <c r="H140" s="71">
        <v>0.11</v>
      </c>
      <c r="I140" s="71">
        <v>0.34</v>
      </c>
      <c r="J140" s="72">
        <v>3.1E-2</v>
      </c>
      <c r="K140" s="72">
        <v>8.3000000000000004E-2</v>
      </c>
      <c r="L140" s="72">
        <v>3.9E-2</v>
      </c>
      <c r="M140" s="72">
        <v>1.4999999999999999E-2</v>
      </c>
      <c r="N140" s="87">
        <f t="shared" si="12"/>
        <v>95.081999999999994</v>
      </c>
      <c r="O140" s="82">
        <v>33.880000000000003</v>
      </c>
      <c r="P140" s="34">
        <v>39.08</v>
      </c>
      <c r="Q140" s="34">
        <v>7.14</v>
      </c>
      <c r="R140" s="34">
        <v>17.059999999999999</v>
      </c>
      <c r="S140" s="34">
        <v>0.33</v>
      </c>
      <c r="T140" s="34">
        <v>0.17</v>
      </c>
      <c r="U140" s="34">
        <v>0.23</v>
      </c>
      <c r="V140" s="34">
        <v>0.28000000000000003</v>
      </c>
      <c r="W140" s="34">
        <v>0.43</v>
      </c>
      <c r="X140" s="34">
        <v>1.08</v>
      </c>
      <c r="Y140" s="34">
        <v>1.1534828807556079</v>
      </c>
      <c r="Z140" s="34">
        <v>1.3642266824085005</v>
      </c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6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spans="1:48" ht="15.75" customHeight="1">
      <c r="A141" s="173" t="s">
        <v>1411</v>
      </c>
      <c r="B141" s="95">
        <v>45820</v>
      </c>
      <c r="C141" s="69" t="s">
        <v>1412</v>
      </c>
      <c r="D141" s="70" t="s">
        <v>97</v>
      </c>
      <c r="E141" s="71">
        <v>3.5</v>
      </c>
      <c r="F141" s="71">
        <v>4</v>
      </c>
      <c r="G141" s="71">
        <v>4.24</v>
      </c>
      <c r="H141" s="71">
        <v>0.15</v>
      </c>
      <c r="I141" s="71">
        <v>0.49</v>
      </c>
      <c r="J141" s="72">
        <v>0.02</v>
      </c>
      <c r="K141" s="72">
        <v>0.09</v>
      </c>
      <c r="L141" s="72">
        <v>5.6000000000000001E-2</v>
      </c>
      <c r="M141" s="72">
        <v>1.7000000000000001E-2</v>
      </c>
      <c r="N141" s="87">
        <f t="shared" si="12"/>
        <v>94.936999999999998</v>
      </c>
      <c r="O141" s="82">
        <v>34.08</v>
      </c>
      <c r="P141" s="34">
        <v>38.299999999999997</v>
      </c>
      <c r="Q141" s="34">
        <v>6.94</v>
      </c>
      <c r="R141" s="34">
        <v>17.98</v>
      </c>
      <c r="S141" s="34">
        <v>0.31</v>
      </c>
      <c r="T141" s="34">
        <v>0.2</v>
      </c>
      <c r="U141" s="34">
        <v>0.23</v>
      </c>
      <c r="V141" s="34">
        <v>0.24</v>
      </c>
      <c r="W141" s="34">
        <v>0.45</v>
      </c>
      <c r="X141" s="34">
        <v>0.99</v>
      </c>
      <c r="Y141" s="34">
        <v>1.1238262910798122</v>
      </c>
      <c r="Z141" s="34">
        <v>1.3274647887323943</v>
      </c>
      <c r="AA141" s="34"/>
      <c r="AB141" s="34" t="s">
        <v>50</v>
      </c>
      <c r="AC141" s="34">
        <v>6.3</v>
      </c>
      <c r="AD141" s="34">
        <v>24.4</v>
      </c>
      <c r="AE141" s="34">
        <v>17.600000000000001</v>
      </c>
      <c r="AF141" s="34">
        <v>0.6</v>
      </c>
      <c r="AG141" s="34">
        <v>3.22</v>
      </c>
      <c r="AH141" s="34">
        <v>54.18</v>
      </c>
      <c r="AI141" s="34">
        <v>1.3863636363636362</v>
      </c>
      <c r="AJ141" s="34">
        <v>41.904761904761905</v>
      </c>
      <c r="AK141" s="34">
        <v>842.41000000000008</v>
      </c>
      <c r="AL141" s="36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spans="1:48" ht="15.75" customHeight="1">
      <c r="A142" s="173" t="s">
        <v>1414</v>
      </c>
      <c r="B142" s="51">
        <v>45820</v>
      </c>
      <c r="C142" s="33" t="s">
        <v>1413</v>
      </c>
      <c r="D142" s="37">
        <v>1487</v>
      </c>
      <c r="E142" s="34">
        <v>5.45</v>
      </c>
      <c r="F142" s="34">
        <v>5.55</v>
      </c>
      <c r="G142" s="34">
        <v>4.37</v>
      </c>
      <c r="H142" s="34">
        <v>0.14000000000000001</v>
      </c>
      <c r="I142" s="34">
        <v>0.6</v>
      </c>
      <c r="J142" s="31">
        <v>1.9E-2</v>
      </c>
      <c r="K142" s="31">
        <v>9.2999999999999999E-2</v>
      </c>
      <c r="L142" s="31">
        <v>6.5000000000000002E-2</v>
      </c>
      <c r="M142" s="31">
        <v>1.7000000000000001E-2</v>
      </c>
      <c r="N142" s="87">
        <f t="shared" si="12"/>
        <v>94.695999999999998</v>
      </c>
      <c r="O142" s="34">
        <v>33.76</v>
      </c>
      <c r="P142" s="34">
        <v>38.71</v>
      </c>
      <c r="Q142" s="34">
        <v>6.86</v>
      </c>
      <c r="R142" s="34">
        <v>18.32</v>
      </c>
      <c r="S142" s="34">
        <v>0.26</v>
      </c>
      <c r="T142" s="34">
        <v>0.15</v>
      </c>
      <c r="U142" s="34">
        <v>0.24</v>
      </c>
      <c r="V142" s="34">
        <v>0.21</v>
      </c>
      <c r="W142" s="34">
        <v>0.49</v>
      </c>
      <c r="X142" s="34">
        <v>0.87</v>
      </c>
      <c r="Y142" s="34">
        <v>1.1466232227488153</v>
      </c>
      <c r="Z142" s="34">
        <v>1.3498222748815167</v>
      </c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6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spans="1:48" ht="15.75" customHeight="1">
      <c r="A143" s="173" t="s">
        <v>1416</v>
      </c>
      <c r="B143" s="51">
        <v>45820</v>
      </c>
      <c r="C143" s="33" t="s">
        <v>1415</v>
      </c>
      <c r="D143" s="37">
        <v>1476</v>
      </c>
      <c r="E143" s="34">
        <v>8.5</v>
      </c>
      <c r="F143" s="34">
        <v>9</v>
      </c>
      <c r="G143" s="34">
        <v>4.22</v>
      </c>
      <c r="H143" s="34">
        <v>0.16</v>
      </c>
      <c r="I143" s="34">
        <v>0.56999999999999995</v>
      </c>
      <c r="J143" s="31">
        <v>0.02</v>
      </c>
      <c r="K143" s="31">
        <v>0.09</v>
      </c>
      <c r="L143" s="31">
        <v>6.0999999999999999E-2</v>
      </c>
      <c r="M143" s="31">
        <v>1.7000000000000001E-2</v>
      </c>
      <c r="N143" s="87">
        <f t="shared" si="12"/>
        <v>94.861999999999995</v>
      </c>
      <c r="O143" s="34">
        <v>34.17</v>
      </c>
      <c r="P143" s="34">
        <v>38.01</v>
      </c>
      <c r="Q143" s="34">
        <v>6.8</v>
      </c>
      <c r="R143" s="34">
        <v>18.350000000000001</v>
      </c>
      <c r="S143" s="34">
        <v>0.32</v>
      </c>
      <c r="T143" s="34">
        <v>0.19</v>
      </c>
      <c r="U143" s="34">
        <v>0.23</v>
      </c>
      <c r="V143" s="34">
        <v>0.2</v>
      </c>
      <c r="W143" s="34">
        <v>0.5</v>
      </c>
      <c r="X143" s="34">
        <v>0.95</v>
      </c>
      <c r="Y143" s="34">
        <v>1.112379280070237</v>
      </c>
      <c r="Z143" s="34">
        <v>1.3113842551946149</v>
      </c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6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spans="1:48" ht="15.75" customHeight="1">
      <c r="A144" s="173" t="s">
        <v>1418</v>
      </c>
      <c r="B144" s="51">
        <v>45820</v>
      </c>
      <c r="C144" s="33" t="s">
        <v>1417</v>
      </c>
      <c r="D144" s="37">
        <v>1476</v>
      </c>
      <c r="E144" s="34">
        <v>10.5</v>
      </c>
      <c r="F144" s="34">
        <v>11</v>
      </c>
      <c r="G144" s="34">
        <v>4.3</v>
      </c>
      <c r="H144" s="34">
        <v>0.16</v>
      </c>
      <c r="I144" s="34">
        <v>0.67</v>
      </c>
      <c r="J144" s="31">
        <v>2.1000000000000001E-2</v>
      </c>
      <c r="K144" s="31">
        <v>9.2999999999999999E-2</v>
      </c>
      <c r="L144" s="31">
        <v>6.9000000000000006E-2</v>
      </c>
      <c r="M144" s="31">
        <v>1.7000000000000001E-2</v>
      </c>
      <c r="N144" s="87">
        <f t="shared" si="12"/>
        <v>94.67</v>
      </c>
      <c r="O144" s="34">
        <v>34.31</v>
      </c>
      <c r="P144" s="34">
        <v>37.53</v>
      </c>
      <c r="Q144" s="34">
        <v>7</v>
      </c>
      <c r="R144" s="34">
        <v>18.57</v>
      </c>
      <c r="S144" s="34">
        <v>0.31</v>
      </c>
      <c r="T144" s="34">
        <v>0.17</v>
      </c>
      <c r="U144" s="34">
        <v>0.24</v>
      </c>
      <c r="V144" s="34">
        <v>0.19</v>
      </c>
      <c r="W144" s="34">
        <v>0.51</v>
      </c>
      <c r="X144" s="34">
        <v>0.91</v>
      </c>
      <c r="Y144" s="34">
        <v>1.0938501894491401</v>
      </c>
      <c r="Z144" s="34">
        <v>1.2978723404255319</v>
      </c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6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spans="1:48" ht="15.75" customHeight="1">
      <c r="A145" s="174" t="s">
        <v>1420</v>
      </c>
      <c r="B145" s="51">
        <v>45820</v>
      </c>
      <c r="C145" s="33" t="s">
        <v>1419</v>
      </c>
      <c r="D145" s="37">
        <v>1471</v>
      </c>
      <c r="E145" s="34">
        <v>14.2</v>
      </c>
      <c r="F145" s="34">
        <v>14.3</v>
      </c>
      <c r="G145" s="34">
        <v>4.2699999999999996</v>
      </c>
      <c r="H145" s="34">
        <v>0.15</v>
      </c>
      <c r="I145" s="34">
        <v>1</v>
      </c>
      <c r="J145" s="31">
        <v>2.5999999999999999E-2</v>
      </c>
      <c r="K145" s="31">
        <v>0.105</v>
      </c>
      <c r="L145" s="31">
        <v>9.0999999999999998E-2</v>
      </c>
      <c r="M145" s="31">
        <v>1.6E-2</v>
      </c>
      <c r="N145" s="87">
        <f t="shared" si="12"/>
        <v>94.341999999999999</v>
      </c>
      <c r="O145" s="34">
        <v>34.07</v>
      </c>
      <c r="P145" s="34">
        <v>38.11</v>
      </c>
      <c r="Q145" s="34">
        <v>7.03</v>
      </c>
      <c r="R145" s="34">
        <v>18.309999999999999</v>
      </c>
      <c r="S145" s="34">
        <v>0.31</v>
      </c>
      <c r="T145" s="34">
        <v>0.14000000000000001</v>
      </c>
      <c r="U145" s="34">
        <v>0.23</v>
      </c>
      <c r="V145" s="34">
        <v>0.2</v>
      </c>
      <c r="W145" s="34">
        <v>0.5</v>
      </c>
      <c r="X145" s="34">
        <v>0.86</v>
      </c>
      <c r="Y145" s="34">
        <v>1.118579395362489</v>
      </c>
      <c r="Z145" s="34">
        <v>1.3249192838274142</v>
      </c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6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spans="1:48" ht="15.75" customHeight="1">
      <c r="A146" s="174" t="s">
        <v>1422</v>
      </c>
      <c r="B146" s="51">
        <v>45820</v>
      </c>
      <c r="C146" s="33" t="s">
        <v>1421</v>
      </c>
      <c r="D146" s="70">
        <v>1462</v>
      </c>
      <c r="E146" s="71">
        <v>16</v>
      </c>
      <c r="F146" s="71">
        <v>16.100000000000001</v>
      </c>
      <c r="G146" s="71">
        <v>4.42</v>
      </c>
      <c r="H146" s="71">
        <v>0.12</v>
      </c>
      <c r="I146" s="71">
        <v>0.76</v>
      </c>
      <c r="J146" s="72">
        <v>3.2000000000000001E-2</v>
      </c>
      <c r="K146" s="72">
        <v>0.10199999999999999</v>
      </c>
      <c r="L146" s="72">
        <v>6.7000000000000004E-2</v>
      </c>
      <c r="M146" s="72">
        <v>1.4E-2</v>
      </c>
      <c r="N146" s="87">
        <f t="shared" si="12"/>
        <v>94.484999999999999</v>
      </c>
      <c r="O146" s="82">
        <v>34.58</v>
      </c>
      <c r="P146" s="34">
        <v>37.880000000000003</v>
      </c>
      <c r="Q146" s="34">
        <v>7.16</v>
      </c>
      <c r="R146" s="34">
        <v>17.88</v>
      </c>
      <c r="S146" s="34">
        <v>0.28999999999999998</v>
      </c>
      <c r="T146" s="34">
        <v>0.13</v>
      </c>
      <c r="U146" s="34">
        <v>0.23</v>
      </c>
      <c r="V146" s="34">
        <v>0.21</v>
      </c>
      <c r="W146" s="34">
        <v>0.49</v>
      </c>
      <c r="X146" s="34">
        <v>0.86</v>
      </c>
      <c r="Y146" s="34">
        <v>1.0954308849045693</v>
      </c>
      <c r="Z146" s="34">
        <v>1.3024869866975133</v>
      </c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6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spans="1:48" ht="15.75" customHeight="1">
      <c r="A147" s="174" t="s">
        <v>1424</v>
      </c>
      <c r="B147" s="95">
        <v>45820</v>
      </c>
      <c r="C147" s="69" t="s">
        <v>1423</v>
      </c>
      <c r="D147" s="70">
        <v>1468</v>
      </c>
      <c r="E147" s="71">
        <v>18.5</v>
      </c>
      <c r="F147" s="71">
        <v>19</v>
      </c>
      <c r="G147" s="71">
        <v>4.2699999999999996</v>
      </c>
      <c r="H147" s="71">
        <v>0.12</v>
      </c>
      <c r="I147" s="71">
        <v>0.55000000000000004</v>
      </c>
      <c r="J147" s="72">
        <v>2.9000000000000001E-2</v>
      </c>
      <c r="K147" s="72">
        <v>8.5999999999999993E-2</v>
      </c>
      <c r="L147" s="72">
        <v>0.05</v>
      </c>
      <c r="M147" s="72">
        <v>1.6E-2</v>
      </c>
      <c r="N147" s="87">
        <f t="shared" si="12"/>
        <v>94.879000000000005</v>
      </c>
      <c r="O147" s="82">
        <v>35.32</v>
      </c>
      <c r="P147" s="34">
        <v>38.450000000000003</v>
      </c>
      <c r="Q147" s="34">
        <v>7.17</v>
      </c>
      <c r="R147" s="34">
        <v>16.46</v>
      </c>
      <c r="S147" s="34">
        <v>0.36</v>
      </c>
      <c r="T147" s="34">
        <v>0.16</v>
      </c>
      <c r="U147" s="34">
        <v>0.22</v>
      </c>
      <c r="V147" s="34">
        <v>0.2</v>
      </c>
      <c r="W147" s="34">
        <v>0.5</v>
      </c>
      <c r="X147" s="34">
        <v>0.88</v>
      </c>
      <c r="Y147" s="34">
        <v>1.0886183465458665</v>
      </c>
      <c r="Z147" s="34">
        <v>1.2916194790486977</v>
      </c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6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spans="1:48" ht="15.75" customHeight="1">
      <c r="A148" s="174" t="s">
        <v>1426</v>
      </c>
      <c r="B148" s="95">
        <v>45820</v>
      </c>
      <c r="C148" s="69" t="s">
        <v>1425</v>
      </c>
      <c r="D148" s="70">
        <v>1450</v>
      </c>
      <c r="E148" s="71">
        <v>21.2</v>
      </c>
      <c r="F148" s="71">
        <v>21.3</v>
      </c>
      <c r="G148" s="71">
        <v>4.24</v>
      </c>
      <c r="H148" s="71">
        <v>0.12</v>
      </c>
      <c r="I148" s="71">
        <v>0.7</v>
      </c>
      <c r="J148" s="72">
        <v>2.5000000000000001E-2</v>
      </c>
      <c r="K148" s="72">
        <v>8.7999999999999995E-2</v>
      </c>
      <c r="L148" s="72">
        <v>6.5000000000000002E-2</v>
      </c>
      <c r="M148" s="72">
        <v>1.6E-2</v>
      </c>
      <c r="N148" s="87">
        <f t="shared" si="12"/>
        <v>94.745999999999995</v>
      </c>
      <c r="O148" s="82">
        <v>35.64</v>
      </c>
      <c r="P148" s="34">
        <v>37.700000000000003</v>
      </c>
      <c r="Q148" s="34">
        <v>6.83</v>
      </c>
      <c r="R148" s="34">
        <v>17.25</v>
      </c>
      <c r="S148" s="34">
        <v>0.33</v>
      </c>
      <c r="T148" s="34">
        <v>0.16</v>
      </c>
      <c r="U148" s="34">
        <v>0.22</v>
      </c>
      <c r="V148" s="34">
        <v>0.24</v>
      </c>
      <c r="W148" s="34">
        <v>0.66</v>
      </c>
      <c r="X148" s="34">
        <v>0.87</v>
      </c>
      <c r="Y148" s="34">
        <v>1.0578002244668911</v>
      </c>
      <c r="Z148" s="34">
        <v>1.2494388327721662</v>
      </c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6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spans="1:48" ht="15.75" customHeight="1">
      <c r="A149" s="174"/>
      <c r="B149" s="95"/>
      <c r="C149" s="69"/>
      <c r="D149" s="70"/>
      <c r="E149" s="71"/>
      <c r="F149" s="71"/>
      <c r="G149" s="71"/>
      <c r="H149" s="71"/>
      <c r="I149" s="71"/>
      <c r="J149" s="72"/>
      <c r="K149" s="72"/>
      <c r="L149" s="72"/>
      <c r="M149" s="72"/>
      <c r="N149" s="87"/>
      <c r="O149" s="82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6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spans="1:48" ht="15.75" customHeight="1">
      <c r="A150" s="174" t="s">
        <v>1428</v>
      </c>
      <c r="B150" s="95">
        <v>45821</v>
      </c>
      <c r="C150" s="69" t="s">
        <v>1427</v>
      </c>
      <c r="D150" s="70">
        <v>1468</v>
      </c>
      <c r="E150" s="71">
        <v>0.35</v>
      </c>
      <c r="F150" s="71">
        <v>0.45</v>
      </c>
      <c r="G150" s="71">
        <v>4.22</v>
      </c>
      <c r="H150" s="71">
        <v>0.12</v>
      </c>
      <c r="I150" s="71">
        <v>0.55000000000000004</v>
      </c>
      <c r="J150" s="72">
        <v>2.7E-2</v>
      </c>
      <c r="K150" s="72">
        <v>8.5999999999999993E-2</v>
      </c>
      <c r="L150" s="72">
        <v>5.6000000000000001E-2</v>
      </c>
      <c r="M150" s="72">
        <v>1.7000000000000001E-2</v>
      </c>
      <c r="N150" s="87">
        <f t="shared" ref="N150:N216" si="13">100-SUM(G150:M150)</f>
        <v>94.924000000000007</v>
      </c>
      <c r="O150" s="82">
        <v>34.53</v>
      </c>
      <c r="P150" s="34">
        <v>37.869999999999997</v>
      </c>
      <c r="Q150" s="34">
        <v>6.85</v>
      </c>
      <c r="R150" s="34">
        <v>18.190000000000001</v>
      </c>
      <c r="S150" s="34">
        <v>0.31</v>
      </c>
      <c r="T150" s="34">
        <v>0.17</v>
      </c>
      <c r="U150" s="34">
        <v>0.22</v>
      </c>
      <c r="V150" s="34">
        <v>0.22</v>
      </c>
      <c r="W150" s="34">
        <v>0.6</v>
      </c>
      <c r="X150" s="34">
        <v>0.91</v>
      </c>
      <c r="Y150" s="34">
        <v>1.0967274833478133</v>
      </c>
      <c r="Z150" s="34">
        <v>1.2951057051838979</v>
      </c>
      <c r="AA150" s="34"/>
      <c r="AB150" s="34" t="s">
        <v>48</v>
      </c>
      <c r="AC150" s="34">
        <v>22.3</v>
      </c>
      <c r="AD150" s="34">
        <v>25.2</v>
      </c>
      <c r="AE150" s="34">
        <v>18.2</v>
      </c>
      <c r="AF150" s="34">
        <v>0.6</v>
      </c>
      <c r="AG150" s="34">
        <v>3.22</v>
      </c>
      <c r="AH150" s="34">
        <v>52.78</v>
      </c>
      <c r="AI150" s="34">
        <v>1.3846153846153846</v>
      </c>
      <c r="AJ150" s="34">
        <v>41.935483870967744</v>
      </c>
      <c r="AK150" s="34">
        <v>866.81000000000006</v>
      </c>
      <c r="AL150" s="36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spans="1:48" ht="15.75" customHeight="1">
      <c r="A151" s="174" t="s">
        <v>1430</v>
      </c>
      <c r="B151" s="95">
        <v>45821</v>
      </c>
      <c r="C151" s="69" t="s">
        <v>1429</v>
      </c>
      <c r="D151" s="70">
        <v>1455</v>
      </c>
      <c r="E151" s="71">
        <v>2.5</v>
      </c>
      <c r="F151" s="71">
        <v>3</v>
      </c>
      <c r="G151" s="71">
        <v>4.2300000000000004</v>
      </c>
      <c r="H151" s="71">
        <v>0.12</v>
      </c>
      <c r="I151" s="71">
        <v>0.49</v>
      </c>
      <c r="J151" s="72">
        <v>3.2000000000000001E-2</v>
      </c>
      <c r="K151" s="72">
        <v>9.1999999999999998E-2</v>
      </c>
      <c r="L151" s="72">
        <v>5.0999999999999997E-2</v>
      </c>
      <c r="M151" s="72">
        <v>1.7000000000000001E-2</v>
      </c>
      <c r="N151" s="87">
        <f t="shared" si="13"/>
        <v>94.968000000000004</v>
      </c>
      <c r="O151" s="82">
        <v>35.03</v>
      </c>
      <c r="P151" s="34">
        <v>37.39</v>
      </c>
      <c r="Q151" s="34">
        <v>7.11</v>
      </c>
      <c r="R151" s="34">
        <v>17.68</v>
      </c>
      <c r="S151" s="34">
        <v>0.36</v>
      </c>
      <c r="T151" s="34">
        <v>0.19</v>
      </c>
      <c r="U151" s="34">
        <v>0.23</v>
      </c>
      <c r="V151" s="34">
        <v>0.24</v>
      </c>
      <c r="W151" s="34">
        <v>0.57999999999999996</v>
      </c>
      <c r="X151" s="34">
        <v>0.98</v>
      </c>
      <c r="Y151" s="34">
        <v>1.0673708250071368</v>
      </c>
      <c r="Z151" s="34">
        <v>1.2703397088210104</v>
      </c>
      <c r="AA151" s="34"/>
      <c r="AB151" s="34" t="s">
        <v>53</v>
      </c>
      <c r="AC151" s="34">
        <v>14.3</v>
      </c>
      <c r="AD151" s="34">
        <v>24.8</v>
      </c>
      <c r="AE151" s="34">
        <v>18</v>
      </c>
      <c r="AF151" s="34">
        <v>0.6</v>
      </c>
      <c r="AG151" s="34">
        <v>3.48</v>
      </c>
      <c r="AH151" s="34">
        <v>53.120000000000005</v>
      </c>
      <c r="AI151" s="34">
        <v>1.3777777777777778</v>
      </c>
      <c r="AJ151" s="34">
        <v>42.056074766355145</v>
      </c>
      <c r="AK151" s="34">
        <v>862.54</v>
      </c>
      <c r="AL151" s="36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spans="1:48" ht="15.75" customHeight="1">
      <c r="A152" s="174" t="s">
        <v>1431</v>
      </c>
      <c r="B152" s="95">
        <v>45821</v>
      </c>
      <c r="C152" s="69" t="s">
        <v>1432</v>
      </c>
      <c r="D152" s="70">
        <v>1467</v>
      </c>
      <c r="E152" s="71">
        <v>4.05</v>
      </c>
      <c r="F152" s="71">
        <v>4.1500000000000004</v>
      </c>
      <c r="G152" s="71">
        <v>4.2300000000000004</v>
      </c>
      <c r="H152" s="71">
        <v>0.11</v>
      </c>
      <c r="I152" s="71">
        <v>0.44</v>
      </c>
      <c r="J152" s="72">
        <v>2.7E-2</v>
      </c>
      <c r="K152" s="72">
        <v>8.5000000000000006E-2</v>
      </c>
      <c r="L152" s="72">
        <v>4.8000000000000001E-2</v>
      </c>
      <c r="M152" s="72">
        <v>1.6E-2</v>
      </c>
      <c r="N152" s="87">
        <f t="shared" si="13"/>
        <v>95.043999999999997</v>
      </c>
      <c r="O152" s="82">
        <v>34.67</v>
      </c>
      <c r="P152" s="34">
        <v>37.67</v>
      </c>
      <c r="Q152" s="34">
        <v>7.3</v>
      </c>
      <c r="R152" s="34">
        <v>17.78</v>
      </c>
      <c r="S152" s="34">
        <v>0.3</v>
      </c>
      <c r="T152" s="34">
        <v>0.17</v>
      </c>
      <c r="U152" s="34">
        <v>0.22</v>
      </c>
      <c r="V152" s="34">
        <v>0.22</v>
      </c>
      <c r="W152" s="34">
        <v>0.5</v>
      </c>
      <c r="X152" s="34">
        <v>0.96</v>
      </c>
      <c r="Y152" s="34">
        <v>1.0865301413325641</v>
      </c>
      <c r="Z152" s="34">
        <v>1.297086818575137</v>
      </c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6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spans="1:48" ht="15.75" customHeight="1">
      <c r="A153" s="174" t="s">
        <v>1430</v>
      </c>
      <c r="B153" s="95">
        <v>45821</v>
      </c>
      <c r="C153" s="69" t="s">
        <v>1433</v>
      </c>
      <c r="D153" s="70">
        <v>1479</v>
      </c>
      <c r="E153" s="71">
        <v>6.45</v>
      </c>
      <c r="F153" s="71">
        <v>6.55</v>
      </c>
      <c r="G153" s="71">
        <v>4.3499999999999996</v>
      </c>
      <c r="H153" s="71">
        <v>0.18</v>
      </c>
      <c r="I153" s="71">
        <v>0.82</v>
      </c>
      <c r="J153" s="72">
        <v>1.4E-2</v>
      </c>
      <c r="K153" s="72">
        <v>9.5000000000000001E-2</v>
      </c>
      <c r="L153" s="72">
        <v>8.4000000000000005E-2</v>
      </c>
      <c r="M153" s="72">
        <v>1.6E-2</v>
      </c>
      <c r="N153" s="87">
        <f t="shared" si="13"/>
        <v>94.441000000000003</v>
      </c>
      <c r="O153" s="82">
        <v>33.520000000000003</v>
      </c>
      <c r="P153" s="34">
        <v>38.65</v>
      </c>
      <c r="Q153" s="34">
        <v>7.75</v>
      </c>
      <c r="R153" s="34">
        <v>17.8</v>
      </c>
      <c r="S153" s="34">
        <v>0.27</v>
      </c>
      <c r="T153" s="34">
        <v>0.12</v>
      </c>
      <c r="U153" s="34">
        <v>0.22</v>
      </c>
      <c r="V153" s="34">
        <v>0.24</v>
      </c>
      <c r="W153" s="34">
        <v>0.46</v>
      </c>
      <c r="X153" s="34">
        <v>0.89</v>
      </c>
      <c r="Y153" s="34">
        <v>1.1499999999999999</v>
      </c>
      <c r="Z153" s="34">
        <v>1.38</v>
      </c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6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spans="1:48" ht="15.75" customHeight="1">
      <c r="A154" s="174" t="s">
        <v>1435</v>
      </c>
      <c r="B154" s="95">
        <v>45821</v>
      </c>
      <c r="C154" s="69" t="s">
        <v>1434</v>
      </c>
      <c r="D154" s="70">
        <v>1462</v>
      </c>
      <c r="E154" s="71">
        <v>8.35</v>
      </c>
      <c r="F154" s="71">
        <v>8.4499999999999993</v>
      </c>
      <c r="G154" s="71">
        <v>4.29</v>
      </c>
      <c r="H154" s="71">
        <v>0.12</v>
      </c>
      <c r="I154" s="71">
        <v>0.38</v>
      </c>
      <c r="J154" s="72">
        <v>1.7999999999999999E-2</v>
      </c>
      <c r="K154" s="72">
        <v>8.5000000000000006E-2</v>
      </c>
      <c r="L154" s="72">
        <v>4.7E-2</v>
      </c>
      <c r="M154" s="72">
        <v>1.6E-2</v>
      </c>
      <c r="N154" s="87">
        <f t="shared" si="13"/>
        <v>95.043999999999997</v>
      </c>
      <c r="O154" s="82">
        <v>33.659999999999997</v>
      </c>
      <c r="P154" s="34">
        <v>38.44</v>
      </c>
      <c r="Q154" s="34">
        <v>7.91</v>
      </c>
      <c r="R154" s="34">
        <v>17.41</v>
      </c>
      <c r="S154" s="34">
        <v>0.27</v>
      </c>
      <c r="T154" s="34">
        <v>0.16</v>
      </c>
      <c r="U154" s="34">
        <v>0.23</v>
      </c>
      <c r="V154" s="34">
        <v>0.22</v>
      </c>
      <c r="W154" s="34">
        <v>0.52</v>
      </c>
      <c r="X154" s="34">
        <v>0.89</v>
      </c>
      <c r="Y154" s="34">
        <v>1.1420083184789067</v>
      </c>
      <c r="Z154" s="34">
        <v>1.3770053475935828</v>
      </c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6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spans="1:48" ht="15.75" customHeight="1">
      <c r="A155" s="174" t="s">
        <v>1437</v>
      </c>
      <c r="B155" s="95">
        <v>45821</v>
      </c>
      <c r="C155" s="69" t="s">
        <v>1436</v>
      </c>
      <c r="D155" s="70">
        <v>1451</v>
      </c>
      <c r="E155" s="71">
        <v>11</v>
      </c>
      <c r="F155" s="71">
        <v>11.1</v>
      </c>
      <c r="G155" s="71">
        <v>4.28</v>
      </c>
      <c r="H155" s="71">
        <v>0.12</v>
      </c>
      <c r="I155" s="71">
        <v>0.31</v>
      </c>
      <c r="J155" s="72">
        <v>2.9000000000000001E-2</v>
      </c>
      <c r="K155" s="72">
        <v>8.4000000000000005E-2</v>
      </c>
      <c r="L155" s="72">
        <v>0.03</v>
      </c>
      <c r="M155" s="72">
        <v>1.6E-2</v>
      </c>
      <c r="N155" s="87">
        <f t="shared" si="13"/>
        <v>95.131</v>
      </c>
      <c r="O155" s="82">
        <v>34.03</v>
      </c>
      <c r="P155" s="34">
        <v>38.409999999999997</v>
      </c>
      <c r="Q155" s="34">
        <v>8.06</v>
      </c>
      <c r="R155" s="34">
        <v>16.73</v>
      </c>
      <c r="S155" s="34">
        <v>0.51</v>
      </c>
      <c r="T155" s="34">
        <v>0.23</v>
      </c>
      <c r="U155" s="34">
        <v>0.22</v>
      </c>
      <c r="V155" s="34">
        <v>0.21</v>
      </c>
      <c r="W155" s="34">
        <v>0.5</v>
      </c>
      <c r="X155" s="34">
        <v>1.02</v>
      </c>
      <c r="Y155" s="34">
        <v>1.1287099617984131</v>
      </c>
      <c r="Z155" s="34">
        <v>1.365559800176315</v>
      </c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6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</row>
    <row r="156" spans="1:48" ht="15.75" customHeight="1">
      <c r="A156" s="174" t="s">
        <v>1439</v>
      </c>
      <c r="B156" s="95">
        <v>45821</v>
      </c>
      <c r="C156" s="69" t="s">
        <v>1438</v>
      </c>
      <c r="D156" s="70">
        <v>1464</v>
      </c>
      <c r="E156" s="71">
        <v>13</v>
      </c>
      <c r="F156" s="71">
        <v>13.1</v>
      </c>
      <c r="G156" s="71">
        <v>4.2</v>
      </c>
      <c r="H156" s="71">
        <v>0.12</v>
      </c>
      <c r="I156" s="71">
        <v>0.56000000000000005</v>
      </c>
      <c r="J156" s="72">
        <v>2.7E-2</v>
      </c>
      <c r="K156" s="72">
        <v>8.3000000000000004E-2</v>
      </c>
      <c r="L156" s="72">
        <v>5.3999999999999999E-2</v>
      </c>
      <c r="M156" s="72">
        <v>1.6E-2</v>
      </c>
      <c r="N156" s="87">
        <f t="shared" si="13"/>
        <v>94.94</v>
      </c>
      <c r="O156" s="82">
        <v>34.450000000000003</v>
      </c>
      <c r="P156" s="34">
        <v>38.049999999999997</v>
      </c>
      <c r="Q156" s="34">
        <v>7.4</v>
      </c>
      <c r="R156" s="34">
        <v>17.41</v>
      </c>
      <c r="S156" s="34">
        <v>0.33</v>
      </c>
      <c r="T156" s="34">
        <v>0.18</v>
      </c>
      <c r="U156" s="34">
        <v>0.22</v>
      </c>
      <c r="V156" s="34">
        <v>0.2</v>
      </c>
      <c r="W156" s="34">
        <v>0.52</v>
      </c>
      <c r="X156" s="34">
        <v>0.96</v>
      </c>
      <c r="Y156" s="34">
        <v>1.1044992743105948</v>
      </c>
      <c r="Z156" s="34">
        <v>1.3193033381712624</v>
      </c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6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</row>
    <row r="157" spans="1:48" ht="15.75" customHeight="1">
      <c r="A157" s="174" t="s">
        <v>1441</v>
      </c>
      <c r="B157" s="95">
        <v>45821</v>
      </c>
      <c r="C157" s="69" t="s">
        <v>1440</v>
      </c>
      <c r="D157" s="70">
        <v>1471</v>
      </c>
      <c r="E157" s="71">
        <v>15.35</v>
      </c>
      <c r="F157" s="71">
        <v>15.45</v>
      </c>
      <c r="G157" s="71">
        <v>4.21</v>
      </c>
      <c r="H157" s="71">
        <v>0.12</v>
      </c>
      <c r="I157" s="71">
        <v>0.56000000000000005</v>
      </c>
      <c r="J157" s="72">
        <v>2.1000000000000001E-2</v>
      </c>
      <c r="K157" s="72">
        <v>7.8E-2</v>
      </c>
      <c r="L157" s="72">
        <v>5.7000000000000002E-2</v>
      </c>
      <c r="M157" s="72">
        <v>1.4999999999999999E-2</v>
      </c>
      <c r="N157" s="87">
        <f t="shared" si="13"/>
        <v>94.938999999999993</v>
      </c>
      <c r="O157" s="82">
        <v>34.5</v>
      </c>
      <c r="P157" s="34">
        <v>38.26</v>
      </c>
      <c r="Q157" s="34">
        <v>7.46</v>
      </c>
      <c r="R157" s="34">
        <v>17.34</v>
      </c>
      <c r="S157" s="34">
        <v>0.3</v>
      </c>
      <c r="T157" s="34">
        <v>0.17</v>
      </c>
      <c r="U157" s="34">
        <v>0.22</v>
      </c>
      <c r="V157" s="34">
        <v>0.21</v>
      </c>
      <c r="W157" s="34">
        <v>0.49</v>
      </c>
      <c r="X157" s="34">
        <v>0.9</v>
      </c>
      <c r="Y157" s="34">
        <v>1.1089855072463768</v>
      </c>
      <c r="Z157" s="34">
        <v>1.3252173913043479</v>
      </c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6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</row>
    <row r="158" spans="1:48" ht="15.75" customHeight="1">
      <c r="A158" s="174" t="s">
        <v>1443</v>
      </c>
      <c r="B158" s="95">
        <v>45821</v>
      </c>
      <c r="C158" s="69" t="s">
        <v>1442</v>
      </c>
      <c r="D158" s="70">
        <v>1478</v>
      </c>
      <c r="E158" s="71">
        <v>17.5</v>
      </c>
      <c r="F158" s="71">
        <v>18</v>
      </c>
      <c r="G158" s="71">
        <v>4.24</v>
      </c>
      <c r="H158" s="71">
        <v>0.11</v>
      </c>
      <c r="I158" s="71">
        <v>0.53</v>
      </c>
      <c r="J158" s="72">
        <v>2.5000000000000001E-2</v>
      </c>
      <c r="K158" s="72">
        <v>7.6999999999999999E-2</v>
      </c>
      <c r="L158" s="72">
        <v>5.1999999999999998E-2</v>
      </c>
      <c r="M158" s="72">
        <v>1.4E-2</v>
      </c>
      <c r="N158" s="87">
        <f t="shared" si="13"/>
        <v>94.951999999999998</v>
      </c>
      <c r="O158" s="82">
        <v>34.33</v>
      </c>
      <c r="P158" s="34">
        <v>38.630000000000003</v>
      </c>
      <c r="Q158" s="34">
        <v>7.67</v>
      </c>
      <c r="R158" s="34">
        <v>16.989999999999998</v>
      </c>
      <c r="S158" s="34">
        <v>0.3</v>
      </c>
      <c r="T158" s="34">
        <v>0.14000000000000001</v>
      </c>
      <c r="U158" s="34">
        <v>0.23</v>
      </c>
      <c r="V158" s="34">
        <v>0.2</v>
      </c>
      <c r="W158" s="34">
        <v>0.5</v>
      </c>
      <c r="X158" s="34">
        <v>0.87</v>
      </c>
      <c r="Y158" s="34">
        <v>1.1252548791144772</v>
      </c>
      <c r="Z158" s="34">
        <v>1.3486746286047191</v>
      </c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6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</row>
    <row r="159" spans="1:48" ht="15.75" customHeight="1">
      <c r="A159" s="174" t="s">
        <v>1445</v>
      </c>
      <c r="B159" s="95">
        <v>45821</v>
      </c>
      <c r="C159" s="69" t="s">
        <v>1444</v>
      </c>
      <c r="D159" s="70">
        <v>1469</v>
      </c>
      <c r="E159" s="71">
        <v>19.5</v>
      </c>
      <c r="F159" s="71">
        <v>20</v>
      </c>
      <c r="G159" s="71">
        <v>4.26</v>
      </c>
      <c r="H159" s="71">
        <v>0.12</v>
      </c>
      <c r="I159" s="71">
        <v>0.39</v>
      </c>
      <c r="J159" s="72">
        <v>2.9000000000000001E-2</v>
      </c>
      <c r="K159" s="72">
        <v>8.7999999999999995E-2</v>
      </c>
      <c r="L159" s="72">
        <v>4.2000000000000003E-2</v>
      </c>
      <c r="M159" s="72">
        <v>1.6E-2</v>
      </c>
      <c r="N159" s="87">
        <f t="shared" si="13"/>
        <v>95.055000000000007</v>
      </c>
      <c r="O159" s="82">
        <v>35.15</v>
      </c>
      <c r="P159" s="34">
        <v>38.159999999999997</v>
      </c>
      <c r="Q159" s="34">
        <v>7.49</v>
      </c>
      <c r="R159" s="34">
        <v>16.52</v>
      </c>
      <c r="S159" s="34">
        <v>0.36</v>
      </c>
      <c r="T159" s="34">
        <v>0.18</v>
      </c>
      <c r="U159" s="34">
        <v>0.22</v>
      </c>
      <c r="V159" s="34">
        <v>0.2</v>
      </c>
      <c r="W159" s="34">
        <v>0.5</v>
      </c>
      <c r="X159" s="34">
        <v>0.93</v>
      </c>
      <c r="Y159" s="34">
        <v>1.0856330014224751</v>
      </c>
      <c r="Z159" s="34">
        <v>1.298719772403983</v>
      </c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6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</row>
    <row r="160" spans="1:48" ht="15.75" customHeight="1">
      <c r="A160" s="174" t="s">
        <v>1447</v>
      </c>
      <c r="B160" s="95">
        <v>45821</v>
      </c>
      <c r="C160" s="69" t="s">
        <v>1446</v>
      </c>
      <c r="D160" s="70">
        <v>1478</v>
      </c>
      <c r="E160" s="71">
        <v>21.45</v>
      </c>
      <c r="F160" s="71">
        <v>21.55</v>
      </c>
      <c r="G160" s="71">
        <v>4.3499999999999996</v>
      </c>
      <c r="H160" s="71">
        <v>0.12</v>
      </c>
      <c r="I160" s="71">
        <v>1.06</v>
      </c>
      <c r="J160" s="72">
        <v>2.3E-2</v>
      </c>
      <c r="K160" s="72">
        <v>8.5000000000000006E-2</v>
      </c>
      <c r="L160" s="72">
        <v>0.08</v>
      </c>
      <c r="M160" s="72">
        <v>1.4E-2</v>
      </c>
      <c r="N160" s="87">
        <f t="shared" si="13"/>
        <v>94.268000000000001</v>
      </c>
      <c r="O160" s="82">
        <v>34.74</v>
      </c>
      <c r="P160" s="34">
        <v>38.369999999999997</v>
      </c>
      <c r="Q160" s="34">
        <v>7.29</v>
      </c>
      <c r="R160" s="34">
        <v>17.190000000000001</v>
      </c>
      <c r="S160" s="34">
        <v>0.31</v>
      </c>
      <c r="T160" s="34">
        <v>0.13</v>
      </c>
      <c r="U160" s="34">
        <v>0.22</v>
      </c>
      <c r="V160" s="34">
        <v>0.21</v>
      </c>
      <c r="W160" s="34">
        <v>0.54</v>
      </c>
      <c r="X160" s="34">
        <v>0.85</v>
      </c>
      <c r="Y160" s="34">
        <v>1.1044905008635577</v>
      </c>
      <c r="Z160" s="34">
        <v>1.31433506044905</v>
      </c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6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spans="1:48" ht="15.75" customHeight="1">
      <c r="A161" s="111"/>
      <c r="B161" s="95"/>
      <c r="C161" s="69"/>
      <c r="D161" s="70"/>
      <c r="E161" s="71"/>
      <c r="F161" s="71"/>
      <c r="G161" s="71"/>
      <c r="H161" s="71"/>
      <c r="I161" s="71"/>
      <c r="J161" s="72"/>
      <c r="K161" s="72"/>
      <c r="L161" s="72"/>
      <c r="M161" s="72"/>
      <c r="N161" s="87"/>
      <c r="O161" s="82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6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spans="1:48" ht="15.75" customHeight="1">
      <c r="A162" s="174" t="s">
        <v>1449</v>
      </c>
      <c r="B162" s="95">
        <v>45821</v>
      </c>
      <c r="C162" s="69" t="s">
        <v>1448</v>
      </c>
      <c r="D162" s="70">
        <v>1478</v>
      </c>
      <c r="E162" s="71">
        <v>0.5</v>
      </c>
      <c r="F162" s="71">
        <v>1</v>
      </c>
      <c r="G162" s="71">
        <v>4.2300000000000004</v>
      </c>
      <c r="H162" s="71">
        <v>0.12</v>
      </c>
      <c r="I162" s="71">
        <v>0.52</v>
      </c>
      <c r="J162" s="72">
        <v>3.1E-2</v>
      </c>
      <c r="K162" s="72">
        <v>8.2000000000000003E-2</v>
      </c>
      <c r="L162" s="72">
        <v>4.7E-2</v>
      </c>
      <c r="M162" s="72">
        <v>1.4E-2</v>
      </c>
      <c r="N162" s="87">
        <f t="shared" si="13"/>
        <v>94.956000000000003</v>
      </c>
      <c r="O162" s="82">
        <v>34.369999999999997</v>
      </c>
      <c r="P162" s="34">
        <v>38.39</v>
      </c>
      <c r="Q162" s="34">
        <v>7.16</v>
      </c>
      <c r="R162" s="34">
        <v>17.64</v>
      </c>
      <c r="S162" s="34">
        <v>0.3</v>
      </c>
      <c r="T162" s="34">
        <v>0.16</v>
      </c>
      <c r="U162" s="34">
        <v>0.23</v>
      </c>
      <c r="V162" s="34">
        <v>0.21</v>
      </c>
      <c r="W162" s="34">
        <v>0.56000000000000005</v>
      </c>
      <c r="X162" s="34">
        <v>0.87</v>
      </c>
      <c r="Y162" s="34">
        <v>1.1169624672679663</v>
      </c>
      <c r="Z162" s="34">
        <v>1.3252836776258365</v>
      </c>
      <c r="AA162" s="34"/>
      <c r="AB162" s="34" t="s">
        <v>48</v>
      </c>
      <c r="AC162" s="34">
        <v>22.3</v>
      </c>
      <c r="AD162" s="34" t="s">
        <v>51</v>
      </c>
      <c r="AE162" s="34"/>
      <c r="AF162" s="34"/>
      <c r="AG162" s="34"/>
      <c r="AH162" s="34"/>
      <c r="AI162" s="34"/>
      <c r="AJ162" s="34"/>
      <c r="AK162" s="34"/>
      <c r="AL162" s="36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spans="1:48" ht="15.75" customHeight="1">
      <c r="A163" s="174" t="s">
        <v>1450</v>
      </c>
      <c r="B163" s="95">
        <v>45822</v>
      </c>
      <c r="C163" s="69" t="s">
        <v>1451</v>
      </c>
      <c r="D163" s="70">
        <v>1472</v>
      </c>
      <c r="E163" s="71">
        <v>2.4500000000000002</v>
      </c>
      <c r="F163" s="71">
        <v>2.5499999999999998</v>
      </c>
      <c r="G163" s="71">
        <v>4.22</v>
      </c>
      <c r="H163" s="71">
        <v>0.11</v>
      </c>
      <c r="I163" s="71">
        <v>0.56999999999999995</v>
      </c>
      <c r="J163" s="72">
        <v>3.2000000000000001E-2</v>
      </c>
      <c r="K163" s="72">
        <v>8.5999999999999993E-2</v>
      </c>
      <c r="L163" s="72">
        <v>5.5E-2</v>
      </c>
      <c r="M163" s="72">
        <v>1.4999999999999999E-2</v>
      </c>
      <c r="N163" s="87">
        <f t="shared" si="13"/>
        <v>94.912000000000006</v>
      </c>
      <c r="O163" s="82">
        <v>35.79</v>
      </c>
      <c r="P163" s="34">
        <v>37.94</v>
      </c>
      <c r="Q163" s="34">
        <v>6.93</v>
      </c>
      <c r="R163" s="34">
        <v>16.649999999999999</v>
      </c>
      <c r="S163" s="34">
        <v>0.35</v>
      </c>
      <c r="T163" s="34">
        <v>0.18</v>
      </c>
      <c r="U163" s="34">
        <v>0.23</v>
      </c>
      <c r="V163" s="34">
        <v>0.22</v>
      </c>
      <c r="W163" s="34">
        <v>0.5</v>
      </c>
      <c r="X163" s="34">
        <v>0.87</v>
      </c>
      <c r="Y163" s="34">
        <v>1.0600726459905001</v>
      </c>
      <c r="Z163" s="34">
        <v>1.2537021514389495</v>
      </c>
      <c r="AA163" s="34"/>
      <c r="AB163" s="34" t="s">
        <v>50</v>
      </c>
      <c r="AC163" s="34">
        <v>6.3</v>
      </c>
      <c r="AD163" s="34">
        <v>24.6</v>
      </c>
      <c r="AE163" s="34">
        <v>18.399999999999999</v>
      </c>
      <c r="AF163" s="34">
        <v>0.6</v>
      </c>
      <c r="AG163" s="34">
        <v>3.35</v>
      </c>
      <c r="AH163" s="34">
        <v>53.05</v>
      </c>
      <c r="AI163" s="34">
        <v>1.3369565217391306</v>
      </c>
      <c r="AJ163" s="34">
        <v>42.790697674418603</v>
      </c>
      <c r="AK163" s="34">
        <v>852.47499999999991</v>
      </c>
      <c r="AL163" s="36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</row>
    <row r="164" spans="1:48" ht="15.75" customHeight="1">
      <c r="A164" s="174" t="s">
        <v>1452</v>
      </c>
      <c r="B164" s="95">
        <v>45822</v>
      </c>
      <c r="C164" s="69" t="s">
        <v>1453</v>
      </c>
      <c r="D164" s="70">
        <v>1491</v>
      </c>
      <c r="E164" s="71">
        <v>5.0999999999999996</v>
      </c>
      <c r="F164" s="71">
        <v>5.2</v>
      </c>
      <c r="G164" s="71">
        <v>4.21</v>
      </c>
      <c r="H164" s="71">
        <v>0.11</v>
      </c>
      <c r="I164" s="71">
        <v>0.8</v>
      </c>
      <c r="J164" s="72">
        <v>2.7E-2</v>
      </c>
      <c r="K164" s="72">
        <v>8.8999999999999996E-2</v>
      </c>
      <c r="L164" s="72">
        <v>6.9000000000000006E-2</v>
      </c>
      <c r="M164" s="72">
        <v>1.4999999999999999E-2</v>
      </c>
      <c r="N164" s="87">
        <f t="shared" si="13"/>
        <v>94.68</v>
      </c>
      <c r="O164" s="82">
        <v>35.369999999999997</v>
      </c>
      <c r="P164" s="34">
        <v>37.799999999999997</v>
      </c>
      <c r="Q164" s="34">
        <v>7.02</v>
      </c>
      <c r="R164" s="34">
        <v>17.29</v>
      </c>
      <c r="S164" s="34">
        <v>0.31</v>
      </c>
      <c r="T164" s="34">
        <v>0.16</v>
      </c>
      <c r="U164" s="34">
        <v>0.22</v>
      </c>
      <c r="V164" s="34">
        <v>0.23</v>
      </c>
      <c r="W164" s="34">
        <v>0.5</v>
      </c>
      <c r="X164" s="34">
        <v>0.84</v>
      </c>
      <c r="Y164" s="34">
        <v>1.0687022900763359</v>
      </c>
      <c r="Z164" s="34">
        <v>1.2671755725190839</v>
      </c>
      <c r="AA164" s="34"/>
      <c r="AB164" s="34" t="s">
        <v>53</v>
      </c>
      <c r="AC164" s="34">
        <v>14.3</v>
      </c>
      <c r="AD164" s="34" t="s">
        <v>51</v>
      </c>
      <c r="AE164" s="34"/>
      <c r="AF164" s="34"/>
      <c r="AG164" s="34"/>
      <c r="AH164" s="34"/>
      <c r="AI164" s="34"/>
      <c r="AJ164" s="34"/>
      <c r="AK164" s="34"/>
      <c r="AL164" s="36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</row>
    <row r="165" spans="1:48" ht="15.75" customHeight="1">
      <c r="A165" s="174" t="s">
        <v>1454</v>
      </c>
      <c r="B165" s="95">
        <v>45822</v>
      </c>
      <c r="C165" s="69" t="s">
        <v>1455</v>
      </c>
      <c r="D165" s="70">
        <v>1474</v>
      </c>
      <c r="E165" s="71">
        <v>7.4</v>
      </c>
      <c r="F165" s="71">
        <v>7.5</v>
      </c>
      <c r="G165" s="71">
        <v>4.26</v>
      </c>
      <c r="H165" s="71">
        <v>0.11</v>
      </c>
      <c r="I165" s="71">
        <v>0.5</v>
      </c>
      <c r="J165" s="72">
        <v>2.5999999999999999E-2</v>
      </c>
      <c r="K165" s="72">
        <v>8.2000000000000003E-2</v>
      </c>
      <c r="L165" s="72">
        <v>5.3999999999999999E-2</v>
      </c>
      <c r="M165" s="72">
        <v>1.6E-2</v>
      </c>
      <c r="N165" s="87">
        <f t="shared" si="13"/>
        <v>94.951999999999998</v>
      </c>
      <c r="O165" s="82">
        <v>35.08</v>
      </c>
      <c r="P165" s="34">
        <v>37.32</v>
      </c>
      <c r="Q165" s="34">
        <v>7.12</v>
      </c>
      <c r="R165" s="34">
        <v>17.84</v>
      </c>
      <c r="S165" s="34">
        <v>0.3</v>
      </c>
      <c r="T165" s="34">
        <v>0.15</v>
      </c>
      <c r="U165" s="34">
        <v>0.21</v>
      </c>
      <c r="V165" s="34">
        <v>0.21</v>
      </c>
      <c r="W165" s="34">
        <v>0.49</v>
      </c>
      <c r="X165" s="34">
        <v>0.9</v>
      </c>
      <c r="Y165" s="34">
        <v>1.06</v>
      </c>
      <c r="Z165" s="34">
        <v>1.27</v>
      </c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6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</row>
    <row r="166" spans="1:48" ht="15.75" customHeight="1">
      <c r="A166" s="174" t="s">
        <v>1457</v>
      </c>
      <c r="B166" s="95">
        <v>45822</v>
      </c>
      <c r="C166" s="69" t="s">
        <v>1456</v>
      </c>
      <c r="D166" s="70">
        <v>1485</v>
      </c>
      <c r="E166" s="71">
        <v>10.1</v>
      </c>
      <c r="F166" s="71">
        <v>10.199999999999999</v>
      </c>
      <c r="G166" s="71">
        <v>4.24</v>
      </c>
      <c r="H166" s="71">
        <v>0.11</v>
      </c>
      <c r="I166" s="71">
        <v>0.46</v>
      </c>
      <c r="J166" s="72">
        <v>2.9000000000000001E-2</v>
      </c>
      <c r="K166" s="72">
        <v>0.08</v>
      </c>
      <c r="L166" s="72">
        <v>4.5999999999999999E-2</v>
      </c>
      <c r="M166" s="72">
        <v>1.9E-2</v>
      </c>
      <c r="N166" s="87">
        <f t="shared" si="13"/>
        <v>95.016000000000005</v>
      </c>
      <c r="O166" s="82">
        <v>35.42</v>
      </c>
      <c r="P166" s="34">
        <v>38.11</v>
      </c>
      <c r="Q166" s="34">
        <v>6.98</v>
      </c>
      <c r="R166" s="34">
        <v>16.8</v>
      </c>
      <c r="S166" s="34">
        <v>0.37</v>
      </c>
      <c r="T166" s="34">
        <v>0.18</v>
      </c>
      <c r="U166" s="34">
        <v>0.21</v>
      </c>
      <c r="V166" s="34">
        <v>0.2</v>
      </c>
      <c r="W166" s="34">
        <v>0.49</v>
      </c>
      <c r="X166" s="34">
        <v>0.93</v>
      </c>
      <c r="Y166" s="34">
        <v>1.0759457933370977</v>
      </c>
      <c r="Z166" s="34">
        <v>1.2730095990965558</v>
      </c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6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</row>
    <row r="167" spans="1:48" ht="15.75" customHeight="1">
      <c r="A167" s="174" t="s">
        <v>1459</v>
      </c>
      <c r="B167" s="95">
        <v>45822</v>
      </c>
      <c r="C167" s="69" t="s">
        <v>1458</v>
      </c>
      <c r="D167" s="70">
        <v>1489</v>
      </c>
      <c r="E167" s="71">
        <v>12</v>
      </c>
      <c r="F167" s="71">
        <v>12.1</v>
      </c>
      <c r="G167" s="71">
        <v>4.25</v>
      </c>
      <c r="H167" s="71">
        <v>0.12</v>
      </c>
      <c r="I167" s="71">
        <v>0.51</v>
      </c>
      <c r="J167" s="72">
        <v>2.3E-2</v>
      </c>
      <c r="K167" s="72">
        <v>8.3000000000000004E-2</v>
      </c>
      <c r="L167" s="72">
        <v>5.1999999999999998E-2</v>
      </c>
      <c r="M167" s="72">
        <v>1.7000000000000001E-2</v>
      </c>
      <c r="N167" s="87">
        <f t="shared" si="13"/>
        <v>94.944999999999993</v>
      </c>
      <c r="O167" s="82">
        <v>34.909999999999997</v>
      </c>
      <c r="P167" s="34">
        <v>38.42</v>
      </c>
      <c r="Q167" s="34">
        <v>7.31</v>
      </c>
      <c r="R167" s="34">
        <v>16.73</v>
      </c>
      <c r="S167" s="34">
        <v>0.36</v>
      </c>
      <c r="T167" s="34">
        <v>0.18</v>
      </c>
      <c r="U167" s="34">
        <v>0.21</v>
      </c>
      <c r="V167" s="34">
        <v>0.19</v>
      </c>
      <c r="W167" s="34">
        <v>0.5</v>
      </c>
      <c r="X167" s="34">
        <v>0.93</v>
      </c>
      <c r="Y167" s="34">
        <v>1.100544256659983</v>
      </c>
      <c r="Z167" s="34">
        <v>1.3099398453165285</v>
      </c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6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</row>
    <row r="168" spans="1:48" ht="15.75" customHeight="1">
      <c r="A168" s="174" t="s">
        <v>1461</v>
      </c>
      <c r="B168" s="95">
        <v>45822</v>
      </c>
      <c r="C168" s="69" t="s">
        <v>1460</v>
      </c>
      <c r="D168" s="70">
        <v>1471</v>
      </c>
      <c r="E168" s="71">
        <v>14.35</v>
      </c>
      <c r="F168" s="71">
        <v>14.45</v>
      </c>
      <c r="G168" s="71">
        <v>4.43</v>
      </c>
      <c r="H168" s="71">
        <v>0.12</v>
      </c>
      <c r="I168" s="71">
        <v>0.73</v>
      </c>
      <c r="J168" s="72">
        <v>1.7000000000000001E-2</v>
      </c>
      <c r="K168" s="72">
        <v>8.7999999999999995E-2</v>
      </c>
      <c r="L168" s="72">
        <v>6.8000000000000005E-2</v>
      </c>
      <c r="M168" s="72">
        <v>1.4E-2</v>
      </c>
      <c r="N168" s="87">
        <f t="shared" si="13"/>
        <v>94.533000000000001</v>
      </c>
      <c r="O168" s="82">
        <v>34.42</v>
      </c>
      <c r="P168" s="34">
        <v>39.58</v>
      </c>
      <c r="Q168" s="34">
        <v>7.59</v>
      </c>
      <c r="R168" s="34">
        <v>16</v>
      </c>
      <c r="S168" s="34">
        <v>0.33</v>
      </c>
      <c r="T168" s="34">
        <v>0.15</v>
      </c>
      <c r="U168" s="34">
        <v>0.22</v>
      </c>
      <c r="V168" s="34">
        <v>0.2</v>
      </c>
      <c r="W168" s="34">
        <v>0.51</v>
      </c>
      <c r="X168" s="34">
        <v>0.88</v>
      </c>
      <c r="Y168" s="34">
        <v>1.1499128413712956</v>
      </c>
      <c r="Z168" s="34">
        <v>1.3704241719930272</v>
      </c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6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spans="1:48" ht="15.75" customHeight="1">
      <c r="A169" s="174" t="s">
        <v>1463</v>
      </c>
      <c r="B169" s="95">
        <v>45822</v>
      </c>
      <c r="C169" s="69" t="s">
        <v>1462</v>
      </c>
      <c r="D169" s="70">
        <v>1493</v>
      </c>
      <c r="E169" s="71">
        <v>16.100000000000001</v>
      </c>
      <c r="F169" s="71">
        <v>16.2</v>
      </c>
      <c r="G169" s="71">
        <v>4.43</v>
      </c>
      <c r="H169" s="71">
        <v>0.123</v>
      </c>
      <c r="I169" s="71">
        <v>0.85</v>
      </c>
      <c r="J169" s="72">
        <v>0.01</v>
      </c>
      <c r="K169" s="72">
        <v>9.7000000000000003E-2</v>
      </c>
      <c r="L169" s="72">
        <v>8.7999999999999995E-2</v>
      </c>
      <c r="M169" s="72">
        <v>1.2999999999999999E-2</v>
      </c>
      <c r="N169" s="87">
        <f t="shared" si="13"/>
        <v>94.388999999999996</v>
      </c>
      <c r="O169" s="82">
        <v>33.700000000000003</v>
      </c>
      <c r="P169" s="34">
        <v>39.74</v>
      </c>
      <c r="Q169" s="34">
        <v>7.94</v>
      </c>
      <c r="R169" s="34">
        <v>16.329999999999998</v>
      </c>
      <c r="S169" s="34">
        <v>0.31</v>
      </c>
      <c r="T169" s="34">
        <v>0.11</v>
      </c>
      <c r="U169" s="34">
        <v>0.23</v>
      </c>
      <c r="V169" s="34">
        <v>0.16</v>
      </c>
      <c r="W169" s="34">
        <v>0.46</v>
      </c>
      <c r="X169" s="34">
        <v>0.85</v>
      </c>
      <c r="Y169" s="34">
        <v>1.1792284866468843</v>
      </c>
      <c r="Z169" s="34">
        <v>1.4148367952522254</v>
      </c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6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spans="1:48" ht="15.75" customHeight="1">
      <c r="A170" s="174" t="s">
        <v>1465</v>
      </c>
      <c r="B170" s="95">
        <v>45822</v>
      </c>
      <c r="C170" s="69" t="s">
        <v>1464</v>
      </c>
      <c r="D170" s="70">
        <v>1481</v>
      </c>
      <c r="E170" s="71">
        <v>18</v>
      </c>
      <c r="F170" s="71">
        <v>18.100000000000001</v>
      </c>
      <c r="G170" s="71">
        <v>4.3899999999999997</v>
      </c>
      <c r="H170" s="71">
        <v>0.11</v>
      </c>
      <c r="I170" s="71">
        <v>0.72</v>
      </c>
      <c r="J170" s="72">
        <v>1.0999999999999999E-2</v>
      </c>
      <c r="K170" s="72">
        <v>8.5999999999999993E-2</v>
      </c>
      <c r="L170" s="72">
        <v>7.8E-2</v>
      </c>
      <c r="M170" s="72">
        <v>1.2999999999999999E-2</v>
      </c>
      <c r="N170" s="87">
        <f t="shared" si="13"/>
        <v>94.591999999999999</v>
      </c>
      <c r="O170" s="82">
        <v>33.57</v>
      </c>
      <c r="P170" s="34">
        <v>39.93</v>
      </c>
      <c r="Q170" s="34">
        <v>7.65</v>
      </c>
      <c r="R170" s="34">
        <v>16.64</v>
      </c>
      <c r="S170" s="34">
        <v>0.28000000000000003</v>
      </c>
      <c r="T170" s="34">
        <v>0.1</v>
      </c>
      <c r="U170" s="34">
        <v>0.23</v>
      </c>
      <c r="V170" s="34">
        <v>0.17</v>
      </c>
      <c r="W170" s="34">
        <v>0.45</v>
      </c>
      <c r="X170" s="34">
        <v>0.83</v>
      </c>
      <c r="Y170" s="34">
        <v>1.19</v>
      </c>
      <c r="Z170" s="34">
        <v>1.42</v>
      </c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6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spans="1:48" ht="15.75" customHeight="1">
      <c r="A171" s="174" t="s">
        <v>1465</v>
      </c>
      <c r="B171" s="95">
        <v>45822</v>
      </c>
      <c r="C171" s="69" t="s">
        <v>1466</v>
      </c>
      <c r="D171" s="70">
        <v>1505</v>
      </c>
      <c r="E171" s="71">
        <v>21</v>
      </c>
      <c r="F171" s="71">
        <v>21.1</v>
      </c>
      <c r="G171" s="71">
        <v>4.4000000000000004</v>
      </c>
      <c r="H171" s="71">
        <v>0.13</v>
      </c>
      <c r="I171" s="71">
        <v>0.81</v>
      </c>
      <c r="J171" s="72">
        <v>1.0999999999999999E-2</v>
      </c>
      <c r="K171" s="72">
        <v>9.4E-2</v>
      </c>
      <c r="L171" s="72">
        <v>8.5999999999999993E-2</v>
      </c>
      <c r="M171" s="72">
        <v>1.4E-2</v>
      </c>
      <c r="N171" s="87">
        <f t="shared" si="13"/>
        <v>94.454999999999998</v>
      </c>
      <c r="O171" s="82">
        <v>32.69</v>
      </c>
      <c r="P171" s="34">
        <v>40.22</v>
      </c>
      <c r="Q171" s="34">
        <v>8.15</v>
      </c>
      <c r="R171" s="34">
        <v>16.579999999999998</v>
      </c>
      <c r="S171" s="34">
        <v>0.27</v>
      </c>
      <c r="T171" s="34">
        <v>0.1</v>
      </c>
      <c r="U171" s="34">
        <v>0.22</v>
      </c>
      <c r="V171" s="34">
        <v>0.18</v>
      </c>
      <c r="W171" s="34">
        <v>0.5</v>
      </c>
      <c r="X171" s="34">
        <v>0.88</v>
      </c>
      <c r="Y171" s="34">
        <v>1.2303456714591618</v>
      </c>
      <c r="Z171" s="34">
        <v>1.4796573875802999</v>
      </c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6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spans="1:48" ht="15.75" customHeight="1">
      <c r="A172" s="175" t="s">
        <v>1468</v>
      </c>
      <c r="B172" s="95">
        <v>45822</v>
      </c>
      <c r="C172" s="69" t="s">
        <v>1467</v>
      </c>
      <c r="D172" s="70">
        <v>1495</v>
      </c>
      <c r="E172" s="71">
        <v>23</v>
      </c>
      <c r="F172" s="71">
        <v>23.1</v>
      </c>
      <c r="G172" s="71">
        <v>4.2</v>
      </c>
      <c r="H172" s="71">
        <v>0.11</v>
      </c>
      <c r="I172" s="71">
        <v>0.61</v>
      </c>
      <c r="J172" s="72">
        <v>1.0999999999999999E-2</v>
      </c>
      <c r="K172" s="72">
        <v>8.1000000000000003E-2</v>
      </c>
      <c r="L172" s="72">
        <v>6.3E-2</v>
      </c>
      <c r="M172" s="72">
        <v>1.7999999999999999E-2</v>
      </c>
      <c r="N172" s="87">
        <f t="shared" si="13"/>
        <v>94.906999999999996</v>
      </c>
      <c r="O172" s="82">
        <v>33.090000000000003</v>
      </c>
      <c r="P172" s="34">
        <v>39.92</v>
      </c>
      <c r="Q172" s="34">
        <v>7.27</v>
      </c>
      <c r="R172" s="34">
        <v>17.55</v>
      </c>
      <c r="S172" s="34">
        <v>0.27</v>
      </c>
      <c r="T172" s="34">
        <v>0.11</v>
      </c>
      <c r="U172" s="34">
        <v>0.22</v>
      </c>
      <c r="V172" s="34">
        <v>0.2</v>
      </c>
      <c r="W172" s="34">
        <v>0.45</v>
      </c>
      <c r="X172" s="34">
        <v>0.82</v>
      </c>
      <c r="Y172" s="34">
        <v>1.2064067694167422</v>
      </c>
      <c r="Z172" s="34">
        <v>1.42611060743427</v>
      </c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6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spans="1:48" ht="15.75" customHeight="1">
      <c r="A173" s="175" t="s">
        <v>1470</v>
      </c>
      <c r="B173" s="95">
        <v>45822</v>
      </c>
      <c r="C173" s="69" t="s">
        <v>1469</v>
      </c>
      <c r="D173" s="70">
        <v>1492</v>
      </c>
      <c r="E173" s="71">
        <v>0.25</v>
      </c>
      <c r="F173" s="71">
        <v>0.35</v>
      </c>
      <c r="G173" s="71">
        <v>4.21</v>
      </c>
      <c r="H173" s="71">
        <v>0.09</v>
      </c>
      <c r="I173" s="71">
        <v>0.37</v>
      </c>
      <c r="J173" s="72">
        <v>2.1999999999999999E-2</v>
      </c>
      <c r="K173" s="72">
        <v>8.2000000000000003E-2</v>
      </c>
      <c r="L173" s="72">
        <v>3.9E-2</v>
      </c>
      <c r="M173" s="72">
        <v>2.1000000000000001E-2</v>
      </c>
      <c r="N173" s="87">
        <f t="shared" si="13"/>
        <v>95.165999999999997</v>
      </c>
      <c r="O173" s="82">
        <v>34.270000000000003</v>
      </c>
      <c r="P173" s="34">
        <v>38.85</v>
      </c>
      <c r="Q173" s="34">
        <v>7.06</v>
      </c>
      <c r="R173" s="34">
        <v>17.36</v>
      </c>
      <c r="S173" s="34">
        <v>0.31</v>
      </c>
      <c r="T173" s="34">
        <v>0.15</v>
      </c>
      <c r="U173" s="34">
        <v>0.21</v>
      </c>
      <c r="V173" s="34">
        <v>0.23</v>
      </c>
      <c r="W173" s="34">
        <v>0.44</v>
      </c>
      <c r="X173" s="34">
        <v>0.86</v>
      </c>
      <c r="Y173" s="34">
        <v>1.1336445871024219</v>
      </c>
      <c r="Z173" s="34">
        <v>1.3396556755179456</v>
      </c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6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spans="1:48" ht="15.75" customHeight="1">
      <c r="A174" s="175"/>
      <c r="B174" s="95"/>
      <c r="C174" s="69"/>
      <c r="D174" s="70"/>
      <c r="E174" s="71"/>
      <c r="F174" s="71"/>
      <c r="G174" s="71"/>
      <c r="H174" s="71"/>
      <c r="I174" s="71"/>
      <c r="J174" s="72"/>
      <c r="K174" s="72"/>
      <c r="L174" s="72"/>
      <c r="M174" s="72"/>
      <c r="N174" s="87"/>
      <c r="O174" s="82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6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spans="1:48" ht="15.75" customHeight="1">
      <c r="A175" s="175" t="s">
        <v>1471</v>
      </c>
      <c r="B175" s="95">
        <v>45823</v>
      </c>
      <c r="C175" s="69" t="s">
        <v>1472</v>
      </c>
      <c r="D175" s="70">
        <v>1479</v>
      </c>
      <c r="E175" s="71">
        <v>2.5</v>
      </c>
      <c r="F175" s="71">
        <v>3</v>
      </c>
      <c r="G175" s="71">
        <v>4.2699999999999996</v>
      </c>
      <c r="H175" s="71">
        <v>0.1</v>
      </c>
      <c r="I175" s="71">
        <v>0.41</v>
      </c>
      <c r="J175" s="72">
        <v>2.7E-2</v>
      </c>
      <c r="K175" s="72">
        <v>8.4000000000000005E-2</v>
      </c>
      <c r="L175" s="72">
        <v>4.2000000000000003E-2</v>
      </c>
      <c r="M175" s="72">
        <v>3.5000000000000003E-2</v>
      </c>
      <c r="N175" s="87">
        <f t="shared" si="13"/>
        <v>95.031999999999996</v>
      </c>
      <c r="O175" s="82">
        <v>35.020000000000003</v>
      </c>
      <c r="P175" s="34">
        <v>38.33</v>
      </c>
      <c r="Q175" s="34">
        <v>6.84</v>
      </c>
      <c r="R175" s="34">
        <v>17.09</v>
      </c>
      <c r="S175" s="34">
        <v>0.32</v>
      </c>
      <c r="T175" s="34">
        <v>0.17</v>
      </c>
      <c r="U175" s="34">
        <v>0.22</v>
      </c>
      <c r="V175" s="34">
        <v>0.22</v>
      </c>
      <c r="W175" s="34">
        <v>0.47</v>
      </c>
      <c r="X175" s="34">
        <v>0.86</v>
      </c>
      <c r="Y175" s="34">
        <v>1.0945174186179325</v>
      </c>
      <c r="Z175" s="34">
        <v>1.2898343803540833</v>
      </c>
      <c r="AA175" s="34"/>
      <c r="AB175" s="34" t="s">
        <v>48</v>
      </c>
      <c r="AC175" s="34">
        <v>22.3</v>
      </c>
      <c r="AD175" s="34">
        <v>24.8</v>
      </c>
      <c r="AE175" s="34">
        <v>18</v>
      </c>
      <c r="AF175" s="34">
        <v>0.6</v>
      </c>
      <c r="AG175" s="34">
        <v>3.62</v>
      </c>
      <c r="AH175" s="34">
        <v>52.980000000000004</v>
      </c>
      <c r="AI175" s="34">
        <v>1.3777777777777778</v>
      </c>
      <c r="AJ175" s="34">
        <v>42.056074766355145</v>
      </c>
      <c r="AK175" s="34">
        <v>866.81</v>
      </c>
      <c r="AL175" s="36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spans="1:48" ht="15.75" customHeight="1">
      <c r="A176" s="175" t="s">
        <v>1474</v>
      </c>
      <c r="B176" s="95">
        <v>45823</v>
      </c>
      <c r="C176" s="69" t="s">
        <v>1473</v>
      </c>
      <c r="D176" s="70">
        <v>1482</v>
      </c>
      <c r="E176" s="71">
        <v>4.3499999999999996</v>
      </c>
      <c r="F176" s="71">
        <v>4.45</v>
      </c>
      <c r="G176" s="71">
        <v>4.2300000000000004</v>
      </c>
      <c r="H176" s="71">
        <v>0.11</v>
      </c>
      <c r="I176" s="71">
        <v>0.47</v>
      </c>
      <c r="J176" s="72">
        <v>2.8000000000000001E-2</v>
      </c>
      <c r="K176" s="72">
        <v>8.3000000000000004E-2</v>
      </c>
      <c r="L176" s="72">
        <v>4.4999999999999998E-2</v>
      </c>
      <c r="M176" s="72">
        <v>2.5999999999999999E-2</v>
      </c>
      <c r="N176" s="87">
        <f t="shared" si="13"/>
        <v>95.007999999999996</v>
      </c>
      <c r="O176" s="82">
        <v>35.200000000000003</v>
      </c>
      <c r="P176" s="34">
        <v>38.200000000000003</v>
      </c>
      <c r="Q176" s="34">
        <v>7.05</v>
      </c>
      <c r="R176" s="34">
        <v>16.489999999999998</v>
      </c>
      <c r="S176" s="34">
        <v>0.34</v>
      </c>
      <c r="T176" s="34">
        <v>0.2</v>
      </c>
      <c r="U176" s="34">
        <v>0.21</v>
      </c>
      <c r="V176" s="34">
        <v>0.24</v>
      </c>
      <c r="W176" s="34">
        <v>0.48</v>
      </c>
      <c r="X176" s="34">
        <v>0.9</v>
      </c>
      <c r="Y176" s="34">
        <v>1.0852272727272727</v>
      </c>
      <c r="Z176" s="34">
        <v>1.2855113636363635</v>
      </c>
      <c r="AA176" s="34"/>
      <c r="AB176" s="34" t="s">
        <v>50</v>
      </c>
      <c r="AC176" s="34">
        <v>6.3</v>
      </c>
      <c r="AD176" s="34" t="s">
        <v>51</v>
      </c>
      <c r="AE176" s="34"/>
      <c r="AF176" s="34"/>
      <c r="AG176" s="34"/>
      <c r="AH176" s="34"/>
      <c r="AI176" s="34"/>
      <c r="AJ176" s="34"/>
      <c r="AK176" s="34"/>
      <c r="AL176" s="36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spans="1:48" ht="15.75" customHeight="1">
      <c r="A177" s="175" t="s">
        <v>1475</v>
      </c>
      <c r="B177" s="95">
        <v>45823</v>
      </c>
      <c r="C177" s="69" t="s">
        <v>1476</v>
      </c>
      <c r="D177" s="70">
        <v>1480</v>
      </c>
      <c r="E177" s="71">
        <v>6.25</v>
      </c>
      <c r="F177" s="71">
        <v>6.35</v>
      </c>
      <c r="G177" s="71">
        <v>4.24</v>
      </c>
      <c r="H177" s="71">
        <v>0.1</v>
      </c>
      <c r="I177" s="71">
        <v>0.5</v>
      </c>
      <c r="J177" s="72">
        <v>3.2000000000000001E-2</v>
      </c>
      <c r="K177" s="72">
        <v>8.5000000000000006E-2</v>
      </c>
      <c r="L177" s="72">
        <v>4.8000000000000001E-2</v>
      </c>
      <c r="M177" s="72">
        <v>2.9000000000000001E-2</v>
      </c>
      <c r="N177" s="87">
        <f t="shared" si="13"/>
        <v>94.965999999999994</v>
      </c>
      <c r="O177" s="82">
        <v>35.94</v>
      </c>
      <c r="P177" s="34">
        <v>37.6</v>
      </c>
      <c r="Q177" s="34">
        <v>6.88</v>
      </c>
      <c r="R177" s="34">
        <v>17</v>
      </c>
      <c r="S177" s="34">
        <v>0.32</v>
      </c>
      <c r="T177" s="34">
        <v>0.15</v>
      </c>
      <c r="U177" s="34">
        <v>0.21</v>
      </c>
      <c r="V177" s="34">
        <v>0.22</v>
      </c>
      <c r="W177" s="34">
        <v>0.5</v>
      </c>
      <c r="X177" s="34">
        <v>0.83</v>
      </c>
      <c r="Y177" s="34">
        <v>1.0461880912632167</v>
      </c>
      <c r="Z177" s="34">
        <v>1.2376182526432946</v>
      </c>
      <c r="AA177" s="34"/>
      <c r="AB177" s="34" t="s">
        <v>53</v>
      </c>
      <c r="AC177" s="34">
        <v>14.3</v>
      </c>
      <c r="AD177" s="34">
        <v>24.6</v>
      </c>
      <c r="AE177" s="34">
        <v>17.8</v>
      </c>
      <c r="AF177" s="34">
        <v>0.6</v>
      </c>
      <c r="AG177" s="34">
        <v>3.48</v>
      </c>
      <c r="AH177" s="34">
        <v>53.519999999999996</v>
      </c>
      <c r="AI177" s="34">
        <v>1.3820224719101124</v>
      </c>
      <c r="AJ177" s="34">
        <v>41.981132075471692</v>
      </c>
      <c r="AK177" s="34">
        <v>856.43999999999994</v>
      </c>
      <c r="AL177" s="36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spans="1:48" ht="15.75" customHeight="1">
      <c r="A178" s="175" t="s">
        <v>1478</v>
      </c>
      <c r="B178" s="95">
        <v>45823</v>
      </c>
      <c r="C178" s="69" t="s">
        <v>1477</v>
      </c>
      <c r="D178" s="70">
        <v>1468</v>
      </c>
      <c r="E178" s="71">
        <v>8.4</v>
      </c>
      <c r="F178" s="71">
        <v>8.5</v>
      </c>
      <c r="G178" s="71">
        <v>4.26</v>
      </c>
      <c r="H178" s="71">
        <v>0.11</v>
      </c>
      <c r="I178" s="71">
        <v>0.42</v>
      </c>
      <c r="J178" s="72">
        <v>0.04</v>
      </c>
      <c r="K178" s="72">
        <v>0.08</v>
      </c>
      <c r="L178" s="72">
        <v>3.6999999999999998E-2</v>
      </c>
      <c r="M178" s="72">
        <v>2.8000000000000001E-2</v>
      </c>
      <c r="N178" s="87">
        <f t="shared" si="13"/>
        <v>95.025000000000006</v>
      </c>
      <c r="O178" s="82">
        <v>36.4</v>
      </c>
      <c r="P178" s="34">
        <v>37.18</v>
      </c>
      <c r="Q178" s="34">
        <v>6.8</v>
      </c>
      <c r="R178" s="34">
        <v>16.86</v>
      </c>
      <c r="S178" s="34">
        <v>0.41</v>
      </c>
      <c r="T178" s="34">
        <v>0.21</v>
      </c>
      <c r="U178" s="34">
        <v>0.2</v>
      </c>
      <c r="V178" s="34">
        <v>0.26</v>
      </c>
      <c r="W178" s="34">
        <v>0.52</v>
      </c>
      <c r="X178" s="34">
        <v>0.86</v>
      </c>
      <c r="Y178" s="34">
        <v>1.0214285714285714</v>
      </c>
      <c r="Z178" s="34">
        <v>1.2082417582417582</v>
      </c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6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spans="1:48" ht="15.75" customHeight="1">
      <c r="A179" s="175" t="s">
        <v>1480</v>
      </c>
      <c r="B179" s="95">
        <v>45823</v>
      </c>
      <c r="C179" s="69" t="s">
        <v>1479</v>
      </c>
      <c r="D179" s="70">
        <v>1456</v>
      </c>
      <c r="E179" s="71">
        <v>10.199999999999999</v>
      </c>
      <c r="F179" s="71">
        <v>10.3</v>
      </c>
      <c r="G179" s="71">
        <v>4.26</v>
      </c>
      <c r="H179" s="71">
        <v>0.1</v>
      </c>
      <c r="I179" s="71">
        <v>0.3</v>
      </c>
      <c r="J179" s="72">
        <v>5.1999999999999998E-2</v>
      </c>
      <c r="K179" s="72">
        <v>8.2000000000000003E-2</v>
      </c>
      <c r="L179" s="72">
        <v>2.4E-2</v>
      </c>
      <c r="M179" s="72">
        <v>2.1000000000000001E-2</v>
      </c>
      <c r="N179" s="87">
        <f t="shared" si="13"/>
        <v>95.161000000000001</v>
      </c>
      <c r="O179" s="82">
        <v>36.700000000000003</v>
      </c>
      <c r="P179" s="34">
        <v>37.57</v>
      </c>
      <c r="Q179" s="34">
        <v>7.04</v>
      </c>
      <c r="R179" s="34">
        <v>15.89</v>
      </c>
      <c r="S179" s="34">
        <v>0.53</v>
      </c>
      <c r="T179" s="34">
        <v>0.24</v>
      </c>
      <c r="U179" s="34">
        <v>0.2</v>
      </c>
      <c r="V179" s="34">
        <v>0.27</v>
      </c>
      <c r="W179" s="34">
        <v>0.52</v>
      </c>
      <c r="X179" s="34">
        <v>0.88</v>
      </c>
      <c r="Y179" s="34">
        <v>1.0237057220708445</v>
      </c>
      <c r="Z179" s="34">
        <v>1.2155313351498636</v>
      </c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6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spans="1:48" ht="15.75" customHeight="1">
      <c r="A180" s="175" t="s">
        <v>1482</v>
      </c>
      <c r="B180" s="95">
        <v>45823</v>
      </c>
      <c r="C180" s="69" t="s">
        <v>1481</v>
      </c>
      <c r="D180" s="70">
        <v>1473</v>
      </c>
      <c r="E180" s="71">
        <v>12.4</v>
      </c>
      <c r="F180" s="71">
        <v>12.5</v>
      </c>
      <c r="G180" s="71">
        <v>4.17</v>
      </c>
      <c r="H180" s="71">
        <v>0.12</v>
      </c>
      <c r="I180" s="71">
        <v>0.66</v>
      </c>
      <c r="J180" s="72">
        <v>2.5000000000000001E-2</v>
      </c>
      <c r="K180" s="72">
        <v>8.7999999999999995E-2</v>
      </c>
      <c r="L180" s="72">
        <v>6.2E-2</v>
      </c>
      <c r="M180" s="72">
        <v>1.7999999999999999E-2</v>
      </c>
      <c r="N180" s="87">
        <f t="shared" si="13"/>
        <v>94.856999999999999</v>
      </c>
      <c r="O180" s="82">
        <v>35.659999999999997</v>
      </c>
      <c r="P180" s="34">
        <v>38.44</v>
      </c>
      <c r="Q180" s="34">
        <v>7.21</v>
      </c>
      <c r="R180" s="34">
        <v>15.95</v>
      </c>
      <c r="S180" s="34">
        <v>0.35</v>
      </c>
      <c r="T180" s="34">
        <v>0.22</v>
      </c>
      <c r="U180" s="34">
        <v>0.22</v>
      </c>
      <c r="V180" s="34">
        <v>0.24</v>
      </c>
      <c r="W180" s="34">
        <v>0.53</v>
      </c>
      <c r="X180" s="34">
        <v>0.91</v>
      </c>
      <c r="Y180" s="34">
        <v>1.0779584969153113</v>
      </c>
      <c r="Z180" s="34">
        <v>1.2801458216489063</v>
      </c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6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spans="1:48" ht="15.75" customHeight="1">
      <c r="A181" s="175" t="s">
        <v>1484</v>
      </c>
      <c r="B181" s="51">
        <v>45823</v>
      </c>
      <c r="C181" s="33" t="s">
        <v>1483</v>
      </c>
      <c r="D181" s="37">
        <v>1501</v>
      </c>
      <c r="E181" s="34">
        <v>15</v>
      </c>
      <c r="F181" s="34">
        <v>15.1</v>
      </c>
      <c r="G181" s="34">
        <v>4.45</v>
      </c>
      <c r="H181" s="34">
        <v>0.13</v>
      </c>
      <c r="I181" s="34">
        <v>0.87</v>
      </c>
      <c r="J181" s="31">
        <v>1.7999999999999999E-2</v>
      </c>
      <c r="K181" s="31">
        <v>0.10199999999999999</v>
      </c>
      <c r="L181" s="31">
        <v>7.4999999999999997E-2</v>
      </c>
      <c r="M181" s="31">
        <v>1.2999999999999999E-2</v>
      </c>
      <c r="N181" s="87">
        <f t="shared" si="13"/>
        <v>94.341999999999999</v>
      </c>
      <c r="O181" s="34">
        <v>34.24</v>
      </c>
      <c r="P181" s="34">
        <v>38.89</v>
      </c>
      <c r="Q181" s="34">
        <v>7.21</v>
      </c>
      <c r="R181" s="34">
        <v>17.39</v>
      </c>
      <c r="S181" s="34">
        <v>0.3</v>
      </c>
      <c r="T181" s="34">
        <v>0.14000000000000001</v>
      </c>
      <c r="U181" s="34">
        <v>0.21</v>
      </c>
      <c r="V181" s="34">
        <v>0.19</v>
      </c>
      <c r="W181" s="34">
        <v>0.5</v>
      </c>
      <c r="X181" s="34">
        <v>0.81</v>
      </c>
      <c r="Y181" s="34">
        <v>1.1358060747663552</v>
      </c>
      <c r="Z181" s="34">
        <v>1.3463785046728971</v>
      </c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6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spans="1:48" ht="15.75" customHeight="1">
      <c r="A182" s="175" t="s">
        <v>1486</v>
      </c>
      <c r="B182" s="95">
        <v>45823</v>
      </c>
      <c r="C182" s="69" t="s">
        <v>1485</v>
      </c>
      <c r="D182" s="70">
        <v>1490</v>
      </c>
      <c r="E182" s="71">
        <v>16.5</v>
      </c>
      <c r="F182" s="71">
        <v>17</v>
      </c>
      <c r="G182" s="71">
        <v>4.24</v>
      </c>
      <c r="H182" s="71">
        <v>0.11</v>
      </c>
      <c r="I182" s="71">
        <v>0.46</v>
      </c>
      <c r="J182" s="72">
        <v>2.8000000000000001E-2</v>
      </c>
      <c r="K182" s="72">
        <v>8.8999999999999996E-2</v>
      </c>
      <c r="L182" s="72">
        <v>4.5999999999999999E-2</v>
      </c>
      <c r="M182" s="72">
        <v>1.2999999999999999E-2</v>
      </c>
      <c r="N182" s="87">
        <f t="shared" si="13"/>
        <v>95.013999999999996</v>
      </c>
      <c r="O182" s="82">
        <v>34.86</v>
      </c>
      <c r="P182" s="34">
        <v>38.14</v>
      </c>
      <c r="Q182" s="34">
        <v>7.11</v>
      </c>
      <c r="R182" s="34">
        <v>17.489999999999998</v>
      </c>
      <c r="S182" s="34">
        <v>0.32</v>
      </c>
      <c r="T182" s="34">
        <v>0.15</v>
      </c>
      <c r="U182" s="34">
        <v>0.21</v>
      </c>
      <c r="V182" s="34">
        <v>0.2</v>
      </c>
      <c r="W182" s="34">
        <v>0.5</v>
      </c>
      <c r="X182" s="34">
        <v>0.82</v>
      </c>
      <c r="Y182" s="34">
        <v>1.0940906483075159</v>
      </c>
      <c r="Z182" s="34">
        <v>1.2980493402180149</v>
      </c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6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spans="1:48" ht="15.75" customHeight="1">
      <c r="A183" s="175" t="s">
        <v>1488</v>
      </c>
      <c r="B183" s="51">
        <v>45823</v>
      </c>
      <c r="C183" s="33" t="s">
        <v>1487</v>
      </c>
      <c r="D183" s="37">
        <v>1479</v>
      </c>
      <c r="E183" s="34">
        <v>19.149999999999999</v>
      </c>
      <c r="F183" s="34">
        <v>19.25</v>
      </c>
      <c r="G183" s="34">
        <v>4.29</v>
      </c>
      <c r="H183" s="34">
        <v>0.11</v>
      </c>
      <c r="I183" s="34">
        <v>0.3</v>
      </c>
      <c r="J183" s="31">
        <v>4.2999999999999997E-2</v>
      </c>
      <c r="K183" s="31">
        <v>8.6999999999999994E-2</v>
      </c>
      <c r="L183" s="31">
        <v>3.1E-2</v>
      </c>
      <c r="M183" s="31">
        <v>1.4E-2</v>
      </c>
      <c r="N183" s="87">
        <f t="shared" si="13"/>
        <v>95.125</v>
      </c>
      <c r="O183" s="34">
        <v>35.409999999999997</v>
      </c>
      <c r="P183" s="34">
        <v>38.479999999999997</v>
      </c>
      <c r="Q183" s="34">
        <v>7.2</v>
      </c>
      <c r="R183" s="34">
        <v>15.97</v>
      </c>
      <c r="S183" s="34">
        <v>0.43</v>
      </c>
      <c r="T183" s="34">
        <v>0.24</v>
      </c>
      <c r="U183" s="34">
        <v>0.21</v>
      </c>
      <c r="V183" s="34">
        <v>0.19</v>
      </c>
      <c r="W183" s="34">
        <v>0.5</v>
      </c>
      <c r="X183" s="34">
        <v>0.98</v>
      </c>
      <c r="Y183" s="34">
        <v>1.0866986726913301</v>
      </c>
      <c r="Z183" s="34">
        <v>1.2900310646709969</v>
      </c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6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spans="1:48" ht="15.75" customHeight="1">
      <c r="A184" s="175" t="s">
        <v>1490</v>
      </c>
      <c r="B184" s="51">
        <v>45823</v>
      </c>
      <c r="C184" s="33" t="s">
        <v>1489</v>
      </c>
      <c r="D184" s="37">
        <v>1468</v>
      </c>
      <c r="E184" s="34">
        <v>20.5</v>
      </c>
      <c r="F184" s="34">
        <v>21</v>
      </c>
      <c r="G184" s="34">
        <v>4.25</v>
      </c>
      <c r="H184" s="34">
        <v>0.11</v>
      </c>
      <c r="I184" s="34">
        <v>0.38</v>
      </c>
      <c r="J184" s="31">
        <v>3.5000000000000003E-2</v>
      </c>
      <c r="K184" s="31">
        <v>8.8999999999999996E-2</v>
      </c>
      <c r="L184" s="31">
        <v>3.7999999999999999E-2</v>
      </c>
      <c r="M184" s="31">
        <v>1.4999999999999999E-2</v>
      </c>
      <c r="N184" s="87">
        <f t="shared" si="13"/>
        <v>95.082999999999998</v>
      </c>
      <c r="O184" s="34">
        <v>35.15</v>
      </c>
      <c r="P184" s="34">
        <v>38.590000000000003</v>
      </c>
      <c r="Q184" s="34">
        <v>7.07</v>
      </c>
      <c r="R184" s="34">
        <v>16.41</v>
      </c>
      <c r="S184" s="34">
        <v>0.44</v>
      </c>
      <c r="T184" s="34">
        <v>0.24</v>
      </c>
      <c r="U184" s="34">
        <v>0.23</v>
      </c>
      <c r="V184" s="34">
        <v>0.22</v>
      </c>
      <c r="W184" s="34">
        <v>0.48</v>
      </c>
      <c r="X184" s="34">
        <v>0.93</v>
      </c>
      <c r="Y184" s="34">
        <v>1.0978662873399716</v>
      </c>
      <c r="Z184" s="34">
        <v>1.2990042674253202</v>
      </c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6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spans="1:48" ht="15.75" customHeight="1">
      <c r="A185" s="175" t="s">
        <v>1492</v>
      </c>
      <c r="B185" s="51">
        <v>45823</v>
      </c>
      <c r="C185" s="33" t="s">
        <v>1491</v>
      </c>
      <c r="D185" s="37">
        <v>1484</v>
      </c>
      <c r="E185" s="34">
        <v>22.45</v>
      </c>
      <c r="F185" s="34">
        <v>22.55</v>
      </c>
      <c r="G185" s="34">
        <v>4.37</v>
      </c>
      <c r="H185" s="34">
        <v>0.14000000000000001</v>
      </c>
      <c r="I185" s="34">
        <v>0.92</v>
      </c>
      <c r="J185" s="31">
        <v>1.6E-2</v>
      </c>
      <c r="K185" s="31">
        <v>9.9000000000000005E-2</v>
      </c>
      <c r="L185" s="31">
        <v>0.08</v>
      </c>
      <c r="M185" s="31">
        <v>1.2999999999999999E-2</v>
      </c>
      <c r="N185" s="87">
        <f t="shared" si="13"/>
        <v>94.361999999999995</v>
      </c>
      <c r="O185" s="34">
        <v>34.799999999999997</v>
      </c>
      <c r="P185" s="34">
        <v>38.83</v>
      </c>
      <c r="Q185" s="34">
        <v>7.11</v>
      </c>
      <c r="R185" s="34">
        <v>16.899999999999999</v>
      </c>
      <c r="S185" s="34">
        <v>0.28999999999999998</v>
      </c>
      <c r="T185" s="34">
        <v>0.17</v>
      </c>
      <c r="U185" s="34">
        <v>0.22</v>
      </c>
      <c r="V185" s="34">
        <v>0.21</v>
      </c>
      <c r="W185" s="34">
        <v>0.49</v>
      </c>
      <c r="X185" s="34">
        <v>0.84</v>
      </c>
      <c r="Y185" s="34">
        <v>1.1158045977011495</v>
      </c>
      <c r="Z185" s="34">
        <v>1.3201149425287357</v>
      </c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6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spans="1:48" ht="15.75" customHeight="1">
      <c r="A186" s="116"/>
      <c r="B186" s="95"/>
      <c r="C186" s="69"/>
      <c r="D186" s="70"/>
      <c r="E186" s="71"/>
      <c r="F186" s="71"/>
      <c r="G186" s="71"/>
      <c r="H186" s="71"/>
      <c r="I186" s="71"/>
      <c r="J186" s="72"/>
      <c r="K186" s="72"/>
      <c r="L186" s="72"/>
      <c r="M186" s="72"/>
      <c r="N186" s="87"/>
      <c r="O186" s="82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6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spans="1:48" ht="15.75" customHeight="1">
      <c r="A187" s="175" t="s">
        <v>1494</v>
      </c>
      <c r="B187" s="95">
        <v>45824</v>
      </c>
      <c r="C187" s="69" t="s">
        <v>1493</v>
      </c>
      <c r="D187" s="70">
        <v>1474</v>
      </c>
      <c r="E187" s="71">
        <v>0.45</v>
      </c>
      <c r="F187" s="71">
        <v>0.55000000000000004</v>
      </c>
      <c r="G187" s="71">
        <v>4.3099999999999996</v>
      </c>
      <c r="H187" s="71">
        <v>0.12</v>
      </c>
      <c r="I187" s="71">
        <v>0.41</v>
      </c>
      <c r="J187" s="72">
        <v>3.3000000000000002E-2</v>
      </c>
      <c r="K187" s="72">
        <v>8.6999999999999994E-2</v>
      </c>
      <c r="L187" s="72">
        <v>4.1000000000000002E-2</v>
      </c>
      <c r="M187" s="72">
        <v>1.7999999999999999E-2</v>
      </c>
      <c r="N187" s="87">
        <f t="shared" si="13"/>
        <v>94.980999999999995</v>
      </c>
      <c r="O187" s="82">
        <v>34.83</v>
      </c>
      <c r="P187" s="34">
        <v>38.92</v>
      </c>
      <c r="Q187" s="34">
        <v>7.43</v>
      </c>
      <c r="R187" s="34">
        <v>16.23</v>
      </c>
      <c r="S187" s="34">
        <v>0.36</v>
      </c>
      <c r="T187" s="34">
        <v>0.18</v>
      </c>
      <c r="U187" s="34">
        <v>0.21</v>
      </c>
      <c r="V187" s="34">
        <v>0.21</v>
      </c>
      <c r="W187" s="34">
        <v>0.49</v>
      </c>
      <c r="X187" s="34">
        <v>0.88</v>
      </c>
      <c r="Y187" s="34">
        <v>1.1174275050244042</v>
      </c>
      <c r="Z187" s="34">
        <v>1.330749354005168</v>
      </c>
      <c r="AA187" s="34"/>
      <c r="AB187" s="34" t="s">
        <v>48</v>
      </c>
      <c r="AC187" s="34">
        <v>22.3</v>
      </c>
      <c r="AD187" s="34" t="s">
        <v>51</v>
      </c>
      <c r="AE187" s="34"/>
      <c r="AF187" s="34"/>
      <c r="AG187" s="34"/>
      <c r="AH187" s="34"/>
      <c r="AI187" s="34"/>
      <c r="AJ187" s="34"/>
      <c r="AK187" s="34"/>
      <c r="AL187" s="36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spans="1:48" ht="15.75" customHeight="1">
      <c r="A188" s="175" t="s">
        <v>1496</v>
      </c>
      <c r="B188" s="95">
        <v>45824</v>
      </c>
      <c r="C188" s="69" t="s">
        <v>1495</v>
      </c>
      <c r="D188" s="70">
        <v>1450</v>
      </c>
      <c r="E188" s="71">
        <v>2.1</v>
      </c>
      <c r="F188" s="71">
        <v>2.2000000000000002</v>
      </c>
      <c r="G188" s="71">
        <v>4.21</v>
      </c>
      <c r="H188" s="71">
        <v>0.11</v>
      </c>
      <c r="I188" s="71">
        <v>0.32</v>
      </c>
      <c r="J188" s="72">
        <v>4.7E-2</v>
      </c>
      <c r="K188" s="72">
        <v>8.1000000000000003E-2</v>
      </c>
      <c r="L188" s="72">
        <v>2.4E-2</v>
      </c>
      <c r="M188" s="72">
        <v>1.7999999999999999E-2</v>
      </c>
      <c r="N188" s="87">
        <f t="shared" si="13"/>
        <v>95.19</v>
      </c>
      <c r="O188" s="82">
        <v>35.450000000000003</v>
      </c>
      <c r="P188" s="34">
        <v>38.049999999999997</v>
      </c>
      <c r="Q188" s="34">
        <v>7.17</v>
      </c>
      <c r="R188" s="34">
        <v>16.36</v>
      </c>
      <c r="S188" s="34">
        <v>0.39</v>
      </c>
      <c r="T188" s="34">
        <v>0.26</v>
      </c>
      <c r="U188" s="34">
        <v>0.21</v>
      </c>
      <c r="V188" s="34">
        <v>0.21</v>
      </c>
      <c r="W188" s="34">
        <v>0.49</v>
      </c>
      <c r="X188" s="34">
        <v>0.99</v>
      </c>
      <c r="Y188" s="34">
        <v>1.0733427362482368</v>
      </c>
      <c r="Z188" s="34">
        <v>1.2755994358251057</v>
      </c>
      <c r="AA188" s="34"/>
      <c r="AB188" s="34" t="s">
        <v>50</v>
      </c>
      <c r="AC188" s="34">
        <v>6.3</v>
      </c>
      <c r="AD188" s="34">
        <v>24.6</v>
      </c>
      <c r="AE188" s="34">
        <v>18.2</v>
      </c>
      <c r="AF188" s="34">
        <v>0.6</v>
      </c>
      <c r="AG188" s="34">
        <v>3.35</v>
      </c>
      <c r="AH188" s="34">
        <v>53.25</v>
      </c>
      <c r="AI188" s="34">
        <v>1.3516483516483517</v>
      </c>
      <c r="AJ188" s="34">
        <v>42.523364485981304</v>
      </c>
      <c r="AK188" s="34">
        <v>852.47499999999991</v>
      </c>
      <c r="AL188" s="36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spans="1:48" ht="15.75" customHeight="1">
      <c r="A189" s="176" t="s">
        <v>1498</v>
      </c>
      <c r="B189" s="95">
        <v>45824</v>
      </c>
      <c r="C189" s="69" t="s">
        <v>1497</v>
      </c>
      <c r="D189" s="70">
        <v>1478</v>
      </c>
      <c r="E189" s="71">
        <v>4.3</v>
      </c>
      <c r="F189" s="71">
        <v>4.4000000000000004</v>
      </c>
      <c r="G189" s="71">
        <v>4.3</v>
      </c>
      <c r="H189" s="71">
        <v>0.16</v>
      </c>
      <c r="I189" s="71">
        <v>0.91</v>
      </c>
      <c r="J189" s="72">
        <v>0.01</v>
      </c>
      <c r="K189" s="72">
        <v>9.0999999999999998E-2</v>
      </c>
      <c r="L189" s="72">
        <v>9.0999999999999998E-2</v>
      </c>
      <c r="M189" s="72">
        <v>1.6E-2</v>
      </c>
      <c r="N189" s="87">
        <f t="shared" si="13"/>
        <v>94.421999999999997</v>
      </c>
      <c r="O189" s="82">
        <v>34.14</v>
      </c>
      <c r="P189" s="34">
        <v>39.369999999999997</v>
      </c>
      <c r="Q189" s="34">
        <v>7.63</v>
      </c>
      <c r="R189" s="34">
        <v>16.62</v>
      </c>
      <c r="S189" s="34">
        <v>0.28999999999999998</v>
      </c>
      <c r="T189" s="34">
        <v>0.15</v>
      </c>
      <c r="U189" s="34">
        <v>0.21</v>
      </c>
      <c r="V189" s="34">
        <v>0.21</v>
      </c>
      <c r="W189" s="34">
        <v>0.49</v>
      </c>
      <c r="X189" s="34">
        <v>0.85</v>
      </c>
      <c r="Y189" s="34">
        <v>1.1531927357937901</v>
      </c>
      <c r="Z189" s="34">
        <v>1.3766842413591096</v>
      </c>
      <c r="AA189" s="34"/>
      <c r="AB189" s="34" t="s">
        <v>53</v>
      </c>
      <c r="AC189" s="34">
        <v>14.3</v>
      </c>
      <c r="AD189" s="34" t="s">
        <v>51</v>
      </c>
      <c r="AE189" s="34"/>
      <c r="AF189" s="34"/>
      <c r="AG189" s="34"/>
      <c r="AH189" s="34"/>
      <c r="AI189" s="34"/>
      <c r="AJ189" s="34"/>
      <c r="AK189" s="34"/>
      <c r="AL189" s="36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spans="1:48" ht="15.75" customHeight="1">
      <c r="A190" s="176" t="s">
        <v>1500</v>
      </c>
      <c r="B190" s="95">
        <v>45824</v>
      </c>
      <c r="C190" s="69" t="s">
        <v>1499</v>
      </c>
      <c r="D190" s="70">
        <v>1504</v>
      </c>
      <c r="E190" s="71">
        <v>7.1</v>
      </c>
      <c r="F190" s="71">
        <v>7.2</v>
      </c>
      <c r="G190" s="71">
        <v>4.3499999999999996</v>
      </c>
      <c r="H190" s="71">
        <v>0.12</v>
      </c>
      <c r="I190" s="71">
        <v>0.48</v>
      </c>
      <c r="J190" s="72">
        <v>2.7E-2</v>
      </c>
      <c r="K190" s="72">
        <v>8.7999999999999995E-2</v>
      </c>
      <c r="L190" s="72">
        <v>5.1999999999999998E-2</v>
      </c>
      <c r="M190" s="72">
        <v>1.2999999999999999E-2</v>
      </c>
      <c r="N190" s="87">
        <f t="shared" si="13"/>
        <v>94.87</v>
      </c>
      <c r="O190" s="82">
        <v>33.840000000000003</v>
      </c>
      <c r="P190" s="34">
        <v>38.840000000000003</v>
      </c>
      <c r="Q190" s="34">
        <v>7.56</v>
      </c>
      <c r="R190" s="34">
        <v>17.53</v>
      </c>
      <c r="S190" s="34">
        <v>0.28999999999999998</v>
      </c>
      <c r="T190" s="34">
        <v>0.13</v>
      </c>
      <c r="U190" s="34">
        <v>0.23</v>
      </c>
      <c r="V190" s="34">
        <v>0.19</v>
      </c>
      <c r="W190" s="34">
        <v>0.47</v>
      </c>
      <c r="X190" s="34">
        <v>0.82</v>
      </c>
      <c r="Y190" s="34">
        <v>1.1477541371158393</v>
      </c>
      <c r="Z190" s="34">
        <v>1.3711583924349882</v>
      </c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6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spans="1:48" ht="15.75" customHeight="1">
      <c r="A191" s="176" t="s">
        <v>1502</v>
      </c>
      <c r="B191" s="95">
        <v>45824</v>
      </c>
      <c r="C191" s="69" t="s">
        <v>1501</v>
      </c>
      <c r="D191" s="70">
        <v>1465</v>
      </c>
      <c r="E191" s="71">
        <v>8.5</v>
      </c>
      <c r="F191" s="71">
        <v>9</v>
      </c>
      <c r="G191" s="71">
        <v>4.2300000000000004</v>
      </c>
      <c r="H191" s="71">
        <v>0.1</v>
      </c>
      <c r="I191" s="71">
        <v>0.28000000000000003</v>
      </c>
      <c r="J191" s="72">
        <v>4.8000000000000001E-2</v>
      </c>
      <c r="K191" s="72">
        <v>8.5999999999999993E-2</v>
      </c>
      <c r="L191" s="72">
        <v>2.8000000000000001E-2</v>
      </c>
      <c r="M191" s="72">
        <v>1.2E-2</v>
      </c>
      <c r="N191" s="87">
        <f t="shared" si="13"/>
        <v>95.215999999999994</v>
      </c>
      <c r="O191" s="82">
        <v>34.9</v>
      </c>
      <c r="P191" s="34">
        <v>37.89</v>
      </c>
      <c r="Q191" s="34">
        <v>7.29</v>
      </c>
      <c r="R191" s="34">
        <v>16.97</v>
      </c>
      <c r="S191" s="34">
        <v>0.4</v>
      </c>
      <c r="T191" s="34">
        <v>0.21</v>
      </c>
      <c r="U191" s="34">
        <v>0.21</v>
      </c>
      <c r="V191" s="34">
        <v>0.2</v>
      </c>
      <c r="W191" s="34">
        <v>0.5</v>
      </c>
      <c r="X191" s="34">
        <v>0.96</v>
      </c>
      <c r="Y191" s="34">
        <v>1.0856733524355302</v>
      </c>
      <c r="Z191" s="34">
        <v>1.2945558739255014</v>
      </c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6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spans="1:48" ht="15.75" customHeight="1">
      <c r="A192" s="176" t="s">
        <v>1504</v>
      </c>
      <c r="B192" s="95">
        <v>45824</v>
      </c>
      <c r="C192" s="69" t="s">
        <v>1503</v>
      </c>
      <c r="D192" s="70">
        <v>1473</v>
      </c>
      <c r="E192" s="71">
        <v>11.3</v>
      </c>
      <c r="F192" s="71">
        <v>11.4</v>
      </c>
      <c r="G192" s="71">
        <v>4.26</v>
      </c>
      <c r="H192" s="71">
        <v>0.13</v>
      </c>
      <c r="I192" s="71">
        <v>0.53</v>
      </c>
      <c r="J192" s="72">
        <v>0.03</v>
      </c>
      <c r="K192" s="72">
        <v>9.4E-2</v>
      </c>
      <c r="L192" s="72">
        <v>5.2999999999999999E-2</v>
      </c>
      <c r="M192" s="72">
        <v>1.4999999999999999E-2</v>
      </c>
      <c r="N192" s="87">
        <f t="shared" si="13"/>
        <v>94.888000000000005</v>
      </c>
      <c r="O192" s="82">
        <v>35.549999999999997</v>
      </c>
      <c r="P192" s="34">
        <v>39.46</v>
      </c>
      <c r="Q192" s="34">
        <v>7.79</v>
      </c>
      <c r="R192" s="34">
        <v>14.45</v>
      </c>
      <c r="S192" s="34">
        <v>0.41</v>
      </c>
      <c r="T192" s="34">
        <v>0.24</v>
      </c>
      <c r="U192" s="34">
        <v>0.22</v>
      </c>
      <c r="V192" s="34">
        <v>0.21</v>
      </c>
      <c r="W192" s="34">
        <v>0.49</v>
      </c>
      <c r="X192" s="34">
        <v>0.94</v>
      </c>
      <c r="Y192" s="34">
        <v>1.1099859353023911</v>
      </c>
      <c r="Z192" s="34">
        <v>1.3291139240506331</v>
      </c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6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spans="1:48" ht="15.75" customHeight="1">
      <c r="A193" s="176" t="s">
        <v>1506</v>
      </c>
      <c r="B193" s="95">
        <v>45824</v>
      </c>
      <c r="C193" s="69" t="s">
        <v>1505</v>
      </c>
      <c r="D193" s="70">
        <v>1481</v>
      </c>
      <c r="E193" s="71">
        <v>13.4</v>
      </c>
      <c r="F193" s="71">
        <v>13.5</v>
      </c>
      <c r="G193" s="71">
        <v>4.2300000000000004</v>
      </c>
      <c r="H193" s="71">
        <v>0.12</v>
      </c>
      <c r="I193" s="71">
        <v>0.42</v>
      </c>
      <c r="J193" s="72">
        <v>0.03</v>
      </c>
      <c r="K193" s="72">
        <v>8.5000000000000006E-2</v>
      </c>
      <c r="L193" s="72">
        <v>4.2999999999999997E-2</v>
      </c>
      <c r="M193" s="72">
        <v>1.2999999999999999E-2</v>
      </c>
      <c r="N193" s="87">
        <f t="shared" si="13"/>
        <v>95.058999999999997</v>
      </c>
      <c r="O193" s="82">
        <v>35.020000000000003</v>
      </c>
      <c r="P193" s="34">
        <v>39.06</v>
      </c>
      <c r="Q193" s="34">
        <v>7.51</v>
      </c>
      <c r="R193" s="34">
        <v>15.88</v>
      </c>
      <c r="S193" s="34">
        <v>0.37</v>
      </c>
      <c r="T193" s="34">
        <v>0.19</v>
      </c>
      <c r="U193" s="34">
        <v>0.23</v>
      </c>
      <c r="V193" s="34">
        <v>0.2</v>
      </c>
      <c r="W193" s="34">
        <v>0.5</v>
      </c>
      <c r="X193" s="34">
        <v>0.92</v>
      </c>
      <c r="Y193" s="34">
        <v>1.1153626499143345</v>
      </c>
      <c r="Z193" s="34">
        <v>1.3298115362649914</v>
      </c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6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spans="1:48" ht="15.75" customHeight="1">
      <c r="A194" s="176" t="s">
        <v>1508</v>
      </c>
      <c r="B194" s="95">
        <v>45824</v>
      </c>
      <c r="C194" s="69" t="s">
        <v>1507</v>
      </c>
      <c r="D194" s="70">
        <v>1493</v>
      </c>
      <c r="E194" s="71">
        <v>15.1</v>
      </c>
      <c r="F194" s="71">
        <v>15.2</v>
      </c>
      <c r="G194" s="71">
        <v>4.38</v>
      </c>
      <c r="H194" s="71">
        <v>0.12</v>
      </c>
      <c r="I194" s="71">
        <v>0.68</v>
      </c>
      <c r="J194" s="72">
        <v>3.1E-2</v>
      </c>
      <c r="K194" s="72">
        <v>0.1</v>
      </c>
      <c r="L194" s="72">
        <v>0.06</v>
      </c>
      <c r="M194" s="72">
        <v>1.2999999999999999E-2</v>
      </c>
      <c r="N194" s="87">
        <f t="shared" si="13"/>
        <v>94.616</v>
      </c>
      <c r="O194" s="82">
        <v>34.81</v>
      </c>
      <c r="P194" s="34">
        <v>38.74</v>
      </c>
      <c r="Q194" s="34">
        <v>7.45</v>
      </c>
      <c r="R194" s="34">
        <v>16.72</v>
      </c>
      <c r="S194" s="34">
        <v>0.28999999999999998</v>
      </c>
      <c r="T194" s="34">
        <v>0.15</v>
      </c>
      <c r="U194" s="34">
        <v>0.24</v>
      </c>
      <c r="V194" s="34">
        <v>0.19</v>
      </c>
      <c r="W194" s="34">
        <v>0.48</v>
      </c>
      <c r="X194" s="34">
        <v>0.83</v>
      </c>
      <c r="Y194" s="34">
        <v>1.1128985923585177</v>
      </c>
      <c r="Z194" s="34">
        <v>1.3269175524274635</v>
      </c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6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spans="1:48" ht="15.75" customHeight="1">
      <c r="A195" s="176" t="s">
        <v>1510</v>
      </c>
      <c r="B195" s="95">
        <v>45824</v>
      </c>
      <c r="C195" s="69" t="s">
        <v>1509</v>
      </c>
      <c r="D195" s="70">
        <v>1501</v>
      </c>
      <c r="E195" s="71">
        <v>17.55</v>
      </c>
      <c r="F195" s="71">
        <v>18.05</v>
      </c>
      <c r="G195" s="71">
        <v>4.26</v>
      </c>
      <c r="H195" s="71">
        <v>0.12</v>
      </c>
      <c r="I195" s="71">
        <v>0.42</v>
      </c>
      <c r="J195" s="72">
        <v>3.5000000000000003E-2</v>
      </c>
      <c r="K195" s="72">
        <v>8.5000000000000006E-2</v>
      </c>
      <c r="L195" s="72">
        <v>4.4999999999999998E-2</v>
      </c>
      <c r="M195" s="72">
        <v>1.4E-2</v>
      </c>
      <c r="N195" s="87">
        <f t="shared" si="13"/>
        <v>95.021000000000001</v>
      </c>
      <c r="O195" s="82">
        <v>35.18</v>
      </c>
      <c r="P195" s="34">
        <v>38.36</v>
      </c>
      <c r="Q195" s="34">
        <v>7.54</v>
      </c>
      <c r="R195" s="34">
        <v>16.34</v>
      </c>
      <c r="S195" s="34">
        <v>0.35</v>
      </c>
      <c r="T195" s="34">
        <v>0.2</v>
      </c>
      <c r="U195" s="34">
        <v>0.23</v>
      </c>
      <c r="V195" s="34">
        <v>0.21</v>
      </c>
      <c r="W195" s="34">
        <v>0.49</v>
      </c>
      <c r="X195" s="34">
        <v>0.93</v>
      </c>
      <c r="Y195" s="34">
        <v>1.0903922683342808</v>
      </c>
      <c r="Z195" s="34">
        <v>1.3047185901080158</v>
      </c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6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spans="1:48" ht="15.75" customHeight="1">
      <c r="A196" s="176" t="s">
        <v>1512</v>
      </c>
      <c r="B196" s="95">
        <v>45824</v>
      </c>
      <c r="C196" s="69" t="s">
        <v>1511</v>
      </c>
      <c r="D196" s="70">
        <v>1493</v>
      </c>
      <c r="E196" s="71">
        <v>19.350000000000001</v>
      </c>
      <c r="F196" s="71">
        <v>19.45</v>
      </c>
      <c r="G196" s="71">
        <v>4.25</v>
      </c>
      <c r="H196" s="71">
        <v>0.13</v>
      </c>
      <c r="I196" s="71">
        <v>0.43</v>
      </c>
      <c r="J196" s="72">
        <v>3.2000000000000001E-2</v>
      </c>
      <c r="K196" s="72">
        <v>8.5999999999999993E-2</v>
      </c>
      <c r="L196" s="72">
        <v>4.5999999999999999E-2</v>
      </c>
      <c r="M196" s="72">
        <v>1.4999999999999999E-2</v>
      </c>
      <c r="N196" s="87">
        <f t="shared" si="13"/>
        <v>95.010999999999996</v>
      </c>
      <c r="O196" s="82">
        <v>35.130000000000003</v>
      </c>
      <c r="P196" s="34">
        <v>38.92</v>
      </c>
      <c r="Q196" s="34">
        <v>7.73</v>
      </c>
      <c r="R196" s="34">
        <v>15.49</v>
      </c>
      <c r="S196" s="34">
        <v>0.44</v>
      </c>
      <c r="T196" s="34">
        <v>0.22</v>
      </c>
      <c r="U196" s="34">
        <v>0.22</v>
      </c>
      <c r="V196" s="34">
        <v>0.21</v>
      </c>
      <c r="W196" s="34">
        <v>0.48</v>
      </c>
      <c r="X196" s="34">
        <v>0.97</v>
      </c>
      <c r="Y196" s="34">
        <v>1.107884998576715</v>
      </c>
      <c r="Z196" s="34">
        <v>1.3279248505550811</v>
      </c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6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spans="1:48" ht="15.75" customHeight="1">
      <c r="A197" s="176" t="s">
        <v>1514</v>
      </c>
      <c r="B197" s="95">
        <v>45824</v>
      </c>
      <c r="C197" s="69" t="s">
        <v>1513</v>
      </c>
      <c r="D197" s="70">
        <v>1471</v>
      </c>
      <c r="E197" s="71">
        <v>21.15</v>
      </c>
      <c r="F197" s="71">
        <v>21.25</v>
      </c>
      <c r="G197" s="71">
        <v>4.22</v>
      </c>
      <c r="H197" s="71">
        <v>0.11</v>
      </c>
      <c r="I197" s="71">
        <v>0.38</v>
      </c>
      <c r="J197" s="72">
        <v>4.8000000000000001E-2</v>
      </c>
      <c r="K197" s="72">
        <v>8.4000000000000005E-2</v>
      </c>
      <c r="L197" s="72">
        <v>3.5999999999999997E-2</v>
      </c>
      <c r="M197" s="72">
        <v>1.4E-2</v>
      </c>
      <c r="N197" s="87">
        <f t="shared" si="13"/>
        <v>95.108000000000004</v>
      </c>
      <c r="O197" s="82">
        <v>35.92</v>
      </c>
      <c r="P197" s="34">
        <v>38.17</v>
      </c>
      <c r="Q197" s="34">
        <v>7.44</v>
      </c>
      <c r="R197" s="34">
        <v>15.74</v>
      </c>
      <c r="S197" s="34">
        <v>0.38</v>
      </c>
      <c r="T197" s="34">
        <v>0.2</v>
      </c>
      <c r="U197" s="34">
        <v>0.23</v>
      </c>
      <c r="V197" s="34">
        <v>0.23</v>
      </c>
      <c r="W197" s="34">
        <v>0.47</v>
      </c>
      <c r="X197" s="34">
        <v>0.92</v>
      </c>
      <c r="Y197" s="34">
        <v>1.0626391982182628</v>
      </c>
      <c r="Z197" s="34">
        <v>1.2697661469933184</v>
      </c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6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spans="1:48" ht="15.75" customHeight="1">
      <c r="A198" s="176" t="s">
        <v>1516</v>
      </c>
      <c r="B198" s="95">
        <v>45824</v>
      </c>
      <c r="C198" s="69" t="s">
        <v>1515</v>
      </c>
      <c r="D198" s="70">
        <v>1474</v>
      </c>
      <c r="E198" s="71">
        <v>22.4</v>
      </c>
      <c r="F198" s="71">
        <v>22.5</v>
      </c>
      <c r="G198" s="71">
        <v>4.2300000000000004</v>
      </c>
      <c r="H198" s="71">
        <v>0.12</v>
      </c>
      <c r="I198" s="71">
        <v>0.44</v>
      </c>
      <c r="J198" s="72">
        <v>4.8000000000000001E-2</v>
      </c>
      <c r="K198" s="72">
        <v>8.4000000000000005E-2</v>
      </c>
      <c r="L198" s="72">
        <v>0.04</v>
      </c>
      <c r="M198" s="72">
        <v>1.4999999999999999E-2</v>
      </c>
      <c r="N198" s="87">
        <f t="shared" si="13"/>
        <v>95.022999999999996</v>
      </c>
      <c r="O198" s="82">
        <v>35.74</v>
      </c>
      <c r="P198" s="34">
        <v>37.35</v>
      </c>
      <c r="Q198" s="34">
        <v>7.17</v>
      </c>
      <c r="R198" s="34">
        <v>17.059999999999999</v>
      </c>
      <c r="S198" s="34">
        <v>0.38</v>
      </c>
      <c r="T198" s="34">
        <v>0.22</v>
      </c>
      <c r="U198" s="34">
        <v>0.22</v>
      </c>
      <c r="V198" s="34">
        <v>0.23</v>
      </c>
      <c r="W198" s="34">
        <v>0.47</v>
      </c>
      <c r="X198" s="34">
        <v>0.99</v>
      </c>
      <c r="Y198" s="34">
        <v>1.0450475657526581</v>
      </c>
      <c r="Z198" s="34">
        <v>1.2456631225517627</v>
      </c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6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spans="1:48" ht="15.75" customHeight="1">
      <c r="A199" s="118"/>
      <c r="B199" s="95"/>
      <c r="C199" s="69"/>
      <c r="D199" s="70"/>
      <c r="E199" s="71"/>
      <c r="F199" s="71"/>
      <c r="G199" s="71"/>
      <c r="H199" s="71"/>
      <c r="I199" s="71"/>
      <c r="J199" s="72"/>
      <c r="K199" s="72"/>
      <c r="L199" s="72"/>
      <c r="M199" s="72"/>
      <c r="N199" s="87"/>
      <c r="O199" s="82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6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spans="1:48" ht="15.75" customHeight="1">
      <c r="A200" s="176" t="s">
        <v>1518</v>
      </c>
      <c r="B200" s="95">
        <v>45825</v>
      </c>
      <c r="C200" s="69" t="s">
        <v>1517</v>
      </c>
      <c r="D200" s="70">
        <v>1468</v>
      </c>
      <c r="E200" s="71">
        <v>0.22</v>
      </c>
      <c r="F200" s="71">
        <v>0.33</v>
      </c>
      <c r="G200" s="71">
        <v>4.25</v>
      </c>
      <c r="H200" s="71">
        <v>0.1</v>
      </c>
      <c r="I200" s="71">
        <v>0.27</v>
      </c>
      <c r="J200" s="72">
        <v>0.06</v>
      </c>
      <c r="K200" s="72">
        <v>8.6999999999999994E-2</v>
      </c>
      <c r="L200" s="72">
        <v>2.3E-2</v>
      </c>
      <c r="M200" s="72">
        <v>1.4E-2</v>
      </c>
      <c r="N200" s="87">
        <f t="shared" si="13"/>
        <v>95.195999999999998</v>
      </c>
      <c r="O200" s="82">
        <v>37.17</v>
      </c>
      <c r="P200" s="34">
        <v>36.56</v>
      </c>
      <c r="Q200" s="34">
        <v>6.95</v>
      </c>
      <c r="R200" s="34">
        <v>16.399999999999999</v>
      </c>
      <c r="S200" s="34">
        <v>0.5</v>
      </c>
      <c r="T200" s="34">
        <v>0.27</v>
      </c>
      <c r="U200" s="34">
        <v>0.21</v>
      </c>
      <c r="V200" s="34">
        <v>0.21</v>
      </c>
      <c r="W200" s="34">
        <v>0.49</v>
      </c>
      <c r="X200" s="34">
        <v>0.92</v>
      </c>
      <c r="Y200" s="34">
        <v>0.98358891579230567</v>
      </c>
      <c r="Z200" s="34">
        <v>1.1705676620930858</v>
      </c>
      <c r="AA200" s="34"/>
      <c r="AB200" s="34" t="s">
        <v>48</v>
      </c>
      <c r="AC200" s="34">
        <v>22.3</v>
      </c>
      <c r="AD200" s="34">
        <v>24.2</v>
      </c>
      <c r="AE200" s="34">
        <v>17.600000000000001</v>
      </c>
      <c r="AF200" s="34">
        <v>0.4</v>
      </c>
      <c r="AG200" s="34">
        <v>3.22</v>
      </c>
      <c r="AH200" s="34">
        <v>54.58</v>
      </c>
      <c r="AI200" s="34">
        <v>1.3749999999999998</v>
      </c>
      <c r="AJ200" s="34">
        <v>42.105263157894747</v>
      </c>
      <c r="AK200" s="34">
        <v>836.31000000000006</v>
      </c>
      <c r="AL200" s="36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spans="1:48" ht="15.75" customHeight="1">
      <c r="A201" s="176" t="s">
        <v>1520</v>
      </c>
      <c r="B201" s="95">
        <v>45825</v>
      </c>
      <c r="C201" s="69" t="s">
        <v>1519</v>
      </c>
      <c r="D201" s="70">
        <v>1446</v>
      </c>
      <c r="E201" s="71">
        <v>2.33</v>
      </c>
      <c r="F201" s="71">
        <v>2.4300000000000002</v>
      </c>
      <c r="G201" s="71">
        <v>4.2300000000000004</v>
      </c>
      <c r="H201" s="71">
        <v>0.08</v>
      </c>
      <c r="I201" s="71">
        <v>0.23</v>
      </c>
      <c r="J201" s="72">
        <v>8.5999999999999993E-2</v>
      </c>
      <c r="K201" s="72">
        <v>8.1000000000000003E-2</v>
      </c>
      <c r="L201" s="72">
        <v>1.6E-2</v>
      </c>
      <c r="M201" s="72">
        <v>1.2999999999999999E-2</v>
      </c>
      <c r="N201" s="87">
        <f t="shared" si="13"/>
        <v>95.263999999999996</v>
      </c>
      <c r="O201" s="82">
        <v>36.43</v>
      </c>
      <c r="P201" s="34">
        <v>37.29</v>
      </c>
      <c r="Q201" s="34">
        <v>7.26</v>
      </c>
      <c r="R201" s="34">
        <v>15.83</v>
      </c>
      <c r="S201" s="34">
        <v>0.5</v>
      </c>
      <c r="T201" s="34">
        <v>0.35</v>
      </c>
      <c r="U201" s="34">
        <v>0.22</v>
      </c>
      <c r="V201" s="34">
        <v>0.21</v>
      </c>
      <c r="W201" s="34">
        <v>0.49</v>
      </c>
      <c r="X201" s="34">
        <v>1.02</v>
      </c>
      <c r="Y201" s="34">
        <v>1.0236069173757891</v>
      </c>
      <c r="Z201" s="34">
        <v>1.2228932198737303</v>
      </c>
      <c r="AA201" s="34"/>
      <c r="AB201" s="34" t="s">
        <v>50</v>
      </c>
      <c r="AC201" s="34">
        <v>6.3</v>
      </c>
      <c r="AD201" s="34" t="s">
        <v>51</v>
      </c>
      <c r="AE201" s="34"/>
      <c r="AF201" s="34"/>
      <c r="AG201" s="34"/>
      <c r="AH201" s="34"/>
      <c r="AI201" s="34"/>
      <c r="AJ201" s="34"/>
      <c r="AK201" s="34"/>
      <c r="AL201" s="36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spans="1:48" ht="15.75" customHeight="1">
      <c r="A202" s="176" t="s">
        <v>1522</v>
      </c>
      <c r="B202" s="95">
        <v>45825</v>
      </c>
      <c r="C202" s="69" t="s">
        <v>1521</v>
      </c>
      <c r="D202" s="70">
        <v>1457</v>
      </c>
      <c r="E202" s="71">
        <v>4.2</v>
      </c>
      <c r="F202" s="71">
        <v>4.3</v>
      </c>
      <c r="G202" s="71">
        <v>4.26</v>
      </c>
      <c r="H202" s="71">
        <v>0.12</v>
      </c>
      <c r="I202" s="71">
        <v>0.4</v>
      </c>
      <c r="J202" s="72">
        <v>4.2000000000000003E-2</v>
      </c>
      <c r="K202" s="72">
        <v>9.1999999999999998E-2</v>
      </c>
      <c r="L202" s="72">
        <v>3.7999999999999999E-2</v>
      </c>
      <c r="M202" s="72">
        <v>1.4999999999999999E-2</v>
      </c>
      <c r="N202" s="87">
        <f t="shared" si="13"/>
        <v>95.033000000000001</v>
      </c>
      <c r="O202" s="82">
        <v>35.43</v>
      </c>
      <c r="P202" s="34">
        <v>37.950000000000003</v>
      </c>
      <c r="Q202" s="34">
        <v>7.43</v>
      </c>
      <c r="R202" s="34">
        <v>16.489999999999998</v>
      </c>
      <c r="S202" s="34">
        <v>0.39</v>
      </c>
      <c r="T202" s="34">
        <v>0.28000000000000003</v>
      </c>
      <c r="U202" s="34">
        <v>0.23</v>
      </c>
      <c r="V202" s="34">
        <v>0.22</v>
      </c>
      <c r="W202" s="34">
        <v>0.48</v>
      </c>
      <c r="X202" s="34">
        <v>0.98</v>
      </c>
      <c r="Y202" s="34">
        <v>1.07112616426757</v>
      </c>
      <c r="Z202" s="34">
        <v>1.2808354501834605</v>
      </c>
      <c r="AA202" s="34"/>
      <c r="AB202" s="34" t="s">
        <v>53</v>
      </c>
      <c r="AC202" s="34">
        <v>14.3</v>
      </c>
      <c r="AD202" s="34">
        <v>24</v>
      </c>
      <c r="AE202" s="34">
        <v>18</v>
      </c>
      <c r="AF202" s="34">
        <v>0.6</v>
      </c>
      <c r="AG202" s="34">
        <v>3.22</v>
      </c>
      <c r="AH202" s="34">
        <v>54.18</v>
      </c>
      <c r="AI202" s="34">
        <v>1.3333333333333333</v>
      </c>
      <c r="AJ202" s="34">
        <v>42.857142857142854</v>
      </c>
      <c r="AK202" s="34">
        <v>830.21</v>
      </c>
      <c r="AL202" s="36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spans="1:48" ht="15.75" customHeight="1">
      <c r="A203" s="176" t="s">
        <v>1524</v>
      </c>
      <c r="B203" s="95">
        <v>45825</v>
      </c>
      <c r="C203" s="69" t="s">
        <v>1523</v>
      </c>
      <c r="D203" s="70">
        <v>1472</v>
      </c>
      <c r="E203" s="71">
        <v>5.4</v>
      </c>
      <c r="F203" s="71">
        <v>5.5</v>
      </c>
      <c r="G203" s="71">
        <v>4.42</v>
      </c>
      <c r="H203" s="71">
        <v>0.14000000000000001</v>
      </c>
      <c r="I203" s="71">
        <v>0.88</v>
      </c>
      <c r="J203" s="72">
        <v>1.9E-2</v>
      </c>
      <c r="K203" s="72">
        <v>0.10100000000000001</v>
      </c>
      <c r="L203" s="72">
        <v>7.8E-2</v>
      </c>
      <c r="M203" s="72">
        <v>1.4E-2</v>
      </c>
      <c r="N203" s="87">
        <f t="shared" si="13"/>
        <v>94.347999999999999</v>
      </c>
      <c r="O203" s="82">
        <v>34</v>
      </c>
      <c r="P203" s="34">
        <v>38.92</v>
      </c>
      <c r="Q203" s="34">
        <v>7.58</v>
      </c>
      <c r="R203" s="34">
        <v>17.309999999999999</v>
      </c>
      <c r="S203" s="34">
        <v>0.28000000000000003</v>
      </c>
      <c r="T203" s="34">
        <v>0.16</v>
      </c>
      <c r="U203" s="34">
        <v>0.25</v>
      </c>
      <c r="V203" s="34">
        <v>0.21</v>
      </c>
      <c r="W203" s="34">
        <v>0.49</v>
      </c>
      <c r="X203" s="34">
        <v>0.87</v>
      </c>
      <c r="Y203" s="34">
        <v>1.1399999999999999</v>
      </c>
      <c r="Z203" s="34">
        <v>1.37</v>
      </c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6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spans="1:48" ht="15.75" customHeight="1">
      <c r="A204" s="176" t="s">
        <v>1525</v>
      </c>
      <c r="B204" s="95">
        <v>45825</v>
      </c>
      <c r="C204" s="69" t="s">
        <v>1526</v>
      </c>
      <c r="D204" s="70">
        <v>1499</v>
      </c>
      <c r="E204" s="71">
        <v>6.55</v>
      </c>
      <c r="F204" s="71">
        <v>7.05</v>
      </c>
      <c r="G204" s="71">
        <v>4.41</v>
      </c>
      <c r="H204" s="71">
        <v>0.13</v>
      </c>
      <c r="I204" s="71">
        <v>0.92</v>
      </c>
      <c r="J204" s="72">
        <v>1.2999999999999999E-2</v>
      </c>
      <c r="K204" s="72">
        <v>9.4E-2</v>
      </c>
      <c r="L204" s="72">
        <v>8.5999999999999993E-2</v>
      </c>
      <c r="M204" s="72">
        <v>1.2E-2</v>
      </c>
      <c r="N204" s="87">
        <f t="shared" si="13"/>
        <v>94.334999999999994</v>
      </c>
      <c r="O204" s="82">
        <v>33.479999999999997</v>
      </c>
      <c r="P204" s="34">
        <v>38.880000000000003</v>
      </c>
      <c r="Q204" s="34">
        <v>7.42</v>
      </c>
      <c r="R204" s="34">
        <v>17.88</v>
      </c>
      <c r="S204" s="34">
        <v>0.24</v>
      </c>
      <c r="T204" s="34">
        <v>0.11</v>
      </c>
      <c r="U204" s="34">
        <v>0.25</v>
      </c>
      <c r="V204" s="34">
        <v>0.22</v>
      </c>
      <c r="W204" s="34">
        <v>0.48</v>
      </c>
      <c r="X204" s="34">
        <v>0.84</v>
      </c>
      <c r="Y204" s="34">
        <v>1.1599999999999999</v>
      </c>
      <c r="Z204" s="34">
        <v>1.38</v>
      </c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6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</row>
    <row r="205" spans="1:48" ht="15.75" customHeight="1">
      <c r="A205" s="176" t="s">
        <v>1528</v>
      </c>
      <c r="B205" s="95">
        <v>45825</v>
      </c>
      <c r="C205" s="69" t="s">
        <v>1527</v>
      </c>
      <c r="D205" s="70">
        <v>1465</v>
      </c>
      <c r="E205" s="71">
        <v>9</v>
      </c>
      <c r="F205" s="71">
        <v>9.1</v>
      </c>
      <c r="G205" s="71">
        <v>4.32</v>
      </c>
      <c r="H205" s="71">
        <v>0.13</v>
      </c>
      <c r="I205" s="71">
        <v>0.33</v>
      </c>
      <c r="J205" s="72">
        <v>2.1000000000000001E-2</v>
      </c>
      <c r="K205" s="72">
        <v>8.6999999999999994E-2</v>
      </c>
      <c r="L205" s="72">
        <v>4.4999999999999998E-2</v>
      </c>
      <c r="M205" s="72">
        <v>1.4999999999999999E-2</v>
      </c>
      <c r="N205" s="87">
        <f t="shared" si="13"/>
        <v>95.052000000000007</v>
      </c>
      <c r="O205" s="82">
        <v>34.03</v>
      </c>
      <c r="P205" s="34">
        <v>36.799999999999997</v>
      </c>
      <c r="Q205" s="34">
        <v>7.22</v>
      </c>
      <c r="R205" s="34">
        <v>18.91</v>
      </c>
      <c r="S205" s="34">
        <v>0.35</v>
      </c>
      <c r="T205" s="34">
        <v>0.23</v>
      </c>
      <c r="U205" s="34">
        <v>0.23</v>
      </c>
      <c r="V205" s="34">
        <v>0.21</v>
      </c>
      <c r="W205" s="34">
        <v>0.49</v>
      </c>
      <c r="X205" s="34">
        <v>1.32</v>
      </c>
      <c r="Y205" s="34">
        <v>1.0813987657948867</v>
      </c>
      <c r="Z205" s="34">
        <v>1.2935645019100792</v>
      </c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6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</row>
    <row r="206" spans="1:48" ht="15.75" customHeight="1">
      <c r="A206" s="177" t="s">
        <v>1530</v>
      </c>
      <c r="B206" s="95">
        <v>45825</v>
      </c>
      <c r="C206" s="69" t="s">
        <v>1529</v>
      </c>
      <c r="D206" s="70">
        <v>1479</v>
      </c>
      <c r="E206" s="71">
        <v>11</v>
      </c>
      <c r="F206" s="71">
        <v>11.1</v>
      </c>
      <c r="G206" s="71">
        <v>4.3099999999999996</v>
      </c>
      <c r="H206" s="71">
        <v>0.13</v>
      </c>
      <c r="I206" s="71">
        <v>0.28999999999999998</v>
      </c>
      <c r="J206" s="72">
        <v>2.9000000000000001E-2</v>
      </c>
      <c r="K206" s="72">
        <v>8.6999999999999994E-2</v>
      </c>
      <c r="L206" s="72">
        <v>3.7999999999999999E-2</v>
      </c>
      <c r="M206" s="72">
        <v>1.4999999999999999E-2</v>
      </c>
      <c r="N206" s="87">
        <f t="shared" si="13"/>
        <v>95.100999999999999</v>
      </c>
      <c r="O206" s="82">
        <v>34.020000000000003</v>
      </c>
      <c r="P206" s="34">
        <v>38.89</v>
      </c>
      <c r="Q206" s="34">
        <v>7.83</v>
      </c>
      <c r="R206" s="34">
        <v>16.53</v>
      </c>
      <c r="S206" s="34">
        <v>0.35</v>
      </c>
      <c r="T206" s="34">
        <v>0.19</v>
      </c>
      <c r="U206" s="34">
        <v>0.25</v>
      </c>
      <c r="V206" s="34">
        <v>0.21</v>
      </c>
      <c r="W206" s="34">
        <v>0.46</v>
      </c>
      <c r="X206" s="34">
        <v>1.1499999999999999</v>
      </c>
      <c r="Y206" s="34">
        <v>1.143151087595532</v>
      </c>
      <c r="Z206" s="34">
        <v>1.373309817754262</v>
      </c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6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</row>
    <row r="207" spans="1:48" ht="15.75" customHeight="1">
      <c r="A207" s="177" t="s">
        <v>1532</v>
      </c>
      <c r="B207" s="95">
        <v>45825</v>
      </c>
      <c r="C207" s="69" t="s">
        <v>1531</v>
      </c>
      <c r="D207" s="70" t="s">
        <v>97</v>
      </c>
      <c r="E207" s="71">
        <v>12.4</v>
      </c>
      <c r="F207" s="71">
        <v>12.5</v>
      </c>
      <c r="G207" s="71">
        <v>4.3899999999999997</v>
      </c>
      <c r="H207" s="71">
        <v>0.12</v>
      </c>
      <c r="I207" s="71">
        <v>0.53</v>
      </c>
      <c r="J207" s="72">
        <v>2.1999999999999999E-2</v>
      </c>
      <c r="K207" s="72">
        <v>9.0999999999999998E-2</v>
      </c>
      <c r="L207" s="72">
        <v>6.7000000000000004E-2</v>
      </c>
      <c r="M207" s="72">
        <v>1.4999999999999999E-2</v>
      </c>
      <c r="N207" s="87">
        <f t="shared" si="13"/>
        <v>94.765000000000001</v>
      </c>
      <c r="O207" s="82">
        <v>33.26</v>
      </c>
      <c r="P207" s="34">
        <v>38.979999999999997</v>
      </c>
      <c r="Q207" s="34">
        <v>7.71</v>
      </c>
      <c r="R207" s="34">
        <v>17.329999999999998</v>
      </c>
      <c r="S207" s="34">
        <v>0.28000000000000003</v>
      </c>
      <c r="T207" s="34">
        <v>0.16</v>
      </c>
      <c r="U207" s="34">
        <v>0.26</v>
      </c>
      <c r="V207" s="34">
        <v>0.21</v>
      </c>
      <c r="W207" s="34">
        <v>0.48</v>
      </c>
      <c r="X207" s="34">
        <v>1.1200000000000001</v>
      </c>
      <c r="Y207" s="34">
        <v>1.1719783523752254</v>
      </c>
      <c r="Z207" s="34">
        <v>1.4037883343355382</v>
      </c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6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</row>
    <row r="208" spans="1:48" ht="15.75" customHeight="1">
      <c r="A208" s="177" t="s">
        <v>1534</v>
      </c>
      <c r="B208" s="95">
        <v>45825</v>
      </c>
      <c r="C208" s="69" t="s">
        <v>1533</v>
      </c>
      <c r="D208" s="70">
        <v>1500</v>
      </c>
      <c r="E208" s="71">
        <v>14.4</v>
      </c>
      <c r="F208" s="71">
        <v>14.5</v>
      </c>
      <c r="G208" s="71">
        <v>4.4000000000000004</v>
      </c>
      <c r="H208" s="71">
        <v>0.13</v>
      </c>
      <c r="I208" s="71">
        <v>0.61</v>
      </c>
      <c r="J208" s="72">
        <v>1.7000000000000001E-2</v>
      </c>
      <c r="K208" s="72">
        <v>9.1999999999999998E-2</v>
      </c>
      <c r="L208" s="72">
        <v>7.4999999999999997E-2</v>
      </c>
      <c r="M208" s="72">
        <v>1.4E-2</v>
      </c>
      <c r="N208" s="87">
        <f t="shared" si="13"/>
        <v>94.662000000000006</v>
      </c>
      <c r="O208" s="82">
        <v>32.75</v>
      </c>
      <c r="P208" s="34">
        <v>39.31</v>
      </c>
      <c r="Q208" s="34">
        <v>7.98</v>
      </c>
      <c r="R208" s="34">
        <v>17.440000000000001</v>
      </c>
      <c r="S208" s="34">
        <v>0.28000000000000003</v>
      </c>
      <c r="T208" s="34">
        <v>0.12</v>
      </c>
      <c r="U208" s="34">
        <v>0.27</v>
      </c>
      <c r="V208" s="34">
        <v>0.2</v>
      </c>
      <c r="W208" s="34">
        <v>0.4</v>
      </c>
      <c r="X208" s="34">
        <v>1.04</v>
      </c>
      <c r="Y208" s="34">
        <v>1.2003053435114504</v>
      </c>
      <c r="Z208" s="34">
        <v>1.4439694656488551</v>
      </c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6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</row>
    <row r="209" spans="1:48" ht="15.75" customHeight="1">
      <c r="A209" s="177" t="s">
        <v>1537</v>
      </c>
      <c r="B209" s="95">
        <v>45825</v>
      </c>
      <c r="C209" s="69" t="s">
        <v>1535</v>
      </c>
      <c r="D209" s="70">
        <v>1497</v>
      </c>
      <c r="E209" s="71">
        <v>16.5</v>
      </c>
      <c r="F209" s="71">
        <v>17</v>
      </c>
      <c r="G209" s="71">
        <v>4.41</v>
      </c>
      <c r="H209" s="71">
        <v>0.13</v>
      </c>
      <c r="I209" s="71">
        <v>0.69</v>
      </c>
      <c r="J209" s="72">
        <v>1.4E-2</v>
      </c>
      <c r="K209" s="72">
        <v>9.4E-2</v>
      </c>
      <c r="L209" s="72">
        <v>8.2000000000000003E-2</v>
      </c>
      <c r="M209" s="72">
        <v>1.2E-2</v>
      </c>
      <c r="N209" s="87">
        <f t="shared" si="13"/>
        <v>94.567999999999998</v>
      </c>
      <c r="O209" s="82">
        <v>32.01</v>
      </c>
      <c r="P209" s="34">
        <v>39.42</v>
      </c>
      <c r="Q209" s="34">
        <v>8.01</v>
      </c>
      <c r="R209" s="34">
        <v>18.27</v>
      </c>
      <c r="S209" s="34">
        <v>0.25</v>
      </c>
      <c r="T209" s="34">
        <v>0.11</v>
      </c>
      <c r="U209" s="34">
        <v>0.26</v>
      </c>
      <c r="V209" s="34">
        <v>0.18</v>
      </c>
      <c r="W209" s="34">
        <v>0.33</v>
      </c>
      <c r="X209" s="34">
        <v>0.98</v>
      </c>
      <c r="Y209" s="34">
        <v>1.231490159325211</v>
      </c>
      <c r="Z209" s="34">
        <v>1.4817244611059044</v>
      </c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6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</row>
    <row r="210" spans="1:48" ht="15.75" customHeight="1">
      <c r="A210" s="177" t="s">
        <v>1538</v>
      </c>
      <c r="B210" s="95">
        <v>45825</v>
      </c>
      <c r="C210" s="69" t="s">
        <v>1536</v>
      </c>
      <c r="D210" s="70">
        <v>1482</v>
      </c>
      <c r="E210" s="71">
        <v>19</v>
      </c>
      <c r="F210" s="71">
        <v>19.100000000000001</v>
      </c>
      <c r="G210" s="71">
        <v>4.37</v>
      </c>
      <c r="H210" s="71">
        <v>0.15</v>
      </c>
      <c r="I210" s="71">
        <v>0.51</v>
      </c>
      <c r="J210" s="72">
        <v>1.4E-2</v>
      </c>
      <c r="K210" s="72">
        <v>8.8999999999999996E-2</v>
      </c>
      <c r="L210" s="72">
        <v>6.9000000000000006E-2</v>
      </c>
      <c r="M210" s="72">
        <v>1.6E-2</v>
      </c>
      <c r="N210" s="87">
        <f t="shared" si="13"/>
        <v>94.781999999999996</v>
      </c>
      <c r="O210" s="82">
        <v>32.57</v>
      </c>
      <c r="P210" s="34">
        <v>39.26</v>
      </c>
      <c r="Q210" s="34">
        <v>7.37</v>
      </c>
      <c r="R210" s="34">
        <v>18.260000000000002</v>
      </c>
      <c r="S210" s="34">
        <v>0.26</v>
      </c>
      <c r="T210" s="34">
        <v>0.14000000000000001</v>
      </c>
      <c r="U210" s="34">
        <v>0.27</v>
      </c>
      <c r="V210" s="34">
        <v>0.22</v>
      </c>
      <c r="W210" s="34">
        <v>0.44</v>
      </c>
      <c r="X210" s="34">
        <v>1.02</v>
      </c>
      <c r="Y210" s="34">
        <v>1.2054037457783235</v>
      </c>
      <c r="Z210" s="34">
        <v>1.4316856002456246</v>
      </c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6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</row>
    <row r="211" spans="1:48" ht="15.75" customHeight="1">
      <c r="A211" s="177" t="s">
        <v>1540</v>
      </c>
      <c r="B211" s="95">
        <v>45825</v>
      </c>
      <c r="C211" s="69" t="s">
        <v>1539</v>
      </c>
      <c r="D211" s="70">
        <v>1500</v>
      </c>
      <c r="E211" s="71">
        <v>21.3</v>
      </c>
      <c r="F211" s="71">
        <v>21.4</v>
      </c>
      <c r="G211" s="71">
        <v>4.33</v>
      </c>
      <c r="H211" s="71">
        <v>0.15</v>
      </c>
      <c r="I211" s="71">
        <v>0.83</v>
      </c>
      <c r="J211" s="72">
        <v>1.4999999999999999E-2</v>
      </c>
      <c r="K211" s="72">
        <v>9.7000000000000003E-2</v>
      </c>
      <c r="L211" s="72">
        <v>8.6999999999999994E-2</v>
      </c>
      <c r="M211" s="72">
        <v>1.6E-2</v>
      </c>
      <c r="N211" s="87">
        <f t="shared" si="13"/>
        <v>94.474999999999994</v>
      </c>
      <c r="O211" s="82">
        <v>32.11</v>
      </c>
      <c r="P211" s="34">
        <v>40.03</v>
      </c>
      <c r="Q211" s="34">
        <v>7.46</v>
      </c>
      <c r="R211" s="34">
        <v>18.13</v>
      </c>
      <c r="S211" s="34">
        <v>0.26</v>
      </c>
      <c r="T211" s="34">
        <v>0.11</v>
      </c>
      <c r="U211" s="34">
        <v>0.24</v>
      </c>
      <c r="V211" s="34">
        <v>0.21</v>
      </c>
      <c r="W211" s="34">
        <v>0.42</v>
      </c>
      <c r="X211" s="34">
        <v>0.92</v>
      </c>
      <c r="Y211" s="34">
        <v>1.2466521332918095</v>
      </c>
      <c r="Z211" s="34">
        <v>1.4789785113671754</v>
      </c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6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</row>
    <row r="212" spans="1:48" ht="15.75" customHeight="1">
      <c r="A212" s="177" t="s">
        <v>1542</v>
      </c>
      <c r="B212" s="95">
        <v>45825</v>
      </c>
      <c r="C212" s="69" t="s">
        <v>1541</v>
      </c>
      <c r="D212" s="70">
        <v>1482</v>
      </c>
      <c r="E212" s="71">
        <v>23.4</v>
      </c>
      <c r="F212" s="71">
        <v>23.5</v>
      </c>
      <c r="G212" s="71">
        <v>4.3099999999999996</v>
      </c>
      <c r="H212" s="71">
        <v>0.13</v>
      </c>
      <c r="I212" s="71">
        <v>0.47</v>
      </c>
      <c r="J212" s="72">
        <v>1.9E-2</v>
      </c>
      <c r="K212" s="72">
        <v>8.1000000000000003E-2</v>
      </c>
      <c r="L212" s="72">
        <v>5.8000000000000003E-2</v>
      </c>
      <c r="M212" s="72">
        <v>1.7999999999999999E-2</v>
      </c>
      <c r="N212" s="87">
        <f t="shared" si="13"/>
        <v>94.914000000000001</v>
      </c>
      <c r="O212" s="82">
        <v>32.82</v>
      </c>
      <c r="P212" s="34">
        <v>38.76</v>
      </c>
      <c r="Q212" s="34">
        <v>7.2</v>
      </c>
      <c r="R212" s="34">
        <v>18.59</v>
      </c>
      <c r="S212" s="34">
        <v>0.25</v>
      </c>
      <c r="T212" s="34">
        <v>0.15</v>
      </c>
      <c r="U212" s="34">
        <v>0.25</v>
      </c>
      <c r="V212" s="34">
        <v>0.22</v>
      </c>
      <c r="W212" s="34">
        <v>0.48</v>
      </c>
      <c r="X212" s="34">
        <v>1.01</v>
      </c>
      <c r="Y212" s="34">
        <v>1.1809872029250457</v>
      </c>
      <c r="Z212" s="34">
        <v>1.4003656307129799</v>
      </c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6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</row>
    <row r="213" spans="1:48" ht="15.75" customHeight="1">
      <c r="A213" s="121"/>
      <c r="B213" s="95"/>
      <c r="C213" s="69"/>
      <c r="D213" s="70"/>
      <c r="E213" s="71"/>
      <c r="F213" s="71"/>
      <c r="G213" s="71"/>
      <c r="H213" s="71"/>
      <c r="I213" s="71"/>
      <c r="J213" s="72"/>
      <c r="K213" s="72"/>
      <c r="L213" s="72"/>
      <c r="M213" s="72"/>
      <c r="N213" s="87"/>
      <c r="O213" s="82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6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</row>
    <row r="214" spans="1:48" ht="15.75" customHeight="1">
      <c r="A214" s="177" t="s">
        <v>1546</v>
      </c>
      <c r="B214" s="95">
        <v>45826</v>
      </c>
      <c r="C214" s="69" t="s">
        <v>1543</v>
      </c>
      <c r="D214" s="70">
        <v>1491</v>
      </c>
      <c r="E214" s="71">
        <v>2.2999999999999998</v>
      </c>
      <c r="F214" s="71">
        <v>2.4</v>
      </c>
      <c r="G214" s="71">
        <v>4.3499999999999996</v>
      </c>
      <c r="H214" s="71">
        <v>0.12</v>
      </c>
      <c r="I214" s="71">
        <v>0.36</v>
      </c>
      <c r="J214" s="72">
        <v>2.7E-2</v>
      </c>
      <c r="K214" s="72">
        <v>8.1000000000000003E-2</v>
      </c>
      <c r="L214" s="72">
        <v>4.5999999999999999E-2</v>
      </c>
      <c r="M214" s="72">
        <v>1.6E-2</v>
      </c>
      <c r="N214" s="87">
        <f t="shared" si="13"/>
        <v>95</v>
      </c>
      <c r="O214" s="82">
        <v>33.15</v>
      </c>
      <c r="P214" s="34">
        <v>38.83</v>
      </c>
      <c r="Q214" s="34">
        <v>7.37</v>
      </c>
      <c r="R214" s="34">
        <v>18.010000000000002</v>
      </c>
      <c r="S214" s="34">
        <v>0.28000000000000003</v>
      </c>
      <c r="T214" s="34">
        <v>0.15</v>
      </c>
      <c r="U214" s="34">
        <v>0.26</v>
      </c>
      <c r="V214" s="34">
        <v>0.24</v>
      </c>
      <c r="W214" s="34">
        <v>0.46</v>
      </c>
      <c r="X214" s="34">
        <v>1.03</v>
      </c>
      <c r="Y214" s="34">
        <v>1.171342383107089</v>
      </c>
      <c r="Z214" s="34">
        <v>1.3936651583710407</v>
      </c>
      <c r="AA214" s="34"/>
      <c r="AB214" s="34" t="s">
        <v>48</v>
      </c>
      <c r="AC214" s="34">
        <v>22.3</v>
      </c>
      <c r="AD214" s="34" t="s">
        <v>51</v>
      </c>
      <c r="AE214" s="34"/>
      <c r="AF214" s="34"/>
      <c r="AG214" s="34"/>
      <c r="AH214" s="34"/>
      <c r="AI214" s="34"/>
      <c r="AJ214" s="34"/>
      <c r="AK214" s="34"/>
      <c r="AL214" s="36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</row>
    <row r="215" spans="1:48" ht="15.75" customHeight="1">
      <c r="A215" s="177" t="s">
        <v>1545</v>
      </c>
      <c r="B215" s="95">
        <v>45826</v>
      </c>
      <c r="C215" s="69" t="s">
        <v>1544</v>
      </c>
      <c r="D215" s="70">
        <v>1484</v>
      </c>
      <c r="E215" s="71">
        <v>4.3</v>
      </c>
      <c r="F215" s="71">
        <v>4.4000000000000004</v>
      </c>
      <c r="G215" s="71">
        <v>4.2699999999999996</v>
      </c>
      <c r="H215" s="71">
        <v>0.12</v>
      </c>
      <c r="I215" s="71">
        <v>0.43</v>
      </c>
      <c r="J215" s="72">
        <v>3.1E-2</v>
      </c>
      <c r="K215" s="72">
        <v>0.08</v>
      </c>
      <c r="L215" s="72">
        <v>4.3999999999999997E-2</v>
      </c>
      <c r="M215" s="72">
        <v>0.02</v>
      </c>
      <c r="N215" s="87">
        <f t="shared" si="13"/>
        <v>95.004999999999995</v>
      </c>
      <c r="O215" s="82">
        <v>32.94</v>
      </c>
      <c r="P215" s="34">
        <v>38.93</v>
      </c>
      <c r="Q215" s="34">
        <v>7.28</v>
      </c>
      <c r="R215" s="34">
        <v>18.27</v>
      </c>
      <c r="S215" s="34">
        <v>0.26</v>
      </c>
      <c r="T215" s="34">
        <v>0.16</v>
      </c>
      <c r="U215" s="34">
        <v>0.25</v>
      </c>
      <c r="V215" s="34">
        <v>0.22</v>
      </c>
      <c r="W215" s="34">
        <v>0.48</v>
      </c>
      <c r="X215" s="34">
        <v>1.05</v>
      </c>
      <c r="Y215" s="34">
        <v>1.1818457802064359</v>
      </c>
      <c r="Z215" s="34">
        <v>1.4028536733454768</v>
      </c>
      <c r="AA215" s="34"/>
      <c r="AB215" s="34" t="s">
        <v>50</v>
      </c>
      <c r="AC215" s="34">
        <v>6.3</v>
      </c>
      <c r="AD215" s="34">
        <v>25.2</v>
      </c>
      <c r="AE215" s="34">
        <v>19.2</v>
      </c>
      <c r="AF215" s="34">
        <v>0.6</v>
      </c>
      <c r="AG215" s="34">
        <v>3.35</v>
      </c>
      <c r="AH215" s="34">
        <v>51.650000000000006</v>
      </c>
      <c r="AI215" s="34">
        <v>1.3125</v>
      </c>
      <c r="AJ215" s="34">
        <v>43.243243243243242</v>
      </c>
      <c r="AK215" s="34">
        <v>870.77499999999998</v>
      </c>
      <c r="AL215" s="36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</row>
    <row r="216" spans="1:48" ht="15.75" customHeight="1">
      <c r="A216" s="178" t="s">
        <v>1548</v>
      </c>
      <c r="B216" s="95">
        <v>45826</v>
      </c>
      <c r="C216" s="69" t="s">
        <v>1547</v>
      </c>
      <c r="D216" s="79">
        <v>1478</v>
      </c>
      <c r="E216" s="71">
        <v>6.45</v>
      </c>
      <c r="F216" s="71">
        <v>6.55</v>
      </c>
      <c r="G216" s="71">
        <v>4.3099999999999996</v>
      </c>
      <c r="H216" s="71">
        <v>0.12</v>
      </c>
      <c r="I216" s="71">
        <v>0.3</v>
      </c>
      <c r="J216" s="72">
        <v>3.2000000000000001E-2</v>
      </c>
      <c r="K216" s="72">
        <v>8.5000000000000006E-2</v>
      </c>
      <c r="L216" s="72">
        <v>3.7999999999999999E-2</v>
      </c>
      <c r="M216" s="72">
        <v>1.6E-2</v>
      </c>
      <c r="N216" s="87">
        <f t="shared" si="13"/>
        <v>95.099000000000004</v>
      </c>
      <c r="O216" s="82">
        <v>33.76</v>
      </c>
      <c r="P216" s="34">
        <v>39.36</v>
      </c>
      <c r="Q216" s="34">
        <v>7.33</v>
      </c>
      <c r="R216" s="34">
        <v>16.649999999999999</v>
      </c>
      <c r="S216" s="34">
        <v>0.45</v>
      </c>
      <c r="T216" s="34">
        <v>0.2</v>
      </c>
      <c r="U216" s="34">
        <v>0.23</v>
      </c>
      <c r="V216" s="34">
        <v>0.2</v>
      </c>
      <c r="W216" s="34">
        <v>0.5</v>
      </c>
      <c r="X216" s="34">
        <v>1.1000000000000001</v>
      </c>
      <c r="Y216" s="34">
        <v>1.1658767772511849</v>
      </c>
      <c r="Z216" s="34">
        <v>1.3829976303317535</v>
      </c>
      <c r="AA216" s="34"/>
      <c r="AB216" s="34" t="s">
        <v>53</v>
      </c>
      <c r="AC216" s="34">
        <v>14.3</v>
      </c>
      <c r="AD216" s="34" t="s">
        <v>51</v>
      </c>
      <c r="AE216" s="34"/>
      <c r="AF216" s="34"/>
      <c r="AG216" s="34"/>
      <c r="AH216" s="34"/>
      <c r="AI216" s="34"/>
      <c r="AJ216" s="34"/>
      <c r="AK216" s="34"/>
      <c r="AL216" s="36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</row>
    <row r="217" spans="1:48" ht="15.75" customHeight="1">
      <c r="A217" s="178" t="s">
        <v>1550</v>
      </c>
      <c r="B217" s="95">
        <v>45826</v>
      </c>
      <c r="C217" s="69" t="s">
        <v>1549</v>
      </c>
      <c r="D217" s="70">
        <v>1479</v>
      </c>
      <c r="E217" s="71">
        <v>8.25</v>
      </c>
      <c r="F217" s="71">
        <v>8.35</v>
      </c>
      <c r="G217" s="71">
        <v>4.32</v>
      </c>
      <c r="H217" s="71">
        <v>0.12</v>
      </c>
      <c r="I217" s="71">
        <v>0.44</v>
      </c>
      <c r="J217" s="72">
        <v>2.9000000000000001E-2</v>
      </c>
      <c r="K217" s="72">
        <v>0.09</v>
      </c>
      <c r="L217" s="72">
        <v>5.0999999999999997E-2</v>
      </c>
      <c r="M217" s="72">
        <v>1.6E-2</v>
      </c>
      <c r="N217" s="87">
        <f t="shared" ref="N217:N230" si="14">100-SUM(G217:M217)</f>
        <v>94.933999999999997</v>
      </c>
      <c r="O217" s="82">
        <v>33.979999999999997</v>
      </c>
      <c r="P217" s="34">
        <v>38.83</v>
      </c>
      <c r="Q217" s="34">
        <v>7.3</v>
      </c>
      <c r="R217" s="34">
        <v>17.2</v>
      </c>
      <c r="S217" s="34">
        <v>0.32</v>
      </c>
      <c r="T217" s="34">
        <v>0.18</v>
      </c>
      <c r="U217" s="34">
        <v>0.24</v>
      </c>
      <c r="V217" s="34">
        <v>0.22</v>
      </c>
      <c r="W217" s="34">
        <v>0.48</v>
      </c>
      <c r="X217" s="34">
        <v>1.05</v>
      </c>
      <c r="Y217" s="34">
        <v>1.1427310182460271</v>
      </c>
      <c r="Z217" s="34">
        <v>1.3575632725132432</v>
      </c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6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</row>
    <row r="218" spans="1:48" ht="15.75" customHeight="1">
      <c r="A218" s="178" t="s">
        <v>1552</v>
      </c>
      <c r="B218" s="95">
        <v>45826</v>
      </c>
      <c r="C218" s="69" t="s">
        <v>1551</v>
      </c>
      <c r="D218" s="70">
        <v>1478</v>
      </c>
      <c r="E218" s="71">
        <v>10.5</v>
      </c>
      <c r="F218" s="71">
        <v>11</v>
      </c>
      <c r="G218" s="71">
        <v>4.42</v>
      </c>
      <c r="H218" s="71">
        <v>0.14000000000000001</v>
      </c>
      <c r="I218" s="71">
        <v>0.91</v>
      </c>
      <c r="J218" s="72">
        <v>1.4E-2</v>
      </c>
      <c r="K218" s="72">
        <v>9.4E-2</v>
      </c>
      <c r="L218" s="72">
        <v>9.4E-2</v>
      </c>
      <c r="M218" s="72">
        <v>1.6E-2</v>
      </c>
      <c r="N218" s="87">
        <f t="shared" si="14"/>
        <v>94.311999999999998</v>
      </c>
      <c r="O218" s="82">
        <v>33.700000000000003</v>
      </c>
      <c r="P218" s="34">
        <v>39.68</v>
      </c>
      <c r="Q218" s="34">
        <v>7.4</v>
      </c>
      <c r="R218" s="34">
        <v>16.79</v>
      </c>
      <c r="S218" s="34">
        <v>0.36</v>
      </c>
      <c r="T218" s="34">
        <v>0.12</v>
      </c>
      <c r="U218" s="34">
        <v>0.23</v>
      </c>
      <c r="V218" s="34">
        <v>0.2</v>
      </c>
      <c r="W218" s="34">
        <v>0.49</v>
      </c>
      <c r="X218" s="34">
        <v>0.92</v>
      </c>
      <c r="Y218" s="34">
        <v>1.1774480712166171</v>
      </c>
      <c r="Z218" s="34">
        <v>1.3970326409495548</v>
      </c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6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</row>
    <row r="219" spans="1:48" ht="15.75" customHeight="1">
      <c r="A219" s="178" t="s">
        <v>1554</v>
      </c>
      <c r="B219" s="95">
        <v>45826</v>
      </c>
      <c r="C219" s="69" t="s">
        <v>1553</v>
      </c>
      <c r="D219" s="70">
        <v>1488</v>
      </c>
      <c r="E219" s="71">
        <v>15</v>
      </c>
      <c r="F219" s="71">
        <v>15.1</v>
      </c>
      <c r="G219" s="71">
        <v>4.24</v>
      </c>
      <c r="H219" s="71">
        <v>0.12</v>
      </c>
      <c r="I219" s="71">
        <v>0.53</v>
      </c>
      <c r="J219" s="72">
        <v>2.1000000000000001E-2</v>
      </c>
      <c r="K219" s="72">
        <v>0.09</v>
      </c>
      <c r="L219" s="72">
        <v>6.3E-2</v>
      </c>
      <c r="M219" s="72">
        <v>1.4999999999999999E-2</v>
      </c>
      <c r="N219" s="87">
        <f t="shared" si="14"/>
        <v>94.921000000000006</v>
      </c>
      <c r="O219" s="82">
        <v>33.35</v>
      </c>
      <c r="P219" s="34">
        <v>39.380000000000003</v>
      </c>
      <c r="Q219" s="34">
        <v>7.35</v>
      </c>
      <c r="R219" s="34">
        <v>17.39</v>
      </c>
      <c r="S219" s="34">
        <v>0.34</v>
      </c>
      <c r="T219" s="34">
        <v>0.13</v>
      </c>
      <c r="U219" s="34">
        <v>0.23</v>
      </c>
      <c r="V219" s="34">
        <v>0.28000000000000003</v>
      </c>
      <c r="W219" s="34">
        <v>0.45</v>
      </c>
      <c r="X219" s="34">
        <v>0.95</v>
      </c>
      <c r="Y219" s="34">
        <f t="shared" ref="Y219:Y222" si="15">P219/O219</f>
        <v>1.1808095952023989</v>
      </c>
      <c r="Z219" s="34">
        <f t="shared" ref="Z219:Z222" si="16">(Q219+P219)/O219</f>
        <v>1.4011994002998502</v>
      </c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6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</row>
    <row r="220" spans="1:48" ht="15.75" customHeight="1">
      <c r="A220" s="179" t="s">
        <v>1556</v>
      </c>
      <c r="B220" s="95">
        <v>45826</v>
      </c>
      <c r="C220" s="69" t="s">
        <v>1555</v>
      </c>
      <c r="D220" s="70">
        <v>1483</v>
      </c>
      <c r="E220" s="71">
        <v>17.3</v>
      </c>
      <c r="F220" s="71">
        <v>17.399999999999999</v>
      </c>
      <c r="G220" s="71">
        <v>4.1900000000000004</v>
      </c>
      <c r="H220" s="71">
        <v>0.12</v>
      </c>
      <c r="I220" s="71">
        <v>0.61</v>
      </c>
      <c r="J220" s="72">
        <v>0.02</v>
      </c>
      <c r="K220" s="72">
        <v>8.7999999999999995E-2</v>
      </c>
      <c r="L220" s="72">
        <v>6.6000000000000003E-2</v>
      </c>
      <c r="M220" s="72">
        <v>1.4999999999999999E-2</v>
      </c>
      <c r="N220" s="87">
        <f t="shared" si="14"/>
        <v>94.891000000000005</v>
      </c>
      <c r="O220" s="82">
        <v>33.68</v>
      </c>
      <c r="P220" s="34">
        <v>38.69</v>
      </c>
      <c r="Q220" s="34">
        <v>7.44</v>
      </c>
      <c r="R220" s="34">
        <v>17.64</v>
      </c>
      <c r="S220" s="34">
        <v>0.28000000000000003</v>
      </c>
      <c r="T220" s="34">
        <v>0.13</v>
      </c>
      <c r="U220" s="34">
        <v>0.24</v>
      </c>
      <c r="V220" s="34">
        <v>0.23</v>
      </c>
      <c r="W220" s="34">
        <v>0.49</v>
      </c>
      <c r="X220" s="34">
        <v>0.97</v>
      </c>
      <c r="Y220" s="34">
        <f t="shared" si="15"/>
        <v>1.14875296912114</v>
      </c>
      <c r="Z220" s="34">
        <f t="shared" si="16"/>
        <v>1.3696555819477434</v>
      </c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6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</row>
    <row r="221" spans="1:48" ht="15.75" customHeight="1">
      <c r="A221" s="180" t="s">
        <v>1558</v>
      </c>
      <c r="B221" s="95">
        <v>45826</v>
      </c>
      <c r="C221" s="69" t="s">
        <v>1557</v>
      </c>
      <c r="D221" s="70">
        <v>1482</v>
      </c>
      <c r="E221" s="71">
        <v>19.350000000000001</v>
      </c>
      <c r="F221" s="71">
        <v>19.45</v>
      </c>
      <c r="G221" s="71">
        <v>4.24</v>
      </c>
      <c r="H221" s="71">
        <v>0.13</v>
      </c>
      <c r="I221" s="71">
        <v>0.57999999999999996</v>
      </c>
      <c r="J221" s="72">
        <v>0.02</v>
      </c>
      <c r="K221" s="72">
        <v>8.5999999999999993E-2</v>
      </c>
      <c r="L221" s="72">
        <v>6.8000000000000005E-2</v>
      </c>
      <c r="M221" s="72">
        <v>1.6E-2</v>
      </c>
      <c r="N221" s="87">
        <f t="shared" si="14"/>
        <v>94.86</v>
      </c>
      <c r="O221" s="82">
        <v>33.880000000000003</v>
      </c>
      <c r="P221" s="34">
        <v>38.950000000000003</v>
      </c>
      <c r="Q221" s="34">
        <v>7.53</v>
      </c>
      <c r="R221" s="34">
        <v>17.010000000000002</v>
      </c>
      <c r="S221" s="34">
        <v>0.32</v>
      </c>
      <c r="T221" s="34">
        <v>0.15</v>
      </c>
      <c r="U221" s="34">
        <v>0.23</v>
      </c>
      <c r="V221" s="34">
        <v>0.22</v>
      </c>
      <c r="W221" s="34">
        <v>0.51</v>
      </c>
      <c r="X221" s="34">
        <v>1.02</v>
      </c>
      <c r="Y221" s="34">
        <f t="shared" si="15"/>
        <v>1.1496458087367178</v>
      </c>
      <c r="Z221" s="34">
        <f t="shared" si="16"/>
        <v>1.3719008264462811</v>
      </c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6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</row>
    <row r="222" spans="1:48" ht="15.75" customHeight="1">
      <c r="A222" s="181" t="s">
        <v>1560</v>
      </c>
      <c r="B222" s="95">
        <v>45826</v>
      </c>
      <c r="C222" s="69" t="s">
        <v>1559</v>
      </c>
      <c r="D222" s="70">
        <v>1486</v>
      </c>
      <c r="E222" s="71">
        <v>21.4</v>
      </c>
      <c r="F222" s="71">
        <v>21.5</v>
      </c>
      <c r="G222" s="71">
        <v>4.32</v>
      </c>
      <c r="H222" s="71">
        <v>0.13</v>
      </c>
      <c r="I222" s="71">
        <v>0.63</v>
      </c>
      <c r="J222" s="72">
        <v>1.9E-2</v>
      </c>
      <c r="K222" s="72">
        <v>8.6999999999999994E-2</v>
      </c>
      <c r="L222" s="72">
        <v>7.1999999999999995E-2</v>
      </c>
      <c r="M222" s="72">
        <v>1.6E-2</v>
      </c>
      <c r="N222" s="87">
        <f t="shared" si="14"/>
        <v>94.725999999999999</v>
      </c>
      <c r="O222" s="82">
        <v>33.979999999999997</v>
      </c>
      <c r="P222" s="34">
        <v>38.53</v>
      </c>
      <c r="Q222" s="34">
        <v>7.36</v>
      </c>
      <c r="R222" s="34">
        <v>17.53</v>
      </c>
      <c r="S222" s="34">
        <v>0.3</v>
      </c>
      <c r="T222" s="34">
        <v>0.17</v>
      </c>
      <c r="U222" s="34">
        <v>0.24</v>
      </c>
      <c r="V222" s="34">
        <v>0.21</v>
      </c>
      <c r="W222" s="34">
        <v>0.55000000000000004</v>
      </c>
      <c r="X222" s="34">
        <v>1.02</v>
      </c>
      <c r="Y222" s="34">
        <f t="shared" si="15"/>
        <v>1.1339022954679225</v>
      </c>
      <c r="Z222" s="34">
        <f t="shared" si="16"/>
        <v>1.3505002942907594</v>
      </c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6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</row>
    <row r="223" spans="1:48" ht="15.75" customHeight="1">
      <c r="A223" s="182" t="s">
        <v>1562</v>
      </c>
      <c r="B223" s="95">
        <v>45826</v>
      </c>
      <c r="C223" s="69" t="s">
        <v>1561</v>
      </c>
      <c r="D223" s="70">
        <v>1502</v>
      </c>
      <c r="E223" s="71">
        <v>23.5</v>
      </c>
      <c r="F223" s="71">
        <v>0</v>
      </c>
      <c r="G223" s="71">
        <v>4.4400000000000004</v>
      </c>
      <c r="H223" s="71">
        <v>0.12</v>
      </c>
      <c r="I223" s="71">
        <v>0.67</v>
      </c>
      <c r="J223" s="72">
        <v>2.8000000000000001E-2</v>
      </c>
      <c r="K223" s="72">
        <v>0.09</v>
      </c>
      <c r="L223" s="72">
        <v>6.8000000000000005E-2</v>
      </c>
      <c r="M223" s="72">
        <v>1.4E-2</v>
      </c>
      <c r="N223" s="87">
        <f t="shared" si="14"/>
        <v>94.57</v>
      </c>
      <c r="O223" s="123">
        <v>33.79</v>
      </c>
      <c r="P223" s="123">
        <v>39.21</v>
      </c>
      <c r="Q223" s="123">
        <v>7.6</v>
      </c>
      <c r="R223" s="123">
        <v>16.760000000000002</v>
      </c>
      <c r="S223" s="123">
        <v>0.36</v>
      </c>
      <c r="T223" s="123">
        <v>0.16</v>
      </c>
      <c r="U223" s="123">
        <v>0.24</v>
      </c>
      <c r="V223" s="123">
        <v>0.19</v>
      </c>
      <c r="W223" s="123">
        <v>0.54</v>
      </c>
      <c r="X223" s="123">
        <v>1.03</v>
      </c>
      <c r="Y223" s="123">
        <v>1.1604024859425865</v>
      </c>
      <c r="Z223" s="123">
        <v>1.3853211009174313</v>
      </c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6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</row>
    <row r="224" spans="1:48" ht="15.75" customHeight="1">
      <c r="A224" s="122"/>
      <c r="B224" s="95"/>
      <c r="C224" s="69"/>
      <c r="D224" s="70"/>
      <c r="E224" s="71"/>
      <c r="F224" s="71"/>
      <c r="G224" s="71"/>
      <c r="H224" s="71"/>
      <c r="I224" s="71"/>
      <c r="J224" s="72"/>
      <c r="K224" s="72"/>
      <c r="L224" s="72"/>
      <c r="M224" s="72"/>
      <c r="N224" s="87"/>
      <c r="O224" s="82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6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</row>
    <row r="225" spans="1:48" ht="15.75" customHeight="1">
      <c r="A225" s="182" t="s">
        <v>1564</v>
      </c>
      <c r="B225" s="95">
        <v>45827</v>
      </c>
      <c r="C225" s="69" t="s">
        <v>1563</v>
      </c>
      <c r="D225" s="70">
        <v>1484</v>
      </c>
      <c r="E225" s="71">
        <v>2</v>
      </c>
      <c r="F225" s="71">
        <v>2.1</v>
      </c>
      <c r="G225" s="71">
        <v>4.3</v>
      </c>
      <c r="H225" s="71">
        <v>0.1</v>
      </c>
      <c r="I225" s="71">
        <v>0.33</v>
      </c>
      <c r="J225" s="72">
        <v>4.2000000000000003E-2</v>
      </c>
      <c r="K225" s="72">
        <v>8.1000000000000003E-2</v>
      </c>
      <c r="L225" s="72">
        <v>3.7999999999999999E-2</v>
      </c>
      <c r="M225" s="72">
        <v>1.2999999999999999E-2</v>
      </c>
      <c r="N225" s="87">
        <f t="shared" si="14"/>
        <v>95.096000000000004</v>
      </c>
      <c r="O225" s="82">
        <v>34.51</v>
      </c>
      <c r="P225" s="34">
        <v>38.4</v>
      </c>
      <c r="Q225" s="34">
        <v>7.48</v>
      </c>
      <c r="R225" s="34">
        <v>16.7</v>
      </c>
      <c r="S225" s="34">
        <v>0.39</v>
      </c>
      <c r="T225" s="34">
        <v>0.19</v>
      </c>
      <c r="U225" s="34">
        <v>0.23</v>
      </c>
      <c r="V225" s="34">
        <v>0.21</v>
      </c>
      <c r="W225" s="34">
        <v>0.49</v>
      </c>
      <c r="X225" s="34">
        <v>1.08</v>
      </c>
      <c r="Y225" s="34">
        <v>1.1127209504491451</v>
      </c>
      <c r="Z225" s="34">
        <v>1.3294697189220515</v>
      </c>
      <c r="AA225" s="34"/>
      <c r="AB225" s="34" t="s">
        <v>48</v>
      </c>
      <c r="AC225" s="34">
        <v>22.3</v>
      </c>
      <c r="AD225" s="34">
        <v>24.4</v>
      </c>
      <c r="AE225" s="34">
        <v>18.2</v>
      </c>
      <c r="AF225" s="34">
        <v>0.6</v>
      </c>
      <c r="AG225" s="34">
        <v>3.22</v>
      </c>
      <c r="AH225" s="34">
        <v>53.58</v>
      </c>
      <c r="AI225" s="34">
        <v>1.3406593406593406</v>
      </c>
      <c r="AJ225" s="34">
        <v>42.723004694835687</v>
      </c>
      <c r="AK225" s="34">
        <v>842.41000000000008</v>
      </c>
      <c r="AL225" s="36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</row>
    <row r="226" spans="1:48" ht="15.75" customHeight="1">
      <c r="A226" s="182" t="s">
        <v>1566</v>
      </c>
      <c r="B226" s="95">
        <v>45827</v>
      </c>
      <c r="C226" s="69" t="s">
        <v>1565</v>
      </c>
      <c r="D226" s="70">
        <v>1479</v>
      </c>
      <c r="E226" s="71">
        <v>4.5</v>
      </c>
      <c r="F226" s="71">
        <v>5</v>
      </c>
      <c r="G226" s="71">
        <v>4.3</v>
      </c>
      <c r="H226" s="71">
        <v>0.12</v>
      </c>
      <c r="I226" s="71">
        <v>0.65</v>
      </c>
      <c r="J226" s="72">
        <v>2.5000000000000001E-2</v>
      </c>
      <c r="K226" s="72">
        <v>8.6999999999999994E-2</v>
      </c>
      <c r="L226" s="72">
        <v>6.8000000000000005E-2</v>
      </c>
      <c r="M226" s="72">
        <v>1.4999999999999999E-2</v>
      </c>
      <c r="N226" s="87">
        <f t="shared" si="14"/>
        <v>94.734999999999999</v>
      </c>
      <c r="O226" s="82">
        <v>34.24</v>
      </c>
      <c r="P226" s="34">
        <v>38.6</v>
      </c>
      <c r="Q226" s="34">
        <v>7.43</v>
      </c>
      <c r="R226" s="34">
        <v>17.170000000000002</v>
      </c>
      <c r="S226" s="34">
        <v>0.32</v>
      </c>
      <c r="T226" s="34">
        <v>0.15</v>
      </c>
      <c r="U226" s="34">
        <v>0.23</v>
      </c>
      <c r="V226" s="34">
        <v>0.2</v>
      </c>
      <c r="W226" s="34">
        <v>0.5</v>
      </c>
      <c r="X226" s="34">
        <v>1.03</v>
      </c>
      <c r="Y226" s="34">
        <v>1.1273364485981308</v>
      </c>
      <c r="Z226" s="34">
        <v>1.3443341121495327</v>
      </c>
      <c r="AA226" s="34"/>
      <c r="AB226" s="34" t="s">
        <v>50</v>
      </c>
      <c r="AC226" s="34">
        <v>6.3</v>
      </c>
      <c r="AD226" s="34" t="s">
        <v>51</v>
      </c>
      <c r="AE226" s="34"/>
      <c r="AF226" s="34"/>
      <c r="AG226" s="34"/>
      <c r="AH226" s="34"/>
      <c r="AI226" s="34"/>
      <c r="AJ226" s="34"/>
      <c r="AK226" s="34"/>
      <c r="AL226" s="36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</row>
    <row r="227" spans="1:48" ht="15.75" customHeight="1">
      <c r="A227" s="182" t="s">
        <v>1567</v>
      </c>
      <c r="B227" s="95">
        <v>45827</v>
      </c>
      <c r="C227" s="69" t="s">
        <v>1568</v>
      </c>
      <c r="D227" s="70">
        <v>1492</v>
      </c>
      <c r="E227" s="71">
        <v>7.2</v>
      </c>
      <c r="F227" s="71">
        <v>7.3</v>
      </c>
      <c r="G227" s="71">
        <v>4.3099999999999996</v>
      </c>
      <c r="H227" s="71">
        <v>0.13</v>
      </c>
      <c r="I227" s="71">
        <v>0.73</v>
      </c>
      <c r="J227" s="72">
        <v>0.02</v>
      </c>
      <c r="K227" s="72">
        <v>0.09</v>
      </c>
      <c r="L227" s="72">
        <v>7.5999999999999998E-2</v>
      </c>
      <c r="M227" s="72">
        <v>1.4E-2</v>
      </c>
      <c r="N227" s="87">
        <f t="shared" si="14"/>
        <v>94.63</v>
      </c>
      <c r="O227" s="82">
        <v>33.79</v>
      </c>
      <c r="P227" s="34">
        <v>38.18</v>
      </c>
      <c r="Q227" s="34">
        <v>7.46</v>
      </c>
      <c r="R227" s="34">
        <v>18.149999999999999</v>
      </c>
      <c r="S227" s="34">
        <v>0.28999999999999998</v>
      </c>
      <c r="T227" s="34">
        <v>0.15</v>
      </c>
      <c r="U227" s="34">
        <v>0.23</v>
      </c>
      <c r="V227" s="34">
        <v>0.18</v>
      </c>
      <c r="W227" s="34">
        <v>0.46</v>
      </c>
      <c r="X227" s="34">
        <v>1.01</v>
      </c>
      <c r="Y227" s="34">
        <v>1.1299200947025747</v>
      </c>
      <c r="Z227" s="34">
        <v>1.3506954720331459</v>
      </c>
      <c r="AA227" s="34"/>
      <c r="AB227" s="34" t="s">
        <v>53</v>
      </c>
      <c r="AC227" s="34">
        <v>14.3</v>
      </c>
      <c r="AD227" s="34">
        <v>25.4</v>
      </c>
      <c r="AE227" s="34">
        <v>18.2</v>
      </c>
      <c r="AF227" s="34">
        <v>0.6</v>
      </c>
      <c r="AG227" s="34">
        <v>3.62</v>
      </c>
      <c r="AH227" s="34">
        <v>52.180000000000007</v>
      </c>
      <c r="AI227" s="34">
        <v>1.3956043956043955</v>
      </c>
      <c r="AJ227" s="34">
        <v>41.743119266055054</v>
      </c>
      <c r="AK227" s="34">
        <v>885.11</v>
      </c>
      <c r="AL227" s="36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</row>
    <row r="228" spans="1:48" ht="15.75" customHeight="1">
      <c r="A228" s="182" t="s">
        <v>1570</v>
      </c>
      <c r="B228" s="95">
        <v>45827</v>
      </c>
      <c r="C228" s="69" t="s">
        <v>1569</v>
      </c>
      <c r="D228" s="70">
        <v>1486</v>
      </c>
      <c r="E228" s="71">
        <v>9.4499999999999993</v>
      </c>
      <c r="F228" s="71">
        <v>9.5500000000000007</v>
      </c>
      <c r="G228" s="71">
        <v>4.37</v>
      </c>
      <c r="H228" s="71">
        <v>0.12</v>
      </c>
      <c r="I228" s="71">
        <v>0.57999999999999996</v>
      </c>
      <c r="J228" s="72">
        <v>2.4E-2</v>
      </c>
      <c r="K228" s="72">
        <v>9.0999999999999998E-2</v>
      </c>
      <c r="L228" s="72">
        <v>6.6000000000000003E-2</v>
      </c>
      <c r="M228" s="72">
        <v>1.2999999999999999E-2</v>
      </c>
      <c r="N228" s="87">
        <f t="shared" si="14"/>
        <v>94.736000000000004</v>
      </c>
      <c r="O228" s="82">
        <v>34.049999999999997</v>
      </c>
      <c r="P228" s="34">
        <v>38.880000000000003</v>
      </c>
      <c r="Q228" s="34">
        <v>7.58</v>
      </c>
      <c r="R228" s="34">
        <v>16.91</v>
      </c>
      <c r="S228" s="34">
        <v>0.41</v>
      </c>
      <c r="T228" s="34">
        <v>0.14000000000000001</v>
      </c>
      <c r="U228" s="34">
        <v>0.22</v>
      </c>
      <c r="V228" s="34">
        <v>0.19</v>
      </c>
      <c r="W228" s="34">
        <v>0.48</v>
      </c>
      <c r="X228" s="34">
        <v>1.02</v>
      </c>
      <c r="Y228" s="34">
        <v>1.1418502202643173</v>
      </c>
      <c r="Z228" s="34">
        <v>1.3644640234948606</v>
      </c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6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</row>
    <row r="229" spans="1:48" ht="15.75" customHeight="1">
      <c r="A229" s="182" t="s">
        <v>1572</v>
      </c>
      <c r="B229" s="95">
        <v>45827</v>
      </c>
      <c r="C229" s="69" t="s">
        <v>1571</v>
      </c>
      <c r="D229" s="70">
        <v>1471</v>
      </c>
      <c r="E229" s="71">
        <v>11.4</v>
      </c>
      <c r="F229" s="71">
        <v>11.5</v>
      </c>
      <c r="G229" s="71">
        <v>4.28</v>
      </c>
      <c r="H229" s="71">
        <v>0.11</v>
      </c>
      <c r="I229" s="71">
        <v>0.33</v>
      </c>
      <c r="J229" s="72">
        <v>3.4000000000000002E-2</v>
      </c>
      <c r="K229" s="72">
        <v>8.1000000000000003E-2</v>
      </c>
      <c r="L229" s="72">
        <v>4.1000000000000002E-2</v>
      </c>
      <c r="M229" s="72">
        <v>1.2999999999999999E-2</v>
      </c>
      <c r="N229" s="87">
        <f t="shared" si="14"/>
        <v>95.111000000000004</v>
      </c>
      <c r="O229" s="82">
        <v>34.270000000000003</v>
      </c>
      <c r="P229" s="34">
        <v>39.19</v>
      </c>
      <c r="Q229" s="34">
        <v>7.63</v>
      </c>
      <c r="R229" s="34">
        <v>16.13</v>
      </c>
      <c r="S229" s="34">
        <v>0.35</v>
      </c>
      <c r="T229" s="34">
        <v>0.19</v>
      </c>
      <c r="U229" s="34">
        <v>0.23</v>
      </c>
      <c r="V229" s="34">
        <v>0.2</v>
      </c>
      <c r="W229" s="34">
        <v>0.49</v>
      </c>
      <c r="X229" s="34">
        <v>1.1399999999999999</v>
      </c>
      <c r="Y229" s="34">
        <v>1.1435658009921212</v>
      </c>
      <c r="Z229" s="34">
        <v>1.3662095126933176</v>
      </c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6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</row>
    <row r="230" spans="1:48" ht="15.75" customHeight="1">
      <c r="A230" s="182" t="s">
        <v>1574</v>
      </c>
      <c r="B230" s="95">
        <v>45827</v>
      </c>
      <c r="C230" s="69" t="s">
        <v>1573</v>
      </c>
      <c r="D230" s="70">
        <v>1475</v>
      </c>
      <c r="E230" s="71">
        <v>13.5</v>
      </c>
      <c r="F230" s="71">
        <v>14</v>
      </c>
      <c r="G230" s="71">
        <v>4.3600000000000003</v>
      </c>
      <c r="H230" s="71">
        <v>0.12</v>
      </c>
      <c r="I230" s="71">
        <v>0.44</v>
      </c>
      <c r="J230" s="72">
        <v>2.9000000000000001E-2</v>
      </c>
      <c r="K230" s="72">
        <v>8.7999999999999995E-2</v>
      </c>
      <c r="L230" s="72">
        <v>5.5E-2</v>
      </c>
      <c r="M230" s="72">
        <v>1.4E-2</v>
      </c>
      <c r="N230" s="87">
        <f t="shared" si="14"/>
        <v>94.894000000000005</v>
      </c>
      <c r="O230" s="82">
        <v>34.4</v>
      </c>
      <c r="P230" s="34">
        <v>39.04</v>
      </c>
      <c r="Q230" s="34">
        <v>7.29</v>
      </c>
      <c r="R230" s="34">
        <v>16.55</v>
      </c>
      <c r="S230" s="34">
        <v>0.34</v>
      </c>
      <c r="T230" s="34">
        <v>0.18</v>
      </c>
      <c r="U230" s="34">
        <v>0.23</v>
      </c>
      <c r="V230" s="34">
        <v>0.2</v>
      </c>
      <c r="W230" s="34">
        <v>0.53</v>
      </c>
      <c r="X230" s="34">
        <v>1.1200000000000001</v>
      </c>
      <c r="Y230" s="34">
        <f t="shared" ref="Y230" si="17">P230/O230</f>
        <v>1.1348837209302325</v>
      </c>
      <c r="Z230" s="34">
        <f t="shared" ref="Z230" si="18">(Q230+P230)/O230</f>
        <v>1.3468023255813955</v>
      </c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6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</row>
    <row r="231" spans="1:48" ht="15.75" customHeight="1">
      <c r="A231" s="182" t="s">
        <v>1576</v>
      </c>
      <c r="B231" s="95">
        <v>45827</v>
      </c>
      <c r="C231" s="69" t="s">
        <v>1575</v>
      </c>
      <c r="D231" s="70">
        <v>1480</v>
      </c>
      <c r="E231" s="71">
        <v>16.05</v>
      </c>
      <c r="F231" s="71">
        <v>16.149999999999999</v>
      </c>
      <c r="G231" s="71">
        <v>4.24</v>
      </c>
      <c r="H231" s="71">
        <v>0.12</v>
      </c>
      <c r="I231" s="71">
        <v>0.53</v>
      </c>
      <c r="J231" s="72">
        <v>2.3E-2</v>
      </c>
      <c r="K231" s="72">
        <v>8.6999999999999994E-2</v>
      </c>
      <c r="L231" s="72">
        <v>6.5000000000000002E-2</v>
      </c>
      <c r="M231" s="72">
        <v>1.4999999999999999E-2</v>
      </c>
      <c r="N231" s="87">
        <f t="shared" ref="N231:N284" si="19">100-SUM(G231:M231)</f>
        <v>94.92</v>
      </c>
      <c r="O231" s="82">
        <v>34.19</v>
      </c>
      <c r="P231" s="34">
        <v>38.53</v>
      </c>
      <c r="Q231" s="34">
        <v>7.08</v>
      </c>
      <c r="R231" s="34">
        <v>17.670000000000002</v>
      </c>
      <c r="S231" s="34">
        <v>0.32</v>
      </c>
      <c r="T231" s="34">
        <v>0.16</v>
      </c>
      <c r="U231" s="34">
        <v>0.22</v>
      </c>
      <c r="V231" s="34">
        <v>0.19</v>
      </c>
      <c r="W231" s="34">
        <v>0.49</v>
      </c>
      <c r="X231" s="34">
        <v>1.05</v>
      </c>
      <c r="Y231" s="34">
        <f t="shared" ref="Y231:Y233" si="20">P231/O231</f>
        <v>1.1269377010821879</v>
      </c>
      <c r="Z231" s="34">
        <f t="shared" ref="Z231:Z233" si="21">(Q231+P231)/O231</f>
        <v>1.3340157940918398</v>
      </c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6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</row>
    <row r="232" spans="1:48" ht="15.75" customHeight="1">
      <c r="A232" s="183" t="s">
        <v>1578</v>
      </c>
      <c r="B232" s="95">
        <v>45827</v>
      </c>
      <c r="C232" s="69" t="s">
        <v>1577</v>
      </c>
      <c r="D232" s="70">
        <v>1501</v>
      </c>
      <c r="E232" s="71">
        <v>19.100000000000001</v>
      </c>
      <c r="F232" s="71">
        <v>19.2</v>
      </c>
      <c r="G232" s="71">
        <v>4.3499999999999996</v>
      </c>
      <c r="H232" s="71">
        <v>0.12</v>
      </c>
      <c r="I232" s="71">
        <v>0.67</v>
      </c>
      <c r="J232" s="72">
        <v>2.7E-2</v>
      </c>
      <c r="K232" s="72">
        <v>8.7999999999999995E-2</v>
      </c>
      <c r="L232" s="72">
        <v>7.0000000000000007E-2</v>
      </c>
      <c r="M232" s="72">
        <v>1.2999999999999999E-2</v>
      </c>
      <c r="N232" s="87">
        <f t="shared" si="19"/>
        <v>94.662000000000006</v>
      </c>
      <c r="O232" s="82">
        <v>34.39</v>
      </c>
      <c r="P232" s="34">
        <v>38.21</v>
      </c>
      <c r="Q232" s="34">
        <v>7</v>
      </c>
      <c r="R232" s="34">
        <v>17.96</v>
      </c>
      <c r="S232" s="34">
        <v>0.28999999999999998</v>
      </c>
      <c r="T232" s="34">
        <v>0.14000000000000001</v>
      </c>
      <c r="U232" s="34">
        <v>0.23</v>
      </c>
      <c r="V232" s="34">
        <v>0.19</v>
      </c>
      <c r="W232" s="34">
        <v>0.5</v>
      </c>
      <c r="X232" s="34">
        <v>0.98</v>
      </c>
      <c r="Y232" s="34">
        <f t="shared" si="20"/>
        <v>1.111078801977319</v>
      </c>
      <c r="Z232" s="34">
        <f t="shared" si="21"/>
        <v>1.314626344867694</v>
      </c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6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</row>
    <row r="233" spans="1:48" ht="15.75" customHeight="1">
      <c r="A233" s="184" t="s">
        <v>1580</v>
      </c>
      <c r="B233" s="95">
        <v>45827</v>
      </c>
      <c r="C233" s="69" t="s">
        <v>1579</v>
      </c>
      <c r="D233" s="70">
        <v>1490</v>
      </c>
      <c r="E233" s="71">
        <v>21.4</v>
      </c>
      <c r="F233" s="71">
        <v>21.5</v>
      </c>
      <c r="G233" s="71">
        <v>4.26</v>
      </c>
      <c r="H233" s="71">
        <v>0.13</v>
      </c>
      <c r="I233" s="71">
        <v>0.43</v>
      </c>
      <c r="J233" s="72">
        <v>2.7E-2</v>
      </c>
      <c r="K233" s="72">
        <v>8.7999999999999995E-2</v>
      </c>
      <c r="L233" s="72">
        <v>5.2999999999999999E-2</v>
      </c>
      <c r="M233" s="72">
        <v>1.4999999999999999E-2</v>
      </c>
      <c r="N233" s="87">
        <f t="shared" si="19"/>
        <v>94.997</v>
      </c>
      <c r="O233" s="82">
        <v>34.090000000000003</v>
      </c>
      <c r="P233" s="82">
        <v>38.22</v>
      </c>
      <c r="Q233" s="82">
        <v>7.12</v>
      </c>
      <c r="R233" s="82">
        <v>17.88</v>
      </c>
      <c r="S233" s="82">
        <v>0.36</v>
      </c>
      <c r="T233" s="82">
        <v>0.19</v>
      </c>
      <c r="U233" s="82">
        <v>0.22</v>
      </c>
      <c r="V233" s="82">
        <v>0.2</v>
      </c>
      <c r="W233" s="82">
        <v>0.52</v>
      </c>
      <c r="X233" s="82">
        <v>1.08</v>
      </c>
      <c r="Y233" s="34">
        <f t="shared" si="20"/>
        <v>1.1211498973305953</v>
      </c>
      <c r="Z233" s="34">
        <f t="shared" si="21"/>
        <v>1.3300088002346726</v>
      </c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6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</row>
    <row r="234" spans="1:48" ht="15.75" customHeight="1">
      <c r="A234" s="185" t="s">
        <v>1582</v>
      </c>
      <c r="B234" s="95">
        <v>45827</v>
      </c>
      <c r="C234" s="69" t="s">
        <v>1581</v>
      </c>
      <c r="D234" s="70">
        <v>1487</v>
      </c>
      <c r="E234" s="71">
        <v>23.1</v>
      </c>
      <c r="F234" s="71">
        <v>23.2</v>
      </c>
      <c r="G234" s="71">
        <v>4.28</v>
      </c>
      <c r="H234" s="71">
        <v>0.12</v>
      </c>
      <c r="I234" s="71">
        <v>0.46</v>
      </c>
      <c r="J234" s="72">
        <v>2.9000000000000001E-2</v>
      </c>
      <c r="K234" s="72">
        <v>8.7999999999999995E-2</v>
      </c>
      <c r="L234" s="72">
        <v>0.06</v>
      </c>
      <c r="M234" s="72">
        <v>1.2999999999999999E-2</v>
      </c>
      <c r="N234" s="87">
        <f t="shared" si="19"/>
        <v>94.95</v>
      </c>
      <c r="O234" s="82">
        <v>34.270000000000003</v>
      </c>
      <c r="P234" s="34">
        <v>38.69</v>
      </c>
      <c r="Q234" s="34">
        <v>7.06</v>
      </c>
      <c r="R234" s="34">
        <v>17.47</v>
      </c>
      <c r="S234" s="34">
        <v>0.28999999999999998</v>
      </c>
      <c r="T234" s="34">
        <v>0.15</v>
      </c>
      <c r="U234" s="34">
        <v>0.24</v>
      </c>
      <c r="V234" s="34">
        <v>0.2</v>
      </c>
      <c r="W234" s="34">
        <v>0.49</v>
      </c>
      <c r="X234" s="34">
        <v>1.01</v>
      </c>
      <c r="Y234" s="34">
        <v>1.1289757805660927</v>
      </c>
      <c r="Z234" s="34">
        <v>1.3349868689816164</v>
      </c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6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</row>
    <row r="235" spans="1:48" ht="15.75" customHeight="1">
      <c r="A235" s="185"/>
      <c r="B235" s="95"/>
      <c r="C235" s="69"/>
      <c r="D235" s="70"/>
      <c r="E235" s="71"/>
      <c r="F235" s="71"/>
      <c r="G235" s="71"/>
      <c r="H235" s="71"/>
      <c r="I235" s="71"/>
      <c r="J235" s="72"/>
      <c r="K235" s="72"/>
      <c r="L235" s="72"/>
      <c r="M235" s="72"/>
      <c r="N235" s="87"/>
      <c r="O235" s="82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6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</row>
    <row r="236" spans="1:48" ht="15.75" customHeight="1">
      <c r="A236" s="185" t="s">
        <v>1584</v>
      </c>
      <c r="B236" s="95">
        <v>45828</v>
      </c>
      <c r="C236" s="69" t="s">
        <v>1583</v>
      </c>
      <c r="D236" s="70">
        <v>1483</v>
      </c>
      <c r="E236" s="71">
        <v>1.3</v>
      </c>
      <c r="F236" s="71">
        <v>1.4</v>
      </c>
      <c r="G236" s="71">
        <v>4.3</v>
      </c>
      <c r="H236" s="71">
        <v>0.11</v>
      </c>
      <c r="I236" s="71">
        <v>0.34</v>
      </c>
      <c r="J236" s="72">
        <v>3.3000000000000002E-2</v>
      </c>
      <c r="K236" s="72">
        <v>0.09</v>
      </c>
      <c r="L236" s="72">
        <v>4.3999999999999997E-2</v>
      </c>
      <c r="M236" s="72">
        <v>1.4E-2</v>
      </c>
      <c r="N236" s="87">
        <f t="shared" si="19"/>
        <v>95.069000000000003</v>
      </c>
      <c r="O236" s="82">
        <v>34.04</v>
      </c>
      <c r="P236" s="34">
        <v>38.33</v>
      </c>
      <c r="Q236" s="34">
        <v>6.99</v>
      </c>
      <c r="R236" s="34">
        <v>17.93</v>
      </c>
      <c r="S236" s="34">
        <v>0.34</v>
      </c>
      <c r="T236" s="34">
        <v>0.17</v>
      </c>
      <c r="U236" s="34">
        <v>0.22</v>
      </c>
      <c r="V236" s="34">
        <v>0.21</v>
      </c>
      <c r="W236" s="34">
        <v>0.49</v>
      </c>
      <c r="X236" s="34">
        <v>1.0900000000000001</v>
      </c>
      <c r="Y236" s="34">
        <v>1.1260282021151586</v>
      </c>
      <c r="Z236" s="34">
        <v>1.3313748531139835</v>
      </c>
      <c r="AA236" s="34"/>
      <c r="AB236" s="34" t="s">
        <v>48</v>
      </c>
      <c r="AC236" s="34">
        <v>22.3</v>
      </c>
      <c r="AD236" s="34" t="s">
        <v>51</v>
      </c>
      <c r="AE236" s="34"/>
      <c r="AF236" s="34"/>
      <c r="AG236" s="34"/>
      <c r="AH236" s="34"/>
      <c r="AI236" s="34"/>
      <c r="AJ236" s="34"/>
      <c r="AK236" s="34"/>
      <c r="AL236" s="36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</row>
    <row r="237" spans="1:48" ht="15.75" customHeight="1">
      <c r="A237" s="185" t="s">
        <v>1586</v>
      </c>
      <c r="B237" s="95">
        <v>45828</v>
      </c>
      <c r="C237" s="69" t="s">
        <v>1585</v>
      </c>
      <c r="D237" s="70">
        <v>1484</v>
      </c>
      <c r="E237" s="71">
        <v>3.3</v>
      </c>
      <c r="F237" s="71">
        <v>3.4</v>
      </c>
      <c r="G237" s="71">
        <v>4.2300000000000004</v>
      </c>
      <c r="H237" s="71">
        <v>0.13</v>
      </c>
      <c r="I237" s="71">
        <v>0.53</v>
      </c>
      <c r="J237" s="72">
        <v>2.4E-2</v>
      </c>
      <c r="K237" s="72">
        <v>9.0999999999999998E-2</v>
      </c>
      <c r="L237" s="72">
        <v>6.4000000000000001E-2</v>
      </c>
      <c r="M237" s="72">
        <v>1.4999999999999999E-2</v>
      </c>
      <c r="N237" s="87">
        <f t="shared" si="19"/>
        <v>94.915999999999997</v>
      </c>
      <c r="O237" s="82">
        <v>34.47</v>
      </c>
      <c r="P237" s="34">
        <v>37.81</v>
      </c>
      <c r="Q237" s="34">
        <v>6.91</v>
      </c>
      <c r="R237" s="34">
        <v>18.010000000000002</v>
      </c>
      <c r="S237" s="34">
        <v>0.31</v>
      </c>
      <c r="T237" s="34">
        <v>0.19</v>
      </c>
      <c r="U237" s="34">
        <v>0.22</v>
      </c>
      <c r="V237" s="34">
        <v>0.2</v>
      </c>
      <c r="W237" s="34">
        <v>0.5</v>
      </c>
      <c r="X237" s="34">
        <v>1.08</v>
      </c>
      <c r="Y237" s="34">
        <v>1.0968958514650422</v>
      </c>
      <c r="Z237" s="34">
        <v>1.2973600232085871</v>
      </c>
      <c r="AA237" s="34"/>
      <c r="AB237" s="34" t="s">
        <v>50</v>
      </c>
      <c r="AC237" s="34">
        <v>6.3</v>
      </c>
      <c r="AD237" s="34">
        <v>25</v>
      </c>
      <c r="AE237" s="34">
        <v>18</v>
      </c>
      <c r="AF237" s="34">
        <v>0.6</v>
      </c>
      <c r="AG237" s="34">
        <v>3.75</v>
      </c>
      <c r="AH237" s="34">
        <v>52.65</v>
      </c>
      <c r="AI237" s="34">
        <v>1.3888888888888888</v>
      </c>
      <c r="AJ237" s="34">
        <v>41.860465116279073</v>
      </c>
      <c r="AK237" s="34">
        <v>876.875</v>
      </c>
      <c r="AL237" s="36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</row>
    <row r="238" spans="1:48" ht="15.75" customHeight="1">
      <c r="A238" s="185" t="s">
        <v>1588</v>
      </c>
      <c r="B238" s="95">
        <v>45828</v>
      </c>
      <c r="C238" s="69" t="s">
        <v>1587</v>
      </c>
      <c r="D238" s="70">
        <v>1505</v>
      </c>
      <c r="E238" s="71">
        <v>5.4</v>
      </c>
      <c r="F238" s="71">
        <v>5.5</v>
      </c>
      <c r="G238" s="71">
        <v>4.46</v>
      </c>
      <c r="H238" s="71">
        <v>0.12</v>
      </c>
      <c r="I238" s="71">
        <v>0.84</v>
      </c>
      <c r="J238" s="72">
        <v>2.1999999999999999E-2</v>
      </c>
      <c r="K238" s="72">
        <v>0.09</v>
      </c>
      <c r="L238" s="72">
        <v>0.08</v>
      </c>
      <c r="M238" s="72">
        <v>1.2E-2</v>
      </c>
      <c r="N238" s="87">
        <f t="shared" si="19"/>
        <v>94.376000000000005</v>
      </c>
      <c r="O238" s="82">
        <v>34.119999999999997</v>
      </c>
      <c r="P238" s="34">
        <v>38.729999999999997</v>
      </c>
      <c r="Q238" s="34">
        <v>7.25</v>
      </c>
      <c r="R238" s="34">
        <v>17.34</v>
      </c>
      <c r="S238" s="34">
        <v>0.28999999999999998</v>
      </c>
      <c r="T238" s="34">
        <v>0.13</v>
      </c>
      <c r="U238" s="34">
        <v>0.23</v>
      </c>
      <c r="V238" s="34">
        <v>0.21</v>
      </c>
      <c r="W238" s="34">
        <v>0.49</v>
      </c>
      <c r="X238" s="34">
        <v>0.99</v>
      </c>
      <c r="Y238" s="34">
        <v>1.1351113716295427</v>
      </c>
      <c r="Z238" s="34">
        <v>1.3475967174677608</v>
      </c>
      <c r="AA238" s="34"/>
      <c r="AB238" s="34" t="s">
        <v>53</v>
      </c>
      <c r="AC238" s="34">
        <v>14.3</v>
      </c>
      <c r="AD238" s="34" t="s">
        <v>51</v>
      </c>
      <c r="AE238" s="34"/>
      <c r="AF238" s="34"/>
      <c r="AG238" s="34"/>
      <c r="AH238" s="34"/>
      <c r="AI238" s="34"/>
      <c r="AJ238" s="34"/>
      <c r="AK238" s="34"/>
      <c r="AL238" s="36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</row>
    <row r="239" spans="1:48" ht="15.75" customHeight="1">
      <c r="A239" s="185" t="s">
        <v>1590</v>
      </c>
      <c r="B239" s="95">
        <v>45828</v>
      </c>
      <c r="C239" s="69" t="s">
        <v>1589</v>
      </c>
      <c r="D239" s="70">
        <v>1504</v>
      </c>
      <c r="E239" s="71">
        <v>8.1</v>
      </c>
      <c r="F239" s="71">
        <v>8.1999999999999993</v>
      </c>
      <c r="G239" s="71">
        <v>4.33</v>
      </c>
      <c r="H239" s="71">
        <v>0.12</v>
      </c>
      <c r="I239" s="71">
        <v>0.51</v>
      </c>
      <c r="J239" s="72">
        <v>2.5000000000000001E-2</v>
      </c>
      <c r="K239" s="72">
        <v>0.09</v>
      </c>
      <c r="L239" s="72">
        <v>0.06</v>
      </c>
      <c r="M239" s="72">
        <v>1.4E-2</v>
      </c>
      <c r="N239" s="87">
        <f t="shared" si="19"/>
        <v>94.850999999999999</v>
      </c>
      <c r="O239" s="82">
        <v>34.32</v>
      </c>
      <c r="P239" s="34">
        <v>38.869999999999997</v>
      </c>
      <c r="Q239" s="34">
        <v>7.18</v>
      </c>
      <c r="R239" s="34">
        <v>17.07</v>
      </c>
      <c r="S239" s="34">
        <v>0.32</v>
      </c>
      <c r="T239" s="34">
        <v>0.15</v>
      </c>
      <c r="U239" s="34">
        <v>0.23</v>
      </c>
      <c r="V239" s="34">
        <v>0.21</v>
      </c>
      <c r="W239" s="34">
        <v>0.53</v>
      </c>
      <c r="X239" s="34">
        <v>1.01</v>
      </c>
      <c r="Y239" s="34">
        <v>1.1325757575757576</v>
      </c>
      <c r="Z239" s="34">
        <v>1.3417832167832167</v>
      </c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6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</row>
    <row r="240" spans="1:48" ht="15.75" customHeight="1">
      <c r="A240" s="186" t="s">
        <v>1592</v>
      </c>
      <c r="B240" s="95">
        <v>45828</v>
      </c>
      <c r="C240" s="69" t="s">
        <v>1591</v>
      </c>
      <c r="D240" s="70">
        <v>1482</v>
      </c>
      <c r="E240" s="71">
        <v>10.4</v>
      </c>
      <c r="F240" s="71">
        <v>10.5</v>
      </c>
      <c r="G240" s="71">
        <v>4.28</v>
      </c>
      <c r="H240" s="71">
        <v>0.11</v>
      </c>
      <c r="I240" s="71">
        <v>0.32</v>
      </c>
      <c r="J240" s="72">
        <v>3.7999999999999999E-2</v>
      </c>
      <c r="K240" s="72">
        <v>8.7999999999999995E-2</v>
      </c>
      <c r="L240" s="72">
        <v>3.6999999999999998E-2</v>
      </c>
      <c r="M240" s="72">
        <v>1.2999999999999999E-2</v>
      </c>
      <c r="N240" s="87">
        <f t="shared" si="19"/>
        <v>95.114000000000004</v>
      </c>
      <c r="O240" s="82">
        <v>34.99</v>
      </c>
      <c r="P240" s="34">
        <v>38.51</v>
      </c>
      <c r="Q240" s="34">
        <v>7.26</v>
      </c>
      <c r="R240" s="34">
        <v>16.399999999999999</v>
      </c>
      <c r="S240" s="34">
        <v>0.39</v>
      </c>
      <c r="T240" s="34">
        <v>0.21</v>
      </c>
      <c r="U240" s="34">
        <v>0.22</v>
      </c>
      <c r="V240" s="34">
        <v>0.22</v>
      </c>
      <c r="W240" s="34">
        <v>0.5</v>
      </c>
      <c r="X240" s="34">
        <v>1.1000000000000001</v>
      </c>
      <c r="Y240" s="34">
        <f t="shared" ref="Y240:Y241" si="22">P240/O240</f>
        <v>1.1006001714775648</v>
      </c>
      <c r="Z240" s="34">
        <f t="shared" ref="Z240:Z241" si="23">(Q240+P240)/O240</f>
        <v>1.3080880251500426</v>
      </c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6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</row>
    <row r="241" spans="1:48" ht="15.75" customHeight="1">
      <c r="A241" s="187" t="s">
        <v>1594</v>
      </c>
      <c r="B241" s="95">
        <v>45828</v>
      </c>
      <c r="C241" s="69" t="s">
        <v>1593</v>
      </c>
      <c r="D241" s="70">
        <v>1460</v>
      </c>
      <c r="E241" s="71">
        <v>13.15</v>
      </c>
      <c r="F241" s="71">
        <v>13.25</v>
      </c>
      <c r="G241" s="71">
        <v>4.25</v>
      </c>
      <c r="H241" s="71">
        <v>0.11</v>
      </c>
      <c r="I241" s="71">
        <v>0.38</v>
      </c>
      <c r="J241" s="72">
        <v>4.1000000000000002E-2</v>
      </c>
      <c r="K241" s="72">
        <v>8.5999999999999993E-2</v>
      </c>
      <c r="L241" s="72">
        <v>0.04</v>
      </c>
      <c r="M241" s="72">
        <v>1.4E-2</v>
      </c>
      <c r="N241" s="87">
        <f t="shared" si="19"/>
        <v>95.078999999999994</v>
      </c>
      <c r="O241" s="82">
        <v>35.22</v>
      </c>
      <c r="P241" s="34">
        <v>38.39</v>
      </c>
      <c r="Q241" s="34">
        <v>7.34</v>
      </c>
      <c r="R241" s="34">
        <v>16.27</v>
      </c>
      <c r="S241" s="34">
        <v>0.41</v>
      </c>
      <c r="T241" s="34">
        <v>0.23</v>
      </c>
      <c r="U241" s="34">
        <v>0.22</v>
      </c>
      <c r="V241" s="34">
        <v>0.22</v>
      </c>
      <c r="W241" s="34">
        <v>0.5</v>
      </c>
      <c r="X241" s="34">
        <v>1.08</v>
      </c>
      <c r="Y241" s="34">
        <f t="shared" si="22"/>
        <v>1.0900056785917094</v>
      </c>
      <c r="Z241" s="34">
        <f t="shared" si="23"/>
        <v>1.2984099943214085</v>
      </c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6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</row>
    <row r="242" spans="1:48" ht="15.75" customHeight="1">
      <c r="A242" s="188" t="s">
        <v>1596</v>
      </c>
      <c r="B242" s="95">
        <v>45828</v>
      </c>
      <c r="C242" s="69" t="s">
        <v>1595</v>
      </c>
      <c r="D242" s="70">
        <v>1503</v>
      </c>
      <c r="E242" s="71">
        <v>14.4</v>
      </c>
      <c r="F242" s="71">
        <v>14.5</v>
      </c>
      <c r="G242" s="71">
        <v>4.38</v>
      </c>
      <c r="H242" s="71">
        <v>0.12</v>
      </c>
      <c r="I242" s="71">
        <v>0.92</v>
      </c>
      <c r="J242" s="72">
        <v>0.02</v>
      </c>
      <c r="K242" s="72">
        <v>8.7999999999999995E-2</v>
      </c>
      <c r="L242" s="72">
        <v>8.3000000000000004E-2</v>
      </c>
      <c r="M242" s="72">
        <v>1.2E-2</v>
      </c>
      <c r="N242" s="87">
        <f t="shared" si="19"/>
        <v>94.376999999999995</v>
      </c>
      <c r="O242" s="82">
        <v>34.61</v>
      </c>
      <c r="P242" s="34">
        <v>39.51</v>
      </c>
      <c r="Q242" s="34">
        <v>7.67</v>
      </c>
      <c r="R242" s="34">
        <v>15.59</v>
      </c>
      <c r="S242" s="34">
        <v>0.38</v>
      </c>
      <c r="T242" s="34">
        <v>0.17</v>
      </c>
      <c r="U242" s="34">
        <v>0.22</v>
      </c>
      <c r="V242" s="34">
        <v>0.2</v>
      </c>
      <c r="W242" s="34">
        <v>0.5</v>
      </c>
      <c r="X242" s="34">
        <v>1</v>
      </c>
      <c r="Y242" s="34">
        <v>1.1415775787344697</v>
      </c>
      <c r="Z242" s="34">
        <v>1.3631898295290379</v>
      </c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6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</row>
    <row r="243" spans="1:48" ht="15.75" customHeight="1">
      <c r="A243" s="188" t="s">
        <v>1598</v>
      </c>
      <c r="B243" s="95">
        <v>45828</v>
      </c>
      <c r="C243" s="69" t="s">
        <v>1597</v>
      </c>
      <c r="D243" s="70">
        <v>1472</v>
      </c>
      <c r="E243" s="71">
        <v>17</v>
      </c>
      <c r="F243" s="71">
        <v>17.100000000000001</v>
      </c>
      <c r="G243" s="71">
        <v>4.3099999999999996</v>
      </c>
      <c r="H243" s="71">
        <v>0.11</v>
      </c>
      <c r="I243" s="71">
        <v>0.28000000000000003</v>
      </c>
      <c r="J243" s="72">
        <v>4.3999999999999997E-2</v>
      </c>
      <c r="K243" s="72">
        <v>8.6999999999999994E-2</v>
      </c>
      <c r="L243" s="72">
        <v>3.2000000000000001E-2</v>
      </c>
      <c r="M243" s="72">
        <v>1.7000000000000001E-2</v>
      </c>
      <c r="N243" s="87">
        <f t="shared" si="19"/>
        <v>95.12</v>
      </c>
      <c r="O243" s="82">
        <v>35.9</v>
      </c>
      <c r="P243" s="34">
        <v>38.24</v>
      </c>
      <c r="Q243" s="34">
        <v>7.53</v>
      </c>
      <c r="R243" s="34">
        <v>15.51</v>
      </c>
      <c r="S243" s="34">
        <v>0.4</v>
      </c>
      <c r="T243" s="34">
        <v>0.22</v>
      </c>
      <c r="U243" s="34">
        <v>0.21</v>
      </c>
      <c r="V243" s="34">
        <v>0.21</v>
      </c>
      <c r="W243" s="34">
        <v>0.49</v>
      </c>
      <c r="X243" s="34">
        <v>1.01</v>
      </c>
      <c r="Y243" s="34">
        <v>1.0651810584958219</v>
      </c>
      <c r="Z243" s="34">
        <v>1.2749303621169918</v>
      </c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6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</row>
    <row r="244" spans="1:48" ht="15.75" customHeight="1">
      <c r="A244" s="188" t="s">
        <v>1600</v>
      </c>
      <c r="B244" s="95">
        <v>45828</v>
      </c>
      <c r="C244" s="69" t="s">
        <v>1599</v>
      </c>
      <c r="D244" s="70">
        <v>1490</v>
      </c>
      <c r="E244" s="71">
        <v>19.5</v>
      </c>
      <c r="F244" s="71">
        <v>20</v>
      </c>
      <c r="G244" s="71">
        <v>4.3099999999999996</v>
      </c>
      <c r="H244" s="71">
        <v>0.12</v>
      </c>
      <c r="I244" s="71">
        <v>0.4</v>
      </c>
      <c r="J244" s="72">
        <v>3.1E-2</v>
      </c>
      <c r="K244" s="72">
        <v>8.5000000000000006E-2</v>
      </c>
      <c r="L244" s="72">
        <v>4.2999999999999997E-2</v>
      </c>
      <c r="M244" s="72">
        <v>1.4E-2</v>
      </c>
      <c r="N244" s="87">
        <f t="shared" si="19"/>
        <v>94.997</v>
      </c>
      <c r="O244" s="82">
        <v>35.229999999999997</v>
      </c>
      <c r="P244" s="34">
        <v>38.65</v>
      </c>
      <c r="Q244" s="34">
        <v>7.55</v>
      </c>
      <c r="R244" s="34">
        <v>15.75</v>
      </c>
      <c r="S244" s="34">
        <v>0.45</v>
      </c>
      <c r="T244" s="34">
        <v>0.21</v>
      </c>
      <c r="U244" s="34">
        <v>0.21</v>
      </c>
      <c r="V244" s="34">
        <v>0.2</v>
      </c>
      <c r="W244" s="34">
        <v>0.5</v>
      </c>
      <c r="X244" s="34">
        <v>1.07</v>
      </c>
      <c r="Y244" s="34">
        <v>1.0970763553789384</v>
      </c>
      <c r="Z244" s="34">
        <v>1.3113823445926767</v>
      </c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6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</row>
    <row r="245" spans="1:48" ht="15.75" customHeight="1">
      <c r="A245" s="188" t="s">
        <v>1602</v>
      </c>
      <c r="B245" s="95">
        <v>45828</v>
      </c>
      <c r="C245" s="69" t="s">
        <v>1601</v>
      </c>
      <c r="D245" s="70">
        <v>1499</v>
      </c>
      <c r="E245" s="71">
        <v>21.45</v>
      </c>
      <c r="F245" s="71">
        <v>21.55</v>
      </c>
      <c r="G245" s="71">
        <v>4.33</v>
      </c>
      <c r="H245" s="71">
        <v>0.11</v>
      </c>
      <c r="I245" s="71">
        <v>0.65</v>
      </c>
      <c r="J245" s="72">
        <v>2.9000000000000001E-2</v>
      </c>
      <c r="K245" s="72">
        <v>8.4000000000000005E-2</v>
      </c>
      <c r="L245" s="72">
        <v>6.2E-2</v>
      </c>
      <c r="M245" s="72">
        <v>1.2999999999999999E-2</v>
      </c>
      <c r="N245" s="87">
        <f t="shared" si="19"/>
        <v>94.721999999999994</v>
      </c>
      <c r="O245" s="82">
        <v>34.83</v>
      </c>
      <c r="P245" s="34">
        <v>38.47</v>
      </c>
      <c r="Q245" s="34">
        <v>7.73</v>
      </c>
      <c r="R245" s="34">
        <v>16.579999999999998</v>
      </c>
      <c r="S245" s="34">
        <v>0.33</v>
      </c>
      <c r="T245" s="34">
        <v>0.16</v>
      </c>
      <c r="U245" s="34">
        <v>0.23</v>
      </c>
      <c r="V245" s="34">
        <v>0.17</v>
      </c>
      <c r="W245" s="34">
        <v>0.43</v>
      </c>
      <c r="X245" s="34">
        <v>0.96</v>
      </c>
      <c r="Y245" s="34">
        <v>1.1045076083835774</v>
      </c>
      <c r="Z245" s="34">
        <v>1.3264427217915591</v>
      </c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6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</row>
    <row r="246" spans="1:48" ht="15.75" customHeight="1">
      <c r="A246" s="188" t="s">
        <v>1605</v>
      </c>
      <c r="B246" s="95">
        <v>45828</v>
      </c>
      <c r="C246" s="69" t="s">
        <v>1603</v>
      </c>
      <c r="D246" s="70">
        <v>1493</v>
      </c>
      <c r="E246" s="71">
        <v>0.25</v>
      </c>
      <c r="F246" s="71">
        <v>0.35</v>
      </c>
      <c r="G246" s="71">
        <v>4.46</v>
      </c>
      <c r="H246" s="71">
        <v>0.13</v>
      </c>
      <c r="I246" s="71">
        <v>0.78</v>
      </c>
      <c r="J246" s="72">
        <v>2.1000000000000001E-2</v>
      </c>
      <c r="K246" s="72">
        <v>8.8999999999999996E-2</v>
      </c>
      <c r="L246" s="72">
        <v>7.3999999999999996E-2</v>
      </c>
      <c r="M246" s="72">
        <v>1.2999999999999999E-2</v>
      </c>
      <c r="N246" s="87">
        <f t="shared" si="19"/>
        <v>94.432999999999993</v>
      </c>
      <c r="O246" s="82">
        <v>34.72</v>
      </c>
      <c r="P246" s="34">
        <v>39.21</v>
      </c>
      <c r="Q246" s="34">
        <v>7.57</v>
      </c>
      <c r="R246" s="34">
        <v>16.22</v>
      </c>
      <c r="S246" s="34">
        <v>0.35</v>
      </c>
      <c r="T246" s="34">
        <v>0.14000000000000001</v>
      </c>
      <c r="U246" s="34">
        <v>0.21</v>
      </c>
      <c r="V246" s="34">
        <v>0.16</v>
      </c>
      <c r="W246" s="34">
        <v>0.39</v>
      </c>
      <c r="X246" s="34">
        <v>0.91</v>
      </c>
      <c r="Y246" s="34">
        <v>1.129320276497696</v>
      </c>
      <c r="Z246" s="34">
        <v>1.3473502304147467</v>
      </c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6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</row>
    <row r="247" spans="1:48" ht="15.75" customHeight="1">
      <c r="A247" s="188"/>
      <c r="B247" s="95"/>
      <c r="C247" s="69"/>
      <c r="D247" s="70"/>
      <c r="E247" s="71"/>
      <c r="F247" s="71"/>
      <c r="G247" s="71"/>
      <c r="H247" s="71"/>
      <c r="I247" s="71"/>
      <c r="J247" s="72"/>
      <c r="K247" s="72"/>
      <c r="L247" s="72"/>
      <c r="M247" s="72"/>
      <c r="N247" s="87"/>
      <c r="O247" s="82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6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</row>
    <row r="248" spans="1:48" ht="15.75" customHeight="1">
      <c r="A248" s="188" t="s">
        <v>1610</v>
      </c>
      <c r="B248" s="95">
        <v>45829</v>
      </c>
      <c r="C248" s="69" t="s">
        <v>1604</v>
      </c>
      <c r="D248" s="70">
        <v>1489</v>
      </c>
      <c r="E248" s="71">
        <v>2.4</v>
      </c>
      <c r="F248" s="71">
        <v>2.5</v>
      </c>
      <c r="G248" s="71">
        <v>4.34</v>
      </c>
      <c r="H248" s="71">
        <v>0.11</v>
      </c>
      <c r="I248" s="71">
        <v>0.41</v>
      </c>
      <c r="J248" s="72">
        <v>3.6999999999999998E-2</v>
      </c>
      <c r="K248" s="72">
        <v>8.4000000000000005E-2</v>
      </c>
      <c r="L248" s="72">
        <v>4.4999999999999998E-2</v>
      </c>
      <c r="M248" s="72">
        <v>1.2999999999999999E-2</v>
      </c>
      <c r="N248" s="87">
        <f t="shared" si="19"/>
        <v>94.960999999999999</v>
      </c>
      <c r="O248" s="82">
        <v>35.299999999999997</v>
      </c>
      <c r="P248" s="34">
        <v>38.33</v>
      </c>
      <c r="Q248" s="34">
        <v>7.41</v>
      </c>
      <c r="R248" s="34">
        <v>16.399999999999999</v>
      </c>
      <c r="S248" s="34">
        <v>0.37</v>
      </c>
      <c r="T248" s="34">
        <v>0.18</v>
      </c>
      <c r="U248" s="34">
        <v>0.23</v>
      </c>
      <c r="V248" s="34">
        <v>0.19</v>
      </c>
      <c r="W248" s="34">
        <v>0.49</v>
      </c>
      <c r="X248" s="34">
        <v>0.98</v>
      </c>
      <c r="Y248" s="34">
        <v>1.0858356940509915</v>
      </c>
      <c r="Z248" s="34">
        <v>1.2957507082152975</v>
      </c>
      <c r="AA248" s="34"/>
      <c r="AB248" s="34" t="s">
        <v>48</v>
      </c>
      <c r="AC248" s="34">
        <v>22.3</v>
      </c>
      <c r="AD248" s="34">
        <v>25</v>
      </c>
      <c r="AE248" s="34">
        <v>17.8</v>
      </c>
      <c r="AF248" s="34">
        <v>0.6</v>
      </c>
      <c r="AG248" s="34">
        <v>3.62</v>
      </c>
      <c r="AH248" s="34">
        <v>52.980000000000004</v>
      </c>
      <c r="AI248" s="34">
        <v>1.4044943820224718</v>
      </c>
      <c r="AJ248" s="34">
        <v>41.588785046728979</v>
      </c>
      <c r="AK248" s="34">
        <v>872.91</v>
      </c>
      <c r="AL248" s="36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</row>
    <row r="249" spans="1:48" ht="15.75" customHeight="1">
      <c r="A249" s="188" t="s">
        <v>1607</v>
      </c>
      <c r="B249" s="95">
        <v>45829</v>
      </c>
      <c r="C249" s="69" t="s">
        <v>1606</v>
      </c>
      <c r="D249" s="70">
        <v>1471</v>
      </c>
      <c r="E249" s="71">
        <v>4.5</v>
      </c>
      <c r="F249" s="71">
        <v>5</v>
      </c>
      <c r="G249" s="71">
        <v>4.26</v>
      </c>
      <c r="H249" s="71">
        <v>0.11</v>
      </c>
      <c r="I249" s="71">
        <v>0.4</v>
      </c>
      <c r="J249" s="72">
        <v>3.5999999999999997E-2</v>
      </c>
      <c r="K249" s="72">
        <v>8.7999999999999995E-2</v>
      </c>
      <c r="L249" s="72">
        <v>4.2999999999999997E-2</v>
      </c>
      <c r="M249" s="72">
        <v>1.2999999999999999E-2</v>
      </c>
      <c r="N249" s="87">
        <f t="shared" si="19"/>
        <v>95.05</v>
      </c>
      <c r="O249" s="82">
        <v>35.83</v>
      </c>
      <c r="P249" s="34">
        <v>38.380000000000003</v>
      </c>
      <c r="Q249" s="34">
        <v>7.31</v>
      </c>
      <c r="R249" s="34">
        <v>15.75</v>
      </c>
      <c r="S249" s="34">
        <v>0.38</v>
      </c>
      <c r="T249" s="34">
        <v>0.21</v>
      </c>
      <c r="U249" s="34">
        <v>0.22</v>
      </c>
      <c r="V249" s="34">
        <v>0.22</v>
      </c>
      <c r="W249" s="34">
        <v>0.47</v>
      </c>
      <c r="X249" s="34">
        <v>1.02</v>
      </c>
      <c r="Y249" s="34">
        <v>1.0711694111080101</v>
      </c>
      <c r="Z249" s="34">
        <v>1.275188389617639</v>
      </c>
      <c r="AA249" s="34"/>
      <c r="AB249" s="34" t="s">
        <v>50</v>
      </c>
      <c r="AC249" s="34">
        <v>6.3</v>
      </c>
      <c r="AD249" s="34" t="s">
        <v>51</v>
      </c>
      <c r="AE249" s="34"/>
      <c r="AF249" s="34"/>
      <c r="AG249" s="34"/>
      <c r="AH249" s="34"/>
      <c r="AI249" s="34"/>
      <c r="AJ249" s="34"/>
      <c r="AK249" s="34"/>
      <c r="AL249" s="36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</row>
    <row r="250" spans="1:48" ht="15.75" customHeight="1">
      <c r="A250" s="188" t="s">
        <v>1609</v>
      </c>
      <c r="B250" s="95">
        <v>45829</v>
      </c>
      <c r="C250" s="69" t="s">
        <v>1608</v>
      </c>
      <c r="D250" s="70">
        <v>1450</v>
      </c>
      <c r="E250" s="71">
        <v>7.3</v>
      </c>
      <c r="F250" s="71">
        <v>7.4</v>
      </c>
      <c r="G250" s="71">
        <v>4.25</v>
      </c>
      <c r="H250" s="71">
        <v>0.08</v>
      </c>
      <c r="I250" s="71">
        <v>0.15</v>
      </c>
      <c r="J250" s="72">
        <v>8.6999999999999994E-2</v>
      </c>
      <c r="K250" s="72">
        <v>8.3000000000000004E-2</v>
      </c>
      <c r="L250" s="72">
        <v>1.4E-2</v>
      </c>
      <c r="M250" s="72">
        <v>1.2E-2</v>
      </c>
      <c r="N250" s="87">
        <f t="shared" si="19"/>
        <v>95.323999999999998</v>
      </c>
      <c r="O250" s="82">
        <v>36.090000000000003</v>
      </c>
      <c r="P250" s="34">
        <v>38.43</v>
      </c>
      <c r="Q250" s="34">
        <v>7.39</v>
      </c>
      <c r="R250" s="34">
        <v>14.68</v>
      </c>
      <c r="S250" s="34">
        <v>0.68</v>
      </c>
      <c r="T250" s="34">
        <v>0.34</v>
      </c>
      <c r="U250" s="34">
        <v>0.22</v>
      </c>
      <c r="V250" s="34">
        <v>0.22</v>
      </c>
      <c r="W250" s="34">
        <v>0.54</v>
      </c>
      <c r="X250" s="34">
        <v>1.2</v>
      </c>
      <c r="Y250" s="34">
        <v>1.0648379052369077</v>
      </c>
      <c r="Z250" s="34">
        <v>1.2696037683568855</v>
      </c>
      <c r="AA250" s="34"/>
      <c r="AB250" s="34" t="s">
        <v>53</v>
      </c>
      <c r="AC250" s="34">
        <v>14.3</v>
      </c>
      <c r="AD250" s="34">
        <v>24.8</v>
      </c>
      <c r="AE250" s="34">
        <v>18</v>
      </c>
      <c r="AF250" s="34">
        <v>0.6</v>
      </c>
      <c r="AG250" s="34">
        <v>3.48</v>
      </c>
      <c r="AH250" s="34">
        <v>53.120000000000005</v>
      </c>
      <c r="AI250" s="34">
        <v>1.3777777777777778</v>
      </c>
      <c r="AJ250" s="34">
        <v>42.056074766355145</v>
      </c>
      <c r="AK250" s="34">
        <v>862.54</v>
      </c>
      <c r="AL250" s="36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</row>
    <row r="251" spans="1:48" ht="15.75" customHeight="1">
      <c r="A251" s="188" t="s">
        <v>1612</v>
      </c>
      <c r="B251" s="95">
        <v>45829</v>
      </c>
      <c r="C251" s="69" t="s">
        <v>1611</v>
      </c>
      <c r="D251" s="70">
        <v>1486</v>
      </c>
      <c r="E251" s="71">
        <v>9.5</v>
      </c>
      <c r="F251" s="71">
        <v>10</v>
      </c>
      <c r="G251" s="71">
        <v>4.3499999999999996</v>
      </c>
      <c r="H251" s="71">
        <v>0.12</v>
      </c>
      <c r="I251" s="71">
        <v>0.89</v>
      </c>
      <c r="J251" s="72">
        <v>3.2000000000000001E-2</v>
      </c>
      <c r="K251" s="72">
        <v>8.5999999999999993E-2</v>
      </c>
      <c r="L251" s="72">
        <v>7.3999999999999996E-2</v>
      </c>
      <c r="M251" s="72">
        <v>1.2999999999999999E-2</v>
      </c>
      <c r="N251" s="87">
        <f t="shared" si="19"/>
        <v>94.435000000000002</v>
      </c>
      <c r="O251" s="82">
        <v>35.78</v>
      </c>
      <c r="P251" s="34">
        <v>38.159999999999997</v>
      </c>
      <c r="Q251" s="34">
        <v>7.27</v>
      </c>
      <c r="R251" s="34">
        <v>15.97</v>
      </c>
      <c r="S251" s="34">
        <v>0.48</v>
      </c>
      <c r="T251" s="34">
        <v>0.24</v>
      </c>
      <c r="U251" s="34">
        <v>0.22</v>
      </c>
      <c r="V251" s="34">
        <v>0.2</v>
      </c>
      <c r="W251" s="34">
        <v>0.5</v>
      </c>
      <c r="X251" s="34">
        <v>1.02</v>
      </c>
      <c r="Y251" s="34">
        <v>1.0665176076020122</v>
      </c>
      <c r="Z251" s="34">
        <v>1.2697037451089992</v>
      </c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6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</row>
    <row r="252" spans="1:48" ht="15.75" customHeight="1">
      <c r="A252" s="188" t="s">
        <v>1614</v>
      </c>
      <c r="B252" s="95">
        <v>45829</v>
      </c>
      <c r="C252" s="69" t="s">
        <v>1613</v>
      </c>
      <c r="D252" s="70">
        <v>1499</v>
      </c>
      <c r="E252" s="71">
        <v>12.35</v>
      </c>
      <c r="F252" s="71">
        <v>12.45</v>
      </c>
      <c r="G252" s="71">
        <v>4.42</v>
      </c>
      <c r="H252" s="71">
        <v>0.13</v>
      </c>
      <c r="I252" s="71">
        <v>0.57999999999999996</v>
      </c>
      <c r="J252" s="72">
        <v>2.5000000000000001E-2</v>
      </c>
      <c r="K252" s="72">
        <v>8.8999999999999996E-2</v>
      </c>
      <c r="L252" s="72">
        <v>6.0999999999999999E-2</v>
      </c>
      <c r="M252" s="72">
        <v>1.4E-2</v>
      </c>
      <c r="N252" s="87">
        <f t="shared" si="19"/>
        <v>94.680999999999997</v>
      </c>
      <c r="O252" s="82">
        <v>34.54</v>
      </c>
      <c r="P252" s="34">
        <v>39.36</v>
      </c>
      <c r="Q252" s="34">
        <v>7.74</v>
      </c>
      <c r="R252" s="34">
        <v>15.9</v>
      </c>
      <c r="S252" s="34">
        <v>0.37</v>
      </c>
      <c r="T252" s="34">
        <v>0.19</v>
      </c>
      <c r="U252" s="34">
        <v>0.23</v>
      </c>
      <c r="V252" s="34">
        <v>0.17</v>
      </c>
      <c r="W252" s="34">
        <v>0.41</v>
      </c>
      <c r="X252" s="34">
        <v>0.98</v>
      </c>
      <c r="Y252" s="34">
        <v>1.1395483497394325</v>
      </c>
      <c r="Z252" s="34">
        <v>1.3636363636363638</v>
      </c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6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</row>
    <row r="253" spans="1:48" ht="15.75" customHeight="1">
      <c r="A253" s="188" t="s">
        <v>1616</v>
      </c>
      <c r="B253" s="95">
        <v>45829</v>
      </c>
      <c r="C253" s="69" t="s">
        <v>1615</v>
      </c>
      <c r="D253" s="70">
        <v>1491</v>
      </c>
      <c r="E253" s="71">
        <v>14.3</v>
      </c>
      <c r="F253" s="71">
        <v>14.4</v>
      </c>
      <c r="G253" s="71">
        <v>4.32</v>
      </c>
      <c r="H253" s="71">
        <v>0.16</v>
      </c>
      <c r="I253" s="71">
        <v>0.81</v>
      </c>
      <c r="J253" s="72">
        <v>1.9E-2</v>
      </c>
      <c r="K253" s="72">
        <v>9.4E-2</v>
      </c>
      <c r="L253" s="72">
        <v>8.1000000000000003E-2</v>
      </c>
      <c r="M253" s="72">
        <v>1.6E-2</v>
      </c>
      <c r="N253" s="87">
        <f t="shared" si="19"/>
        <v>94.5</v>
      </c>
      <c r="O253" s="82">
        <v>34.76</v>
      </c>
      <c r="P253" s="34">
        <v>37.94</v>
      </c>
      <c r="Q253" s="34">
        <v>7.22</v>
      </c>
      <c r="R253" s="34">
        <v>17.670000000000002</v>
      </c>
      <c r="S253" s="34">
        <v>0.32</v>
      </c>
      <c r="T253" s="34">
        <v>0.19</v>
      </c>
      <c r="U253" s="34">
        <v>0.22</v>
      </c>
      <c r="V253" s="34">
        <v>0.17</v>
      </c>
      <c r="W253" s="34">
        <v>0.41</v>
      </c>
      <c r="X253" s="34">
        <v>0.98</v>
      </c>
      <c r="Y253" s="34">
        <v>1.0914844649021864</v>
      </c>
      <c r="Z253" s="34">
        <v>1.2991944764096663</v>
      </c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6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</row>
    <row r="254" spans="1:48" ht="15.75" customHeight="1">
      <c r="A254" s="188" t="s">
        <v>1618</v>
      </c>
      <c r="B254" s="95">
        <v>45829</v>
      </c>
      <c r="C254" s="69" t="s">
        <v>1617</v>
      </c>
      <c r="D254" s="70">
        <v>1502</v>
      </c>
      <c r="E254" s="71">
        <v>16.100000000000001</v>
      </c>
      <c r="F254" s="71">
        <v>16.2</v>
      </c>
      <c r="G254" s="71">
        <v>4.45</v>
      </c>
      <c r="H254" s="71">
        <v>0.14000000000000001</v>
      </c>
      <c r="I254" s="71">
        <v>0.6</v>
      </c>
      <c r="J254" s="72">
        <v>3.2000000000000001E-2</v>
      </c>
      <c r="K254" s="72">
        <v>9.5000000000000001E-2</v>
      </c>
      <c r="L254" s="72">
        <v>6.2E-2</v>
      </c>
      <c r="M254" s="72">
        <v>1.4E-2</v>
      </c>
      <c r="N254" s="87">
        <f t="shared" si="19"/>
        <v>94.606999999999999</v>
      </c>
      <c r="O254" s="82">
        <v>34.36</v>
      </c>
      <c r="P254" s="34">
        <v>38.99</v>
      </c>
      <c r="Q254" s="34">
        <v>7.45</v>
      </c>
      <c r="R254" s="34">
        <v>16.78</v>
      </c>
      <c r="S254" s="34">
        <v>0.31</v>
      </c>
      <c r="T254" s="34">
        <v>0.18</v>
      </c>
      <c r="U254" s="34">
        <v>0.24</v>
      </c>
      <c r="V254" s="34">
        <v>0.18</v>
      </c>
      <c r="W254" s="34">
        <v>0.42</v>
      </c>
      <c r="X254" s="34">
        <v>0.98</v>
      </c>
      <c r="Y254" s="34">
        <v>1.1347497089639116</v>
      </c>
      <c r="Z254" s="34">
        <v>1.3515715948777649</v>
      </c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6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</row>
    <row r="255" spans="1:48" ht="15.75" customHeight="1">
      <c r="A255" s="188" t="s">
        <v>1620</v>
      </c>
      <c r="B255" s="95">
        <v>45829</v>
      </c>
      <c r="C255" s="69" t="s">
        <v>1619</v>
      </c>
      <c r="D255" s="70">
        <v>1494</v>
      </c>
      <c r="E255" s="71">
        <v>18.100000000000001</v>
      </c>
      <c r="F255" s="71">
        <v>18.2</v>
      </c>
      <c r="G255" s="71">
        <v>4.33</v>
      </c>
      <c r="H255" s="71">
        <v>0.14000000000000001</v>
      </c>
      <c r="I255" s="71">
        <v>0.83</v>
      </c>
      <c r="J255" s="72">
        <v>0.02</v>
      </c>
      <c r="K255" s="72">
        <v>8.8999999999999996E-2</v>
      </c>
      <c r="L255" s="72">
        <v>8.2000000000000003E-2</v>
      </c>
      <c r="M255" s="72">
        <v>1.2999999999999999E-2</v>
      </c>
      <c r="N255" s="87">
        <f t="shared" si="19"/>
        <v>94.495999999999995</v>
      </c>
      <c r="O255" s="82">
        <v>33.94</v>
      </c>
      <c r="P255" s="34">
        <v>38.56</v>
      </c>
      <c r="Q255" s="34">
        <v>7.48</v>
      </c>
      <c r="R255" s="34">
        <v>17.73</v>
      </c>
      <c r="S255" s="34">
        <v>0.28999999999999998</v>
      </c>
      <c r="T255" s="34">
        <v>0.14000000000000001</v>
      </c>
      <c r="U255" s="34">
        <v>0.23</v>
      </c>
      <c r="V255" s="34">
        <v>0.18</v>
      </c>
      <c r="W255" s="34">
        <v>0.4</v>
      </c>
      <c r="X255" s="34">
        <v>0.94</v>
      </c>
      <c r="Y255" s="34">
        <v>1.1361225692398351</v>
      </c>
      <c r="Z255" s="34">
        <v>1.3565114908662348</v>
      </c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6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</row>
    <row r="256" spans="1:48" ht="15.75" customHeight="1">
      <c r="A256" s="188" t="s">
        <v>1622</v>
      </c>
      <c r="B256" s="95">
        <v>45829</v>
      </c>
      <c r="C256" s="69" t="s">
        <v>1621</v>
      </c>
      <c r="D256" s="70">
        <v>1484</v>
      </c>
      <c r="E256" s="71">
        <v>20.399999999999999</v>
      </c>
      <c r="F256" s="71">
        <v>20.5</v>
      </c>
      <c r="G256" s="71">
        <v>4.2300000000000004</v>
      </c>
      <c r="H256" s="71">
        <v>0.13</v>
      </c>
      <c r="I256" s="71">
        <v>0.5</v>
      </c>
      <c r="J256" s="72">
        <v>2.1000000000000001E-2</v>
      </c>
      <c r="K256" s="72">
        <v>8.4000000000000005E-2</v>
      </c>
      <c r="L256" s="72">
        <v>5.8999999999999997E-2</v>
      </c>
      <c r="M256" s="72">
        <v>1.43E-2</v>
      </c>
      <c r="N256" s="87">
        <f t="shared" si="19"/>
        <v>94.961699999999993</v>
      </c>
      <c r="O256" s="82">
        <v>33.979999999999997</v>
      </c>
      <c r="P256" s="34">
        <v>39.29</v>
      </c>
      <c r="Q256" s="34">
        <v>7.82</v>
      </c>
      <c r="R256" s="34">
        <v>16.440000000000001</v>
      </c>
      <c r="S256" s="34">
        <v>0.31</v>
      </c>
      <c r="T256" s="34">
        <v>0.17</v>
      </c>
      <c r="U256" s="34">
        <v>0.23</v>
      </c>
      <c r="V256" s="34">
        <v>0.19</v>
      </c>
      <c r="W256" s="34">
        <v>0.45</v>
      </c>
      <c r="X256" s="34">
        <v>0.99</v>
      </c>
      <c r="Y256" s="34">
        <v>1.1562683931724544</v>
      </c>
      <c r="Z256" s="34">
        <v>1.3864037669217188</v>
      </c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6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</row>
    <row r="257" spans="1:48" ht="15.75" customHeight="1">
      <c r="A257" s="188" t="s">
        <v>1624</v>
      </c>
      <c r="B257" s="95">
        <v>45829</v>
      </c>
      <c r="C257" s="69" t="s">
        <v>1623</v>
      </c>
      <c r="D257" s="70">
        <v>1484</v>
      </c>
      <c r="E257" s="71">
        <v>23</v>
      </c>
      <c r="F257" s="71">
        <v>23.1</v>
      </c>
      <c r="G257" s="71">
        <v>4.3899999999999997</v>
      </c>
      <c r="H257" s="71">
        <v>0.13</v>
      </c>
      <c r="I257" s="71">
        <v>0.52</v>
      </c>
      <c r="J257" s="72">
        <v>0.03</v>
      </c>
      <c r="K257" s="72">
        <v>8.8999999999999996E-2</v>
      </c>
      <c r="L257" s="72">
        <v>5.6000000000000001E-2</v>
      </c>
      <c r="M257" s="72">
        <v>1.4999999999999999E-2</v>
      </c>
      <c r="N257" s="87">
        <f t="shared" si="19"/>
        <v>94.77</v>
      </c>
      <c r="O257" s="82">
        <v>34.840000000000003</v>
      </c>
      <c r="P257" s="34">
        <v>38.450000000000003</v>
      </c>
      <c r="Q257" s="34">
        <v>7.42</v>
      </c>
      <c r="R257" s="34">
        <v>16.66</v>
      </c>
      <c r="S257" s="34">
        <v>0.38</v>
      </c>
      <c r="T257" s="34">
        <v>0.21</v>
      </c>
      <c r="U257" s="34">
        <v>0.23</v>
      </c>
      <c r="V257" s="34">
        <v>0.2</v>
      </c>
      <c r="W257" s="34">
        <v>0.5</v>
      </c>
      <c r="X257" s="34">
        <v>1</v>
      </c>
      <c r="Y257" s="34">
        <v>1.1036165327210103</v>
      </c>
      <c r="Z257" s="34">
        <v>1.3165901262916189</v>
      </c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6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</row>
    <row r="258" spans="1:48" ht="15.75" customHeight="1">
      <c r="A258" s="188" t="s">
        <v>1625</v>
      </c>
      <c r="B258" s="95">
        <v>45829</v>
      </c>
      <c r="C258" s="69" t="s">
        <v>1626</v>
      </c>
      <c r="D258" s="70">
        <v>1490</v>
      </c>
      <c r="E258" s="71">
        <v>0.15</v>
      </c>
      <c r="F258" s="71">
        <v>0.25</v>
      </c>
      <c r="G258" s="71">
        <v>4.42</v>
      </c>
      <c r="H258" s="71">
        <v>0.12</v>
      </c>
      <c r="I258" s="71">
        <v>0.79</v>
      </c>
      <c r="J258" s="72">
        <v>2.5000000000000001E-2</v>
      </c>
      <c r="K258" s="72">
        <v>8.6999999999999994E-2</v>
      </c>
      <c r="L258" s="72">
        <v>7.1999999999999995E-2</v>
      </c>
      <c r="M258" s="72">
        <v>1.2999999999999999E-2</v>
      </c>
      <c r="N258" s="87">
        <f t="shared" si="19"/>
        <v>94.472999999999999</v>
      </c>
      <c r="O258" s="82">
        <v>34.03</v>
      </c>
      <c r="P258" s="34">
        <v>39.020000000000003</v>
      </c>
      <c r="Q258" s="34">
        <v>7.65</v>
      </c>
      <c r="R258" s="34">
        <v>16.86</v>
      </c>
      <c r="S258" s="34">
        <v>0.33</v>
      </c>
      <c r="T258" s="34">
        <v>0.15</v>
      </c>
      <c r="U258" s="34">
        <v>0.23</v>
      </c>
      <c r="V258" s="34">
        <v>0.19</v>
      </c>
      <c r="W258" s="34">
        <v>0.46</v>
      </c>
      <c r="X258" s="34">
        <v>0.96</v>
      </c>
      <c r="Y258" s="34">
        <v>1.1466353217749046</v>
      </c>
      <c r="Z258" s="34">
        <v>1.3714369673817219</v>
      </c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6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</row>
    <row r="259" spans="1:48" ht="15.75" customHeight="1">
      <c r="A259" s="188"/>
      <c r="B259" s="95"/>
      <c r="C259" s="69"/>
      <c r="D259" s="70"/>
      <c r="E259" s="71"/>
      <c r="F259" s="71"/>
      <c r="G259" s="71"/>
      <c r="H259" s="71"/>
      <c r="I259" s="71"/>
      <c r="J259" s="72"/>
      <c r="K259" s="72"/>
      <c r="L259" s="72"/>
      <c r="M259" s="72"/>
      <c r="N259" s="87"/>
      <c r="O259" s="82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6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</row>
    <row r="260" spans="1:48" ht="15.75" customHeight="1">
      <c r="A260" s="189" t="s">
        <v>1628</v>
      </c>
      <c r="B260" s="95">
        <v>45830</v>
      </c>
      <c r="C260" s="69" t="s">
        <v>1627</v>
      </c>
      <c r="D260" s="70">
        <v>1492</v>
      </c>
      <c r="E260" s="71">
        <v>2.4</v>
      </c>
      <c r="F260" s="71">
        <v>2.5</v>
      </c>
      <c r="G260" s="71">
        <v>4.32</v>
      </c>
      <c r="H260" s="71">
        <v>0.11</v>
      </c>
      <c r="I260" s="71">
        <v>0.39</v>
      </c>
      <c r="J260" s="72">
        <v>3.4000000000000002E-2</v>
      </c>
      <c r="K260" s="72">
        <v>8.4000000000000005E-2</v>
      </c>
      <c r="L260" s="72">
        <v>4.2999999999999997E-2</v>
      </c>
      <c r="M260" s="72">
        <v>1.7999999999999999E-2</v>
      </c>
      <c r="N260" s="87">
        <f t="shared" si="19"/>
        <v>95.001000000000005</v>
      </c>
      <c r="O260" s="82">
        <v>34.67</v>
      </c>
      <c r="P260" s="34">
        <v>38.68</v>
      </c>
      <c r="Q260" s="34">
        <v>7.67</v>
      </c>
      <c r="R260" s="34">
        <v>16.239999999999998</v>
      </c>
      <c r="S260" s="34">
        <v>0.44</v>
      </c>
      <c r="T260" s="34">
        <v>0.18</v>
      </c>
      <c r="U260" s="34">
        <v>0.22</v>
      </c>
      <c r="V260" s="34">
        <v>0.21</v>
      </c>
      <c r="W260" s="34">
        <v>0.49</v>
      </c>
      <c r="X260" s="34">
        <v>1.03</v>
      </c>
      <c r="Y260" s="34">
        <v>1.115661955581194</v>
      </c>
      <c r="Z260" s="34">
        <v>1.3368906835881165</v>
      </c>
      <c r="AA260" s="34"/>
      <c r="AB260" s="34" t="s">
        <v>48</v>
      </c>
      <c r="AC260" s="34">
        <v>22.3</v>
      </c>
      <c r="AD260" s="34" t="s">
        <v>51</v>
      </c>
      <c r="AE260" s="34"/>
      <c r="AF260" s="34"/>
      <c r="AG260" s="34"/>
      <c r="AH260" s="34"/>
      <c r="AI260" s="34"/>
      <c r="AJ260" s="34"/>
      <c r="AK260" s="34"/>
      <c r="AL260" s="36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</row>
    <row r="261" spans="1:48" ht="15.75" customHeight="1">
      <c r="A261" s="189" t="s">
        <v>1630</v>
      </c>
      <c r="B261" s="95">
        <v>45830</v>
      </c>
      <c r="C261" s="69" t="s">
        <v>1629</v>
      </c>
      <c r="D261" s="70">
        <v>1490</v>
      </c>
      <c r="E261" s="71">
        <v>5.0999999999999996</v>
      </c>
      <c r="F261" s="71">
        <v>5.2</v>
      </c>
      <c r="G261" s="71">
        <v>4.42</v>
      </c>
      <c r="H261" s="71">
        <v>0.14000000000000001</v>
      </c>
      <c r="I261" s="71">
        <v>0.75</v>
      </c>
      <c r="J261" s="72">
        <v>2.1999999999999999E-2</v>
      </c>
      <c r="K261" s="72">
        <v>9.1999999999999998E-2</v>
      </c>
      <c r="L261" s="72">
        <v>7.3999999999999996E-2</v>
      </c>
      <c r="M261" s="72">
        <v>1.4E-2</v>
      </c>
      <c r="N261" s="87">
        <f t="shared" si="19"/>
        <v>94.488</v>
      </c>
      <c r="O261" s="82">
        <v>34.07</v>
      </c>
      <c r="P261" s="34">
        <v>38.549999999999997</v>
      </c>
      <c r="Q261" s="34">
        <v>7.41</v>
      </c>
      <c r="R261" s="34">
        <v>17.100000000000001</v>
      </c>
      <c r="S261" s="34">
        <v>0.35</v>
      </c>
      <c r="T261" s="34">
        <v>0.2</v>
      </c>
      <c r="U261" s="34">
        <v>0.21</v>
      </c>
      <c r="V261" s="34">
        <v>0.2</v>
      </c>
      <c r="W261" s="34">
        <v>0.49</v>
      </c>
      <c r="X261" s="34">
        <v>1.07</v>
      </c>
      <c r="Y261" s="34">
        <v>1.1314939829762254</v>
      </c>
      <c r="Z261" s="34">
        <v>1.3489873789257409</v>
      </c>
      <c r="AA261" s="34"/>
      <c r="AB261" s="34" t="s">
        <v>50</v>
      </c>
      <c r="AC261" s="34">
        <v>6.3</v>
      </c>
      <c r="AD261" s="34">
        <v>24.8</v>
      </c>
      <c r="AE261" s="34">
        <v>18.8</v>
      </c>
      <c r="AF261" s="34">
        <v>0.6</v>
      </c>
      <c r="AG261" s="34">
        <v>3.75</v>
      </c>
      <c r="AH261" s="34">
        <v>52.05</v>
      </c>
      <c r="AI261" s="34">
        <v>1.3191489361702127</v>
      </c>
      <c r="AJ261" s="34">
        <v>43.119266055045877</v>
      </c>
      <c r="AK261" s="34">
        <v>870.77499999999998</v>
      </c>
      <c r="AL261" s="36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</row>
    <row r="262" spans="1:48" ht="15.75" customHeight="1">
      <c r="A262" s="190" t="s">
        <v>1631</v>
      </c>
      <c r="B262" s="95">
        <v>45830</v>
      </c>
      <c r="C262" s="69" t="s">
        <v>1632</v>
      </c>
      <c r="D262" s="70">
        <v>1494</v>
      </c>
      <c r="E262" s="71">
        <v>7.25</v>
      </c>
      <c r="F262" s="71">
        <v>7.35</v>
      </c>
      <c r="G262" s="71">
        <v>4.32</v>
      </c>
      <c r="H262" s="71">
        <v>0.11</v>
      </c>
      <c r="I262" s="71">
        <v>0.34</v>
      </c>
      <c r="J262" s="72">
        <v>3.9E-2</v>
      </c>
      <c r="K262" s="72">
        <v>8.2000000000000003E-2</v>
      </c>
      <c r="L262" s="72">
        <v>3.9E-2</v>
      </c>
      <c r="M262" s="72">
        <v>1.2999999999999999E-2</v>
      </c>
      <c r="N262" s="87">
        <f t="shared" si="19"/>
        <v>95.057000000000002</v>
      </c>
      <c r="O262" s="82">
        <v>34.229999999999997</v>
      </c>
      <c r="P262" s="34">
        <v>38.81</v>
      </c>
      <c r="Q262" s="34">
        <v>7.87</v>
      </c>
      <c r="R262" s="34">
        <v>16.350000000000001</v>
      </c>
      <c r="S262" s="34">
        <v>0.44</v>
      </c>
      <c r="T262" s="34">
        <v>0.21</v>
      </c>
      <c r="U262" s="34">
        <v>0.23</v>
      </c>
      <c r="V262" s="34">
        <v>0.19</v>
      </c>
      <c r="W262" s="34">
        <v>0.47</v>
      </c>
      <c r="X262" s="34">
        <v>1.07</v>
      </c>
      <c r="Y262" s="34">
        <v>1.1299999999999999</v>
      </c>
      <c r="Z262" s="34">
        <v>1.36</v>
      </c>
      <c r="AA262" s="34"/>
      <c r="AB262" s="34" t="s">
        <v>53</v>
      </c>
      <c r="AC262" s="34">
        <v>14.3</v>
      </c>
      <c r="AD262" s="34" t="s">
        <v>51</v>
      </c>
      <c r="AE262" s="34"/>
      <c r="AF262" s="34"/>
      <c r="AG262" s="34"/>
      <c r="AH262" s="34"/>
      <c r="AI262" s="34"/>
      <c r="AJ262" s="34"/>
      <c r="AK262" s="34"/>
      <c r="AL262" s="36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</row>
    <row r="263" spans="1:48" ht="15.75" customHeight="1">
      <c r="A263" s="190" t="s">
        <v>1634</v>
      </c>
      <c r="B263" s="95">
        <v>45830</v>
      </c>
      <c r="C263" s="69" t="s">
        <v>1633</v>
      </c>
      <c r="D263" s="70">
        <v>1461</v>
      </c>
      <c r="E263" s="71">
        <v>9.25</v>
      </c>
      <c r="F263" s="71">
        <v>9.35</v>
      </c>
      <c r="G263" s="71">
        <v>4.2699999999999996</v>
      </c>
      <c r="H263" s="71">
        <v>0.11</v>
      </c>
      <c r="I263" s="71">
        <v>0.36</v>
      </c>
      <c r="J263" s="72">
        <v>4.2000000000000003E-2</v>
      </c>
      <c r="K263" s="72">
        <v>8.6999999999999994E-2</v>
      </c>
      <c r="L263" s="72">
        <v>3.9E-2</v>
      </c>
      <c r="M263" s="72">
        <v>1.4999999999999999E-2</v>
      </c>
      <c r="N263" s="87">
        <f t="shared" si="19"/>
        <v>95.076999999999998</v>
      </c>
      <c r="O263" s="82">
        <v>34.99</v>
      </c>
      <c r="P263" s="34">
        <v>38.6</v>
      </c>
      <c r="Q263" s="34">
        <v>7.62</v>
      </c>
      <c r="R263" s="34">
        <v>15.51</v>
      </c>
      <c r="S263" s="34">
        <v>0.54</v>
      </c>
      <c r="T263" s="34">
        <v>0.3</v>
      </c>
      <c r="U263" s="34">
        <v>0.22</v>
      </c>
      <c r="V263" s="34">
        <v>0.22</v>
      </c>
      <c r="W263" s="34">
        <v>0.48</v>
      </c>
      <c r="X263" s="34">
        <v>1.21</v>
      </c>
      <c r="Y263" s="34">
        <v>1.1031723349528437</v>
      </c>
      <c r="Z263" s="34">
        <v>1.320948842526436</v>
      </c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6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</row>
    <row r="264" spans="1:48" ht="15.75" customHeight="1">
      <c r="A264" s="190" t="s">
        <v>1636</v>
      </c>
      <c r="B264" s="95">
        <v>45830</v>
      </c>
      <c r="C264" s="69" t="s">
        <v>1635</v>
      </c>
      <c r="D264" s="70">
        <v>1498</v>
      </c>
      <c r="E264" s="71">
        <v>11.15</v>
      </c>
      <c r="F264" s="71">
        <v>11.25</v>
      </c>
      <c r="G264" s="71">
        <v>4.42</v>
      </c>
      <c r="H264" s="71">
        <v>0.14000000000000001</v>
      </c>
      <c r="I264" s="71">
        <v>0.91</v>
      </c>
      <c r="J264" s="72">
        <v>1.6E-2</v>
      </c>
      <c r="K264" s="72">
        <v>0.09</v>
      </c>
      <c r="L264" s="72">
        <v>8.5999999999999993E-2</v>
      </c>
      <c r="M264" s="72">
        <v>1.2999999999999999E-2</v>
      </c>
      <c r="N264" s="87">
        <f t="shared" si="19"/>
        <v>94.325000000000003</v>
      </c>
      <c r="O264" s="82">
        <v>34.07</v>
      </c>
      <c r="P264" s="34">
        <v>39.49</v>
      </c>
      <c r="Q264" s="34">
        <v>7.96</v>
      </c>
      <c r="R264" s="34">
        <v>15.8</v>
      </c>
      <c r="S264" s="34">
        <v>0.38</v>
      </c>
      <c r="T264" s="34">
        <v>0.19</v>
      </c>
      <c r="U264" s="34">
        <v>0.23</v>
      </c>
      <c r="V264" s="34">
        <v>0.2</v>
      </c>
      <c r="W264" s="34">
        <v>0.5</v>
      </c>
      <c r="X264" s="34">
        <v>1.04</v>
      </c>
      <c r="Y264" s="34">
        <v>1.1590842383328441</v>
      </c>
      <c r="Z264" s="34">
        <v>1.3927208687995305</v>
      </c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6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</row>
    <row r="265" spans="1:48" ht="15.75" customHeight="1">
      <c r="A265" s="190" t="s">
        <v>1638</v>
      </c>
      <c r="B265" s="95">
        <v>45830</v>
      </c>
      <c r="C265" s="69" t="s">
        <v>1637</v>
      </c>
      <c r="D265" s="70">
        <v>1506</v>
      </c>
      <c r="E265" s="71">
        <v>13.4</v>
      </c>
      <c r="F265" s="71">
        <v>13.5</v>
      </c>
      <c r="G265" s="71">
        <v>4.4800000000000004</v>
      </c>
      <c r="H265" s="71">
        <v>0.13</v>
      </c>
      <c r="I265" s="71">
        <v>0.55000000000000004</v>
      </c>
      <c r="J265" s="72">
        <v>2.3E-2</v>
      </c>
      <c r="K265" s="72">
        <v>9.0999999999999998E-2</v>
      </c>
      <c r="L265" s="72">
        <v>6.3E-2</v>
      </c>
      <c r="M265" s="72">
        <v>1.2999999999999999E-2</v>
      </c>
      <c r="N265" s="87">
        <f t="shared" si="19"/>
        <v>94.65</v>
      </c>
      <c r="O265" s="82">
        <v>33.5</v>
      </c>
      <c r="P265" s="34">
        <v>39.06</v>
      </c>
      <c r="Q265" s="34">
        <v>7.71</v>
      </c>
      <c r="R265" s="34">
        <v>17.350000000000001</v>
      </c>
      <c r="S265" s="34">
        <v>0.32</v>
      </c>
      <c r="T265" s="34">
        <v>0.15</v>
      </c>
      <c r="U265" s="34">
        <v>0.23</v>
      </c>
      <c r="V265" s="34">
        <v>0.18</v>
      </c>
      <c r="W265" s="34">
        <v>0.43</v>
      </c>
      <c r="X265" s="34">
        <v>0.97</v>
      </c>
      <c r="Y265" s="34">
        <v>1.1659701492537313</v>
      </c>
      <c r="Z265" s="34">
        <v>1.3961194029850748</v>
      </c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6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</row>
    <row r="266" spans="1:48" ht="15.75" customHeight="1">
      <c r="A266" s="190" t="s">
        <v>1640</v>
      </c>
      <c r="B266" s="95">
        <v>45830</v>
      </c>
      <c r="C266" s="69" t="s">
        <v>1639</v>
      </c>
      <c r="D266" s="70">
        <v>1486</v>
      </c>
      <c r="E266" s="71">
        <v>15.5</v>
      </c>
      <c r="F266" s="71">
        <v>16</v>
      </c>
      <c r="G266" s="71">
        <v>4.32</v>
      </c>
      <c r="H266" s="71">
        <v>0.11</v>
      </c>
      <c r="I266" s="71">
        <v>0.27</v>
      </c>
      <c r="J266" s="72">
        <v>4.3999999999999997E-2</v>
      </c>
      <c r="K266" s="72">
        <v>8.5000000000000006E-2</v>
      </c>
      <c r="L266" s="72">
        <v>3.3000000000000002E-2</v>
      </c>
      <c r="M266" s="72">
        <v>1.4E-2</v>
      </c>
      <c r="N266" s="87">
        <f t="shared" si="19"/>
        <v>95.123999999999995</v>
      </c>
      <c r="O266" s="82">
        <v>34.53</v>
      </c>
      <c r="P266" s="34">
        <v>38.43</v>
      </c>
      <c r="Q266" s="34">
        <v>7.66</v>
      </c>
      <c r="R266" s="34">
        <v>16.32</v>
      </c>
      <c r="S266" s="34">
        <v>0.54</v>
      </c>
      <c r="T266" s="34">
        <v>0.23</v>
      </c>
      <c r="U266" s="34">
        <v>0.21</v>
      </c>
      <c r="V266" s="34">
        <v>0.2</v>
      </c>
      <c r="W266" s="34">
        <v>0.5</v>
      </c>
      <c r="X266" s="34">
        <v>1.1599999999999999</v>
      </c>
      <c r="Y266" s="34">
        <v>1.1129452649869678</v>
      </c>
      <c r="Z266" s="34">
        <v>1.3347813495511149</v>
      </c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6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</row>
    <row r="267" spans="1:48" ht="15.75" customHeight="1">
      <c r="A267" s="190" t="s">
        <v>1642</v>
      </c>
      <c r="B267" s="95">
        <v>45830</v>
      </c>
      <c r="C267" s="69" t="s">
        <v>1641</v>
      </c>
      <c r="D267" s="70">
        <v>1471</v>
      </c>
      <c r="E267" s="71">
        <v>17.5</v>
      </c>
      <c r="F267" s="71">
        <v>18</v>
      </c>
      <c r="G267" s="71">
        <v>4.3</v>
      </c>
      <c r="H267" s="71">
        <v>0.14000000000000001</v>
      </c>
      <c r="I267" s="71">
        <v>0.75</v>
      </c>
      <c r="J267" s="72">
        <v>0.02</v>
      </c>
      <c r="K267" s="72">
        <v>8.7999999999999995E-2</v>
      </c>
      <c r="L267" s="72">
        <v>7.6999999999999999E-2</v>
      </c>
      <c r="M267" s="72">
        <v>1.4999999999999999E-2</v>
      </c>
      <c r="N267" s="87">
        <f t="shared" si="19"/>
        <v>94.61</v>
      </c>
      <c r="O267" s="82">
        <v>34.700000000000003</v>
      </c>
      <c r="P267" s="34">
        <v>38.479999999999997</v>
      </c>
      <c r="Q267" s="34">
        <v>7.61</v>
      </c>
      <c r="R267" s="34">
        <v>16.559999999999999</v>
      </c>
      <c r="S267" s="34">
        <v>0.34</v>
      </c>
      <c r="T267" s="34">
        <v>0.18</v>
      </c>
      <c r="U267" s="34">
        <v>0.22</v>
      </c>
      <c r="V267" s="34">
        <v>0.21</v>
      </c>
      <c r="W267" s="34">
        <v>0.49</v>
      </c>
      <c r="X267" s="34">
        <v>1.03</v>
      </c>
      <c r="Y267" s="34">
        <v>1.1089337175792506</v>
      </c>
      <c r="Z267" s="34">
        <v>1.3282420749279538</v>
      </c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6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</row>
    <row r="268" spans="1:48" ht="15.75" customHeight="1">
      <c r="A268" s="190" t="s">
        <v>1644</v>
      </c>
      <c r="B268" s="95">
        <v>45830</v>
      </c>
      <c r="C268" s="69" t="s">
        <v>1643</v>
      </c>
      <c r="D268" s="70">
        <v>1485</v>
      </c>
      <c r="E268" s="71">
        <v>20.2</v>
      </c>
      <c r="F268" s="71">
        <v>20.3</v>
      </c>
      <c r="G268" s="71">
        <v>4.46</v>
      </c>
      <c r="H268" s="71">
        <v>0.14000000000000001</v>
      </c>
      <c r="I268" s="71">
        <v>0.8</v>
      </c>
      <c r="J268" s="72">
        <v>1.4999999999999999E-2</v>
      </c>
      <c r="K268" s="72">
        <v>9.5000000000000001E-2</v>
      </c>
      <c r="L268" s="72">
        <v>8.1000000000000003E-2</v>
      </c>
      <c r="M268" s="72">
        <v>1.4E-2</v>
      </c>
      <c r="N268" s="87">
        <f t="shared" si="19"/>
        <v>94.394999999999996</v>
      </c>
      <c r="O268" s="82">
        <v>33.619999999999997</v>
      </c>
      <c r="P268" s="34">
        <v>39.26</v>
      </c>
      <c r="Q268" s="34">
        <v>7.85</v>
      </c>
      <c r="R268" s="34">
        <v>16.989999999999998</v>
      </c>
      <c r="S268" s="34">
        <v>0.28999999999999998</v>
      </c>
      <c r="T268" s="34">
        <v>0.13</v>
      </c>
      <c r="U268" s="34">
        <v>0.23</v>
      </c>
      <c r="V268" s="34">
        <v>0.16</v>
      </c>
      <c r="W268" s="34">
        <v>0.39</v>
      </c>
      <c r="X268" s="34">
        <v>0.92</v>
      </c>
      <c r="Y268" s="34">
        <v>1.1677572873289708</v>
      </c>
      <c r="Z268" s="34">
        <v>1.401249256395003</v>
      </c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6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</row>
    <row r="269" spans="1:48" ht="15.75" customHeight="1">
      <c r="A269" s="190" t="s">
        <v>1646</v>
      </c>
      <c r="B269" s="95">
        <v>45830</v>
      </c>
      <c r="C269" s="69" t="s">
        <v>1645</v>
      </c>
      <c r="D269" s="70">
        <v>1496</v>
      </c>
      <c r="E269" s="71">
        <v>22.5</v>
      </c>
      <c r="F269" s="71">
        <v>23</v>
      </c>
      <c r="G269" s="71">
        <v>4.33</v>
      </c>
      <c r="H269" s="71">
        <v>0.13</v>
      </c>
      <c r="I269" s="71">
        <v>0.51</v>
      </c>
      <c r="J269" s="72">
        <v>0.02</v>
      </c>
      <c r="K269" s="72">
        <v>8.5000000000000006E-2</v>
      </c>
      <c r="L269" s="72">
        <v>5.7000000000000002E-2</v>
      </c>
      <c r="M269" s="72">
        <v>1.6E-2</v>
      </c>
      <c r="N269" s="87">
        <f t="shared" si="19"/>
        <v>94.852000000000004</v>
      </c>
      <c r="O269" s="82">
        <v>33.770000000000003</v>
      </c>
      <c r="P269" s="34">
        <v>39.270000000000003</v>
      </c>
      <c r="Q269" s="34">
        <v>7.75</v>
      </c>
      <c r="R269" s="34">
        <v>16.98</v>
      </c>
      <c r="S269" s="34">
        <v>0.27</v>
      </c>
      <c r="T269" s="34">
        <v>0.14000000000000001</v>
      </c>
      <c r="U269" s="34">
        <v>0.23</v>
      </c>
      <c r="V269" s="34">
        <v>0.17</v>
      </c>
      <c r="W269" s="34">
        <v>0.39</v>
      </c>
      <c r="X269" s="34">
        <v>0.92</v>
      </c>
      <c r="Y269" s="34">
        <v>1.1677572873289708</v>
      </c>
      <c r="Z269" s="34">
        <v>1.401249256395003</v>
      </c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6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spans="1:48" ht="15.75" customHeight="1">
      <c r="A270" s="190" t="s">
        <v>1648</v>
      </c>
      <c r="B270" s="95">
        <v>45830</v>
      </c>
      <c r="C270" s="69" t="s">
        <v>1647</v>
      </c>
      <c r="D270" s="70">
        <v>1481</v>
      </c>
      <c r="E270" s="71">
        <v>12.3</v>
      </c>
      <c r="F270" s="71">
        <v>12.4</v>
      </c>
      <c r="G270" s="71">
        <v>4.37</v>
      </c>
      <c r="H270" s="71">
        <v>0.12</v>
      </c>
      <c r="I270" s="71">
        <v>0.32</v>
      </c>
      <c r="J270" s="72">
        <v>3.5000000000000003E-2</v>
      </c>
      <c r="K270" s="72">
        <v>8.4000000000000005E-2</v>
      </c>
      <c r="L270" s="72">
        <v>3.4000000000000002E-2</v>
      </c>
      <c r="M270" s="72">
        <v>1.7999999999999999E-2</v>
      </c>
      <c r="N270" s="87">
        <f t="shared" si="19"/>
        <v>95.019000000000005</v>
      </c>
      <c r="O270" s="82">
        <v>34.72</v>
      </c>
      <c r="P270" s="34">
        <v>39.479999999999997</v>
      </c>
      <c r="Q270" s="34">
        <v>7.75</v>
      </c>
      <c r="R270" s="34">
        <v>15.38</v>
      </c>
      <c r="S270" s="34">
        <v>0.42</v>
      </c>
      <c r="T270" s="34">
        <v>0.2</v>
      </c>
      <c r="U270" s="34">
        <v>0.22</v>
      </c>
      <c r="V270" s="34">
        <v>0.2</v>
      </c>
      <c r="W270" s="34">
        <v>0.5</v>
      </c>
      <c r="X270" s="34">
        <v>1.01</v>
      </c>
      <c r="Y270" s="34">
        <v>1.1370967741935483</v>
      </c>
      <c r="Z270" s="34">
        <v>1.3603110599078341</v>
      </c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6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spans="1:48" ht="15.75" customHeight="1">
      <c r="A271" s="138"/>
      <c r="B271" s="95"/>
      <c r="C271" s="69"/>
      <c r="D271" s="70"/>
      <c r="E271" s="71"/>
      <c r="F271" s="71"/>
      <c r="G271" s="71"/>
      <c r="H271" s="71"/>
      <c r="I271" s="71"/>
      <c r="J271" s="72"/>
      <c r="K271" s="72"/>
      <c r="L271" s="72"/>
      <c r="M271" s="72"/>
      <c r="N271" s="87"/>
      <c r="O271" s="82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6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spans="1:48" ht="15.75" customHeight="1">
      <c r="A272" s="190" t="s">
        <v>1650</v>
      </c>
      <c r="B272" s="95">
        <v>45831</v>
      </c>
      <c r="C272" s="69" t="s">
        <v>1649</v>
      </c>
      <c r="D272" s="70">
        <v>1468</v>
      </c>
      <c r="E272" s="71">
        <v>2.1</v>
      </c>
      <c r="F272" s="71">
        <v>2.2000000000000002</v>
      </c>
      <c r="G272" s="71">
        <v>4.3</v>
      </c>
      <c r="H272" s="71">
        <v>0.12</v>
      </c>
      <c r="I272" s="71">
        <v>0.35</v>
      </c>
      <c r="J272" s="72">
        <v>3.6999999999999998E-2</v>
      </c>
      <c r="K272" s="72">
        <v>8.5999999999999993E-2</v>
      </c>
      <c r="L272" s="72">
        <v>3.9E-2</v>
      </c>
      <c r="M272" s="72">
        <v>1.7999999999999999E-2</v>
      </c>
      <c r="N272" s="87">
        <f t="shared" si="19"/>
        <v>95.05</v>
      </c>
      <c r="O272" s="82">
        <v>34.909999999999997</v>
      </c>
      <c r="P272" s="34">
        <v>39.07</v>
      </c>
      <c r="Q272" s="34">
        <v>7.58</v>
      </c>
      <c r="R272" s="34">
        <v>15.48</v>
      </c>
      <c r="S272" s="34">
        <v>0.43</v>
      </c>
      <c r="T272" s="34">
        <v>0.26</v>
      </c>
      <c r="U272" s="34">
        <v>0.21</v>
      </c>
      <c r="V272" s="34">
        <v>0.2</v>
      </c>
      <c r="W272" s="34">
        <v>0.47</v>
      </c>
      <c r="X272" s="34">
        <v>1.01</v>
      </c>
      <c r="Y272" s="34">
        <v>1.1191635634488686</v>
      </c>
      <c r="Z272" s="34">
        <v>1.3362933256946434</v>
      </c>
      <c r="AA272" s="34"/>
      <c r="AB272" s="34" t="s">
        <v>48</v>
      </c>
      <c r="AC272" s="34">
        <v>22.3</v>
      </c>
      <c r="AD272" s="34">
        <v>25.2</v>
      </c>
      <c r="AE272" s="34">
        <v>18.2</v>
      </c>
      <c r="AF272" s="34">
        <v>0.6</v>
      </c>
      <c r="AG272" s="34">
        <v>3.89</v>
      </c>
      <c r="AH272" s="34">
        <v>52.11</v>
      </c>
      <c r="AI272" s="34">
        <v>1.3846153846153846</v>
      </c>
      <c r="AJ272" s="34">
        <v>41.935483870967744</v>
      </c>
      <c r="AK272" s="34">
        <v>887.245</v>
      </c>
      <c r="AL272" s="36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spans="1:48" ht="15.75" customHeight="1">
      <c r="A273" s="190" t="s">
        <v>1652</v>
      </c>
      <c r="B273" s="95">
        <v>45831</v>
      </c>
      <c r="C273" s="69" t="s">
        <v>1651</v>
      </c>
      <c r="D273" s="70">
        <v>1505</v>
      </c>
      <c r="E273" s="71">
        <v>4.0999999999999996</v>
      </c>
      <c r="F273" s="71">
        <v>4.2</v>
      </c>
      <c r="G273" s="71">
        <v>4.29</v>
      </c>
      <c r="H273" s="71">
        <v>0.12</v>
      </c>
      <c r="I273" s="71">
        <v>0.74</v>
      </c>
      <c r="J273" s="72">
        <v>1.9E-2</v>
      </c>
      <c r="K273" s="72">
        <v>8.3000000000000004E-2</v>
      </c>
      <c r="L273" s="72">
        <v>7.3999999999999996E-2</v>
      </c>
      <c r="M273" s="72">
        <v>1.6E-2</v>
      </c>
      <c r="N273" s="87">
        <f t="shared" si="19"/>
        <v>94.658000000000001</v>
      </c>
      <c r="O273" s="82">
        <v>33.6</v>
      </c>
      <c r="P273" s="34">
        <v>38.99</v>
      </c>
      <c r="Q273" s="34">
        <v>7.65</v>
      </c>
      <c r="R273" s="34">
        <v>17.489999999999998</v>
      </c>
      <c r="S273" s="34">
        <v>0.28000000000000003</v>
      </c>
      <c r="T273" s="34">
        <v>0.14000000000000001</v>
      </c>
      <c r="U273" s="34">
        <v>0.23</v>
      </c>
      <c r="V273" s="34">
        <v>0.17</v>
      </c>
      <c r="W273" s="34">
        <v>0.42</v>
      </c>
      <c r="X273" s="34">
        <v>0.92</v>
      </c>
      <c r="Y273" s="34">
        <f t="shared" ref="Y273" si="24">P273/O273</f>
        <v>1.1604166666666667</v>
      </c>
      <c r="Z273" s="34">
        <f t="shared" ref="Z273" si="25">(Q273+P273)/O273</f>
        <v>1.388095238095238</v>
      </c>
      <c r="AA273" s="34"/>
      <c r="AB273" s="34" t="s">
        <v>50</v>
      </c>
      <c r="AC273" s="34">
        <v>6.3</v>
      </c>
      <c r="AD273" s="34"/>
      <c r="AE273" s="34"/>
      <c r="AF273" s="34"/>
      <c r="AG273" s="34"/>
      <c r="AH273" s="34"/>
      <c r="AI273" s="34"/>
      <c r="AJ273" s="34"/>
      <c r="AK273" s="34"/>
      <c r="AL273" s="36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spans="1:48" ht="15.75" customHeight="1">
      <c r="A274" s="191" t="s">
        <v>1653</v>
      </c>
      <c r="B274" s="95">
        <v>45831</v>
      </c>
      <c r="C274" s="69" t="s">
        <v>1654</v>
      </c>
      <c r="D274" s="70">
        <v>1491</v>
      </c>
      <c r="E274" s="71">
        <v>6.3</v>
      </c>
      <c r="F274" s="71">
        <v>6.4</v>
      </c>
      <c r="G274" s="71">
        <v>4.3099999999999996</v>
      </c>
      <c r="H274" s="71">
        <v>0.12</v>
      </c>
      <c r="I274" s="71">
        <v>0.45</v>
      </c>
      <c r="J274" s="72">
        <v>2.8000000000000001E-2</v>
      </c>
      <c r="K274" s="72">
        <v>8.3000000000000004E-2</v>
      </c>
      <c r="L274" s="72">
        <v>0.05</v>
      </c>
      <c r="M274" s="72">
        <v>1.7999999999999999E-2</v>
      </c>
      <c r="N274" s="87">
        <f t="shared" si="19"/>
        <v>94.941000000000003</v>
      </c>
      <c r="O274" s="82">
        <v>33.94</v>
      </c>
      <c r="P274" s="34">
        <v>38.11</v>
      </c>
      <c r="Q274" s="34">
        <v>7.56</v>
      </c>
      <c r="R274" s="34">
        <v>17.989999999999998</v>
      </c>
      <c r="S274" s="34">
        <v>0.31</v>
      </c>
      <c r="T274" s="34">
        <v>0.16</v>
      </c>
      <c r="U274" s="34">
        <v>0.23</v>
      </c>
      <c r="V274" s="34">
        <v>0.18</v>
      </c>
      <c r="W274" s="34">
        <v>0.44</v>
      </c>
      <c r="X274" s="34">
        <v>0.99</v>
      </c>
      <c r="Y274" s="34">
        <v>1.1228638774307602</v>
      </c>
      <c r="Z274" s="34">
        <v>1.3456098998232175</v>
      </c>
      <c r="AA274" s="34"/>
      <c r="AB274" s="34" t="s">
        <v>53</v>
      </c>
      <c r="AC274" s="34">
        <v>14.3</v>
      </c>
      <c r="AD274" s="34">
        <v>24.8</v>
      </c>
      <c r="AE274" s="34">
        <v>18.399999999999999</v>
      </c>
      <c r="AF274" s="34">
        <v>0.6</v>
      </c>
      <c r="AG274" s="34">
        <v>3.62</v>
      </c>
      <c r="AH274" s="34">
        <v>52.58</v>
      </c>
      <c r="AI274" s="34">
        <v>1.347826086956522</v>
      </c>
      <c r="AJ274" s="34">
        <v>42.592592592592588</v>
      </c>
      <c r="AK274" s="34">
        <v>866.81</v>
      </c>
      <c r="AL274" s="36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spans="1:48" ht="15.75" customHeight="1">
      <c r="A275" s="191" t="s">
        <v>1656</v>
      </c>
      <c r="B275" s="95">
        <v>45831</v>
      </c>
      <c r="C275" s="69" t="s">
        <v>1655</v>
      </c>
      <c r="D275" s="70">
        <v>1474</v>
      </c>
      <c r="E275" s="71">
        <v>8.32</v>
      </c>
      <c r="F275" s="71">
        <v>8.42</v>
      </c>
      <c r="G275" s="71">
        <v>4.29</v>
      </c>
      <c r="H275" s="71">
        <v>0.11</v>
      </c>
      <c r="I275" s="71">
        <v>0.36</v>
      </c>
      <c r="J275" s="72">
        <v>0.04</v>
      </c>
      <c r="K275" s="72">
        <v>8.5000000000000006E-2</v>
      </c>
      <c r="L275" s="72">
        <v>3.7999999999999999E-2</v>
      </c>
      <c r="M275" s="72">
        <v>1.7000000000000001E-2</v>
      </c>
      <c r="N275" s="87">
        <f t="shared" si="19"/>
        <v>95.06</v>
      </c>
      <c r="O275" s="82">
        <v>35.26</v>
      </c>
      <c r="P275" s="34">
        <v>37.770000000000003</v>
      </c>
      <c r="Q275" s="34">
        <v>7.45</v>
      </c>
      <c r="R275" s="34">
        <v>16.71</v>
      </c>
      <c r="S275" s="34">
        <v>0.42</v>
      </c>
      <c r="T275" s="34">
        <v>0.22</v>
      </c>
      <c r="U275" s="34">
        <v>0.21</v>
      </c>
      <c r="V275" s="34">
        <v>0.2</v>
      </c>
      <c r="W275" s="34">
        <v>0.5</v>
      </c>
      <c r="X275" s="34">
        <v>1.0900000000000001</v>
      </c>
      <c r="Y275" s="34">
        <v>1.0711854792966535</v>
      </c>
      <c r="Z275" s="34">
        <v>1.2824730572887126</v>
      </c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6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spans="1:48" ht="15.75" customHeight="1">
      <c r="A276" s="191" t="s">
        <v>1658</v>
      </c>
      <c r="B276" s="95">
        <v>45831</v>
      </c>
      <c r="C276" s="69" t="s">
        <v>1657</v>
      </c>
      <c r="D276" s="70">
        <v>1474</v>
      </c>
      <c r="E276" s="71">
        <v>10.050000000000001</v>
      </c>
      <c r="F276" s="71">
        <v>10.15</v>
      </c>
      <c r="G276" s="71">
        <v>4.25</v>
      </c>
      <c r="H276" s="71">
        <v>0.11</v>
      </c>
      <c r="I276" s="71">
        <v>0.49</v>
      </c>
      <c r="J276" s="72">
        <v>3.5999999999999997E-2</v>
      </c>
      <c r="K276" s="72">
        <v>8.1000000000000003E-2</v>
      </c>
      <c r="L276" s="72">
        <v>5.0999999999999997E-2</v>
      </c>
      <c r="M276" s="72">
        <v>1.6E-2</v>
      </c>
      <c r="N276" s="87">
        <f t="shared" si="19"/>
        <v>94.965999999999994</v>
      </c>
      <c r="O276" s="82">
        <v>35.880000000000003</v>
      </c>
      <c r="P276" s="34">
        <v>38</v>
      </c>
      <c r="Q276" s="34">
        <v>7.42</v>
      </c>
      <c r="R276" s="34">
        <v>15.89</v>
      </c>
      <c r="S276" s="34">
        <v>0.47</v>
      </c>
      <c r="T276" s="34">
        <v>0.2</v>
      </c>
      <c r="U276" s="34">
        <v>0.21</v>
      </c>
      <c r="V276" s="34">
        <v>0.21</v>
      </c>
      <c r="W276" s="34">
        <v>0.49</v>
      </c>
      <c r="X276" s="34">
        <v>1.04</v>
      </c>
      <c r="Y276" s="34">
        <v>1.0590858416945372</v>
      </c>
      <c r="Z276" s="34">
        <v>1.265886287625418</v>
      </c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6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</row>
    <row r="277" spans="1:48" ht="15.75" customHeight="1">
      <c r="A277" s="191" t="s">
        <v>1660</v>
      </c>
      <c r="B277" s="95">
        <v>45831</v>
      </c>
      <c r="C277" s="69" t="s">
        <v>1659</v>
      </c>
      <c r="D277" s="70">
        <v>1495</v>
      </c>
      <c r="E277" s="71">
        <v>12.4</v>
      </c>
      <c r="F277" s="71">
        <v>12.5</v>
      </c>
      <c r="G277" s="71">
        <v>4.26</v>
      </c>
      <c r="H277" s="71">
        <v>0.13</v>
      </c>
      <c r="I277" s="71">
        <v>0.47</v>
      </c>
      <c r="J277" s="72">
        <v>2.5999999999999999E-2</v>
      </c>
      <c r="K277" s="72">
        <v>0.08</v>
      </c>
      <c r="L277" s="72">
        <v>5.1999999999999998E-2</v>
      </c>
      <c r="M277" s="72">
        <v>0.02</v>
      </c>
      <c r="N277" s="87">
        <f t="shared" si="19"/>
        <v>94.962000000000003</v>
      </c>
      <c r="O277" s="82">
        <v>34.78</v>
      </c>
      <c r="P277" s="34">
        <v>37.64</v>
      </c>
      <c r="Q277" s="34">
        <v>6.98</v>
      </c>
      <c r="R277" s="34">
        <v>18.260000000000002</v>
      </c>
      <c r="S277" s="34">
        <v>0.33</v>
      </c>
      <c r="T277" s="34">
        <v>0.17</v>
      </c>
      <c r="U277" s="34">
        <v>0.21</v>
      </c>
      <c r="V277" s="34">
        <v>0.16</v>
      </c>
      <c r="W277" s="34">
        <v>0.42</v>
      </c>
      <c r="X277" s="34">
        <v>0.95</v>
      </c>
      <c r="Y277" s="34">
        <v>1.0822311673375502</v>
      </c>
      <c r="Z277" s="34">
        <v>1.2829212190914319</v>
      </c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6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</row>
    <row r="278" spans="1:48" ht="15.75" customHeight="1">
      <c r="A278" s="191" t="s">
        <v>1662</v>
      </c>
      <c r="B278" s="95">
        <v>45831</v>
      </c>
      <c r="C278" s="69" t="s">
        <v>1661</v>
      </c>
      <c r="D278" s="70">
        <v>1482</v>
      </c>
      <c r="E278" s="71">
        <v>15</v>
      </c>
      <c r="F278" s="71">
        <v>15.1</v>
      </c>
      <c r="G278" s="71">
        <v>4.29</v>
      </c>
      <c r="H278" s="71">
        <v>0.11</v>
      </c>
      <c r="I278" s="71">
        <v>0.34</v>
      </c>
      <c r="J278" s="72">
        <v>3.9E-2</v>
      </c>
      <c r="K278" s="72">
        <v>8.2000000000000003E-2</v>
      </c>
      <c r="L278" s="72">
        <v>3.6999999999999998E-2</v>
      </c>
      <c r="M278" s="72">
        <v>2.1000000000000001E-2</v>
      </c>
      <c r="N278" s="87">
        <f t="shared" si="19"/>
        <v>95.081000000000003</v>
      </c>
      <c r="O278" s="82">
        <v>35.549999999999997</v>
      </c>
      <c r="P278" s="34">
        <v>37.56</v>
      </c>
      <c r="Q278" s="34">
        <v>6.79</v>
      </c>
      <c r="R278" s="34">
        <v>17.510000000000002</v>
      </c>
      <c r="S278" s="34">
        <v>0.38</v>
      </c>
      <c r="T278" s="34">
        <v>0.23</v>
      </c>
      <c r="U278" s="34">
        <v>0.21</v>
      </c>
      <c r="V278" s="34">
        <v>0.18</v>
      </c>
      <c r="W278" s="34">
        <v>0.49</v>
      </c>
      <c r="X278" s="34">
        <v>0.99</v>
      </c>
      <c r="Y278" s="34">
        <v>1.0565400843881858</v>
      </c>
      <c r="Z278" s="34">
        <v>1.247538677918425</v>
      </c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6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</row>
    <row r="279" spans="1:48" ht="15.75" customHeight="1">
      <c r="A279" s="191" t="s">
        <v>1664</v>
      </c>
      <c r="B279" s="95">
        <v>45831</v>
      </c>
      <c r="C279" s="69" t="s">
        <v>1663</v>
      </c>
      <c r="D279" s="70">
        <v>1472</v>
      </c>
      <c r="E279" s="71">
        <v>17.100000000000001</v>
      </c>
      <c r="F279" s="71">
        <v>17.2</v>
      </c>
      <c r="G279" s="71">
        <v>4.3099999999999996</v>
      </c>
      <c r="H279" s="71">
        <v>0.1</v>
      </c>
      <c r="I279" s="71">
        <v>0.31</v>
      </c>
      <c r="J279" s="72">
        <v>4.7E-2</v>
      </c>
      <c r="K279" s="72">
        <v>8.5999999999999993E-2</v>
      </c>
      <c r="L279" s="72">
        <v>3.3000000000000002E-2</v>
      </c>
      <c r="M279" s="72">
        <v>2.1999999999999999E-2</v>
      </c>
      <c r="N279" s="87">
        <f t="shared" si="19"/>
        <v>95.091999999999999</v>
      </c>
      <c r="O279" s="82">
        <v>36.15</v>
      </c>
      <c r="P279" s="34">
        <v>36.97</v>
      </c>
      <c r="Q279" s="34">
        <v>6.77</v>
      </c>
      <c r="R279" s="34">
        <v>17.53</v>
      </c>
      <c r="S279" s="34">
        <v>0.38</v>
      </c>
      <c r="T279" s="34">
        <v>0.21</v>
      </c>
      <c r="U279" s="34">
        <v>0.21</v>
      </c>
      <c r="V279" s="34">
        <v>0.19</v>
      </c>
      <c r="W279" s="34">
        <v>0.51</v>
      </c>
      <c r="X279" s="34">
        <v>0.96</v>
      </c>
      <c r="Y279" s="34">
        <v>1.02268326417704</v>
      </c>
      <c r="Z279" s="34">
        <v>1.2099585062240663</v>
      </c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6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</row>
    <row r="280" spans="1:48" ht="15.75" customHeight="1">
      <c r="A280" s="191" t="s">
        <v>1666</v>
      </c>
      <c r="B280" s="95">
        <v>45831</v>
      </c>
      <c r="C280" s="69" t="s">
        <v>1665</v>
      </c>
      <c r="D280" s="70">
        <v>1461</v>
      </c>
      <c r="E280" s="71">
        <v>19.3</v>
      </c>
      <c r="F280" s="71">
        <v>19.399999999999999</v>
      </c>
      <c r="G280" s="71">
        <v>4.2300000000000004</v>
      </c>
      <c r="H280" s="71">
        <v>0.11</v>
      </c>
      <c r="I280" s="71">
        <v>0.4</v>
      </c>
      <c r="J280" s="72">
        <v>4.5999999999999999E-2</v>
      </c>
      <c r="K280" s="72">
        <v>8.5999999999999993E-2</v>
      </c>
      <c r="L280" s="72">
        <v>3.6999999999999998E-2</v>
      </c>
      <c r="M280" s="72">
        <v>2.9000000000000001E-2</v>
      </c>
      <c r="N280" s="87">
        <f t="shared" si="19"/>
        <v>95.061999999999998</v>
      </c>
      <c r="O280" s="82">
        <v>35.29</v>
      </c>
      <c r="P280" s="34">
        <v>37.22</v>
      </c>
      <c r="Q280" s="34">
        <v>7.19</v>
      </c>
      <c r="R280" s="34">
        <v>17.63</v>
      </c>
      <c r="S280" s="34">
        <v>0.36</v>
      </c>
      <c r="T280" s="34">
        <v>0.25</v>
      </c>
      <c r="U280" s="34">
        <v>0.2</v>
      </c>
      <c r="V280" s="34">
        <v>0.18</v>
      </c>
      <c r="W280" s="34">
        <v>0.52</v>
      </c>
      <c r="X280" s="34">
        <v>1.05</v>
      </c>
      <c r="Y280" s="34">
        <v>1.0546897137999434</v>
      </c>
      <c r="Z280" s="34">
        <v>1.2584301501841881</v>
      </c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6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</row>
    <row r="281" spans="1:48" ht="15.75" customHeight="1">
      <c r="A281" s="191" t="s">
        <v>1668</v>
      </c>
      <c r="B281" s="95">
        <v>45831</v>
      </c>
      <c r="C281" s="69" t="s">
        <v>1667</v>
      </c>
      <c r="D281" s="70">
        <v>1491</v>
      </c>
      <c r="E281" s="71">
        <v>21.5</v>
      </c>
      <c r="F281" s="71">
        <v>22</v>
      </c>
      <c r="G281" s="71">
        <v>4.2130000000000001</v>
      </c>
      <c r="H281" s="71">
        <v>0.14000000000000001</v>
      </c>
      <c r="I281" s="71">
        <v>1.1000000000000001</v>
      </c>
      <c r="J281" s="72">
        <v>1.2999999999999999E-2</v>
      </c>
      <c r="K281" s="72">
        <v>8.7999999999999995E-2</v>
      </c>
      <c r="L281" s="72">
        <v>9.7000000000000003E-2</v>
      </c>
      <c r="M281" s="72">
        <v>2.7E-2</v>
      </c>
      <c r="N281" s="87">
        <f t="shared" si="19"/>
        <v>94.322000000000003</v>
      </c>
      <c r="O281" s="82">
        <v>33.93</v>
      </c>
      <c r="P281" s="34">
        <v>38.5</v>
      </c>
      <c r="Q281" s="34">
        <v>7.11</v>
      </c>
      <c r="R281" s="34">
        <v>18.45</v>
      </c>
      <c r="S281" s="34">
        <v>0.26</v>
      </c>
      <c r="T281" s="34">
        <v>0.13</v>
      </c>
      <c r="U281" s="34">
        <v>0.22</v>
      </c>
      <c r="V281" s="34">
        <v>0.14000000000000001</v>
      </c>
      <c r="W281" s="34">
        <v>0.34</v>
      </c>
      <c r="X281" s="34">
        <v>0.82</v>
      </c>
      <c r="Y281" s="34">
        <v>1.1346890657235484</v>
      </c>
      <c r="Z281" s="34">
        <v>1.3442381373415857</v>
      </c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6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</row>
    <row r="282" spans="1:48" ht="15.75" customHeight="1">
      <c r="A282" s="191" t="s">
        <v>1670</v>
      </c>
      <c r="B282" s="95">
        <v>45831</v>
      </c>
      <c r="C282" s="69" t="s">
        <v>1669</v>
      </c>
      <c r="D282" s="70">
        <v>1502</v>
      </c>
      <c r="E282" s="71">
        <v>23.4</v>
      </c>
      <c r="F282" s="71">
        <v>23.5</v>
      </c>
      <c r="G282" s="71">
        <v>4.32</v>
      </c>
      <c r="H282" s="71">
        <v>0.13</v>
      </c>
      <c r="I282" s="71">
        <v>0.79</v>
      </c>
      <c r="J282" s="72">
        <v>1.9E-2</v>
      </c>
      <c r="K282" s="72">
        <v>8.7999999999999995E-2</v>
      </c>
      <c r="L282" s="72">
        <v>7.4999999999999997E-2</v>
      </c>
      <c r="M282" s="72">
        <v>2.4E-2</v>
      </c>
      <c r="N282" s="87">
        <f t="shared" si="19"/>
        <v>94.554000000000002</v>
      </c>
      <c r="O282" s="82">
        <v>33.69</v>
      </c>
      <c r="P282" s="34">
        <v>38.32</v>
      </c>
      <c r="Q282" s="34">
        <v>7.01</v>
      </c>
      <c r="R282" s="34">
        <v>19.02</v>
      </c>
      <c r="S282" s="34">
        <v>0.24</v>
      </c>
      <c r="T282" s="34">
        <v>0.11</v>
      </c>
      <c r="U282" s="34">
        <v>0.23</v>
      </c>
      <c r="V282" s="34">
        <v>0.14000000000000001</v>
      </c>
      <c r="W282" s="34">
        <v>0.33</v>
      </c>
      <c r="X282" s="34">
        <v>0.79</v>
      </c>
      <c r="Y282" s="34">
        <f t="shared" ref="Y282" si="26">P282/O282</f>
        <v>1.1374295043039477</v>
      </c>
      <c r="Z282" s="34">
        <f t="shared" ref="Z282" si="27">(Q282+P282)/O282</f>
        <v>1.3455031166518254</v>
      </c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6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</row>
    <row r="283" spans="1:48" ht="15.75" customHeight="1">
      <c r="A283" s="141"/>
      <c r="B283" s="95"/>
      <c r="C283" s="69"/>
      <c r="D283" s="70"/>
      <c r="E283" s="71"/>
      <c r="F283" s="71"/>
      <c r="G283" s="71"/>
      <c r="H283" s="71"/>
      <c r="I283" s="71"/>
      <c r="J283" s="72"/>
      <c r="K283" s="72"/>
      <c r="L283" s="72"/>
      <c r="M283" s="72"/>
      <c r="N283" s="87"/>
      <c r="O283" s="82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6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</row>
    <row r="284" spans="1:48" ht="15.75" customHeight="1">
      <c r="A284" s="192" t="s">
        <v>1672</v>
      </c>
      <c r="B284" s="95">
        <v>45832</v>
      </c>
      <c r="C284" s="69" t="s">
        <v>1671</v>
      </c>
      <c r="D284" s="70">
        <v>1486</v>
      </c>
      <c r="E284" s="71">
        <v>2.1</v>
      </c>
      <c r="F284" s="71">
        <v>2.2000000000000002</v>
      </c>
      <c r="G284" s="71">
        <v>4.32</v>
      </c>
      <c r="H284" s="71">
        <v>0.13</v>
      </c>
      <c r="I284" s="71">
        <v>0.41</v>
      </c>
      <c r="J284" s="72">
        <v>3.3000000000000002E-2</v>
      </c>
      <c r="K284" s="72">
        <v>8.6999999999999994E-2</v>
      </c>
      <c r="L284" s="72">
        <v>4.7E-2</v>
      </c>
      <c r="M284" s="72">
        <v>2.5999999999999999E-2</v>
      </c>
      <c r="N284" s="87">
        <f t="shared" si="19"/>
        <v>94.947000000000003</v>
      </c>
      <c r="O284" s="82">
        <v>34.56</v>
      </c>
      <c r="P284" s="34">
        <v>37.53</v>
      </c>
      <c r="Q284" s="34">
        <v>6.8</v>
      </c>
      <c r="R284" s="34">
        <v>18.559999999999999</v>
      </c>
      <c r="S284" s="34">
        <v>0.32</v>
      </c>
      <c r="T284" s="34">
        <v>0.2</v>
      </c>
      <c r="U284" s="34">
        <v>0.21</v>
      </c>
      <c r="V284" s="34">
        <v>0.19</v>
      </c>
      <c r="W284" s="34">
        <v>0.52</v>
      </c>
      <c r="X284" s="34">
        <v>1.01</v>
      </c>
      <c r="Y284" s="34">
        <v>1.0859375</v>
      </c>
      <c r="Z284" s="34">
        <v>1.2826967592592591</v>
      </c>
      <c r="AA284" s="34"/>
      <c r="AB284" s="34" t="s">
        <v>48</v>
      </c>
      <c r="AC284" s="34">
        <v>22.3</v>
      </c>
      <c r="AD284" s="34" t="s">
        <v>51</v>
      </c>
      <c r="AE284" s="34"/>
      <c r="AF284" s="34"/>
      <c r="AG284" s="34"/>
      <c r="AH284" s="34"/>
      <c r="AI284" s="34"/>
      <c r="AJ284" s="34"/>
      <c r="AK284" s="34"/>
      <c r="AL284" s="36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</row>
    <row r="285" spans="1:48" ht="15.75" customHeight="1">
      <c r="A285" s="192" t="s">
        <v>1674</v>
      </c>
      <c r="B285" s="95">
        <v>45832</v>
      </c>
      <c r="C285" s="69" t="s">
        <v>1673</v>
      </c>
      <c r="D285" s="70">
        <v>1476</v>
      </c>
      <c r="E285" s="71">
        <v>3.48</v>
      </c>
      <c r="F285" s="71">
        <v>3.58</v>
      </c>
      <c r="G285" s="71">
        <v>4.4400000000000004</v>
      </c>
      <c r="H285" s="71">
        <v>0.12</v>
      </c>
      <c r="I285" s="71">
        <v>0.46</v>
      </c>
      <c r="J285" s="72">
        <v>3.3000000000000002E-2</v>
      </c>
      <c r="K285" s="72">
        <v>8.4000000000000005E-2</v>
      </c>
      <c r="L285" s="72">
        <v>5.2999999999999999E-2</v>
      </c>
      <c r="M285" s="72">
        <v>2.5000000000000001E-2</v>
      </c>
      <c r="N285" s="87">
        <f t="shared" ref="N285:N333" si="28">100-SUM(G285:M285)</f>
        <v>94.784999999999997</v>
      </c>
      <c r="O285" s="82">
        <v>34.65</v>
      </c>
      <c r="P285" s="34">
        <v>37.47</v>
      </c>
      <c r="Q285" s="34">
        <v>6.92</v>
      </c>
      <c r="R285" s="34">
        <v>18.46</v>
      </c>
      <c r="S285" s="34">
        <v>0.34</v>
      </c>
      <c r="T285" s="34">
        <v>0.18</v>
      </c>
      <c r="U285" s="34">
        <v>0.21</v>
      </c>
      <c r="V285" s="34">
        <v>0.18</v>
      </c>
      <c r="W285" s="34">
        <v>0.48</v>
      </c>
      <c r="X285" s="34">
        <v>1</v>
      </c>
      <c r="Y285" s="34">
        <v>1.0813852813852813</v>
      </c>
      <c r="Z285" s="34">
        <v>1.2810966810966811</v>
      </c>
      <c r="AA285" s="34"/>
      <c r="AB285" s="34" t="s">
        <v>50</v>
      </c>
      <c r="AC285" s="34">
        <v>6.3</v>
      </c>
      <c r="AD285" s="34">
        <v>24.6</v>
      </c>
      <c r="AE285" s="34">
        <v>18.600000000000001</v>
      </c>
      <c r="AF285" s="34">
        <v>0.6</v>
      </c>
      <c r="AG285" s="34">
        <v>3.75</v>
      </c>
      <c r="AH285" s="34">
        <v>52.449999999999996</v>
      </c>
      <c r="AI285" s="34">
        <v>1.3225806451612903</v>
      </c>
      <c r="AJ285" s="34">
        <v>43.055555555555557</v>
      </c>
      <c r="AK285" s="34">
        <v>864.67499999999995</v>
      </c>
      <c r="AL285" s="36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</row>
    <row r="286" spans="1:48" ht="15.75" customHeight="1">
      <c r="A286" s="193" t="s">
        <v>1676</v>
      </c>
      <c r="B286" s="95">
        <v>45832</v>
      </c>
      <c r="C286" s="69" t="s">
        <v>1675</v>
      </c>
      <c r="D286" s="70">
        <v>1478</v>
      </c>
      <c r="E286" s="71">
        <v>6.4</v>
      </c>
      <c r="F286" s="71">
        <v>6.5</v>
      </c>
      <c r="G286" s="71">
        <v>4.3499999999999996</v>
      </c>
      <c r="H286" s="71">
        <v>0.11</v>
      </c>
      <c r="I286" s="71">
        <v>0.28000000000000003</v>
      </c>
      <c r="J286" s="72">
        <v>4.3999999999999997E-2</v>
      </c>
      <c r="K286" s="72">
        <v>8.5000000000000006E-2</v>
      </c>
      <c r="L286" s="72">
        <v>3.4000000000000002E-2</v>
      </c>
      <c r="M286" s="72">
        <v>2.3E-2</v>
      </c>
      <c r="N286" s="87">
        <f t="shared" si="28"/>
        <v>95.073999999999998</v>
      </c>
      <c r="O286" s="82">
        <v>34.9</v>
      </c>
      <c r="P286" s="34">
        <v>37.24</v>
      </c>
      <c r="Q286" s="34">
        <v>6.73</v>
      </c>
      <c r="R286" s="34">
        <v>18.59</v>
      </c>
      <c r="S286" s="34">
        <v>0.32</v>
      </c>
      <c r="T286" s="34">
        <v>0.21</v>
      </c>
      <c r="U286" s="34">
        <v>0.22</v>
      </c>
      <c r="V286" s="34">
        <v>0.18</v>
      </c>
      <c r="W286" s="34">
        <v>0.46</v>
      </c>
      <c r="X286" s="34">
        <v>1.05</v>
      </c>
      <c r="Y286" s="34">
        <v>1.0670487106017192</v>
      </c>
      <c r="Z286" s="34">
        <v>1.2598853868194844</v>
      </c>
      <c r="AA286" s="34"/>
      <c r="AB286" s="34" t="s">
        <v>53</v>
      </c>
      <c r="AC286" s="34">
        <v>14.3</v>
      </c>
      <c r="AD286" s="34" t="s">
        <v>51</v>
      </c>
      <c r="AE286" s="34"/>
      <c r="AF286" s="34"/>
      <c r="AG286" s="34"/>
      <c r="AH286" s="34"/>
      <c r="AI286" s="34"/>
      <c r="AJ286" s="34"/>
      <c r="AK286" s="34"/>
      <c r="AL286" s="36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</row>
    <row r="287" spans="1:48" ht="15.75" customHeight="1">
      <c r="A287" s="193" t="s">
        <v>1678</v>
      </c>
      <c r="B287" s="95">
        <v>45832</v>
      </c>
      <c r="C287" s="69" t="s">
        <v>1677</v>
      </c>
      <c r="D287" s="70">
        <v>1469</v>
      </c>
      <c r="E287" s="71">
        <v>8.25</v>
      </c>
      <c r="F287" s="71">
        <v>8.35</v>
      </c>
      <c r="G287" s="71">
        <v>4.37</v>
      </c>
      <c r="H287" s="71">
        <v>0.11</v>
      </c>
      <c r="I287" s="71">
        <v>0.3</v>
      </c>
      <c r="J287" s="72">
        <v>4.2000000000000003E-2</v>
      </c>
      <c r="K287" s="72">
        <v>8.4000000000000005E-2</v>
      </c>
      <c r="L287" s="72">
        <v>3.6999999999999998E-2</v>
      </c>
      <c r="M287" s="72">
        <v>2.4E-2</v>
      </c>
      <c r="N287" s="87">
        <f t="shared" si="28"/>
        <v>95.033000000000001</v>
      </c>
      <c r="O287" s="82">
        <v>35.659999999999997</v>
      </c>
      <c r="P287" s="34">
        <v>37.01</v>
      </c>
      <c r="Q287" s="34">
        <v>6.66</v>
      </c>
      <c r="R287" s="34">
        <v>18</v>
      </c>
      <c r="S287" s="34">
        <v>0.36</v>
      </c>
      <c r="T287" s="34">
        <v>0.24</v>
      </c>
      <c r="U287" s="34">
        <v>0.2</v>
      </c>
      <c r="V287" s="34">
        <v>0.19</v>
      </c>
      <c r="W287" s="34">
        <v>0.5</v>
      </c>
      <c r="X287" s="34">
        <v>1.07</v>
      </c>
      <c r="Y287" s="34">
        <v>1.0378575434660684</v>
      </c>
      <c r="Z287" s="34">
        <v>1.2246214245653395</v>
      </c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6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</row>
    <row r="288" spans="1:48" ht="15.75" customHeight="1">
      <c r="A288" s="193" t="s">
        <v>1680</v>
      </c>
      <c r="B288" s="95">
        <v>45832</v>
      </c>
      <c r="C288" s="69" t="s">
        <v>1679</v>
      </c>
      <c r="D288" s="70">
        <v>1476</v>
      </c>
      <c r="E288" s="71">
        <v>10.35</v>
      </c>
      <c r="F288" s="71">
        <v>10.45</v>
      </c>
      <c r="G288" s="71">
        <v>4.28</v>
      </c>
      <c r="H288" s="71">
        <v>0.11</v>
      </c>
      <c r="I288" s="71">
        <v>0.43</v>
      </c>
      <c r="J288" s="72">
        <v>3.2000000000000001E-2</v>
      </c>
      <c r="K288" s="72">
        <v>8.1000000000000003E-2</v>
      </c>
      <c r="L288" s="72">
        <v>4.9000000000000002E-2</v>
      </c>
      <c r="M288" s="72">
        <v>2.1999999999999999E-2</v>
      </c>
      <c r="N288" s="87">
        <f t="shared" si="28"/>
        <v>94.995999999999995</v>
      </c>
      <c r="O288" s="82">
        <v>35.03</v>
      </c>
      <c r="P288" s="34">
        <v>37.15</v>
      </c>
      <c r="Q288" s="34">
        <v>6.81</v>
      </c>
      <c r="R288" s="34">
        <v>18.600000000000001</v>
      </c>
      <c r="S288" s="34">
        <v>0.31</v>
      </c>
      <c r="T288" s="34">
        <v>0.18</v>
      </c>
      <c r="U288" s="34">
        <v>0.21</v>
      </c>
      <c r="V288" s="34">
        <v>0.17</v>
      </c>
      <c r="W288" s="34">
        <v>0.44</v>
      </c>
      <c r="X288" s="34">
        <v>0.99</v>
      </c>
      <c r="Y288" s="34">
        <v>1.0605195546674278</v>
      </c>
      <c r="Z288" s="34">
        <v>1.2549243505566656</v>
      </c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6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spans="1:48" ht="15.75" customHeight="1">
      <c r="A289" s="193" t="s">
        <v>1682</v>
      </c>
      <c r="B289" s="95">
        <v>45832</v>
      </c>
      <c r="C289" s="69" t="s">
        <v>1681</v>
      </c>
      <c r="D289" s="70">
        <v>1490</v>
      </c>
      <c r="E289" s="71">
        <v>12.3</v>
      </c>
      <c r="F289" s="71">
        <v>12.4</v>
      </c>
      <c r="G289" s="71">
        <v>4.3600000000000003</v>
      </c>
      <c r="H289" s="71">
        <v>0.12</v>
      </c>
      <c r="I289" s="71">
        <v>0.44</v>
      </c>
      <c r="J289" s="72">
        <v>0.03</v>
      </c>
      <c r="K289" s="72">
        <v>8.4000000000000005E-2</v>
      </c>
      <c r="L289" s="72">
        <v>5.0999999999999997E-2</v>
      </c>
      <c r="M289" s="72">
        <v>2.3E-2</v>
      </c>
      <c r="N289" s="87">
        <f t="shared" si="28"/>
        <v>94.891999999999996</v>
      </c>
      <c r="O289" s="82">
        <v>34.44</v>
      </c>
      <c r="P289" s="34">
        <v>37.76</v>
      </c>
      <c r="Q289" s="34">
        <v>7.01</v>
      </c>
      <c r="R289" s="34">
        <v>18.399999999999999</v>
      </c>
      <c r="S289" s="34">
        <v>0.32</v>
      </c>
      <c r="T289" s="34">
        <v>0.19</v>
      </c>
      <c r="U289" s="34">
        <v>0.22</v>
      </c>
      <c r="V289" s="34">
        <v>0.16</v>
      </c>
      <c r="W289" s="34">
        <v>0.39</v>
      </c>
      <c r="X289" s="34">
        <v>1.01</v>
      </c>
      <c r="Y289" s="34">
        <v>1.0963995354239258</v>
      </c>
      <c r="Z289" s="34">
        <v>1.2999419279907085</v>
      </c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6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spans="1:48" ht="15.75" customHeight="1">
      <c r="A290" s="193" t="s">
        <v>1684</v>
      </c>
      <c r="B290" s="95">
        <v>45832</v>
      </c>
      <c r="C290" s="69" t="s">
        <v>1683</v>
      </c>
      <c r="D290" s="70">
        <v>1485</v>
      </c>
      <c r="E290" s="71">
        <v>14.05</v>
      </c>
      <c r="F290" s="71">
        <v>14.15</v>
      </c>
      <c r="G290" s="71">
        <v>4.33</v>
      </c>
      <c r="H290" s="71">
        <v>0.12</v>
      </c>
      <c r="I290" s="71">
        <v>0.39</v>
      </c>
      <c r="J290" s="72">
        <v>3.3000000000000002E-2</v>
      </c>
      <c r="K290" s="72">
        <v>8.2000000000000003E-2</v>
      </c>
      <c r="L290" s="72">
        <v>4.8000000000000001E-2</v>
      </c>
      <c r="M290" s="72">
        <v>2.1999999999999999E-2</v>
      </c>
      <c r="N290" s="87">
        <f t="shared" si="28"/>
        <v>94.974999999999994</v>
      </c>
      <c r="O290" s="82">
        <v>34.01</v>
      </c>
      <c r="P290" s="34">
        <v>37.92</v>
      </c>
      <c r="Q290" s="34">
        <v>7.05</v>
      </c>
      <c r="R290" s="34">
        <v>18.64</v>
      </c>
      <c r="S290" s="34">
        <v>0.3</v>
      </c>
      <c r="T290" s="34">
        <v>0.17</v>
      </c>
      <c r="U290" s="34">
        <v>0.22</v>
      </c>
      <c r="V290" s="34">
        <v>0.16</v>
      </c>
      <c r="W290" s="34">
        <v>0.4</v>
      </c>
      <c r="X290" s="34">
        <v>1.02</v>
      </c>
      <c r="Y290" s="34">
        <v>1.1149661864157603</v>
      </c>
      <c r="Z290" s="34">
        <v>1.3222581593648928</v>
      </c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6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spans="1:48" ht="15.75" customHeight="1">
      <c r="A291" s="193" t="s">
        <v>1685</v>
      </c>
      <c r="B291" s="95">
        <v>45832</v>
      </c>
      <c r="C291" s="69" t="s">
        <v>1686</v>
      </c>
      <c r="D291" s="70">
        <v>1467</v>
      </c>
      <c r="E291" s="71">
        <v>17.05</v>
      </c>
      <c r="F291" s="71">
        <v>17.149999999999999</v>
      </c>
      <c r="G291" s="71">
        <v>4.3</v>
      </c>
      <c r="H291" s="71">
        <v>0.11</v>
      </c>
      <c r="I291" s="71">
        <v>0.37</v>
      </c>
      <c r="J291" s="72">
        <v>3.3000000000000002E-2</v>
      </c>
      <c r="K291" s="72">
        <v>8.2000000000000003E-2</v>
      </c>
      <c r="L291" s="72">
        <v>4.3999999999999997E-2</v>
      </c>
      <c r="M291" s="72">
        <v>2.1999999999999999E-2</v>
      </c>
      <c r="N291" s="87">
        <f t="shared" si="28"/>
        <v>95.039000000000001</v>
      </c>
      <c r="O291" s="82">
        <v>34.03</v>
      </c>
      <c r="P291" s="34">
        <v>38.25</v>
      </c>
      <c r="Q291" s="34">
        <v>7.35</v>
      </c>
      <c r="R291" s="34">
        <v>17.649999999999999</v>
      </c>
      <c r="S291" s="34">
        <v>0.41</v>
      </c>
      <c r="T291" s="34">
        <v>0.21</v>
      </c>
      <c r="U291" s="34">
        <v>0.23</v>
      </c>
      <c r="V291" s="34">
        <v>0.17</v>
      </c>
      <c r="W291" s="34">
        <v>0.42</v>
      </c>
      <c r="X291" s="34">
        <v>1.0900000000000001</v>
      </c>
      <c r="Y291" s="34">
        <v>1.1240082280340875</v>
      </c>
      <c r="Z291" s="34">
        <v>1.3399941228327945</v>
      </c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6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spans="1:48" ht="15.75" customHeight="1">
      <c r="A292" s="193" t="s">
        <v>1688</v>
      </c>
      <c r="B292" s="95">
        <v>45832</v>
      </c>
      <c r="C292" s="69" t="s">
        <v>1687</v>
      </c>
      <c r="D292" s="70">
        <v>1490</v>
      </c>
      <c r="E292" s="71">
        <v>19.05</v>
      </c>
      <c r="F292" s="71">
        <v>19.149999999999999</v>
      </c>
      <c r="G292" s="71">
        <v>4.4000000000000004</v>
      </c>
      <c r="H292" s="71">
        <v>0.14000000000000001</v>
      </c>
      <c r="I292" s="71">
        <v>0.85</v>
      </c>
      <c r="J292" s="72">
        <v>1.4999999999999999E-2</v>
      </c>
      <c r="K292" s="72">
        <v>0.09</v>
      </c>
      <c r="L292" s="72">
        <v>0.09</v>
      </c>
      <c r="M292" s="72">
        <v>0.02</v>
      </c>
      <c r="N292" s="87">
        <f t="shared" si="28"/>
        <v>94.394999999999996</v>
      </c>
      <c r="O292" s="82">
        <v>33.25</v>
      </c>
      <c r="P292" s="34">
        <v>38.72</v>
      </c>
      <c r="Q292" s="34">
        <v>7.13</v>
      </c>
      <c r="R292" s="34">
        <v>18.77</v>
      </c>
      <c r="S292" s="34">
        <v>0.25</v>
      </c>
      <c r="T292" s="34">
        <v>0.13</v>
      </c>
      <c r="U292" s="34">
        <v>0.23</v>
      </c>
      <c r="V292" s="34">
        <v>0.15</v>
      </c>
      <c r="W292" s="34">
        <v>0.34</v>
      </c>
      <c r="X292" s="34">
        <v>0.93</v>
      </c>
      <c r="Y292" s="34">
        <v>1.1645112781954887</v>
      </c>
      <c r="Z292" s="34">
        <v>1.3789473684210527</v>
      </c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6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spans="1:48" ht="15.75" customHeight="1">
      <c r="A293" s="193" t="s">
        <v>1690</v>
      </c>
      <c r="B293" s="95">
        <v>45832</v>
      </c>
      <c r="C293" s="69" t="s">
        <v>1689</v>
      </c>
      <c r="D293" s="70">
        <v>1501</v>
      </c>
      <c r="E293" s="71">
        <v>21.5</v>
      </c>
      <c r="F293" s="71">
        <v>22</v>
      </c>
      <c r="G293" s="71">
        <v>4.32</v>
      </c>
      <c r="H293" s="71">
        <v>0.15</v>
      </c>
      <c r="I293" s="71">
        <v>0.73</v>
      </c>
      <c r="J293" s="72">
        <v>1.6E-2</v>
      </c>
      <c r="K293" s="72">
        <v>9.4E-2</v>
      </c>
      <c r="L293" s="72">
        <v>8.2000000000000003E-2</v>
      </c>
      <c r="M293" s="72">
        <v>0.02</v>
      </c>
      <c r="N293" s="87">
        <f t="shared" si="28"/>
        <v>94.587999999999994</v>
      </c>
      <c r="O293" s="82">
        <v>33.11</v>
      </c>
      <c r="P293" s="34">
        <v>39.01</v>
      </c>
      <c r="Q293" s="34">
        <v>7.25</v>
      </c>
      <c r="R293" s="34">
        <v>18.46</v>
      </c>
      <c r="S293" s="34">
        <v>0.26</v>
      </c>
      <c r="T293" s="34">
        <v>0.14000000000000001</v>
      </c>
      <c r="U293" s="34">
        <v>0.23</v>
      </c>
      <c r="V293" s="34">
        <v>0.15</v>
      </c>
      <c r="W293" s="34">
        <v>0.36</v>
      </c>
      <c r="X293" s="34">
        <v>0.93</v>
      </c>
      <c r="Y293" s="34">
        <v>1.1781938991241316</v>
      </c>
      <c r="Z293" s="34">
        <v>1.3971609785563273</v>
      </c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6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spans="1:48" ht="15.75" customHeight="1">
      <c r="A294" s="193" t="s">
        <v>1692</v>
      </c>
      <c r="B294" s="95">
        <v>45832</v>
      </c>
      <c r="C294" s="69" t="s">
        <v>1691</v>
      </c>
      <c r="D294" s="70">
        <v>1489</v>
      </c>
      <c r="E294" s="71">
        <v>23.55</v>
      </c>
      <c r="F294" s="71">
        <v>0.05</v>
      </c>
      <c r="G294" s="71">
        <v>4.3899999999999997</v>
      </c>
      <c r="H294" s="71">
        <v>0.14000000000000001</v>
      </c>
      <c r="I294" s="71">
        <v>0.47</v>
      </c>
      <c r="J294" s="72">
        <v>2.5000000000000001E-2</v>
      </c>
      <c r="K294" s="72">
        <v>0.09</v>
      </c>
      <c r="L294" s="72">
        <v>5.7000000000000002E-2</v>
      </c>
      <c r="M294" s="72">
        <v>1.9E-2</v>
      </c>
      <c r="N294" s="87">
        <f t="shared" si="28"/>
        <v>94.808999999999997</v>
      </c>
      <c r="O294" s="82">
        <v>33.94</v>
      </c>
      <c r="P294" s="34">
        <v>38.69</v>
      </c>
      <c r="Q294" s="34">
        <v>7.26</v>
      </c>
      <c r="R294" s="34">
        <v>17.47</v>
      </c>
      <c r="S294" s="34">
        <v>0.41</v>
      </c>
      <c r="T294" s="34">
        <v>0.19</v>
      </c>
      <c r="U294" s="34">
        <v>0.23</v>
      </c>
      <c r="V294" s="34">
        <v>0.19</v>
      </c>
      <c r="W294" s="34">
        <v>0.5</v>
      </c>
      <c r="X294" s="34">
        <v>1.01</v>
      </c>
      <c r="Y294" s="34">
        <v>1.1399528579846789</v>
      </c>
      <c r="Z294" s="34">
        <v>1.3538597525044196</v>
      </c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6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spans="1:48" ht="15.75" customHeight="1">
      <c r="A295" s="145"/>
      <c r="B295" s="95"/>
      <c r="C295" s="69"/>
      <c r="D295" s="70"/>
      <c r="E295" s="71"/>
      <c r="F295" s="71"/>
      <c r="G295" s="71"/>
      <c r="H295" s="71"/>
      <c r="I295" s="71"/>
      <c r="J295" s="72"/>
      <c r="K295" s="72"/>
      <c r="L295" s="72"/>
      <c r="M295" s="72"/>
      <c r="N295" s="87"/>
      <c r="O295" s="82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6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spans="1:48" ht="15.75" customHeight="1">
      <c r="A296" s="193" t="s">
        <v>1694</v>
      </c>
      <c r="B296" s="95">
        <v>45833</v>
      </c>
      <c r="C296" s="69" t="s">
        <v>1693</v>
      </c>
      <c r="D296" s="70">
        <v>1474</v>
      </c>
      <c r="E296" s="71">
        <v>1.35</v>
      </c>
      <c r="F296" s="71">
        <v>1.45</v>
      </c>
      <c r="G296" s="71">
        <v>4.4400000000000004</v>
      </c>
      <c r="H296" s="71">
        <v>0.14000000000000001</v>
      </c>
      <c r="I296" s="71">
        <v>0.56999999999999995</v>
      </c>
      <c r="J296" s="72">
        <v>2.1999999999999999E-2</v>
      </c>
      <c r="K296" s="72">
        <v>9.0999999999999998E-2</v>
      </c>
      <c r="L296" s="72">
        <v>6.4000000000000001E-2</v>
      </c>
      <c r="M296" s="72">
        <v>0.02</v>
      </c>
      <c r="N296" s="87">
        <f t="shared" si="28"/>
        <v>94.653000000000006</v>
      </c>
      <c r="O296" s="82">
        <v>34.32</v>
      </c>
      <c r="P296" s="34">
        <v>38.07</v>
      </c>
      <c r="Q296" s="34">
        <v>7.03</v>
      </c>
      <c r="R296" s="34">
        <v>18.09</v>
      </c>
      <c r="S296" s="34">
        <v>0.3</v>
      </c>
      <c r="T296" s="34">
        <v>0.18</v>
      </c>
      <c r="U296" s="34">
        <v>0.22</v>
      </c>
      <c r="V296" s="34">
        <v>0.19</v>
      </c>
      <c r="W296" s="34">
        <v>0.51</v>
      </c>
      <c r="X296" s="34">
        <v>0.97</v>
      </c>
      <c r="Y296" s="34">
        <f t="shared" ref="Y296:Y297" si="29">P296/O296</f>
        <v>1.1092657342657342</v>
      </c>
      <c r="Z296" s="34">
        <f t="shared" ref="Z296:Z297" si="30">(Q296+P296)/O296</f>
        <v>1.3141025641025641</v>
      </c>
      <c r="AA296" s="34"/>
      <c r="AB296" s="34" t="s">
        <v>48</v>
      </c>
      <c r="AC296" s="34">
        <v>22.3</v>
      </c>
      <c r="AD296" s="34">
        <v>24.8</v>
      </c>
      <c r="AE296" s="34">
        <v>18.399999999999999</v>
      </c>
      <c r="AF296" s="34">
        <v>0.4</v>
      </c>
      <c r="AG296" s="34">
        <v>3.89</v>
      </c>
      <c r="AH296" s="34">
        <v>52.510000000000005</v>
      </c>
      <c r="AI296" s="34">
        <v>1.347826086956522</v>
      </c>
      <c r="AJ296" s="34">
        <v>42.592592592592588</v>
      </c>
      <c r="AK296" s="34">
        <v>875.04499999999996</v>
      </c>
      <c r="AL296" s="36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</row>
    <row r="297" spans="1:48" ht="15.75" customHeight="1">
      <c r="A297" s="193" t="s">
        <v>1696</v>
      </c>
      <c r="B297" s="95">
        <v>45833</v>
      </c>
      <c r="C297" s="69" t="s">
        <v>1695</v>
      </c>
      <c r="D297" s="70">
        <v>1500</v>
      </c>
      <c r="E297" s="71">
        <v>3.3</v>
      </c>
      <c r="F297" s="71">
        <v>3.4</v>
      </c>
      <c r="G297" s="71">
        <v>4.42</v>
      </c>
      <c r="H297" s="71">
        <v>0.14000000000000001</v>
      </c>
      <c r="I297" s="71">
        <v>0.56999999999999995</v>
      </c>
      <c r="J297" s="72">
        <v>1.9E-2</v>
      </c>
      <c r="K297" s="72">
        <v>8.5000000000000006E-2</v>
      </c>
      <c r="L297" s="72">
        <v>6.3E-2</v>
      </c>
      <c r="M297" s="72">
        <v>0.02</v>
      </c>
      <c r="N297" s="87">
        <f t="shared" si="28"/>
        <v>94.683000000000007</v>
      </c>
      <c r="O297" s="82">
        <v>34.270000000000003</v>
      </c>
      <c r="P297" s="34">
        <v>38.86</v>
      </c>
      <c r="Q297" s="34">
        <v>7.07</v>
      </c>
      <c r="R297" s="34">
        <v>17.7</v>
      </c>
      <c r="S297" s="34">
        <v>0.27</v>
      </c>
      <c r="T297" s="34">
        <v>0.13</v>
      </c>
      <c r="U297" s="34">
        <v>0.22</v>
      </c>
      <c r="V297" s="34">
        <v>0.16</v>
      </c>
      <c r="W297" s="34">
        <v>0.38</v>
      </c>
      <c r="X297" s="34">
        <v>0.83</v>
      </c>
      <c r="Y297" s="34">
        <f t="shared" si="29"/>
        <v>1.1339363875109425</v>
      </c>
      <c r="Z297" s="34">
        <f t="shared" si="30"/>
        <v>1.3402392763349866</v>
      </c>
      <c r="AA297" s="34"/>
      <c r="AB297" s="34" t="s">
        <v>50</v>
      </c>
      <c r="AC297" s="34">
        <v>6.3</v>
      </c>
      <c r="AD297" s="34" t="s">
        <v>51</v>
      </c>
      <c r="AE297" s="34"/>
      <c r="AF297" s="34"/>
      <c r="AG297" s="34"/>
      <c r="AH297" s="34"/>
      <c r="AI297" s="34"/>
      <c r="AJ297" s="34"/>
      <c r="AK297" s="34"/>
      <c r="AL297" s="36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</row>
    <row r="298" spans="1:48" ht="15.75" customHeight="1">
      <c r="A298" s="194" t="s">
        <v>1698</v>
      </c>
      <c r="B298" s="95">
        <v>45833</v>
      </c>
      <c r="C298" s="69" t="s">
        <v>1697</v>
      </c>
      <c r="D298" s="70">
        <v>1494</v>
      </c>
      <c r="E298" s="71">
        <v>5.45</v>
      </c>
      <c r="F298" s="71">
        <v>5.55</v>
      </c>
      <c r="G298" s="71">
        <v>4.45</v>
      </c>
      <c r="H298" s="71">
        <v>0.14000000000000001</v>
      </c>
      <c r="I298" s="71">
        <v>0.61</v>
      </c>
      <c r="J298" s="72">
        <v>1.7999999999999999E-2</v>
      </c>
      <c r="K298" s="72">
        <v>8.8999999999999996E-2</v>
      </c>
      <c r="L298" s="72">
        <v>6.6000000000000003E-2</v>
      </c>
      <c r="M298" s="72">
        <v>1.9E-2</v>
      </c>
      <c r="N298" s="87">
        <f t="shared" si="28"/>
        <v>94.608000000000004</v>
      </c>
      <c r="O298" s="82">
        <v>34.4</v>
      </c>
      <c r="P298" s="34">
        <v>38.9</v>
      </c>
      <c r="Q298" s="34">
        <v>7.2</v>
      </c>
      <c r="R298" s="34">
        <v>17.309999999999999</v>
      </c>
      <c r="S298" s="34">
        <v>0.28000000000000003</v>
      </c>
      <c r="T298" s="34">
        <v>0.15</v>
      </c>
      <c r="U298" s="34">
        <v>0.22</v>
      </c>
      <c r="V298" s="34">
        <v>0.16</v>
      </c>
      <c r="W298" s="34">
        <v>0.4</v>
      </c>
      <c r="X298" s="34">
        <v>0.87</v>
      </c>
      <c r="Y298" s="34">
        <v>1.1308139534883721</v>
      </c>
      <c r="Z298" s="34">
        <v>1.3401162790697676</v>
      </c>
      <c r="AA298" s="34"/>
      <c r="AB298" s="34" t="s">
        <v>53</v>
      </c>
      <c r="AC298" s="34">
        <v>14.3</v>
      </c>
      <c r="AD298" s="34">
        <v>24.8</v>
      </c>
      <c r="AE298" s="34">
        <v>18</v>
      </c>
      <c r="AF298" s="34">
        <v>0.6</v>
      </c>
      <c r="AG298" s="34">
        <v>3.48</v>
      </c>
      <c r="AH298" s="34">
        <v>53.120000000000005</v>
      </c>
      <c r="AI298" s="34">
        <v>1.3777777777777778</v>
      </c>
      <c r="AJ298" s="34">
        <v>42.056074766355145</v>
      </c>
      <c r="AK298" s="34">
        <v>862.54</v>
      </c>
      <c r="AL298" s="36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spans="1:48" ht="15.75" customHeight="1">
      <c r="A299" s="194" t="s">
        <v>1700</v>
      </c>
      <c r="B299" s="95">
        <v>45833</v>
      </c>
      <c r="C299" s="69" t="s">
        <v>1699</v>
      </c>
      <c r="D299" s="70">
        <v>1492</v>
      </c>
      <c r="E299" s="71">
        <v>8</v>
      </c>
      <c r="F299" s="71">
        <v>8.1</v>
      </c>
      <c r="G299" s="71">
        <v>4.3499999999999996</v>
      </c>
      <c r="H299" s="71">
        <v>0.14000000000000001</v>
      </c>
      <c r="I299" s="71">
        <v>0.61</v>
      </c>
      <c r="J299" s="72">
        <v>1.9E-2</v>
      </c>
      <c r="K299" s="72">
        <v>9.0999999999999998E-2</v>
      </c>
      <c r="L299" s="72">
        <v>6.8000000000000005E-2</v>
      </c>
      <c r="M299" s="72">
        <v>1.9E-2</v>
      </c>
      <c r="N299" s="87">
        <f t="shared" si="28"/>
        <v>94.703000000000003</v>
      </c>
      <c r="O299" s="82">
        <v>34.090000000000003</v>
      </c>
      <c r="P299" s="34">
        <v>38.520000000000003</v>
      </c>
      <c r="Q299" s="34">
        <v>7.28</v>
      </c>
      <c r="R299" s="34">
        <v>17.75</v>
      </c>
      <c r="S299" s="34">
        <v>0.33</v>
      </c>
      <c r="T299" s="34">
        <v>0.15</v>
      </c>
      <c r="U299" s="34">
        <v>0.22</v>
      </c>
      <c r="V299" s="34">
        <v>0.18</v>
      </c>
      <c r="W299" s="34">
        <v>0.46</v>
      </c>
      <c r="X299" s="34">
        <v>0.92</v>
      </c>
      <c r="Y299" s="34">
        <v>1.1299501320035201</v>
      </c>
      <c r="Z299" s="34">
        <v>1.3435024933998241</v>
      </c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6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</row>
    <row r="300" spans="1:48" ht="15.75" customHeight="1">
      <c r="A300" s="194" t="s">
        <v>1702</v>
      </c>
      <c r="B300" s="95">
        <v>45833</v>
      </c>
      <c r="C300" s="69" t="s">
        <v>1701</v>
      </c>
      <c r="D300" s="70">
        <v>1487</v>
      </c>
      <c r="E300" s="71">
        <v>10.199999999999999</v>
      </c>
      <c r="F300" s="71">
        <v>10.3</v>
      </c>
      <c r="G300" s="71">
        <v>4.3899999999999997</v>
      </c>
      <c r="H300" s="71">
        <v>0.13</v>
      </c>
      <c r="I300" s="71">
        <v>0.66</v>
      </c>
      <c r="J300" s="72">
        <v>2.3E-2</v>
      </c>
      <c r="K300" s="72">
        <v>9.5000000000000001E-2</v>
      </c>
      <c r="L300" s="72">
        <v>7.1999999999999995E-2</v>
      </c>
      <c r="M300" s="72">
        <v>1.9E-2</v>
      </c>
      <c r="N300" s="87">
        <f t="shared" si="28"/>
        <v>94.611000000000004</v>
      </c>
      <c r="O300" s="82">
        <v>34.229999999999997</v>
      </c>
      <c r="P300" s="34">
        <v>38.24</v>
      </c>
      <c r="Q300" s="34">
        <v>7.14</v>
      </c>
      <c r="R300" s="34">
        <v>17.93</v>
      </c>
      <c r="S300" s="34">
        <v>0.28999999999999998</v>
      </c>
      <c r="T300" s="34">
        <v>0.15</v>
      </c>
      <c r="U300" s="34">
        <v>0.22</v>
      </c>
      <c r="V300" s="34">
        <v>0.17</v>
      </c>
      <c r="W300" s="34">
        <v>0.45</v>
      </c>
      <c r="X300" s="34">
        <v>0.98</v>
      </c>
      <c r="Y300" s="34">
        <v>1.117148699970786</v>
      </c>
      <c r="Z300" s="34">
        <v>1.3257376570260009</v>
      </c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6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</row>
    <row r="301" spans="1:48" ht="15.75" customHeight="1">
      <c r="A301" s="194" t="s">
        <v>1704</v>
      </c>
      <c r="B301" s="95">
        <v>45833</v>
      </c>
      <c r="C301" s="69" t="s">
        <v>1703</v>
      </c>
      <c r="D301" s="70">
        <v>1482</v>
      </c>
      <c r="E301" s="71">
        <v>12.35</v>
      </c>
      <c r="F301" s="71">
        <v>12.45</v>
      </c>
      <c r="G301" s="71">
        <v>4.47</v>
      </c>
      <c r="H301" s="71">
        <v>0.13</v>
      </c>
      <c r="I301" s="71">
        <v>0.57999999999999996</v>
      </c>
      <c r="J301" s="72">
        <v>2.5999999999999999E-2</v>
      </c>
      <c r="K301" s="72">
        <v>9.1999999999999998E-2</v>
      </c>
      <c r="L301" s="72">
        <v>6.5000000000000002E-2</v>
      </c>
      <c r="M301" s="72">
        <v>0.02</v>
      </c>
      <c r="N301" s="87">
        <f t="shared" si="28"/>
        <v>94.617000000000004</v>
      </c>
      <c r="O301" s="82">
        <v>34.049999999999997</v>
      </c>
      <c r="P301" s="34">
        <v>38.39</v>
      </c>
      <c r="Q301" s="34">
        <v>7.35</v>
      </c>
      <c r="R301" s="34">
        <v>17.66</v>
      </c>
      <c r="S301" s="34">
        <v>0.31</v>
      </c>
      <c r="T301" s="34">
        <v>0.18</v>
      </c>
      <c r="U301" s="34">
        <v>0.23</v>
      </c>
      <c r="V301" s="34">
        <v>0.18</v>
      </c>
      <c r="W301" s="34">
        <v>0.5</v>
      </c>
      <c r="X301" s="34">
        <v>1.04</v>
      </c>
      <c r="Y301" s="34">
        <v>1.127459618208517</v>
      </c>
      <c r="Z301" s="34">
        <v>1.3433186490455216</v>
      </c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6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</row>
    <row r="302" spans="1:48" ht="15.75" customHeight="1">
      <c r="A302" s="194" t="s">
        <v>1706</v>
      </c>
      <c r="B302" s="95">
        <v>45833</v>
      </c>
      <c r="C302" s="69" t="s">
        <v>1705</v>
      </c>
      <c r="D302" s="70">
        <v>1480</v>
      </c>
      <c r="E302" s="71">
        <v>14.05</v>
      </c>
      <c r="F302" s="71">
        <v>14.15</v>
      </c>
      <c r="G302" s="71">
        <v>4.34</v>
      </c>
      <c r="H302" s="71">
        <v>0.11</v>
      </c>
      <c r="I302" s="71">
        <v>0.42</v>
      </c>
      <c r="J302" s="72">
        <v>3.6999999999999998E-2</v>
      </c>
      <c r="K302" s="72">
        <v>8.3000000000000004E-2</v>
      </c>
      <c r="L302" s="72">
        <v>0.05</v>
      </c>
      <c r="M302" s="72">
        <v>1.9E-2</v>
      </c>
      <c r="N302" s="87">
        <f t="shared" si="28"/>
        <v>94.941000000000003</v>
      </c>
      <c r="O302" s="82">
        <v>34.020000000000003</v>
      </c>
      <c r="P302" s="34">
        <v>38.06</v>
      </c>
      <c r="Q302" s="34">
        <v>7.21</v>
      </c>
      <c r="R302" s="34">
        <v>18.09</v>
      </c>
      <c r="S302" s="34">
        <v>0.35</v>
      </c>
      <c r="T302" s="34">
        <v>0.17</v>
      </c>
      <c r="U302" s="34">
        <v>0.23</v>
      </c>
      <c r="V302" s="34">
        <v>0.19</v>
      </c>
      <c r="W302" s="34">
        <v>0.49</v>
      </c>
      <c r="X302" s="34">
        <v>1.05</v>
      </c>
      <c r="Y302" s="34">
        <v>1.1187536743092299</v>
      </c>
      <c r="Z302" s="34">
        <v>1.3306878306878307</v>
      </c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6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</row>
    <row r="303" spans="1:48" ht="15.75" customHeight="1">
      <c r="A303" s="194" t="s">
        <v>1708</v>
      </c>
      <c r="B303" s="95">
        <v>45833</v>
      </c>
      <c r="C303" s="69" t="s">
        <v>1707</v>
      </c>
      <c r="D303" s="70">
        <v>1483</v>
      </c>
      <c r="E303" s="71">
        <v>15.55</v>
      </c>
      <c r="F303" s="71">
        <v>16.05</v>
      </c>
      <c r="G303" s="71">
        <v>4.43</v>
      </c>
      <c r="H303" s="71">
        <v>0.13</v>
      </c>
      <c r="I303" s="71">
        <v>0.69</v>
      </c>
      <c r="J303" s="72">
        <v>2.1999999999999999E-2</v>
      </c>
      <c r="K303" s="72">
        <v>9.5000000000000001E-2</v>
      </c>
      <c r="L303" s="72">
        <v>7.4999999999999997E-2</v>
      </c>
      <c r="M303" s="72">
        <v>0.02</v>
      </c>
      <c r="N303" s="87">
        <f t="shared" si="28"/>
        <v>94.537999999999997</v>
      </c>
      <c r="O303" s="82">
        <v>33.72</v>
      </c>
      <c r="P303" s="34">
        <v>38.1</v>
      </c>
      <c r="Q303" s="34">
        <v>7.43</v>
      </c>
      <c r="R303" s="34">
        <v>18.18</v>
      </c>
      <c r="S303" s="34">
        <v>0.32</v>
      </c>
      <c r="T303" s="34">
        <v>0.17</v>
      </c>
      <c r="U303" s="34">
        <v>0.22</v>
      </c>
      <c r="V303" s="34">
        <v>0.18</v>
      </c>
      <c r="W303" s="34">
        <v>0.51</v>
      </c>
      <c r="X303" s="34">
        <v>1.07</v>
      </c>
      <c r="Y303" s="34">
        <v>1.1298932384341638</v>
      </c>
      <c r="Z303" s="34">
        <v>1.3502372479240807</v>
      </c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6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</row>
    <row r="304" spans="1:48" ht="15.75" customHeight="1">
      <c r="A304" s="194" t="s">
        <v>1710</v>
      </c>
      <c r="B304" s="95">
        <v>45833</v>
      </c>
      <c r="C304" s="69" t="s">
        <v>1709</v>
      </c>
      <c r="D304" s="70">
        <v>1489</v>
      </c>
      <c r="E304" s="71">
        <v>17.3</v>
      </c>
      <c r="F304" s="71">
        <v>17.399999999999999</v>
      </c>
      <c r="G304" s="71">
        <v>4.41</v>
      </c>
      <c r="H304" s="71">
        <v>0.12</v>
      </c>
      <c r="I304" s="71">
        <v>0.42</v>
      </c>
      <c r="J304" s="72">
        <v>2.9000000000000001E-2</v>
      </c>
      <c r="K304" s="72">
        <v>8.8999999999999996E-2</v>
      </c>
      <c r="L304" s="72">
        <v>5.2999999999999999E-2</v>
      </c>
      <c r="M304" s="72">
        <v>0.02</v>
      </c>
      <c r="N304" s="87">
        <f t="shared" si="28"/>
        <v>94.858999999999995</v>
      </c>
      <c r="O304" s="82">
        <v>33.840000000000003</v>
      </c>
      <c r="P304" s="34">
        <v>38.28</v>
      </c>
      <c r="Q304" s="34">
        <v>7.16</v>
      </c>
      <c r="R304" s="34">
        <v>18.18</v>
      </c>
      <c r="S304" s="34">
        <v>0.32</v>
      </c>
      <c r="T304" s="34">
        <v>0.18</v>
      </c>
      <c r="U304" s="34">
        <v>0.23</v>
      </c>
      <c r="V304" s="34">
        <v>0.17</v>
      </c>
      <c r="W304" s="34">
        <v>0.48</v>
      </c>
      <c r="X304" s="34">
        <v>1.07</v>
      </c>
      <c r="Y304" s="34">
        <v>1.1312056737588652</v>
      </c>
      <c r="Z304" s="34">
        <v>1.3427895981087468</v>
      </c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6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</row>
    <row r="305" spans="1:48" ht="15.75" customHeight="1">
      <c r="A305" s="194" t="s">
        <v>1712</v>
      </c>
      <c r="B305" s="95">
        <v>45833</v>
      </c>
      <c r="C305" s="69" t="s">
        <v>1711</v>
      </c>
      <c r="D305" s="70">
        <v>1473</v>
      </c>
      <c r="E305" s="71">
        <v>20.25</v>
      </c>
      <c r="F305" s="71">
        <v>20.350000000000001</v>
      </c>
      <c r="G305" s="71">
        <v>4.2699999999999996</v>
      </c>
      <c r="H305" s="71">
        <v>0.1</v>
      </c>
      <c r="I305" s="71">
        <v>0.25</v>
      </c>
      <c r="J305" s="72">
        <v>4.3999999999999997E-2</v>
      </c>
      <c r="K305" s="72">
        <v>8.5000000000000006E-2</v>
      </c>
      <c r="L305" s="72">
        <v>3.3000000000000002E-2</v>
      </c>
      <c r="M305" s="72">
        <v>1.7999999999999999E-2</v>
      </c>
      <c r="N305" s="87">
        <f t="shared" si="28"/>
        <v>95.2</v>
      </c>
      <c r="O305" s="82">
        <v>33.840000000000003</v>
      </c>
      <c r="P305" s="34">
        <v>38.06</v>
      </c>
      <c r="Q305" s="34">
        <v>7.3</v>
      </c>
      <c r="R305" s="34">
        <v>17.82</v>
      </c>
      <c r="S305" s="34">
        <v>0.37</v>
      </c>
      <c r="T305" s="34">
        <v>0.23</v>
      </c>
      <c r="U305" s="34">
        <v>0.22</v>
      </c>
      <c r="V305" s="34">
        <v>0.2</v>
      </c>
      <c r="W305" s="34">
        <v>0.49</v>
      </c>
      <c r="X305" s="34">
        <v>1.22</v>
      </c>
      <c r="Y305" s="34">
        <v>1.1247044917257683</v>
      </c>
      <c r="Z305" s="34">
        <v>1.3404255319148934</v>
      </c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6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</row>
    <row r="306" spans="1:48" ht="15.75" customHeight="1">
      <c r="A306" s="194" t="s">
        <v>1714</v>
      </c>
      <c r="B306" s="95">
        <v>45833</v>
      </c>
      <c r="C306" s="69" t="s">
        <v>1713</v>
      </c>
      <c r="D306" s="70">
        <v>1480</v>
      </c>
      <c r="E306" s="71">
        <v>22</v>
      </c>
      <c r="F306" s="71">
        <v>22.1</v>
      </c>
      <c r="G306" s="71">
        <v>4.41</v>
      </c>
      <c r="H306" s="71">
        <v>0.13</v>
      </c>
      <c r="I306" s="71">
        <v>0.63</v>
      </c>
      <c r="J306" s="72">
        <v>2.1000000000000001E-2</v>
      </c>
      <c r="K306" s="72">
        <v>9.8000000000000004E-2</v>
      </c>
      <c r="L306" s="72">
        <v>7.1999999999999995E-2</v>
      </c>
      <c r="M306" s="72">
        <v>0.02</v>
      </c>
      <c r="N306" s="87">
        <f t="shared" si="28"/>
        <v>94.619</v>
      </c>
      <c r="O306" s="82">
        <v>33.409999999999997</v>
      </c>
      <c r="P306" s="34">
        <v>38.85</v>
      </c>
      <c r="Q306" s="34">
        <v>7.31</v>
      </c>
      <c r="R306" s="34">
        <v>17.89</v>
      </c>
      <c r="S306" s="34">
        <v>0.3</v>
      </c>
      <c r="T306" s="34">
        <v>0.17</v>
      </c>
      <c r="U306" s="34">
        <v>0.23</v>
      </c>
      <c r="V306" s="34">
        <v>0.17</v>
      </c>
      <c r="W306" s="34">
        <v>0.48</v>
      </c>
      <c r="X306" s="34">
        <v>1.08</v>
      </c>
      <c r="Y306" s="34">
        <v>1.1628255013469022</v>
      </c>
      <c r="Z306" s="34">
        <v>1.3816222687818021</v>
      </c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6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</row>
    <row r="307" spans="1:48" ht="15.75" customHeight="1">
      <c r="A307" s="194" t="s">
        <v>1716</v>
      </c>
      <c r="B307" s="95">
        <v>45833</v>
      </c>
      <c r="C307" s="69" t="s">
        <v>1715</v>
      </c>
      <c r="D307" s="70">
        <v>1485</v>
      </c>
      <c r="E307" s="71">
        <v>23.5</v>
      </c>
      <c r="F307" s="71">
        <v>0</v>
      </c>
      <c r="G307" s="71">
        <v>4.3499999999999996</v>
      </c>
      <c r="H307" s="71">
        <v>0.12</v>
      </c>
      <c r="I307" s="71">
        <v>0.28000000000000003</v>
      </c>
      <c r="J307" s="72">
        <v>3.3000000000000002E-2</v>
      </c>
      <c r="K307" s="72">
        <v>9.1999999999999998E-2</v>
      </c>
      <c r="L307" s="72">
        <v>0.04</v>
      </c>
      <c r="M307" s="72">
        <v>2.1000000000000001E-2</v>
      </c>
      <c r="N307" s="87">
        <f t="shared" si="28"/>
        <v>95.063999999999993</v>
      </c>
      <c r="O307" s="82">
        <v>33.979999999999997</v>
      </c>
      <c r="P307" s="34">
        <v>38.450000000000003</v>
      </c>
      <c r="Q307" s="34">
        <v>7.11</v>
      </c>
      <c r="R307" s="34">
        <v>17.87</v>
      </c>
      <c r="S307" s="34">
        <v>0.3</v>
      </c>
      <c r="T307" s="34">
        <v>0.19</v>
      </c>
      <c r="U307" s="34">
        <v>0.23</v>
      </c>
      <c r="V307" s="34">
        <v>0.19</v>
      </c>
      <c r="W307" s="34">
        <v>0.5</v>
      </c>
      <c r="X307" s="34">
        <v>1.07</v>
      </c>
      <c r="Y307" s="34">
        <f t="shared" ref="Y307" si="31">P307/O307</f>
        <v>1.1315479693937611</v>
      </c>
      <c r="Z307" s="34">
        <f t="shared" ref="Z307" si="32">(Q307+P307)/O307</f>
        <v>1.3407886992348441</v>
      </c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6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</row>
    <row r="308" spans="1:48" ht="15.75" customHeight="1">
      <c r="A308" s="145"/>
      <c r="B308" s="95"/>
      <c r="C308" s="69"/>
      <c r="D308" s="70"/>
      <c r="E308" s="71"/>
      <c r="F308" s="71"/>
      <c r="G308" s="71"/>
      <c r="H308" s="71"/>
      <c r="I308" s="71"/>
      <c r="J308" s="72"/>
      <c r="K308" s="72"/>
      <c r="L308" s="72"/>
      <c r="M308" s="72"/>
      <c r="N308" s="87"/>
      <c r="O308" s="82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6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</row>
    <row r="309" spans="1:48" ht="15.75" customHeight="1">
      <c r="A309" s="195" t="s">
        <v>1718</v>
      </c>
      <c r="B309" s="95">
        <v>45834</v>
      </c>
      <c r="C309" s="69" t="s">
        <v>1717</v>
      </c>
      <c r="D309" s="70">
        <v>1474</v>
      </c>
      <c r="E309" s="71">
        <v>1.5</v>
      </c>
      <c r="F309" s="71">
        <v>2</v>
      </c>
      <c r="G309" s="71">
        <v>4.3099999999999996</v>
      </c>
      <c r="H309" s="71">
        <v>0.11</v>
      </c>
      <c r="I309" s="71">
        <v>0.2</v>
      </c>
      <c r="J309" s="72">
        <v>4.4999999999999998E-2</v>
      </c>
      <c r="K309" s="72">
        <v>9.0999999999999998E-2</v>
      </c>
      <c r="L309" s="72">
        <v>2.7E-2</v>
      </c>
      <c r="M309" s="72">
        <v>1.9E-2</v>
      </c>
      <c r="N309" s="87">
        <f t="shared" si="28"/>
        <v>95.197999999999993</v>
      </c>
      <c r="O309" s="82">
        <v>34.72</v>
      </c>
      <c r="P309" s="34">
        <v>38.049999999999997</v>
      </c>
      <c r="Q309" s="34">
        <v>7.17</v>
      </c>
      <c r="R309" s="34">
        <v>17.22</v>
      </c>
      <c r="S309" s="34">
        <v>0.38</v>
      </c>
      <c r="T309" s="34">
        <v>0.24</v>
      </c>
      <c r="U309" s="34">
        <v>0.22</v>
      </c>
      <c r="V309" s="34">
        <v>0.2</v>
      </c>
      <c r="W309" s="34">
        <v>0.5</v>
      </c>
      <c r="X309" s="34">
        <v>1.17</v>
      </c>
      <c r="Y309" s="34">
        <f t="shared" ref="Y309:Y310" si="33">P309/O309</f>
        <v>1.0959101382488479</v>
      </c>
      <c r="Z309" s="34">
        <f t="shared" ref="Z309:Z310" si="34">(Q309+P309)/O309</f>
        <v>1.3024193548387097</v>
      </c>
      <c r="AA309" s="34"/>
      <c r="AB309" s="34" t="s">
        <v>48</v>
      </c>
      <c r="AC309" s="34">
        <v>22.3</v>
      </c>
      <c r="AD309" s="34" t="s">
        <v>51</v>
      </c>
      <c r="AE309" s="34"/>
      <c r="AF309" s="34"/>
      <c r="AG309" s="34"/>
      <c r="AH309" s="34"/>
      <c r="AI309" s="34"/>
      <c r="AJ309" s="34"/>
      <c r="AK309" s="34"/>
      <c r="AL309" s="36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</row>
    <row r="310" spans="1:48" ht="15.75" customHeight="1">
      <c r="A310" s="196" t="s">
        <v>1719</v>
      </c>
      <c r="B310" s="95">
        <v>45834</v>
      </c>
      <c r="C310" s="69" t="s">
        <v>1720</v>
      </c>
      <c r="D310" s="70">
        <v>1481</v>
      </c>
      <c r="E310" s="71">
        <v>3.1</v>
      </c>
      <c r="F310" s="71">
        <v>3.2</v>
      </c>
      <c r="G310" s="71">
        <v>4.41</v>
      </c>
      <c r="H310" s="71">
        <v>0.13</v>
      </c>
      <c r="I310" s="71">
        <v>0.59</v>
      </c>
      <c r="J310" s="72">
        <v>1.9E-2</v>
      </c>
      <c r="K310" s="72">
        <v>9.4E-2</v>
      </c>
      <c r="L310" s="72">
        <v>7.0999999999999994E-2</v>
      </c>
      <c r="M310" s="72">
        <v>1.7999999999999999E-2</v>
      </c>
      <c r="N310" s="87">
        <f t="shared" si="28"/>
        <v>94.668000000000006</v>
      </c>
      <c r="O310" s="82">
        <v>33.619999999999997</v>
      </c>
      <c r="P310" s="34">
        <v>38.700000000000003</v>
      </c>
      <c r="Q310" s="34">
        <v>7.22</v>
      </c>
      <c r="R310" s="34">
        <v>18.02</v>
      </c>
      <c r="S310" s="34">
        <v>0.27</v>
      </c>
      <c r="T310" s="34">
        <v>0.16</v>
      </c>
      <c r="U310" s="34">
        <v>0.23</v>
      </c>
      <c r="V310" s="34">
        <v>0.17</v>
      </c>
      <c r="W310" s="34">
        <v>0.46</v>
      </c>
      <c r="X310" s="34">
        <v>1.04</v>
      </c>
      <c r="Y310" s="34">
        <f t="shared" si="33"/>
        <v>1.1511005353955981</v>
      </c>
      <c r="Z310" s="34">
        <f t="shared" si="34"/>
        <v>1.3658536585365855</v>
      </c>
      <c r="AA310" s="34"/>
      <c r="AB310" s="34" t="s">
        <v>50</v>
      </c>
      <c r="AC310" s="34">
        <v>6.3</v>
      </c>
      <c r="AD310" s="34">
        <v>24.6</v>
      </c>
      <c r="AE310" s="34">
        <v>18.399999999999999</v>
      </c>
      <c r="AF310" s="34">
        <v>0.6</v>
      </c>
      <c r="AG310" s="34">
        <v>3.62</v>
      </c>
      <c r="AH310" s="34">
        <v>52.78</v>
      </c>
      <c r="AI310" s="34">
        <v>1.3369565217391306</v>
      </c>
      <c r="AJ310" s="34">
        <v>42.790697674418603</v>
      </c>
      <c r="AK310" s="34">
        <v>860.70999999999992</v>
      </c>
      <c r="AL310" s="36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</row>
    <row r="311" spans="1:48" ht="15.75" customHeight="1">
      <c r="A311" s="196" t="s">
        <v>1722</v>
      </c>
      <c r="B311" s="95">
        <v>45834</v>
      </c>
      <c r="C311" s="69" t="s">
        <v>1721</v>
      </c>
      <c r="D311" s="70">
        <v>1486</v>
      </c>
      <c r="E311" s="71">
        <v>5.3</v>
      </c>
      <c r="F311" s="71">
        <v>5.4</v>
      </c>
      <c r="G311" s="71">
        <v>4.3</v>
      </c>
      <c r="H311" s="71">
        <v>0.12</v>
      </c>
      <c r="I311" s="71">
        <v>0.33</v>
      </c>
      <c r="J311" s="72">
        <v>2.9000000000000001E-2</v>
      </c>
      <c r="K311" s="72">
        <v>8.5000000000000006E-2</v>
      </c>
      <c r="L311" s="72">
        <v>4.3999999999999997E-2</v>
      </c>
      <c r="M311" s="72">
        <v>1.9E-2</v>
      </c>
      <c r="N311" s="87">
        <f t="shared" si="28"/>
        <v>95.073000000000008</v>
      </c>
      <c r="O311" s="82">
        <v>33.869999999999997</v>
      </c>
      <c r="P311" s="34">
        <v>38.81</v>
      </c>
      <c r="Q311" s="34">
        <v>7.24</v>
      </c>
      <c r="R311" s="34">
        <v>17.54</v>
      </c>
      <c r="S311" s="34">
        <v>0.35</v>
      </c>
      <c r="T311" s="34">
        <v>0.19</v>
      </c>
      <c r="U311" s="34">
        <v>0.23</v>
      </c>
      <c r="V311" s="34">
        <v>0.16</v>
      </c>
      <c r="W311" s="34">
        <v>0.44</v>
      </c>
      <c r="X311" s="34">
        <v>1.05</v>
      </c>
      <c r="Y311" s="34">
        <v>1.1458517862415118</v>
      </c>
      <c r="Z311" s="34">
        <v>1.359610274579274</v>
      </c>
      <c r="AA311" s="34"/>
      <c r="AB311" s="34" t="s">
        <v>53</v>
      </c>
      <c r="AC311" s="34">
        <v>14.3</v>
      </c>
      <c r="AD311" s="34" t="s">
        <v>51</v>
      </c>
      <c r="AE311" s="34"/>
      <c r="AF311" s="34"/>
      <c r="AG311" s="34"/>
      <c r="AH311" s="34"/>
      <c r="AI311" s="34"/>
      <c r="AJ311" s="34"/>
      <c r="AK311" s="34"/>
      <c r="AL311" s="36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</row>
    <row r="312" spans="1:48" ht="15.75" customHeight="1">
      <c r="A312" s="196" t="s">
        <v>1724</v>
      </c>
      <c r="B312" s="95">
        <v>45834</v>
      </c>
      <c r="C312" s="69" t="s">
        <v>1723</v>
      </c>
      <c r="D312" s="70">
        <v>1479</v>
      </c>
      <c r="E312" s="71">
        <v>8.15</v>
      </c>
      <c r="F312" s="71">
        <v>8.25</v>
      </c>
      <c r="G312" s="71">
        <v>4.32</v>
      </c>
      <c r="H312" s="71">
        <v>0.13</v>
      </c>
      <c r="I312" s="71">
        <v>0.35</v>
      </c>
      <c r="J312" s="72">
        <v>3.1E-2</v>
      </c>
      <c r="K312" s="72">
        <v>9.2999999999999999E-2</v>
      </c>
      <c r="L312" s="72">
        <v>4.5999999999999999E-2</v>
      </c>
      <c r="M312" s="72">
        <v>1.9E-2</v>
      </c>
      <c r="N312" s="87">
        <f t="shared" si="28"/>
        <v>95.010999999999996</v>
      </c>
      <c r="O312" s="82">
        <v>34.4</v>
      </c>
      <c r="P312" s="34">
        <v>38</v>
      </c>
      <c r="Q312" s="34">
        <v>7.1</v>
      </c>
      <c r="R312" s="34">
        <v>17.920000000000002</v>
      </c>
      <c r="S312" s="34">
        <v>0.28999999999999998</v>
      </c>
      <c r="T312" s="34">
        <v>0.2</v>
      </c>
      <c r="U312" s="34">
        <v>0.22</v>
      </c>
      <c r="V312" s="34">
        <v>0.18</v>
      </c>
      <c r="W312" s="34">
        <v>0.49</v>
      </c>
      <c r="X312" s="34">
        <v>1.0900000000000001</v>
      </c>
      <c r="Y312" s="34">
        <v>1.1046511627906976</v>
      </c>
      <c r="Z312" s="34">
        <v>1.3110465116279071</v>
      </c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6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</row>
    <row r="313" spans="1:48" ht="15.75" customHeight="1">
      <c r="A313" s="196" t="s">
        <v>1726</v>
      </c>
      <c r="B313" s="95">
        <v>45834</v>
      </c>
      <c r="C313" s="69" t="s">
        <v>1725</v>
      </c>
      <c r="D313" s="70">
        <v>1483</v>
      </c>
      <c r="E313" s="71">
        <v>9.5</v>
      </c>
      <c r="F313" s="71">
        <v>10</v>
      </c>
      <c r="G313" s="71">
        <v>4.38</v>
      </c>
      <c r="H313" s="71">
        <v>0.15</v>
      </c>
      <c r="I313" s="71">
        <v>0.61</v>
      </c>
      <c r="J313" s="72">
        <v>2.3E-2</v>
      </c>
      <c r="K313" s="72">
        <v>0.10299999999999999</v>
      </c>
      <c r="L313" s="72">
        <v>7.0000000000000007E-2</v>
      </c>
      <c r="M313" s="72">
        <v>0.02</v>
      </c>
      <c r="N313" s="87">
        <f t="shared" si="28"/>
        <v>94.644000000000005</v>
      </c>
      <c r="O313" s="82">
        <v>34.72</v>
      </c>
      <c r="P313" s="34">
        <v>38.04</v>
      </c>
      <c r="Q313" s="34">
        <v>7.08</v>
      </c>
      <c r="R313" s="34">
        <v>17.600000000000001</v>
      </c>
      <c r="S313" s="34">
        <v>0.32</v>
      </c>
      <c r="T313" s="34">
        <v>0.18</v>
      </c>
      <c r="U313" s="34">
        <v>0.22</v>
      </c>
      <c r="V313" s="34">
        <v>0.19</v>
      </c>
      <c r="W313" s="34">
        <v>0.51</v>
      </c>
      <c r="X313" s="34">
        <v>1.02</v>
      </c>
      <c r="Y313" s="34">
        <v>1.0956221198156681</v>
      </c>
      <c r="Z313" s="34">
        <v>1.2995391705069124</v>
      </c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6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</row>
    <row r="314" spans="1:48" ht="15.75" customHeight="1">
      <c r="A314" s="196" t="s">
        <v>1728</v>
      </c>
      <c r="B314" s="95">
        <v>45834</v>
      </c>
      <c r="C314" s="69" t="s">
        <v>1727</v>
      </c>
      <c r="D314" s="70">
        <v>1476</v>
      </c>
      <c r="E314" s="71">
        <v>11.3</v>
      </c>
      <c r="F314" s="71">
        <v>11.4</v>
      </c>
      <c r="G314" s="71">
        <v>4.29</v>
      </c>
      <c r="H314" s="71">
        <v>0.13</v>
      </c>
      <c r="I314" s="71">
        <v>0.33</v>
      </c>
      <c r="J314" s="72">
        <v>2.9000000000000001E-2</v>
      </c>
      <c r="K314" s="72">
        <v>8.7999999999999995E-2</v>
      </c>
      <c r="L314" s="72">
        <v>4.2999999999999997E-2</v>
      </c>
      <c r="M314" s="72">
        <v>1.6E-2</v>
      </c>
      <c r="N314" s="87">
        <f t="shared" si="28"/>
        <v>95.073999999999998</v>
      </c>
      <c r="O314" s="82">
        <v>34.33</v>
      </c>
      <c r="P314" s="34">
        <v>38.81</v>
      </c>
      <c r="Q314" s="34">
        <v>7.28</v>
      </c>
      <c r="R314" s="34">
        <v>17.05</v>
      </c>
      <c r="S314" s="34">
        <v>0.33</v>
      </c>
      <c r="T314" s="34">
        <v>0.2</v>
      </c>
      <c r="U314" s="34">
        <v>0.22</v>
      </c>
      <c r="V314" s="34">
        <v>0.16</v>
      </c>
      <c r="W314" s="34">
        <v>0.44</v>
      </c>
      <c r="X314" s="34">
        <v>1.08</v>
      </c>
      <c r="Y314" s="34">
        <v>1.1304981066122926</v>
      </c>
      <c r="Z314" s="34">
        <v>1.3425575298572678</v>
      </c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6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</row>
    <row r="315" spans="1:48" ht="15.75" customHeight="1">
      <c r="A315" s="196" t="s">
        <v>1730</v>
      </c>
      <c r="B315" s="95">
        <v>45834</v>
      </c>
      <c r="C315" s="69" t="s">
        <v>1729</v>
      </c>
      <c r="D315" s="70">
        <v>1475</v>
      </c>
      <c r="E315" s="71">
        <v>13.45</v>
      </c>
      <c r="F315" s="71">
        <v>13.55</v>
      </c>
      <c r="G315" s="71">
        <v>4.2699999999999996</v>
      </c>
      <c r="H315" s="71">
        <v>0.12</v>
      </c>
      <c r="I315" s="71">
        <v>0.36</v>
      </c>
      <c r="J315" s="72">
        <v>0.03</v>
      </c>
      <c r="K315" s="72">
        <v>0.09</v>
      </c>
      <c r="L315" s="72">
        <v>4.2999999999999997E-2</v>
      </c>
      <c r="M315" s="72">
        <v>1.7999999999999999E-2</v>
      </c>
      <c r="N315" s="87">
        <f t="shared" si="28"/>
        <v>95.069000000000003</v>
      </c>
      <c r="O315" s="82">
        <v>34.43</v>
      </c>
      <c r="P315" s="34">
        <v>38.119999999999997</v>
      </c>
      <c r="Q315" s="34">
        <v>7.15</v>
      </c>
      <c r="R315" s="34">
        <v>17.5</v>
      </c>
      <c r="S315" s="34">
        <v>0.36</v>
      </c>
      <c r="T315" s="34">
        <v>0.23</v>
      </c>
      <c r="U315" s="34">
        <v>0.22</v>
      </c>
      <c r="V315" s="34">
        <v>0.19</v>
      </c>
      <c r="W315" s="34">
        <v>0.5</v>
      </c>
      <c r="X315" s="34">
        <v>1.1599999999999999</v>
      </c>
      <c r="Y315" s="34">
        <v>1.1071739761835608</v>
      </c>
      <c r="Z315" s="34">
        <v>1.3148417078129537</v>
      </c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6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</row>
    <row r="316" spans="1:48" ht="15.75" customHeight="1">
      <c r="A316" s="196" t="s">
        <v>1732</v>
      </c>
      <c r="B316" s="95">
        <v>45834</v>
      </c>
      <c r="C316" s="69" t="s">
        <v>1731</v>
      </c>
      <c r="D316" s="70">
        <v>1473</v>
      </c>
      <c r="E316" s="71">
        <v>16.2</v>
      </c>
      <c r="F316" s="71">
        <v>16.3</v>
      </c>
      <c r="G316" s="71">
        <v>4.25</v>
      </c>
      <c r="H316" s="71">
        <v>0.11</v>
      </c>
      <c r="I316" s="71">
        <v>0.32</v>
      </c>
      <c r="J316" s="72">
        <v>3.7999999999999999E-2</v>
      </c>
      <c r="K316" s="72">
        <v>8.2000000000000003E-2</v>
      </c>
      <c r="L316" s="72">
        <v>3.7999999999999999E-2</v>
      </c>
      <c r="M316" s="72">
        <v>1.6E-2</v>
      </c>
      <c r="N316" s="87">
        <f t="shared" si="28"/>
        <v>95.146000000000001</v>
      </c>
      <c r="O316" s="82">
        <v>34.72</v>
      </c>
      <c r="P316" s="34">
        <v>37.909999999999997</v>
      </c>
      <c r="Q316" s="34">
        <v>6.96</v>
      </c>
      <c r="R316" s="34">
        <v>17.66</v>
      </c>
      <c r="S316" s="34">
        <v>0.36</v>
      </c>
      <c r="T316" s="34">
        <v>0.23</v>
      </c>
      <c r="U316" s="34">
        <v>0.22</v>
      </c>
      <c r="V316" s="34">
        <v>0.18</v>
      </c>
      <c r="W316" s="34">
        <v>0.51</v>
      </c>
      <c r="X316" s="34">
        <v>1.1399999999999999</v>
      </c>
      <c r="Y316" s="34">
        <v>1.0918778801843316</v>
      </c>
      <c r="Z316" s="34">
        <v>1.2923387096774193</v>
      </c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6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</row>
    <row r="317" spans="1:48" ht="15.75" customHeight="1">
      <c r="A317" s="196" t="s">
        <v>1734</v>
      </c>
      <c r="B317" s="95">
        <v>45834</v>
      </c>
      <c r="C317" s="69" t="s">
        <v>1733</v>
      </c>
      <c r="D317" s="70">
        <v>1465</v>
      </c>
      <c r="E317" s="71">
        <v>18</v>
      </c>
      <c r="F317" s="71">
        <v>18.100000000000001</v>
      </c>
      <c r="G317" s="71">
        <v>4.29</v>
      </c>
      <c r="H317" s="71">
        <v>0.11</v>
      </c>
      <c r="I317" s="71">
        <v>0.28000000000000003</v>
      </c>
      <c r="J317" s="72">
        <v>4.3999999999999997E-2</v>
      </c>
      <c r="K317" s="72">
        <v>8.4000000000000005E-2</v>
      </c>
      <c r="L317" s="72">
        <v>3.3000000000000002E-2</v>
      </c>
      <c r="M317" s="72">
        <v>1.7000000000000001E-2</v>
      </c>
      <c r="N317" s="87">
        <f t="shared" si="28"/>
        <v>95.141999999999996</v>
      </c>
      <c r="O317" s="82">
        <v>35.54</v>
      </c>
      <c r="P317" s="34">
        <v>37.869999999999997</v>
      </c>
      <c r="Q317" s="34">
        <v>6.76</v>
      </c>
      <c r="R317" s="34">
        <v>17.11</v>
      </c>
      <c r="S317" s="34">
        <v>0.4</v>
      </c>
      <c r="T317" s="34">
        <v>0.22</v>
      </c>
      <c r="U317" s="34">
        <v>0.21</v>
      </c>
      <c r="V317" s="34">
        <v>0.18</v>
      </c>
      <c r="W317" s="34">
        <v>0.51</v>
      </c>
      <c r="X317" s="34">
        <v>1.0900000000000001</v>
      </c>
      <c r="Y317" s="34">
        <v>1.0655599324704559</v>
      </c>
      <c r="Z317" s="34">
        <v>1.2557681485649972</v>
      </c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6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</row>
    <row r="318" spans="1:48" ht="15.75" customHeight="1">
      <c r="A318" s="196" t="s">
        <v>1736</v>
      </c>
      <c r="B318" s="95">
        <v>45834</v>
      </c>
      <c r="C318" s="69" t="s">
        <v>1735</v>
      </c>
      <c r="D318" s="70">
        <v>1460</v>
      </c>
      <c r="E318" s="71">
        <v>21.1</v>
      </c>
      <c r="F318" s="71">
        <v>21.2</v>
      </c>
      <c r="G318" s="71">
        <v>4.25</v>
      </c>
      <c r="H318" s="71">
        <v>0.11</v>
      </c>
      <c r="I318" s="71">
        <v>0.27</v>
      </c>
      <c r="J318" s="72">
        <v>0.05</v>
      </c>
      <c r="K318" s="72">
        <v>8.3000000000000004E-2</v>
      </c>
      <c r="L318" s="72">
        <v>2.9000000000000001E-2</v>
      </c>
      <c r="M318" s="72">
        <v>1.6E-2</v>
      </c>
      <c r="N318" s="87">
        <f t="shared" si="28"/>
        <v>95.191999999999993</v>
      </c>
      <c r="O318" s="82">
        <v>35.1</v>
      </c>
      <c r="P318" s="34">
        <v>37.29</v>
      </c>
      <c r="Q318" s="34">
        <v>6.76</v>
      </c>
      <c r="R318" s="34">
        <v>17.96</v>
      </c>
      <c r="S318" s="34">
        <v>0.36</v>
      </c>
      <c r="T318" s="34">
        <v>0.26</v>
      </c>
      <c r="U318" s="34">
        <v>0.22</v>
      </c>
      <c r="V318" s="34">
        <v>0.2</v>
      </c>
      <c r="W318" s="34">
        <v>0.5</v>
      </c>
      <c r="X318" s="34">
        <v>1.1499999999999999</v>
      </c>
      <c r="Y318" s="34">
        <v>1.0623931623931624</v>
      </c>
      <c r="Z318" s="34">
        <v>1.2549857549857548</v>
      </c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6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</row>
    <row r="319" spans="1:48" ht="15.75" customHeight="1">
      <c r="A319" s="196" t="s">
        <v>1738</v>
      </c>
      <c r="B319" s="95">
        <v>45834</v>
      </c>
      <c r="C319" s="69" t="s">
        <v>1737</v>
      </c>
      <c r="D319" s="70">
        <v>1466</v>
      </c>
      <c r="E319" s="71">
        <v>23</v>
      </c>
      <c r="F319" s="71">
        <v>23.1</v>
      </c>
      <c r="G319" s="71">
        <v>4.2300000000000004</v>
      </c>
      <c r="H319" s="71">
        <v>0.14000000000000001</v>
      </c>
      <c r="I319" s="71">
        <v>0.49</v>
      </c>
      <c r="J319" s="72">
        <v>2.8000000000000001E-2</v>
      </c>
      <c r="K319" s="72">
        <v>8.8999999999999996E-2</v>
      </c>
      <c r="L319" s="72">
        <v>5.8000000000000003E-2</v>
      </c>
      <c r="M319" s="72">
        <v>1.7999999999999999E-2</v>
      </c>
      <c r="N319" s="87">
        <f t="shared" si="28"/>
        <v>94.947000000000003</v>
      </c>
      <c r="O319" s="82">
        <v>34.5</v>
      </c>
      <c r="P319" s="34">
        <v>37.9</v>
      </c>
      <c r="Q319" s="34">
        <v>6.86</v>
      </c>
      <c r="R319" s="34">
        <v>17.97</v>
      </c>
      <c r="S319" s="34">
        <v>0.36</v>
      </c>
      <c r="T319" s="34">
        <v>0.25</v>
      </c>
      <c r="U319" s="34">
        <v>0.22</v>
      </c>
      <c r="V319" s="34">
        <v>0.18</v>
      </c>
      <c r="W319" s="34">
        <v>0.5</v>
      </c>
      <c r="X319" s="34">
        <v>1.1399999999999999</v>
      </c>
      <c r="Y319" s="34">
        <v>1.0985507246376811</v>
      </c>
      <c r="Z319" s="34">
        <v>1.297391304347826</v>
      </c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6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</row>
    <row r="320" spans="1:48" ht="15.75" customHeight="1">
      <c r="A320" s="147"/>
      <c r="B320" s="95"/>
      <c r="C320" s="69"/>
      <c r="D320" s="70"/>
      <c r="E320" s="71"/>
      <c r="F320" s="71"/>
      <c r="G320" s="71"/>
      <c r="H320" s="71"/>
      <c r="I320" s="71"/>
      <c r="J320" s="72"/>
      <c r="K320" s="72"/>
      <c r="L320" s="72"/>
      <c r="M320" s="72"/>
      <c r="N320" s="87"/>
      <c r="O320" s="82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6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</row>
    <row r="321" spans="1:48" ht="15.75" customHeight="1">
      <c r="A321" s="196" t="s">
        <v>1739</v>
      </c>
      <c r="B321" s="95">
        <v>45835</v>
      </c>
      <c r="C321" s="69" t="s">
        <v>1740</v>
      </c>
      <c r="D321" s="70">
        <v>1471</v>
      </c>
      <c r="E321" s="71">
        <v>0.4</v>
      </c>
      <c r="F321" s="71">
        <v>0.5</v>
      </c>
      <c r="G321" s="71">
        <v>4.3099999999999996</v>
      </c>
      <c r="H321" s="71">
        <v>0.12</v>
      </c>
      <c r="I321" s="71">
        <v>0.44</v>
      </c>
      <c r="J321" s="72">
        <v>3.3000000000000002E-2</v>
      </c>
      <c r="K321" s="72">
        <v>8.5000000000000006E-2</v>
      </c>
      <c r="L321" s="72">
        <v>5.1999999999999998E-2</v>
      </c>
      <c r="M321" s="72">
        <v>1.7000000000000001E-2</v>
      </c>
      <c r="N321" s="87">
        <f t="shared" si="28"/>
        <v>94.942999999999998</v>
      </c>
      <c r="O321" s="82">
        <v>34.549999999999997</v>
      </c>
      <c r="P321" s="34">
        <v>38.5</v>
      </c>
      <c r="Q321" s="34">
        <v>7.02</v>
      </c>
      <c r="R321" s="34">
        <v>17.38</v>
      </c>
      <c r="S321" s="34">
        <v>0.34</v>
      </c>
      <c r="T321" s="34">
        <v>0.2</v>
      </c>
      <c r="U321" s="34">
        <v>0.23</v>
      </c>
      <c r="V321" s="34">
        <v>0.17</v>
      </c>
      <c r="W321" s="34">
        <v>0.44</v>
      </c>
      <c r="X321" s="34">
        <v>1.05</v>
      </c>
      <c r="Y321" s="34">
        <f t="shared" ref="Y321" si="35">P321/O321</f>
        <v>1.1143270622286543</v>
      </c>
      <c r="Z321" s="34">
        <f t="shared" ref="Z321" si="36">(Q321+P321)/O321</f>
        <v>1.3175108538350218</v>
      </c>
      <c r="AA321" s="34"/>
      <c r="AB321" s="34" t="s">
        <v>48</v>
      </c>
      <c r="AC321" s="34">
        <v>22.3</v>
      </c>
      <c r="AD321" s="34">
        <v>25.2</v>
      </c>
      <c r="AE321" s="34">
        <v>18.8</v>
      </c>
      <c r="AF321" s="34">
        <v>0.4</v>
      </c>
      <c r="AG321" s="34">
        <v>3.75</v>
      </c>
      <c r="AH321" s="34">
        <v>51.849999999999994</v>
      </c>
      <c r="AI321" s="34">
        <v>1.3404255319148934</v>
      </c>
      <c r="AJ321" s="34">
        <v>42.727272727272734</v>
      </c>
      <c r="AK321" s="34">
        <v>882.97500000000002</v>
      </c>
      <c r="AL321" s="36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</row>
    <row r="322" spans="1:48" ht="15.75" customHeight="1">
      <c r="A322" s="196" t="s">
        <v>1741</v>
      </c>
      <c r="B322" s="95">
        <v>45835</v>
      </c>
      <c r="C322" s="69" t="s">
        <v>1742</v>
      </c>
      <c r="D322" s="70">
        <v>1477</v>
      </c>
      <c r="E322" s="71">
        <v>2.2999999999999998</v>
      </c>
      <c r="F322" s="71">
        <v>2.4</v>
      </c>
      <c r="G322" s="71">
        <v>4.28</v>
      </c>
      <c r="H322" s="71">
        <v>0.12</v>
      </c>
      <c r="I322" s="71">
        <v>0.34</v>
      </c>
      <c r="J322" s="72">
        <v>3.5000000000000003E-2</v>
      </c>
      <c r="K322" s="72">
        <v>8.4000000000000005E-2</v>
      </c>
      <c r="L322" s="72">
        <v>4.2999999999999997E-2</v>
      </c>
      <c r="M322" s="72">
        <v>1.7999999999999999E-2</v>
      </c>
      <c r="N322" s="87">
        <f t="shared" si="28"/>
        <v>95.08</v>
      </c>
      <c r="O322" s="82">
        <v>34.32</v>
      </c>
      <c r="P322" s="34">
        <v>38.28</v>
      </c>
      <c r="Q322" s="34">
        <v>6.94</v>
      </c>
      <c r="R322" s="34">
        <v>17.84</v>
      </c>
      <c r="S322" s="34">
        <v>0.32</v>
      </c>
      <c r="T322" s="34">
        <v>0.2</v>
      </c>
      <c r="U322" s="34">
        <v>0.24</v>
      </c>
      <c r="V322" s="34">
        <v>0.19</v>
      </c>
      <c r="W322" s="34">
        <v>0.5</v>
      </c>
      <c r="X322" s="34">
        <v>1.07</v>
      </c>
      <c r="Y322" s="34">
        <v>1.1153846153846154</v>
      </c>
      <c r="Z322" s="34">
        <v>1.3175990675990676</v>
      </c>
      <c r="AA322" s="34"/>
      <c r="AB322" s="34" t="s">
        <v>50</v>
      </c>
      <c r="AC322" s="34">
        <v>6.3</v>
      </c>
      <c r="AD322" s="34" t="s">
        <v>51</v>
      </c>
      <c r="AE322" s="34"/>
      <c r="AF322" s="34"/>
      <c r="AG322" s="34"/>
      <c r="AH322" s="34"/>
      <c r="AI322" s="34"/>
      <c r="AJ322" s="34"/>
      <c r="AK322" s="34"/>
      <c r="AL322" s="36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</row>
    <row r="323" spans="1:48" ht="15.75" customHeight="1">
      <c r="A323" s="196" t="s">
        <v>1744</v>
      </c>
      <c r="B323" s="94">
        <v>45835</v>
      </c>
      <c r="C323" s="33" t="s">
        <v>1743</v>
      </c>
      <c r="D323" s="85">
        <v>1480</v>
      </c>
      <c r="E323" s="86">
        <v>4.1500000000000004</v>
      </c>
      <c r="F323" s="77">
        <v>4.25</v>
      </c>
      <c r="G323" s="34">
        <v>4.28</v>
      </c>
      <c r="H323" s="34">
        <v>0.13</v>
      </c>
      <c r="I323" s="34">
        <v>0.45</v>
      </c>
      <c r="J323" s="31">
        <v>2.7E-2</v>
      </c>
      <c r="K323" s="31">
        <v>8.6999999999999994E-2</v>
      </c>
      <c r="L323" s="31">
        <v>5.2999999999999999E-2</v>
      </c>
      <c r="M323" s="31">
        <v>1.7000000000000001E-2</v>
      </c>
      <c r="N323" s="89">
        <f t="shared" si="28"/>
        <v>94.956000000000003</v>
      </c>
      <c r="O323" s="82">
        <v>34.270000000000003</v>
      </c>
      <c r="P323" s="34">
        <v>38.83</v>
      </c>
      <c r="Q323" s="34">
        <v>7.15</v>
      </c>
      <c r="R323" s="34">
        <v>17.079999999999998</v>
      </c>
      <c r="S323" s="34">
        <v>0.37</v>
      </c>
      <c r="T323" s="34">
        <v>0.2</v>
      </c>
      <c r="U323" s="34">
        <v>0.23</v>
      </c>
      <c r="V323" s="34">
        <v>0.19</v>
      </c>
      <c r="W323" s="34">
        <v>0.5</v>
      </c>
      <c r="X323" s="34">
        <v>1.07</v>
      </c>
      <c r="Y323" s="34">
        <f t="shared" ref="Y323:Y324" si="37">P323/O323</f>
        <v>1.1330609862853807</v>
      </c>
      <c r="Z323" s="34">
        <f t="shared" ref="Z323:Z324" si="38">(Q323+P323)/O323</f>
        <v>1.3416982783775895</v>
      </c>
      <c r="AA323" s="34"/>
      <c r="AB323" s="34" t="s">
        <v>53</v>
      </c>
      <c r="AC323" s="34">
        <v>14.3</v>
      </c>
      <c r="AD323" s="34">
        <v>25.4</v>
      </c>
      <c r="AE323" s="34">
        <v>18</v>
      </c>
      <c r="AF323" s="34">
        <v>0.6</v>
      </c>
      <c r="AG323" s="34">
        <v>3.62</v>
      </c>
      <c r="AH323" s="34">
        <v>52.38</v>
      </c>
      <c r="AI323" s="34">
        <v>1.411111111111111</v>
      </c>
      <c r="AJ323" s="34">
        <v>41.474654377880185</v>
      </c>
      <c r="AK323" s="34">
        <v>885.11</v>
      </c>
      <c r="AL323" s="36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</row>
    <row r="324" spans="1:48" ht="15.75" customHeight="1">
      <c r="A324" s="198" t="s">
        <v>1746</v>
      </c>
      <c r="B324" s="197">
        <v>45835</v>
      </c>
      <c r="C324" s="69" t="s">
        <v>1745</v>
      </c>
      <c r="D324" s="70">
        <v>1474</v>
      </c>
      <c r="E324" s="71">
        <v>5.4</v>
      </c>
      <c r="F324" s="71">
        <v>5.5</v>
      </c>
      <c r="G324" s="71">
        <v>4.42</v>
      </c>
      <c r="H324" s="71">
        <v>0.13</v>
      </c>
      <c r="I324" s="71">
        <v>0.5</v>
      </c>
      <c r="J324" s="72">
        <v>3.2000000000000001E-2</v>
      </c>
      <c r="K324" s="72">
        <v>9.0999999999999998E-2</v>
      </c>
      <c r="L324" s="72">
        <v>5.8000000000000003E-2</v>
      </c>
      <c r="M324" s="72">
        <v>1.7000000000000001E-2</v>
      </c>
      <c r="N324" s="87">
        <f t="shared" si="28"/>
        <v>94.751999999999995</v>
      </c>
      <c r="O324" s="82">
        <v>34.28</v>
      </c>
      <c r="P324" s="34">
        <v>38.56</v>
      </c>
      <c r="Q324" s="34">
        <v>7.04</v>
      </c>
      <c r="R324" s="34">
        <v>17.510000000000002</v>
      </c>
      <c r="S324" s="34">
        <v>0.32</v>
      </c>
      <c r="T324" s="34">
        <v>0.19</v>
      </c>
      <c r="U324" s="34">
        <v>0.24</v>
      </c>
      <c r="V324" s="34">
        <v>0.18</v>
      </c>
      <c r="W324" s="34">
        <v>0.5</v>
      </c>
      <c r="X324" s="34">
        <v>1.06</v>
      </c>
      <c r="Y324" s="34">
        <f t="shared" si="37"/>
        <v>1.1248541423570595</v>
      </c>
      <c r="Z324" s="34">
        <f t="shared" si="38"/>
        <v>1.3302217036172694</v>
      </c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6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</row>
    <row r="325" spans="1:48" ht="15.75" customHeight="1">
      <c r="A325" s="199" t="s">
        <v>1748</v>
      </c>
      <c r="B325" s="95">
        <v>45835</v>
      </c>
      <c r="C325" s="69" t="s">
        <v>1747</v>
      </c>
      <c r="D325" s="70">
        <v>1486</v>
      </c>
      <c r="E325" s="71">
        <v>8.1999999999999993</v>
      </c>
      <c r="F325" s="71">
        <v>8.3000000000000007</v>
      </c>
      <c r="G325" s="71">
        <v>4.46</v>
      </c>
      <c r="H325" s="71">
        <v>0.14000000000000001</v>
      </c>
      <c r="I325" s="71">
        <v>0.88</v>
      </c>
      <c r="J325" s="72">
        <v>1.7000000000000001E-2</v>
      </c>
      <c r="K325" s="72">
        <v>9.6000000000000002E-2</v>
      </c>
      <c r="L325" s="72">
        <v>8.5000000000000006E-2</v>
      </c>
      <c r="M325" s="72">
        <v>1.4999999999999999E-2</v>
      </c>
      <c r="N325" s="87">
        <f t="shared" si="28"/>
        <v>94.307000000000002</v>
      </c>
      <c r="O325" s="82">
        <v>33.49</v>
      </c>
      <c r="P325" s="34">
        <v>38.96</v>
      </c>
      <c r="Q325" s="34">
        <v>6.94</v>
      </c>
      <c r="R325" s="34">
        <v>18.440000000000001</v>
      </c>
      <c r="S325" s="34">
        <v>0.28000000000000003</v>
      </c>
      <c r="T325" s="34">
        <v>0.15</v>
      </c>
      <c r="U325" s="34">
        <v>0.23</v>
      </c>
      <c r="V325" s="34">
        <v>0.14000000000000001</v>
      </c>
      <c r="W325" s="34">
        <v>0.35</v>
      </c>
      <c r="X325" s="34">
        <v>0.91</v>
      </c>
      <c r="Y325" s="34">
        <v>1.1633323380113467</v>
      </c>
      <c r="Z325" s="34">
        <v>1.3705583756345177</v>
      </c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6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</row>
    <row r="326" spans="1:48" ht="15.75" customHeight="1">
      <c r="A326" s="199" t="s">
        <v>1750</v>
      </c>
      <c r="B326" s="95">
        <v>45835</v>
      </c>
      <c r="C326" s="69" t="s">
        <v>1749</v>
      </c>
      <c r="D326" s="70">
        <v>1501</v>
      </c>
      <c r="E326" s="71">
        <v>10.1</v>
      </c>
      <c r="F326" s="71">
        <v>10.199999999999999</v>
      </c>
      <c r="G326" s="71">
        <v>4.28</v>
      </c>
      <c r="H326" s="71">
        <v>0.12</v>
      </c>
      <c r="I326" s="71">
        <v>0.71</v>
      </c>
      <c r="J326" s="72">
        <v>2.5999999999999999E-2</v>
      </c>
      <c r="K326" s="72">
        <v>8.6999999999999994E-2</v>
      </c>
      <c r="L326" s="72">
        <v>7.1999999999999995E-2</v>
      </c>
      <c r="M326" s="72">
        <v>1.6E-2</v>
      </c>
      <c r="N326" s="87">
        <f t="shared" si="28"/>
        <v>94.688999999999993</v>
      </c>
      <c r="O326" s="82">
        <v>33.549999999999997</v>
      </c>
      <c r="P326" s="34">
        <v>39.1</v>
      </c>
      <c r="Q326" s="34">
        <v>7</v>
      </c>
      <c r="R326" s="34">
        <v>18.010000000000002</v>
      </c>
      <c r="S326" s="34">
        <v>0.28999999999999998</v>
      </c>
      <c r="T326" s="34">
        <v>0.15</v>
      </c>
      <c r="U326" s="34">
        <v>0.25</v>
      </c>
      <c r="V326" s="34">
        <v>0.18</v>
      </c>
      <c r="W326" s="34">
        <v>0.42</v>
      </c>
      <c r="X326" s="34">
        <v>0.95</v>
      </c>
      <c r="Y326" s="34">
        <v>1.165424739195231</v>
      </c>
      <c r="Z326" s="34">
        <v>1.3740685543964235</v>
      </c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6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</row>
    <row r="327" spans="1:48" ht="15.75" customHeight="1">
      <c r="A327" s="199" t="s">
        <v>1752</v>
      </c>
      <c r="B327" s="95">
        <v>45835</v>
      </c>
      <c r="C327" s="200" t="s">
        <v>1751</v>
      </c>
      <c r="D327" s="70">
        <v>1490</v>
      </c>
      <c r="E327" s="71">
        <v>12.2</v>
      </c>
      <c r="F327" s="71">
        <v>12.3</v>
      </c>
      <c r="G327" s="71">
        <v>4.3</v>
      </c>
      <c r="H327" s="71">
        <v>0.14000000000000001</v>
      </c>
      <c r="I327" s="71">
        <v>0.77</v>
      </c>
      <c r="J327" s="72">
        <v>1.6E-2</v>
      </c>
      <c r="K327" s="72">
        <v>8.8999999999999996E-2</v>
      </c>
      <c r="L327" s="72">
        <v>8.4000000000000005E-2</v>
      </c>
      <c r="M327" s="72">
        <v>1.7000000000000001E-2</v>
      </c>
      <c r="N327" s="87">
        <f t="shared" si="28"/>
        <v>94.584000000000003</v>
      </c>
      <c r="O327" s="82">
        <v>33.18</v>
      </c>
      <c r="P327" s="34">
        <v>39.25</v>
      </c>
      <c r="Q327" s="34">
        <v>7</v>
      </c>
      <c r="R327" s="34">
        <v>18.440000000000001</v>
      </c>
      <c r="S327" s="34">
        <v>0.25</v>
      </c>
      <c r="T327" s="34">
        <v>0.12</v>
      </c>
      <c r="U327" s="34">
        <v>0.25</v>
      </c>
      <c r="V327" s="34">
        <v>0.15</v>
      </c>
      <c r="W327" s="34">
        <v>0.37</v>
      </c>
      <c r="X327" s="34">
        <v>0.88</v>
      </c>
      <c r="Y327" s="34">
        <v>1.1829415310427969</v>
      </c>
      <c r="Z327" s="34">
        <v>1.3939119951778181</v>
      </c>
      <c r="AA327" s="51"/>
      <c r="AB327" s="51"/>
      <c r="AC327" s="34"/>
      <c r="AD327" s="34"/>
      <c r="AE327" s="34"/>
      <c r="AF327" s="34"/>
      <c r="AG327" s="34"/>
      <c r="AH327" s="34"/>
      <c r="AI327" s="34"/>
      <c r="AJ327" s="34"/>
      <c r="AK327" s="34"/>
      <c r="AL327" s="36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</row>
    <row r="328" spans="1:48" ht="15.75" customHeight="1">
      <c r="A328" s="199" t="s">
        <v>1754</v>
      </c>
      <c r="B328" s="95">
        <v>45835</v>
      </c>
      <c r="C328" s="69" t="s">
        <v>1753</v>
      </c>
      <c r="D328" s="70">
        <v>1488</v>
      </c>
      <c r="E328" s="71">
        <v>13.4</v>
      </c>
      <c r="F328" s="71">
        <v>13.5</v>
      </c>
      <c r="G328" s="71">
        <v>4.28</v>
      </c>
      <c r="H328" s="71">
        <v>0.11</v>
      </c>
      <c r="I328" s="71">
        <v>0.62</v>
      </c>
      <c r="J328" s="72">
        <v>1.6E-2</v>
      </c>
      <c r="K328" s="72">
        <v>8.5000000000000006E-2</v>
      </c>
      <c r="L328" s="72">
        <v>6.3E-2</v>
      </c>
      <c r="M328" s="72">
        <v>1.4999999999999999E-2</v>
      </c>
      <c r="N328" s="87">
        <f t="shared" si="28"/>
        <v>94.811000000000007</v>
      </c>
      <c r="O328" s="82">
        <v>33.01</v>
      </c>
      <c r="P328" s="34">
        <v>40.26</v>
      </c>
      <c r="Q328" s="34">
        <v>7.41</v>
      </c>
      <c r="R328" s="34">
        <v>17.149999999999999</v>
      </c>
      <c r="S328" s="34">
        <v>0.28999999999999998</v>
      </c>
      <c r="T328" s="34">
        <v>0.11</v>
      </c>
      <c r="U328" s="34">
        <v>0.24</v>
      </c>
      <c r="V328" s="34">
        <v>0.16</v>
      </c>
      <c r="W328" s="34">
        <v>0.36</v>
      </c>
      <c r="X328" s="34">
        <v>0.91</v>
      </c>
      <c r="Y328" s="34">
        <v>1.2196304150257498</v>
      </c>
      <c r="Z328" s="34">
        <v>1.4441078461072403</v>
      </c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6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</row>
    <row r="329" spans="1:48" ht="15.75" customHeight="1">
      <c r="A329" s="199" t="s">
        <v>1755</v>
      </c>
      <c r="B329" s="95">
        <v>45835</v>
      </c>
      <c r="C329" s="69" t="s">
        <v>1756</v>
      </c>
      <c r="D329" s="70">
        <v>1502</v>
      </c>
      <c r="E329" s="71">
        <v>16.05</v>
      </c>
      <c r="F329" s="71">
        <v>16.149999999999999</v>
      </c>
      <c r="G329" s="71">
        <v>4.53</v>
      </c>
      <c r="H329" s="71">
        <v>0.13</v>
      </c>
      <c r="I329" s="71">
        <v>0.64</v>
      </c>
      <c r="J329" s="72">
        <v>2.4E-2</v>
      </c>
      <c r="K329" s="72">
        <v>9.7000000000000003E-2</v>
      </c>
      <c r="L329" s="72">
        <v>6.6000000000000003E-2</v>
      </c>
      <c r="M329" s="72">
        <v>1.4E-2</v>
      </c>
      <c r="N329" s="87">
        <f t="shared" si="28"/>
        <v>94.498999999999995</v>
      </c>
      <c r="O329" s="82">
        <v>33.4</v>
      </c>
      <c r="P329" s="34">
        <v>38.86</v>
      </c>
      <c r="Q329" s="34">
        <v>7.01</v>
      </c>
      <c r="R329" s="34">
        <v>18.5</v>
      </c>
      <c r="S329" s="34">
        <v>0.26</v>
      </c>
      <c r="T329" s="34">
        <v>0.13</v>
      </c>
      <c r="U329" s="34">
        <v>0.24</v>
      </c>
      <c r="V329" s="34">
        <v>0.16</v>
      </c>
      <c r="W329" s="34">
        <v>0.42</v>
      </c>
      <c r="X329" s="34">
        <v>0.91</v>
      </c>
      <c r="Y329" s="34">
        <v>1.1634730538922156</v>
      </c>
      <c r="Z329" s="34">
        <v>1.3733532934131736</v>
      </c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6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</row>
    <row r="330" spans="1:48" ht="15.75" customHeight="1">
      <c r="A330" s="199" t="s">
        <v>1758</v>
      </c>
      <c r="B330" s="95">
        <v>45835</v>
      </c>
      <c r="C330" s="69" t="s">
        <v>1757</v>
      </c>
      <c r="D330" s="70">
        <v>1484</v>
      </c>
      <c r="E330" s="71">
        <v>17.399999999999999</v>
      </c>
      <c r="F330" s="71">
        <v>17.5</v>
      </c>
      <c r="G330" s="71">
        <v>4.3</v>
      </c>
      <c r="H330" s="71">
        <v>0.12</v>
      </c>
      <c r="I330" s="71">
        <v>0.41</v>
      </c>
      <c r="J330" s="72">
        <v>2.5999999999999999E-2</v>
      </c>
      <c r="K330" s="72">
        <v>8.6999999999999994E-2</v>
      </c>
      <c r="L330" s="72">
        <v>4.9000000000000002E-2</v>
      </c>
      <c r="M330" s="72">
        <v>1.4E-2</v>
      </c>
      <c r="N330" s="87">
        <f t="shared" si="28"/>
        <v>94.994</v>
      </c>
      <c r="O330" s="82">
        <v>33.96</v>
      </c>
      <c r="P330" s="34">
        <v>38.96</v>
      </c>
      <c r="Q330" s="34">
        <v>7.07</v>
      </c>
      <c r="R330" s="34">
        <v>17.350000000000001</v>
      </c>
      <c r="S330" s="34">
        <v>0.36</v>
      </c>
      <c r="T330" s="34">
        <v>0.19</v>
      </c>
      <c r="U330" s="34">
        <v>0.23</v>
      </c>
      <c r="V330" s="34">
        <v>0.19</v>
      </c>
      <c r="W330" s="34">
        <v>0.5</v>
      </c>
      <c r="X330" s="34">
        <v>1.06</v>
      </c>
      <c r="Y330" s="34">
        <v>1.1472320376914016</v>
      </c>
      <c r="Z330" s="34">
        <v>1.3554181389870437</v>
      </c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6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</row>
    <row r="331" spans="1:48" ht="15.75" customHeight="1">
      <c r="A331" s="199" t="s">
        <v>1760</v>
      </c>
      <c r="B331" s="95">
        <v>45835</v>
      </c>
      <c r="C331" s="69" t="s">
        <v>1759</v>
      </c>
      <c r="D331" s="70">
        <v>1480</v>
      </c>
      <c r="E331" s="71">
        <v>19.350000000000001</v>
      </c>
      <c r="F331" s="71">
        <v>19.45</v>
      </c>
      <c r="G331" s="71">
        <v>4.3899999999999997</v>
      </c>
      <c r="H331" s="71">
        <v>0.12</v>
      </c>
      <c r="I331" s="71">
        <v>0.47</v>
      </c>
      <c r="J331" s="72">
        <v>3.1E-2</v>
      </c>
      <c r="K331" s="72">
        <v>8.6999999999999994E-2</v>
      </c>
      <c r="L331" s="72">
        <v>5.2999999999999999E-2</v>
      </c>
      <c r="M331" s="72">
        <v>1.6E-2</v>
      </c>
      <c r="N331" s="87">
        <f t="shared" si="28"/>
        <v>94.832999999999998</v>
      </c>
      <c r="O331" s="82">
        <v>34.200000000000003</v>
      </c>
      <c r="P331" s="34">
        <v>38.78</v>
      </c>
      <c r="Q331" s="34">
        <v>7.22</v>
      </c>
      <c r="R331" s="34">
        <v>17.14</v>
      </c>
      <c r="S331" s="34">
        <v>0.36</v>
      </c>
      <c r="T331" s="34">
        <v>0.19</v>
      </c>
      <c r="U331" s="34">
        <v>0.23</v>
      </c>
      <c r="V331" s="34">
        <v>0.2</v>
      </c>
      <c r="W331" s="34">
        <v>0.49</v>
      </c>
      <c r="X331" s="34">
        <v>1.05</v>
      </c>
      <c r="Y331" s="34">
        <v>1.1339181286549707</v>
      </c>
      <c r="Z331" s="34">
        <v>1.3450292397660817</v>
      </c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6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</row>
    <row r="332" spans="1:48" ht="15.75" customHeight="1">
      <c r="A332" s="199" t="s">
        <v>1762</v>
      </c>
      <c r="B332" s="95">
        <v>45835</v>
      </c>
      <c r="C332" s="69" t="s">
        <v>1761</v>
      </c>
      <c r="D332" s="70">
        <v>1481</v>
      </c>
      <c r="E332" s="71">
        <v>21.3</v>
      </c>
      <c r="F332" s="71">
        <v>21.4</v>
      </c>
      <c r="G332" s="71">
        <v>4.45</v>
      </c>
      <c r="H332" s="71">
        <v>0.11</v>
      </c>
      <c r="I332" s="71">
        <v>0.47</v>
      </c>
      <c r="J332" s="72">
        <v>3.6999999999999998E-2</v>
      </c>
      <c r="K332" s="72">
        <v>8.5999999999999993E-2</v>
      </c>
      <c r="L332" s="72">
        <v>5.2999999999999999E-2</v>
      </c>
      <c r="M332" s="72">
        <v>1.4999999999999999E-2</v>
      </c>
      <c r="N332" s="87">
        <f t="shared" si="28"/>
        <v>94.778999999999996</v>
      </c>
      <c r="O332" s="82">
        <v>34.450000000000003</v>
      </c>
      <c r="P332" s="34">
        <v>38.340000000000003</v>
      </c>
      <c r="Q332" s="34">
        <v>7.14</v>
      </c>
      <c r="R332" s="34">
        <v>17.510000000000002</v>
      </c>
      <c r="S332" s="34">
        <v>0.3</v>
      </c>
      <c r="T332" s="34">
        <v>0.17</v>
      </c>
      <c r="U332" s="34">
        <v>0.23</v>
      </c>
      <c r="V332" s="34">
        <v>0.19</v>
      </c>
      <c r="W332" s="34">
        <v>0.49</v>
      </c>
      <c r="X332" s="34">
        <v>1.03</v>
      </c>
      <c r="Y332" s="34">
        <v>1.1129172714078375</v>
      </c>
      <c r="Z332" s="34">
        <v>1.3201741654571844</v>
      </c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6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</row>
    <row r="333" spans="1:48" ht="15.75" customHeight="1">
      <c r="A333" s="199" t="s">
        <v>1764</v>
      </c>
      <c r="B333" s="95">
        <v>45835</v>
      </c>
      <c r="C333" s="69" t="s">
        <v>1763</v>
      </c>
      <c r="D333" s="70">
        <v>1473</v>
      </c>
      <c r="E333" s="71">
        <v>22.5</v>
      </c>
      <c r="F333" s="71">
        <v>23</v>
      </c>
      <c r="G333" s="71">
        <v>4.29</v>
      </c>
      <c r="H333" s="71">
        <v>0.1</v>
      </c>
      <c r="I333" s="71">
        <v>0.31</v>
      </c>
      <c r="J333" s="72">
        <v>4.5999999999999999E-2</v>
      </c>
      <c r="K333" s="72">
        <v>8.7999999999999995E-2</v>
      </c>
      <c r="L333" s="72">
        <v>3.5999999999999997E-2</v>
      </c>
      <c r="M333" s="72">
        <v>1.4999999999999999E-2</v>
      </c>
      <c r="N333" s="87">
        <f t="shared" si="28"/>
        <v>95.114999999999995</v>
      </c>
      <c r="O333" s="82">
        <v>34.81</v>
      </c>
      <c r="P333" s="34">
        <v>37.96</v>
      </c>
      <c r="Q333" s="34">
        <v>6.97</v>
      </c>
      <c r="R333" s="34">
        <v>17.54</v>
      </c>
      <c r="S333" s="34">
        <v>0.35</v>
      </c>
      <c r="T333" s="34">
        <v>0.2</v>
      </c>
      <c r="U333" s="34">
        <v>0.23</v>
      </c>
      <c r="V333" s="34">
        <v>0.2</v>
      </c>
      <c r="W333" s="34">
        <v>0.52</v>
      </c>
      <c r="X333" s="34">
        <v>1.07</v>
      </c>
      <c r="Y333" s="34">
        <f t="shared" ref="Y333" si="39">P333/O333</f>
        <v>1.090491238149957</v>
      </c>
      <c r="Z333" s="34">
        <f t="shared" ref="Z333" si="40">(Q333+P333)/O333</f>
        <v>1.2907210571674805</v>
      </c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6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</row>
    <row r="334" spans="1:48" ht="15.75" customHeight="1">
      <c r="A334" s="199"/>
      <c r="B334" s="95"/>
      <c r="C334" s="69"/>
      <c r="D334" s="70"/>
      <c r="E334" s="71"/>
      <c r="F334" s="71"/>
      <c r="G334" s="71"/>
      <c r="H334" s="71"/>
      <c r="I334" s="71"/>
      <c r="J334" s="72"/>
      <c r="K334" s="72"/>
      <c r="L334" s="72"/>
      <c r="M334" s="72"/>
      <c r="N334" s="87"/>
      <c r="O334" s="82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6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</row>
    <row r="335" spans="1:48" ht="15.75" customHeight="1">
      <c r="A335" s="199" t="s">
        <v>1765</v>
      </c>
      <c r="B335" s="95">
        <v>45836</v>
      </c>
      <c r="C335" s="69" t="s">
        <v>1766</v>
      </c>
      <c r="D335" s="70">
        <v>1471</v>
      </c>
      <c r="E335" s="71">
        <v>12.45</v>
      </c>
      <c r="F335" s="71">
        <v>12.55</v>
      </c>
      <c r="G335" s="71">
        <v>4.25</v>
      </c>
      <c r="H335" s="71">
        <v>0.12</v>
      </c>
      <c r="I335" s="71">
        <v>0.37</v>
      </c>
      <c r="J335" s="72">
        <v>3.6999999999999998E-2</v>
      </c>
      <c r="K335" s="72">
        <v>8.3000000000000004E-2</v>
      </c>
      <c r="L335" s="72">
        <v>4.2000000000000003E-2</v>
      </c>
      <c r="M335" s="72">
        <v>1.7000000000000001E-2</v>
      </c>
      <c r="N335" s="87">
        <f t="shared" ref="N335:N361" si="41">100-SUM(G335:M335)</f>
        <v>95.081000000000003</v>
      </c>
      <c r="O335" s="82">
        <v>35.24</v>
      </c>
      <c r="P335" s="34">
        <v>37.450000000000003</v>
      </c>
      <c r="Q335" s="34">
        <v>6.86</v>
      </c>
      <c r="R335" s="34">
        <v>17.79</v>
      </c>
      <c r="S335" s="34">
        <v>0.35</v>
      </c>
      <c r="T335" s="34">
        <v>0.2</v>
      </c>
      <c r="U335" s="34">
        <v>0.22</v>
      </c>
      <c r="V335" s="34">
        <v>0.19</v>
      </c>
      <c r="W335" s="34">
        <v>0.51</v>
      </c>
      <c r="X335" s="34">
        <v>1.04</v>
      </c>
      <c r="Y335" s="34">
        <f t="shared" ref="Y335" si="42">P335/O335</f>
        <v>1.0627128263337118</v>
      </c>
      <c r="Z335" s="34">
        <f t="shared" ref="Z335" si="43">(Q335+P335)/O335</f>
        <v>1.2573779795686719</v>
      </c>
      <c r="AA335" s="34"/>
      <c r="AB335" s="34" t="s">
        <v>48</v>
      </c>
      <c r="AC335" s="34">
        <v>22.3</v>
      </c>
      <c r="AD335" s="34" t="s">
        <v>51</v>
      </c>
      <c r="AE335" s="34"/>
      <c r="AF335" s="34"/>
      <c r="AG335" s="34"/>
      <c r="AH335" s="34"/>
      <c r="AI335" s="34"/>
      <c r="AJ335" s="34"/>
      <c r="AK335" s="34"/>
      <c r="AL335" s="36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</row>
    <row r="336" spans="1:48" ht="15.75" customHeight="1">
      <c r="A336" s="201" t="s">
        <v>1767</v>
      </c>
      <c r="B336" s="95">
        <v>45836</v>
      </c>
      <c r="C336" s="69" t="s">
        <v>1768</v>
      </c>
      <c r="D336" s="70">
        <v>1478</v>
      </c>
      <c r="E336" s="71">
        <v>2.5499999999999998</v>
      </c>
      <c r="F336" s="71">
        <v>3.05</v>
      </c>
      <c r="G336" s="71">
        <v>4.28</v>
      </c>
      <c r="H336" s="71">
        <v>0.11</v>
      </c>
      <c r="I336" s="71">
        <v>0.4</v>
      </c>
      <c r="J336" s="72">
        <v>4.2999999999999997E-2</v>
      </c>
      <c r="K336" s="72">
        <v>8.5000000000000006E-2</v>
      </c>
      <c r="L336" s="72">
        <v>4.4999999999999998E-2</v>
      </c>
      <c r="M336" s="72">
        <v>1.9E-2</v>
      </c>
      <c r="N336" s="87">
        <f t="shared" si="41"/>
        <v>95.018000000000001</v>
      </c>
      <c r="O336" s="82">
        <v>34.729999999999997</v>
      </c>
      <c r="P336" s="34">
        <v>38.6</v>
      </c>
      <c r="Q336" s="34">
        <v>7.21</v>
      </c>
      <c r="R336" s="34">
        <v>16.86</v>
      </c>
      <c r="S336" s="34">
        <v>0.35</v>
      </c>
      <c r="T336" s="34">
        <v>0.19</v>
      </c>
      <c r="U336" s="34">
        <v>0.23</v>
      </c>
      <c r="V336" s="34">
        <v>0.18</v>
      </c>
      <c r="W336" s="34">
        <v>0.5</v>
      </c>
      <c r="X336" s="34">
        <v>1.03</v>
      </c>
      <c r="Y336" s="34">
        <f t="shared" ref="Y336:Y338" si="44">P336/O336</f>
        <v>1.111431039447164</v>
      </c>
      <c r="Z336" s="34">
        <f t="shared" ref="Z336:Z338" si="45">(Q336+P336)/O336</f>
        <v>1.3190325367117768</v>
      </c>
      <c r="AA336" s="34"/>
      <c r="AB336" s="34" t="s">
        <v>50</v>
      </c>
      <c r="AC336" s="34">
        <v>6.3</v>
      </c>
      <c r="AD336" s="34">
        <v>25</v>
      </c>
      <c r="AE336" s="34">
        <v>18.2</v>
      </c>
      <c r="AF336" s="34">
        <v>0.6</v>
      </c>
      <c r="AG336" s="34">
        <v>3.75</v>
      </c>
      <c r="AH336" s="34">
        <v>52.45</v>
      </c>
      <c r="AI336" s="34">
        <v>1.3736263736263736</v>
      </c>
      <c r="AJ336" s="34">
        <v>42.129629629629626</v>
      </c>
      <c r="AK336" s="34">
        <v>876.875</v>
      </c>
      <c r="AL336" s="36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</row>
    <row r="337" spans="1:48" ht="15.75" customHeight="1">
      <c r="A337" s="202" t="s">
        <v>1770</v>
      </c>
      <c r="B337" s="95">
        <v>45836</v>
      </c>
      <c r="C337" s="69" t="s">
        <v>1769</v>
      </c>
      <c r="D337" s="70">
        <v>1470</v>
      </c>
      <c r="E337" s="71">
        <v>4.55</v>
      </c>
      <c r="F337" s="71">
        <v>5.05</v>
      </c>
      <c r="G337" s="71">
        <v>4.33</v>
      </c>
      <c r="H337" s="71">
        <v>0.15</v>
      </c>
      <c r="I337" s="71">
        <v>0.73</v>
      </c>
      <c r="J337" s="72">
        <v>0.02</v>
      </c>
      <c r="K337" s="72">
        <v>0.09</v>
      </c>
      <c r="L337" s="72">
        <v>7.9000000000000001E-2</v>
      </c>
      <c r="M337" s="72">
        <v>2.1999999999999999E-2</v>
      </c>
      <c r="N337" s="87">
        <f t="shared" si="41"/>
        <v>94.578999999999994</v>
      </c>
      <c r="O337" s="82">
        <v>34.53</v>
      </c>
      <c r="P337" s="34">
        <v>38.74</v>
      </c>
      <c r="Q337" s="34">
        <v>6.97</v>
      </c>
      <c r="R337" s="34">
        <v>17.260000000000002</v>
      </c>
      <c r="S337" s="34">
        <v>0.38</v>
      </c>
      <c r="T337" s="34">
        <v>0.18</v>
      </c>
      <c r="U337" s="34">
        <v>0.22</v>
      </c>
      <c r="V337" s="34">
        <v>0.16</v>
      </c>
      <c r="W337" s="34">
        <v>0.44</v>
      </c>
      <c r="X337" s="34">
        <v>0.99</v>
      </c>
      <c r="Y337" s="34">
        <f t="shared" si="44"/>
        <v>1.121922965537214</v>
      </c>
      <c r="Z337" s="34">
        <f t="shared" si="45"/>
        <v>1.3237764262959746</v>
      </c>
      <c r="AA337" s="34"/>
      <c r="AB337" s="34" t="s">
        <v>53</v>
      </c>
      <c r="AC337" s="34">
        <v>14.3</v>
      </c>
      <c r="AD337" s="34" t="s">
        <v>51</v>
      </c>
      <c r="AE337" s="34"/>
      <c r="AF337" s="34"/>
      <c r="AG337" s="34"/>
      <c r="AH337" s="34"/>
      <c r="AI337" s="34"/>
      <c r="AJ337" s="34"/>
      <c r="AK337" s="34"/>
      <c r="AL337" s="36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</row>
    <row r="338" spans="1:48" ht="15.75" customHeight="1">
      <c r="A338" s="203" t="s">
        <v>1771</v>
      </c>
      <c r="B338" s="95">
        <v>45836</v>
      </c>
      <c r="C338" s="69" t="s">
        <v>1772</v>
      </c>
      <c r="D338" s="70">
        <v>1490</v>
      </c>
      <c r="E338" s="71">
        <v>6.45</v>
      </c>
      <c r="F338" s="71">
        <v>6.55</v>
      </c>
      <c r="G338" s="71">
        <v>4.2699999999999996</v>
      </c>
      <c r="H338" s="71">
        <v>0.12</v>
      </c>
      <c r="I338" s="71">
        <v>0.61</v>
      </c>
      <c r="J338" s="72">
        <v>1.9E-2</v>
      </c>
      <c r="K338" s="72">
        <v>8.4000000000000005E-2</v>
      </c>
      <c r="L338" s="72">
        <v>6.2E-2</v>
      </c>
      <c r="M338" s="72">
        <v>1.9E-2</v>
      </c>
      <c r="N338" s="87">
        <f t="shared" si="41"/>
        <v>94.816000000000003</v>
      </c>
      <c r="O338" s="82">
        <v>34.18</v>
      </c>
      <c r="P338" s="34">
        <v>38.4</v>
      </c>
      <c r="Q338" s="34">
        <v>6.99</v>
      </c>
      <c r="R338" s="34">
        <v>18.13</v>
      </c>
      <c r="S338" s="34">
        <v>0.31</v>
      </c>
      <c r="T338" s="34">
        <v>0.15</v>
      </c>
      <c r="U338" s="34">
        <v>0.24</v>
      </c>
      <c r="V338" s="34">
        <v>0.17</v>
      </c>
      <c r="W338" s="34">
        <v>0.42</v>
      </c>
      <c r="X338" s="34">
        <v>0.91</v>
      </c>
      <c r="Y338" s="34">
        <f t="shared" si="44"/>
        <v>1.1234640140433001</v>
      </c>
      <c r="Z338" s="34">
        <f t="shared" si="45"/>
        <v>1.3279695728496197</v>
      </c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6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</row>
    <row r="339" spans="1:48" ht="15.75" customHeight="1">
      <c r="A339" s="203" t="s">
        <v>1774</v>
      </c>
      <c r="B339" s="95">
        <v>45836</v>
      </c>
      <c r="C339" s="69" t="s">
        <v>1773</v>
      </c>
      <c r="D339" s="70">
        <v>1497</v>
      </c>
      <c r="E339" s="71">
        <v>8.3000000000000007</v>
      </c>
      <c r="F339" s="71">
        <v>8.4</v>
      </c>
      <c r="G339" s="71">
        <v>4.37</v>
      </c>
      <c r="H339" s="71">
        <v>0.13</v>
      </c>
      <c r="I339" s="71">
        <v>0.78</v>
      </c>
      <c r="J339" s="72">
        <v>2.4E-2</v>
      </c>
      <c r="K339" s="72">
        <v>8.8999999999999996E-2</v>
      </c>
      <c r="L339" s="72">
        <v>7.6999999999999999E-2</v>
      </c>
      <c r="M339" s="72">
        <v>2.1999999999999999E-2</v>
      </c>
      <c r="N339" s="87">
        <f t="shared" si="41"/>
        <v>94.507999999999996</v>
      </c>
      <c r="O339" s="82">
        <v>34.08</v>
      </c>
      <c r="P339" s="34">
        <v>38.549999999999997</v>
      </c>
      <c r="Q339" s="34">
        <v>7.1</v>
      </c>
      <c r="R339" s="34">
        <v>17.82</v>
      </c>
      <c r="S339" s="34">
        <v>0.33</v>
      </c>
      <c r="T339" s="34">
        <v>0.15</v>
      </c>
      <c r="U339" s="34">
        <v>0.24</v>
      </c>
      <c r="V339" s="34">
        <v>0.19</v>
      </c>
      <c r="W339" s="34">
        <v>0.5</v>
      </c>
      <c r="X339" s="34">
        <v>0.92</v>
      </c>
      <c r="Y339" s="34">
        <v>1.131161971830986</v>
      </c>
      <c r="Z339" s="34">
        <v>1.3279695728496197</v>
      </c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6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</row>
    <row r="340" spans="1:48" ht="15.75" customHeight="1">
      <c r="A340" s="203" t="s">
        <v>1776</v>
      </c>
      <c r="B340" s="95">
        <v>45836</v>
      </c>
      <c r="C340" s="69" t="s">
        <v>1775</v>
      </c>
      <c r="D340" s="70">
        <v>1484</v>
      </c>
      <c r="E340" s="71">
        <v>10.199999999999999</v>
      </c>
      <c r="F340" s="71">
        <v>10.3</v>
      </c>
      <c r="G340" s="71">
        <v>4.29</v>
      </c>
      <c r="H340" s="71">
        <v>0.12</v>
      </c>
      <c r="I340" s="71">
        <v>0.6</v>
      </c>
      <c r="J340" s="72">
        <v>0.03</v>
      </c>
      <c r="K340" s="72">
        <v>0.08</v>
      </c>
      <c r="L340" s="72">
        <v>6.3E-2</v>
      </c>
      <c r="M340" s="72">
        <v>2.1000000000000001E-2</v>
      </c>
      <c r="N340" s="87">
        <f t="shared" si="41"/>
        <v>94.796000000000006</v>
      </c>
      <c r="O340" s="82">
        <v>34.450000000000003</v>
      </c>
      <c r="P340" s="34">
        <v>37.729999999999997</v>
      </c>
      <c r="Q340" s="34">
        <v>6.94</v>
      </c>
      <c r="R340" s="34">
        <v>18.3</v>
      </c>
      <c r="S340" s="34">
        <v>0.28999999999999998</v>
      </c>
      <c r="T340" s="34">
        <v>0.16</v>
      </c>
      <c r="U340" s="34">
        <v>0.24</v>
      </c>
      <c r="V340" s="34">
        <v>0.21</v>
      </c>
      <c r="W340" s="34">
        <v>0.59</v>
      </c>
      <c r="X340" s="34">
        <v>0.98</v>
      </c>
      <c r="Y340" s="34">
        <v>1.1000000000000001</v>
      </c>
      <c r="Z340" s="34">
        <v>1.3</v>
      </c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6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</row>
    <row r="341" spans="1:48" ht="15.75" customHeight="1">
      <c r="A341" s="203" t="s">
        <v>1778</v>
      </c>
      <c r="B341" s="95">
        <v>45836</v>
      </c>
      <c r="C341" s="69" t="s">
        <v>1777</v>
      </c>
      <c r="D341" s="70">
        <v>1487</v>
      </c>
      <c r="E341" s="71">
        <v>12.14</v>
      </c>
      <c r="F341" s="71">
        <v>12.24</v>
      </c>
      <c r="G341" s="71">
        <v>4.33</v>
      </c>
      <c r="H341" s="71">
        <v>0.13</v>
      </c>
      <c r="I341" s="71">
        <v>0.59</v>
      </c>
      <c r="J341" s="72">
        <v>3.2000000000000001E-2</v>
      </c>
      <c r="K341" s="72">
        <v>8.6999999999999994E-2</v>
      </c>
      <c r="L341" s="72">
        <v>6.3E-2</v>
      </c>
      <c r="M341" s="72">
        <v>2.3E-2</v>
      </c>
      <c r="N341" s="87">
        <f t="shared" si="41"/>
        <v>94.745000000000005</v>
      </c>
      <c r="O341" s="82">
        <v>34.75</v>
      </c>
      <c r="P341" s="34">
        <v>37.75</v>
      </c>
      <c r="Q341" s="34">
        <v>6.96</v>
      </c>
      <c r="R341" s="34">
        <v>17.899999999999999</v>
      </c>
      <c r="S341" s="34">
        <v>0.33</v>
      </c>
      <c r="T341" s="34">
        <v>0.17</v>
      </c>
      <c r="U341" s="34">
        <v>0.23</v>
      </c>
      <c r="V341" s="34">
        <v>0.21</v>
      </c>
      <c r="W341" s="34">
        <v>0.49</v>
      </c>
      <c r="X341" s="34">
        <v>0.99</v>
      </c>
      <c r="Y341" s="34">
        <v>1.1000000000000001</v>
      </c>
      <c r="Z341" s="34">
        <v>1.3</v>
      </c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6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</row>
    <row r="342" spans="1:48" ht="15.75" customHeight="1">
      <c r="A342" s="203" t="s">
        <v>1780</v>
      </c>
      <c r="B342" s="95">
        <v>45836</v>
      </c>
      <c r="C342" s="69" t="s">
        <v>1779</v>
      </c>
      <c r="D342" s="70">
        <v>1480</v>
      </c>
      <c r="E342" s="71">
        <v>14.35</v>
      </c>
      <c r="F342" s="71">
        <v>14.45</v>
      </c>
      <c r="G342" s="71">
        <v>4.24</v>
      </c>
      <c r="H342" s="71">
        <v>0.13</v>
      </c>
      <c r="I342" s="71">
        <v>0.52</v>
      </c>
      <c r="J342" s="72">
        <v>3.4000000000000002E-2</v>
      </c>
      <c r="K342" s="72">
        <v>8.5999999999999993E-2</v>
      </c>
      <c r="L342" s="72">
        <v>5.6000000000000001E-2</v>
      </c>
      <c r="M342" s="72">
        <v>2.3E-2</v>
      </c>
      <c r="N342" s="87">
        <f t="shared" si="41"/>
        <v>94.911000000000001</v>
      </c>
      <c r="O342" s="82">
        <v>35.369999999999997</v>
      </c>
      <c r="P342" s="34">
        <v>37.1</v>
      </c>
      <c r="Q342" s="34">
        <v>6.74</v>
      </c>
      <c r="R342" s="34">
        <v>18.02</v>
      </c>
      <c r="S342" s="34">
        <v>0.34</v>
      </c>
      <c r="T342" s="34">
        <v>0.19</v>
      </c>
      <c r="U342" s="34">
        <v>0.23</v>
      </c>
      <c r="V342" s="34">
        <v>0.23</v>
      </c>
      <c r="W342" s="34">
        <v>0.46</v>
      </c>
      <c r="X342" s="34">
        <v>1</v>
      </c>
      <c r="Y342" s="34">
        <v>1.0489115069267743</v>
      </c>
      <c r="Z342" s="34">
        <v>1.3</v>
      </c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6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</row>
    <row r="343" spans="1:48" ht="15.75" customHeight="1">
      <c r="A343" s="203" t="s">
        <v>1782</v>
      </c>
      <c r="B343" s="95">
        <v>45836</v>
      </c>
      <c r="C343" s="69" t="s">
        <v>1781</v>
      </c>
      <c r="D343" s="70">
        <v>1479</v>
      </c>
      <c r="E343" s="71">
        <v>16.05</v>
      </c>
      <c r="F343" s="71">
        <v>16.149999999999999</v>
      </c>
      <c r="G343" s="71">
        <v>4.2699999999999996</v>
      </c>
      <c r="H343" s="71">
        <v>0.11</v>
      </c>
      <c r="I343" s="71">
        <v>0.38</v>
      </c>
      <c r="J343" s="72">
        <v>4.3999999999999997E-2</v>
      </c>
      <c r="K343" s="72">
        <v>8.3000000000000004E-2</v>
      </c>
      <c r="L343" s="72">
        <v>4.1000000000000002E-2</v>
      </c>
      <c r="M343" s="72">
        <v>2.3E-2</v>
      </c>
      <c r="N343" s="87">
        <f t="shared" si="41"/>
        <v>95.049000000000007</v>
      </c>
      <c r="O343" s="82">
        <v>35.31</v>
      </c>
      <c r="P343" s="34">
        <v>37.200000000000003</v>
      </c>
      <c r="Q343" s="34">
        <v>6.95</v>
      </c>
      <c r="R343" s="34">
        <v>17.61</v>
      </c>
      <c r="S343" s="34">
        <v>0.43</v>
      </c>
      <c r="T343" s="34">
        <v>0.2</v>
      </c>
      <c r="U343" s="34">
        <v>0.23</v>
      </c>
      <c r="V343" s="34">
        <v>0.22</v>
      </c>
      <c r="W343" s="34">
        <v>0.48</v>
      </c>
      <c r="X343" s="34">
        <v>1.05</v>
      </c>
      <c r="Y343" s="34">
        <v>1.0535259133389974</v>
      </c>
      <c r="Z343" s="34">
        <v>1.3</v>
      </c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6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</row>
    <row r="344" spans="1:48" ht="15.75" customHeight="1">
      <c r="A344" s="203" t="s">
        <v>1784</v>
      </c>
      <c r="B344" s="95">
        <v>45836</v>
      </c>
      <c r="C344" s="69" t="s">
        <v>1783</v>
      </c>
      <c r="D344" s="70">
        <v>1478</v>
      </c>
      <c r="E344" s="71">
        <v>18</v>
      </c>
      <c r="F344" s="71">
        <v>18.100000000000001</v>
      </c>
      <c r="G344" s="71">
        <v>4.2699999999999996</v>
      </c>
      <c r="H344" s="71">
        <v>0.11</v>
      </c>
      <c r="I344" s="71">
        <v>0.41</v>
      </c>
      <c r="J344" s="72">
        <v>3.7999999999999999E-2</v>
      </c>
      <c r="K344" s="72">
        <v>8.2000000000000003E-2</v>
      </c>
      <c r="L344" s="72">
        <v>4.5999999999999999E-2</v>
      </c>
      <c r="M344" s="72">
        <v>2.1999999999999999E-2</v>
      </c>
      <c r="N344" s="87">
        <f t="shared" si="41"/>
        <v>95.022000000000006</v>
      </c>
      <c r="O344" s="82">
        <v>35.15</v>
      </c>
      <c r="P344" s="34">
        <v>38.39</v>
      </c>
      <c r="Q344" s="34">
        <v>7.21</v>
      </c>
      <c r="R344" s="34">
        <v>16.440000000000001</v>
      </c>
      <c r="S344" s="34">
        <v>0.39</v>
      </c>
      <c r="T344" s="34">
        <v>0.2</v>
      </c>
      <c r="U344" s="34">
        <v>0.23</v>
      </c>
      <c r="V344" s="34">
        <v>0.2</v>
      </c>
      <c r="W344" s="34">
        <v>0.49</v>
      </c>
      <c r="X344" s="34">
        <v>1.04</v>
      </c>
      <c r="Y344" s="34">
        <v>1.092176386913229</v>
      </c>
      <c r="Z344" s="34">
        <v>1.3</v>
      </c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6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</row>
    <row r="345" spans="1:48" ht="15.75" customHeight="1">
      <c r="A345" s="203" t="s">
        <v>1785</v>
      </c>
      <c r="B345" s="95">
        <v>45836</v>
      </c>
      <c r="C345" s="69" t="s">
        <v>1786</v>
      </c>
      <c r="D345" s="70">
        <v>1478</v>
      </c>
      <c r="E345" s="71">
        <v>19.55</v>
      </c>
      <c r="F345" s="71">
        <v>20.05</v>
      </c>
      <c r="G345" s="71">
        <v>4.29</v>
      </c>
      <c r="H345" s="71">
        <v>0.11</v>
      </c>
      <c r="I345" s="71">
        <v>0.65</v>
      </c>
      <c r="J345" s="72">
        <v>3.1E-2</v>
      </c>
      <c r="K345" s="72">
        <v>8.2000000000000003E-2</v>
      </c>
      <c r="L345" s="72">
        <v>5.2999999999999999E-2</v>
      </c>
      <c r="M345" s="72">
        <v>1.6E-2</v>
      </c>
      <c r="N345" s="87">
        <f t="shared" si="41"/>
        <v>94.768000000000001</v>
      </c>
      <c r="O345" s="82">
        <v>35.119999999999997</v>
      </c>
      <c r="P345" s="34">
        <v>37.78</v>
      </c>
      <c r="Q345" s="34">
        <v>7</v>
      </c>
      <c r="R345" s="34">
        <v>17.3</v>
      </c>
      <c r="S345" s="34">
        <v>0.42</v>
      </c>
      <c r="T345" s="34">
        <v>0.2</v>
      </c>
      <c r="U345" s="34">
        <v>0.22</v>
      </c>
      <c r="V345" s="34">
        <v>0.2</v>
      </c>
      <c r="W345" s="34">
        <v>0.49</v>
      </c>
      <c r="X345" s="34">
        <v>1.03</v>
      </c>
      <c r="Y345" s="34">
        <v>1.0757403189066059</v>
      </c>
      <c r="Z345" s="34">
        <v>1.3</v>
      </c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6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</row>
    <row r="346" spans="1:48" ht="15.75" customHeight="1">
      <c r="A346" s="203" t="s">
        <v>1788</v>
      </c>
      <c r="B346" s="95">
        <v>45836</v>
      </c>
      <c r="C346" s="69" t="s">
        <v>1787</v>
      </c>
      <c r="D346" s="70">
        <v>1481</v>
      </c>
      <c r="E346" s="71">
        <v>21.45</v>
      </c>
      <c r="F346" s="71">
        <v>21.55</v>
      </c>
      <c r="G346" s="71">
        <v>4.24</v>
      </c>
      <c r="H346" s="71">
        <v>0.11</v>
      </c>
      <c r="I346" s="71">
        <v>0.44</v>
      </c>
      <c r="J346" s="72">
        <v>4.4999999999999998E-2</v>
      </c>
      <c r="K346" s="72">
        <v>8.2000000000000003E-2</v>
      </c>
      <c r="L346" s="72">
        <v>4.4999999999999998E-2</v>
      </c>
      <c r="M346" s="72">
        <v>1.9E-2</v>
      </c>
      <c r="N346" s="87">
        <f t="shared" si="41"/>
        <v>95.019000000000005</v>
      </c>
      <c r="O346" s="82">
        <v>34.880000000000003</v>
      </c>
      <c r="P346" s="34">
        <v>37.6</v>
      </c>
      <c r="Q346" s="34">
        <v>6.98</v>
      </c>
      <c r="R346" s="34">
        <v>17.79</v>
      </c>
      <c r="S346" s="34">
        <v>0.39</v>
      </c>
      <c r="T346" s="34">
        <v>0.2</v>
      </c>
      <c r="U346" s="34">
        <v>0.22</v>
      </c>
      <c r="V346" s="34">
        <v>0.2</v>
      </c>
      <c r="W346" s="34">
        <v>0.5</v>
      </c>
      <c r="X346" s="34">
        <v>1.02</v>
      </c>
      <c r="Y346" s="34">
        <v>1.0779816513761467</v>
      </c>
      <c r="Z346" s="34">
        <v>1.3</v>
      </c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6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</row>
    <row r="347" spans="1:48" ht="15.75" customHeight="1">
      <c r="A347" s="203" t="s">
        <v>1790</v>
      </c>
      <c r="B347" s="95">
        <v>45836</v>
      </c>
      <c r="C347" s="69" t="s">
        <v>1789</v>
      </c>
      <c r="D347" s="70">
        <v>1470</v>
      </c>
      <c r="E347" s="71">
        <v>22.5</v>
      </c>
      <c r="F347" s="71">
        <v>23</v>
      </c>
      <c r="G347" s="71">
        <v>4.04</v>
      </c>
      <c r="H347" s="71">
        <v>0.12</v>
      </c>
      <c r="I347" s="71">
        <v>0.9</v>
      </c>
      <c r="J347" s="72">
        <v>4.1000000000000002E-2</v>
      </c>
      <c r="K347" s="72">
        <v>8.5999999999999993E-2</v>
      </c>
      <c r="L347" s="72">
        <v>7.5999999999999998E-2</v>
      </c>
      <c r="M347" s="72">
        <v>1.9E-2</v>
      </c>
      <c r="N347" s="87">
        <f t="shared" si="41"/>
        <v>94.718000000000004</v>
      </c>
      <c r="O347" s="82">
        <v>35.159999999999997</v>
      </c>
      <c r="P347" s="34">
        <v>37.07</v>
      </c>
      <c r="Q347" s="34">
        <v>6.96</v>
      </c>
      <c r="R347" s="34">
        <v>18</v>
      </c>
      <c r="S347" s="34">
        <v>0.35</v>
      </c>
      <c r="T347" s="34">
        <v>0.21</v>
      </c>
      <c r="U347" s="34">
        <v>0.22</v>
      </c>
      <c r="V347" s="34">
        <v>0.21</v>
      </c>
      <c r="W347" s="34">
        <v>0.55000000000000004</v>
      </c>
      <c r="X347" s="34">
        <v>1.07</v>
      </c>
      <c r="Y347" s="34">
        <v>1.0543230944254836</v>
      </c>
      <c r="Z347" s="34">
        <v>1.3</v>
      </c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6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</row>
    <row r="348" spans="1:48" ht="15.75" customHeight="1">
      <c r="A348" s="150"/>
      <c r="B348" s="95"/>
      <c r="C348" s="69"/>
      <c r="D348" s="70"/>
      <c r="E348" s="71"/>
      <c r="F348" s="71"/>
      <c r="G348" s="71"/>
      <c r="H348" s="71"/>
      <c r="I348" s="71"/>
      <c r="J348" s="72"/>
      <c r="K348" s="72"/>
      <c r="L348" s="72"/>
      <c r="M348" s="72"/>
      <c r="N348" s="87"/>
      <c r="O348" s="82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6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</row>
    <row r="349" spans="1:48" ht="15.75" customHeight="1">
      <c r="A349" s="203" t="s">
        <v>1792</v>
      </c>
      <c r="B349" s="95">
        <v>45837</v>
      </c>
      <c r="C349" s="69" t="s">
        <v>1791</v>
      </c>
      <c r="D349" s="70">
        <v>1482</v>
      </c>
      <c r="E349" s="71">
        <v>0.5</v>
      </c>
      <c r="F349" s="71">
        <v>1</v>
      </c>
      <c r="G349" s="71">
        <v>4.38</v>
      </c>
      <c r="H349" s="71">
        <v>0.12</v>
      </c>
      <c r="I349" s="71">
        <v>0.56000000000000005</v>
      </c>
      <c r="J349" s="72">
        <v>2.9000000000000001E-2</v>
      </c>
      <c r="K349" s="72">
        <v>8.6999999999999994E-2</v>
      </c>
      <c r="L349" s="72">
        <v>6.2E-2</v>
      </c>
      <c r="M349" s="72">
        <v>1.9E-2</v>
      </c>
      <c r="N349" s="87">
        <f t="shared" si="41"/>
        <v>94.742999999999995</v>
      </c>
      <c r="O349" s="82">
        <v>34.46</v>
      </c>
      <c r="P349" s="34">
        <v>38.229999999999997</v>
      </c>
      <c r="Q349" s="34">
        <v>7.29</v>
      </c>
      <c r="R349" s="34">
        <v>17.21</v>
      </c>
      <c r="S349" s="34">
        <v>0.41</v>
      </c>
      <c r="T349" s="34">
        <v>0.18</v>
      </c>
      <c r="U349" s="34">
        <v>0.22</v>
      </c>
      <c r="V349" s="34">
        <v>0.2</v>
      </c>
      <c r="W349" s="34">
        <v>0.5</v>
      </c>
      <c r="X349" s="34">
        <v>1.0900000000000001</v>
      </c>
      <c r="Y349" s="34">
        <v>1.1094022054556005</v>
      </c>
      <c r="Z349" s="34">
        <v>1.3</v>
      </c>
      <c r="AA349" s="34"/>
      <c r="AB349" s="34" t="s">
        <v>48</v>
      </c>
      <c r="AC349" s="34">
        <v>22.3</v>
      </c>
      <c r="AD349" s="34">
        <v>24.8</v>
      </c>
      <c r="AE349" s="34">
        <v>18.399999999999999</v>
      </c>
      <c r="AF349" s="34">
        <v>0.6</v>
      </c>
      <c r="AG349" s="34">
        <v>3.62</v>
      </c>
      <c r="AH349" s="34">
        <v>52.58</v>
      </c>
      <c r="AI349" s="34">
        <v>1.347826086956522</v>
      </c>
      <c r="AJ349" s="34">
        <v>42.592592592592588</v>
      </c>
      <c r="AK349" s="34">
        <v>866.81</v>
      </c>
      <c r="AL349" s="36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</row>
    <row r="350" spans="1:48" ht="15.75" customHeight="1">
      <c r="A350" s="203" t="s">
        <v>1794</v>
      </c>
      <c r="B350" s="95">
        <v>45837</v>
      </c>
      <c r="C350" s="69" t="s">
        <v>1793</v>
      </c>
      <c r="D350" s="70">
        <v>1491</v>
      </c>
      <c r="E350" s="71">
        <v>2.4</v>
      </c>
      <c r="F350" s="71">
        <v>2.5</v>
      </c>
      <c r="G350" s="71">
        <v>4.49</v>
      </c>
      <c r="H350" s="71">
        <v>0.11</v>
      </c>
      <c r="I350" s="71">
        <v>0.57999999999999996</v>
      </c>
      <c r="J350" s="72">
        <v>3.1E-2</v>
      </c>
      <c r="K350" s="72">
        <v>8.4000000000000005E-2</v>
      </c>
      <c r="L350" s="72">
        <v>0.06</v>
      </c>
      <c r="M350" s="72">
        <v>1.7999999999999999E-2</v>
      </c>
      <c r="N350" s="87">
        <f t="shared" si="41"/>
        <v>94.626999999999995</v>
      </c>
      <c r="O350" s="82">
        <v>33.69</v>
      </c>
      <c r="P350" s="34">
        <v>38.06</v>
      </c>
      <c r="Q350" s="34">
        <v>7.14</v>
      </c>
      <c r="R350" s="34">
        <v>18.63</v>
      </c>
      <c r="S350" s="34">
        <v>0.3</v>
      </c>
      <c r="T350" s="34">
        <v>0.15</v>
      </c>
      <c r="U350" s="34">
        <v>0.23</v>
      </c>
      <c r="V350" s="34">
        <v>0.18</v>
      </c>
      <c r="W350" s="34">
        <v>0.49</v>
      </c>
      <c r="X350" s="34">
        <v>1.01</v>
      </c>
      <c r="Y350" s="34">
        <v>1.1297120807361236</v>
      </c>
      <c r="Z350" s="34">
        <v>1.3</v>
      </c>
      <c r="AA350" s="34"/>
      <c r="AB350" s="34" t="s">
        <v>50</v>
      </c>
      <c r="AC350" s="34">
        <v>6.3</v>
      </c>
      <c r="AD350" s="34" t="s">
        <v>51</v>
      </c>
      <c r="AE350" s="34"/>
      <c r="AF350" s="34"/>
      <c r="AG350" s="34"/>
      <c r="AH350" s="34"/>
      <c r="AI350" s="34"/>
      <c r="AJ350" s="34"/>
      <c r="AK350" s="34"/>
      <c r="AL350" s="36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</row>
    <row r="351" spans="1:48" ht="15.75" customHeight="1">
      <c r="A351" s="203" t="s">
        <v>1796</v>
      </c>
      <c r="B351" s="95">
        <v>45837</v>
      </c>
      <c r="C351" s="69" t="s">
        <v>1795</v>
      </c>
      <c r="D351" s="70">
        <v>1484</v>
      </c>
      <c r="E351" s="71">
        <v>4.3</v>
      </c>
      <c r="F351" s="71">
        <v>4.4000000000000004</v>
      </c>
      <c r="G351" s="71">
        <v>4.42</v>
      </c>
      <c r="H351" s="71">
        <v>0.12</v>
      </c>
      <c r="I351" s="71">
        <v>0.5</v>
      </c>
      <c r="J351" s="72">
        <v>2.5999999999999999E-2</v>
      </c>
      <c r="K351" s="72">
        <v>8.5000000000000006E-2</v>
      </c>
      <c r="L351" s="72">
        <v>5.8000000000000003E-2</v>
      </c>
      <c r="M351" s="72">
        <v>1.7999999999999999E-2</v>
      </c>
      <c r="N351" s="87">
        <f t="shared" si="41"/>
        <v>94.772999999999996</v>
      </c>
      <c r="O351" s="82">
        <v>33.869999999999997</v>
      </c>
      <c r="P351" s="34">
        <v>38.380000000000003</v>
      </c>
      <c r="Q351" s="34">
        <v>7.2</v>
      </c>
      <c r="R351" s="34">
        <v>18.059999999999999</v>
      </c>
      <c r="S351" s="34">
        <v>0.31</v>
      </c>
      <c r="T351" s="34">
        <v>0.17</v>
      </c>
      <c r="U351" s="34">
        <v>0.22</v>
      </c>
      <c r="V351" s="34">
        <v>0.17</v>
      </c>
      <c r="W351" s="34">
        <v>0.47</v>
      </c>
      <c r="X351" s="34">
        <v>1.03</v>
      </c>
      <c r="Y351" s="34">
        <v>1.1331561854148215</v>
      </c>
      <c r="Z351" s="34">
        <v>1.3</v>
      </c>
      <c r="AA351" s="34"/>
      <c r="AB351" s="34" t="s">
        <v>53</v>
      </c>
      <c r="AC351" s="34">
        <v>14.3</v>
      </c>
      <c r="AD351" s="34">
        <v>24.6</v>
      </c>
      <c r="AE351" s="34">
        <v>18.2</v>
      </c>
      <c r="AF351" s="34">
        <v>0.6</v>
      </c>
      <c r="AG351" s="34">
        <v>3.48</v>
      </c>
      <c r="AH351" s="34">
        <v>53.12</v>
      </c>
      <c r="AI351" s="34">
        <v>1.3516483516483517</v>
      </c>
      <c r="AJ351" s="34">
        <v>42.523364485981304</v>
      </c>
      <c r="AK351" s="34">
        <v>856.43999999999994</v>
      </c>
      <c r="AL351" s="36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</row>
    <row r="352" spans="1:48" ht="15.75" customHeight="1">
      <c r="A352" s="203" t="s">
        <v>1797</v>
      </c>
      <c r="B352" s="95">
        <v>45837</v>
      </c>
      <c r="C352" s="69" t="s">
        <v>1798</v>
      </c>
      <c r="D352" s="70">
        <v>1475</v>
      </c>
      <c r="E352" s="71">
        <v>6.25</v>
      </c>
      <c r="F352" s="71">
        <v>6.35</v>
      </c>
      <c r="G352" s="71">
        <v>4.28</v>
      </c>
      <c r="H352" s="71">
        <v>0.11</v>
      </c>
      <c r="I352" s="71">
        <v>0.31</v>
      </c>
      <c r="J352" s="72">
        <v>3.9E-2</v>
      </c>
      <c r="K352" s="72">
        <v>0.08</v>
      </c>
      <c r="L352" s="72">
        <v>3.6999999999999998E-2</v>
      </c>
      <c r="M352" s="72">
        <v>1.7999999999999999E-2</v>
      </c>
      <c r="N352" s="87">
        <f t="shared" si="41"/>
        <v>95.126000000000005</v>
      </c>
      <c r="O352" s="82">
        <v>34.61</v>
      </c>
      <c r="P352" s="34">
        <v>37.659999999999997</v>
      </c>
      <c r="Q352" s="34">
        <v>7</v>
      </c>
      <c r="R352" s="34">
        <v>18.03</v>
      </c>
      <c r="S352" s="34">
        <v>0.34</v>
      </c>
      <c r="T352" s="34">
        <v>0.2</v>
      </c>
      <c r="U352" s="34">
        <v>0.22</v>
      </c>
      <c r="V352" s="34">
        <v>0.2</v>
      </c>
      <c r="W352" s="34">
        <v>0.54</v>
      </c>
      <c r="X352" s="34">
        <v>1.06</v>
      </c>
      <c r="Y352" s="34">
        <v>1.0900000000000001</v>
      </c>
      <c r="Z352" s="34">
        <v>1.29</v>
      </c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6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</row>
    <row r="353" spans="1:48" ht="15.75" customHeight="1">
      <c r="A353" s="203" t="s">
        <v>1800</v>
      </c>
      <c r="B353" s="95">
        <v>45837</v>
      </c>
      <c r="C353" s="69" t="s">
        <v>1799</v>
      </c>
      <c r="D353" s="70">
        <v>1446</v>
      </c>
      <c r="E353" s="71">
        <v>8.1999999999999993</v>
      </c>
      <c r="F353" s="71">
        <v>8.3000000000000007</v>
      </c>
      <c r="G353" s="71">
        <v>4.21</v>
      </c>
      <c r="H353" s="71">
        <v>0.09</v>
      </c>
      <c r="I353" s="71">
        <v>0.21</v>
      </c>
      <c r="J353" s="72">
        <v>0.08</v>
      </c>
      <c r="K353" s="72">
        <v>8.1000000000000003E-2</v>
      </c>
      <c r="L353" s="72">
        <v>1.9E-2</v>
      </c>
      <c r="M353" s="72">
        <v>1.7000000000000001E-2</v>
      </c>
      <c r="N353" s="87">
        <f t="shared" si="41"/>
        <v>95.293000000000006</v>
      </c>
      <c r="O353" s="82">
        <v>35.380000000000003</v>
      </c>
      <c r="P353" s="34">
        <v>37.47</v>
      </c>
      <c r="Q353" s="34">
        <v>7</v>
      </c>
      <c r="R353" s="34">
        <v>16.96</v>
      </c>
      <c r="S353" s="34">
        <v>0.5</v>
      </c>
      <c r="T353" s="34">
        <v>0.31</v>
      </c>
      <c r="U353" s="34">
        <v>0.21</v>
      </c>
      <c r="V353" s="34">
        <v>0.21</v>
      </c>
      <c r="W353" s="34">
        <v>0.49</v>
      </c>
      <c r="X353" s="34">
        <v>1.2</v>
      </c>
      <c r="Y353" s="34">
        <v>1.0590729225551159</v>
      </c>
      <c r="Z353" s="34">
        <v>1.29</v>
      </c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6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</row>
    <row r="354" spans="1:48" ht="15.75" customHeight="1">
      <c r="A354" s="203" t="s">
        <v>1802</v>
      </c>
      <c r="B354" s="95">
        <v>45837</v>
      </c>
      <c r="C354" s="69" t="s">
        <v>1801</v>
      </c>
      <c r="D354" s="70">
        <v>1450</v>
      </c>
      <c r="E354" s="71">
        <v>10</v>
      </c>
      <c r="F354" s="71">
        <v>10.1</v>
      </c>
      <c r="G354" s="71">
        <v>4.28</v>
      </c>
      <c r="H354" s="71">
        <v>0.11</v>
      </c>
      <c r="I354" s="71">
        <v>0.42</v>
      </c>
      <c r="J354" s="72">
        <v>3.5000000000000003E-2</v>
      </c>
      <c r="K354" s="72">
        <v>0.08</v>
      </c>
      <c r="L354" s="72">
        <v>4.7E-2</v>
      </c>
      <c r="M354" s="72">
        <v>1.9E-2</v>
      </c>
      <c r="N354" s="87">
        <f t="shared" si="41"/>
        <v>95.009</v>
      </c>
      <c r="O354" s="82">
        <v>35.06</v>
      </c>
      <c r="P354" s="34">
        <v>38.29</v>
      </c>
      <c r="Q354" s="34">
        <v>7.25</v>
      </c>
      <c r="R354" s="34">
        <v>16.510000000000002</v>
      </c>
      <c r="S354" s="34">
        <v>0.42</v>
      </c>
      <c r="T354" s="34">
        <v>0.25</v>
      </c>
      <c r="U354" s="34">
        <v>0.22</v>
      </c>
      <c r="V354" s="34">
        <v>0.19</v>
      </c>
      <c r="W354" s="34">
        <v>0.51</v>
      </c>
      <c r="X354" s="34">
        <v>1.1299999999999999</v>
      </c>
      <c r="Y354" s="34">
        <v>1.0921277809469481</v>
      </c>
      <c r="Z354" s="34">
        <v>1.29</v>
      </c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6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</row>
    <row r="355" spans="1:48" ht="15.75" customHeight="1">
      <c r="A355" s="203" t="s">
        <v>1804</v>
      </c>
      <c r="B355" s="95">
        <v>45837</v>
      </c>
      <c r="C355" s="69" t="s">
        <v>1803</v>
      </c>
      <c r="D355" s="70">
        <v>1473</v>
      </c>
      <c r="E355" s="71">
        <v>12</v>
      </c>
      <c r="F355" s="71">
        <v>12.1</v>
      </c>
      <c r="G355" s="71">
        <v>4.49</v>
      </c>
      <c r="H355" s="71">
        <v>0.12</v>
      </c>
      <c r="I355" s="71">
        <v>0.51</v>
      </c>
      <c r="J355" s="72">
        <v>2.7E-2</v>
      </c>
      <c r="K355" s="72">
        <v>8.1000000000000003E-2</v>
      </c>
      <c r="L355" s="72">
        <v>5.7000000000000002E-2</v>
      </c>
      <c r="M355" s="72">
        <v>1.7000000000000001E-2</v>
      </c>
      <c r="N355" s="87">
        <f t="shared" si="41"/>
        <v>94.697999999999993</v>
      </c>
      <c r="O355" s="82">
        <v>33.85</v>
      </c>
      <c r="P355" s="34">
        <v>38.39</v>
      </c>
      <c r="Q355" s="34">
        <v>7.2</v>
      </c>
      <c r="R355" s="34">
        <v>18.190000000000001</v>
      </c>
      <c r="S355" s="34">
        <v>0.28999999999999998</v>
      </c>
      <c r="T355" s="34">
        <v>0.17</v>
      </c>
      <c r="U355" s="34">
        <v>0.22</v>
      </c>
      <c r="V355" s="34">
        <v>0.16</v>
      </c>
      <c r="W355" s="34">
        <v>0.42</v>
      </c>
      <c r="X355" s="34">
        <v>1</v>
      </c>
      <c r="Y355" s="34">
        <v>1.1341211225997045</v>
      </c>
      <c r="Z355" s="34">
        <v>1.29</v>
      </c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6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</row>
    <row r="356" spans="1:48" ht="15.75" customHeight="1">
      <c r="A356" s="203" t="s">
        <v>1806</v>
      </c>
      <c r="B356" s="95">
        <v>45837</v>
      </c>
      <c r="C356" s="69" t="s">
        <v>1805</v>
      </c>
      <c r="D356" s="70">
        <v>1478</v>
      </c>
      <c r="E356" s="71">
        <v>14.05</v>
      </c>
      <c r="F356" s="71">
        <v>14.15</v>
      </c>
      <c r="G356" s="71">
        <v>4.41</v>
      </c>
      <c r="H356" s="71">
        <v>0.12</v>
      </c>
      <c r="I356" s="71">
        <v>0.44</v>
      </c>
      <c r="J356" s="72">
        <v>2.9000000000000001E-2</v>
      </c>
      <c r="K356" s="72">
        <v>8.2000000000000003E-2</v>
      </c>
      <c r="L356" s="72">
        <v>5.2999999999999999E-2</v>
      </c>
      <c r="M356" s="72">
        <v>0.02</v>
      </c>
      <c r="N356" s="87">
        <f t="shared" si="41"/>
        <v>94.846000000000004</v>
      </c>
      <c r="O356" s="82">
        <v>34.19</v>
      </c>
      <c r="P356" s="34">
        <v>37.89</v>
      </c>
      <c r="Q356" s="34">
        <v>7.16</v>
      </c>
      <c r="R356" s="34">
        <v>18.260000000000002</v>
      </c>
      <c r="S356" s="34">
        <v>0.32</v>
      </c>
      <c r="T356" s="34">
        <v>0.18</v>
      </c>
      <c r="U356" s="34">
        <v>0.22</v>
      </c>
      <c r="V356" s="34">
        <v>0.17</v>
      </c>
      <c r="W356" s="34">
        <v>0.45</v>
      </c>
      <c r="X356" s="34">
        <v>1.05</v>
      </c>
      <c r="Y356" s="34">
        <v>1.1082187774202985</v>
      </c>
      <c r="Z356" s="34">
        <v>1.29</v>
      </c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6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</row>
    <row r="357" spans="1:48" ht="15.75" customHeight="1">
      <c r="A357" s="203" t="s">
        <v>1808</v>
      </c>
      <c r="B357" s="95">
        <v>45837</v>
      </c>
      <c r="C357" s="69" t="s">
        <v>1807</v>
      </c>
      <c r="D357" s="70">
        <v>1479</v>
      </c>
      <c r="E357" s="71">
        <v>15</v>
      </c>
      <c r="F357" s="71">
        <v>15.1</v>
      </c>
      <c r="G357" s="71">
        <v>4.22</v>
      </c>
      <c r="H357" s="71">
        <v>0.11</v>
      </c>
      <c r="I357" s="71">
        <v>0.53</v>
      </c>
      <c r="J357" s="72">
        <v>2.7E-2</v>
      </c>
      <c r="K357" s="72">
        <v>8.1000000000000003E-2</v>
      </c>
      <c r="L357" s="72">
        <v>5.8999999999999997E-2</v>
      </c>
      <c r="M357" s="72">
        <v>2.4E-2</v>
      </c>
      <c r="N357" s="87">
        <f t="shared" si="41"/>
        <v>94.948999999999998</v>
      </c>
      <c r="O357" s="82">
        <v>34.020000000000003</v>
      </c>
      <c r="P357" s="34">
        <v>38.24</v>
      </c>
      <c r="Q357" s="34">
        <v>7.17</v>
      </c>
      <c r="R357" s="34">
        <v>18.149999999999999</v>
      </c>
      <c r="S357" s="34">
        <v>0.28999999999999998</v>
      </c>
      <c r="T357" s="34">
        <v>0.16</v>
      </c>
      <c r="U357" s="34">
        <v>0.23</v>
      </c>
      <c r="V357" s="34">
        <v>0.17</v>
      </c>
      <c r="W357" s="34">
        <v>0.44</v>
      </c>
      <c r="X357" s="34">
        <v>1.02</v>
      </c>
      <c r="Y357" s="34">
        <v>1.124044679600235</v>
      </c>
      <c r="Z357" s="34">
        <v>1.29</v>
      </c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6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</row>
    <row r="358" spans="1:48" ht="15.75" customHeight="1">
      <c r="A358" s="203" t="s">
        <v>1810</v>
      </c>
      <c r="B358" s="95">
        <v>45837</v>
      </c>
      <c r="C358" s="69" t="s">
        <v>1809</v>
      </c>
      <c r="D358" s="70">
        <v>1466</v>
      </c>
      <c r="E358" s="71">
        <v>17.100000000000001</v>
      </c>
      <c r="F358" s="71">
        <v>17.2</v>
      </c>
      <c r="G358" s="71">
        <v>4.26</v>
      </c>
      <c r="H358" s="71">
        <v>0.12</v>
      </c>
      <c r="I358" s="71">
        <v>0.42</v>
      </c>
      <c r="J358" s="72">
        <v>2.9000000000000001E-2</v>
      </c>
      <c r="K358" s="72">
        <v>0.08</v>
      </c>
      <c r="L358" s="72">
        <v>4.7E-2</v>
      </c>
      <c r="M358" s="72">
        <v>1.7999999999999999E-2</v>
      </c>
      <c r="N358" s="87">
        <f t="shared" si="41"/>
        <v>95.025999999999996</v>
      </c>
      <c r="O358" s="82">
        <v>33.92</v>
      </c>
      <c r="P358" s="34">
        <v>38.01</v>
      </c>
      <c r="Q358" s="34">
        <v>7.26</v>
      </c>
      <c r="R358" s="34">
        <v>18.25</v>
      </c>
      <c r="S358" s="34">
        <v>0.3</v>
      </c>
      <c r="T358" s="34">
        <v>0.18</v>
      </c>
      <c r="U358" s="34">
        <v>0.22</v>
      </c>
      <c r="V358" s="34">
        <v>0.18</v>
      </c>
      <c r="W358" s="34">
        <v>0.46</v>
      </c>
      <c r="X358" s="34">
        <v>1.1000000000000001</v>
      </c>
      <c r="Y358" s="34">
        <v>1.1205778301886791</v>
      </c>
      <c r="Z358" s="34">
        <v>1.29</v>
      </c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6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</row>
    <row r="359" spans="1:48" ht="15.75" customHeight="1">
      <c r="A359" s="203" t="s">
        <v>1812</v>
      </c>
      <c r="B359" s="95">
        <v>45837</v>
      </c>
      <c r="C359" s="69" t="s">
        <v>1811</v>
      </c>
      <c r="D359" s="70">
        <v>1471</v>
      </c>
      <c r="E359" s="71">
        <v>18.5</v>
      </c>
      <c r="F359" s="71">
        <v>19</v>
      </c>
      <c r="G359" s="71">
        <v>4.4800000000000004</v>
      </c>
      <c r="H359" s="71">
        <v>0.12</v>
      </c>
      <c r="I359" s="71">
        <v>0.64</v>
      </c>
      <c r="J359" s="72">
        <v>2.4E-2</v>
      </c>
      <c r="K359" s="72">
        <v>8.8999999999999996E-2</v>
      </c>
      <c r="L359" s="72">
        <v>6.8000000000000005E-2</v>
      </c>
      <c r="M359" s="72">
        <v>1.7000000000000001E-2</v>
      </c>
      <c r="N359" s="87">
        <f t="shared" si="41"/>
        <v>94.561999999999998</v>
      </c>
      <c r="O359" s="82">
        <v>33.39</v>
      </c>
      <c r="P359" s="34">
        <v>39.020000000000003</v>
      </c>
      <c r="Q359" s="34">
        <v>7.61</v>
      </c>
      <c r="R359" s="34">
        <v>17.59</v>
      </c>
      <c r="S359" s="34">
        <v>0.31</v>
      </c>
      <c r="T359" s="34">
        <v>0.16</v>
      </c>
      <c r="U359" s="34">
        <v>0.22</v>
      </c>
      <c r="V359" s="34">
        <v>0.16</v>
      </c>
      <c r="W359" s="34">
        <v>0.4</v>
      </c>
      <c r="X359" s="34">
        <v>1.03</v>
      </c>
      <c r="Y359" s="34">
        <v>1.1686133572926027</v>
      </c>
      <c r="Z359" s="34">
        <v>1.29</v>
      </c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6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</row>
    <row r="360" spans="1:48" ht="15.75" customHeight="1">
      <c r="A360" s="203" t="s">
        <v>1814</v>
      </c>
      <c r="B360" s="95">
        <v>45837</v>
      </c>
      <c r="C360" s="69" t="s">
        <v>1813</v>
      </c>
      <c r="D360" s="70">
        <v>1484</v>
      </c>
      <c r="E360" s="71">
        <v>19.55</v>
      </c>
      <c r="F360" s="71">
        <v>20.05</v>
      </c>
      <c r="G360" s="71">
        <v>4.33</v>
      </c>
      <c r="H360" s="71">
        <v>0.12</v>
      </c>
      <c r="I360" s="71">
        <v>0.52</v>
      </c>
      <c r="J360" s="72">
        <v>2.5999999999999999E-2</v>
      </c>
      <c r="K360" s="72">
        <v>8.2000000000000003E-2</v>
      </c>
      <c r="L360" s="72">
        <v>6.0999999999999999E-2</v>
      </c>
      <c r="M360" s="72">
        <v>1.7999999999999999E-2</v>
      </c>
      <c r="N360" s="87">
        <f t="shared" si="41"/>
        <v>94.843000000000004</v>
      </c>
      <c r="O360" s="82">
        <v>33.5</v>
      </c>
      <c r="P360" s="34">
        <v>39.44</v>
      </c>
      <c r="Q360" s="34">
        <v>7.49</v>
      </c>
      <c r="R360" s="34">
        <v>17.16</v>
      </c>
      <c r="S360" s="34">
        <v>0.33</v>
      </c>
      <c r="T360" s="34">
        <v>0.14000000000000001</v>
      </c>
      <c r="U360" s="34">
        <v>0.23</v>
      </c>
      <c r="V360" s="34">
        <v>0.16</v>
      </c>
      <c r="W360" s="34">
        <v>0.41</v>
      </c>
      <c r="X360" s="34">
        <v>1.02</v>
      </c>
      <c r="Y360" s="34">
        <v>1.1773134328358208</v>
      </c>
      <c r="Z360" s="34">
        <v>1.29</v>
      </c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6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</row>
    <row r="361" spans="1:48" ht="15.75" customHeight="1">
      <c r="A361" s="203" t="s">
        <v>1815</v>
      </c>
      <c r="B361" s="95">
        <v>45837</v>
      </c>
      <c r="C361" s="69" t="s">
        <v>1816</v>
      </c>
      <c r="D361" s="70">
        <v>1462</v>
      </c>
      <c r="E361" s="71">
        <v>22.4</v>
      </c>
      <c r="F361" s="71">
        <v>22.5</v>
      </c>
      <c r="G361" s="71">
        <v>4.26</v>
      </c>
      <c r="H361" s="71">
        <v>0.1</v>
      </c>
      <c r="I361" s="71">
        <v>0.28000000000000003</v>
      </c>
      <c r="J361" s="72">
        <v>5.2999999999999999E-2</v>
      </c>
      <c r="K361" s="72">
        <v>0.08</v>
      </c>
      <c r="L361" s="72">
        <v>0.03</v>
      </c>
      <c r="M361" s="72">
        <v>1.7000000000000001E-2</v>
      </c>
      <c r="N361" s="87">
        <f t="shared" si="41"/>
        <v>95.18</v>
      </c>
      <c r="O361" s="82">
        <v>34.58</v>
      </c>
      <c r="P361" s="34">
        <v>37.65</v>
      </c>
      <c r="Q361" s="34">
        <v>7.07</v>
      </c>
      <c r="R361" s="34">
        <v>17.71</v>
      </c>
      <c r="S361" s="34">
        <v>0.43</v>
      </c>
      <c r="T361" s="34">
        <v>0.22</v>
      </c>
      <c r="U361" s="34">
        <v>0.22</v>
      </c>
      <c r="V361" s="34">
        <v>0.22</v>
      </c>
      <c r="W361" s="34">
        <v>0.48</v>
      </c>
      <c r="X361" s="34">
        <v>1.1399999999999999</v>
      </c>
      <c r="Y361" s="34">
        <v>1.0887796414112203</v>
      </c>
      <c r="Z361" s="34">
        <v>1.29</v>
      </c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6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</row>
    <row r="362" spans="1:48" ht="15.75" customHeight="1">
      <c r="A362" s="150"/>
      <c r="B362" s="95"/>
      <c r="C362" s="69"/>
      <c r="D362" s="70"/>
      <c r="E362" s="71"/>
      <c r="F362" s="71"/>
      <c r="G362" s="71"/>
      <c r="H362" s="71"/>
      <c r="I362" s="71"/>
      <c r="J362" s="72"/>
      <c r="K362" s="72"/>
      <c r="L362" s="72"/>
      <c r="M362" s="72"/>
      <c r="N362" s="87"/>
      <c r="O362" s="82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6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</row>
    <row r="363" spans="1:48" ht="15.75" customHeight="1">
      <c r="A363" s="203" t="s">
        <v>1817</v>
      </c>
      <c r="B363" s="95">
        <v>45838</v>
      </c>
      <c r="C363" s="69" t="s">
        <v>1818</v>
      </c>
      <c r="D363" s="70">
        <v>1465</v>
      </c>
      <c r="E363" s="71">
        <v>12.3</v>
      </c>
      <c r="F363" s="71">
        <v>12.4</v>
      </c>
      <c r="G363" s="71">
        <v>4.2699999999999996</v>
      </c>
      <c r="H363" s="71">
        <v>0.12</v>
      </c>
      <c r="I363" s="71">
        <v>0.4</v>
      </c>
      <c r="J363" s="72">
        <v>0.03</v>
      </c>
      <c r="K363" s="72">
        <v>8.1000000000000003E-2</v>
      </c>
      <c r="L363" s="72">
        <v>0.05</v>
      </c>
      <c r="M363" s="72">
        <v>1.9E-2</v>
      </c>
      <c r="N363" s="87">
        <f t="shared" ref="N363:N376" si="46">100-SUM(G363:M363)</f>
        <v>95.03</v>
      </c>
      <c r="O363" s="82">
        <v>34.520000000000003</v>
      </c>
      <c r="P363" s="34">
        <v>37.64</v>
      </c>
      <c r="Q363" s="34">
        <v>6.98</v>
      </c>
      <c r="R363" s="34">
        <v>18.100000000000001</v>
      </c>
      <c r="S363" s="34">
        <v>0.32</v>
      </c>
      <c r="T363" s="34">
        <v>0.2</v>
      </c>
      <c r="U363" s="34">
        <v>0.22</v>
      </c>
      <c r="V363" s="34">
        <v>0.21</v>
      </c>
      <c r="W363" s="34">
        <v>0.51</v>
      </c>
      <c r="X363" s="34">
        <v>1.1000000000000001</v>
      </c>
      <c r="Y363" s="34">
        <f t="shared" ref="Y363:Y365" si="47">P363/O363</f>
        <v>1.0903823870220162</v>
      </c>
      <c r="Z363" s="34">
        <f t="shared" ref="Z363:Z365" si="48">(Q363+P363)/O363</f>
        <v>1.2925840092699885</v>
      </c>
      <c r="AA363" s="34"/>
      <c r="AB363" s="34" t="s">
        <v>48</v>
      </c>
      <c r="AC363" s="34">
        <v>22.3</v>
      </c>
      <c r="AD363" s="34" t="s">
        <v>51</v>
      </c>
      <c r="AE363" s="34"/>
      <c r="AF363" s="34"/>
      <c r="AG363" s="34"/>
      <c r="AH363" s="34"/>
      <c r="AI363" s="34"/>
      <c r="AJ363" s="34"/>
      <c r="AK363" s="34"/>
      <c r="AL363" s="36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</row>
    <row r="364" spans="1:48" ht="15.75" customHeight="1">
      <c r="A364" s="203" t="s">
        <v>1819</v>
      </c>
      <c r="B364" s="95">
        <v>45838</v>
      </c>
      <c r="C364" s="69" t="s">
        <v>1820</v>
      </c>
      <c r="D364" s="70">
        <v>1472</v>
      </c>
      <c r="E364" s="71">
        <v>2.4</v>
      </c>
      <c r="F364" s="71">
        <v>2.5</v>
      </c>
      <c r="G364" s="71">
        <v>4.26</v>
      </c>
      <c r="H364" s="71">
        <v>0.09</v>
      </c>
      <c r="I364" s="71">
        <v>0.24</v>
      </c>
      <c r="J364" s="72">
        <v>5.8999999999999997E-2</v>
      </c>
      <c r="K364" s="72">
        <v>0.08</v>
      </c>
      <c r="L364" s="72">
        <v>2.9000000000000001E-2</v>
      </c>
      <c r="M364" s="72">
        <v>1.6E-2</v>
      </c>
      <c r="N364" s="87">
        <f t="shared" si="46"/>
        <v>95.225999999999999</v>
      </c>
      <c r="O364" s="82">
        <v>34.729999999999997</v>
      </c>
      <c r="P364" s="34">
        <v>37.32</v>
      </c>
      <c r="Q364" s="34">
        <v>6.99</v>
      </c>
      <c r="R364" s="34">
        <v>18.27</v>
      </c>
      <c r="S364" s="34">
        <v>0.33</v>
      </c>
      <c r="T364" s="34">
        <v>0.19</v>
      </c>
      <c r="U364" s="34">
        <v>0.23</v>
      </c>
      <c r="V364" s="34">
        <v>0.19</v>
      </c>
      <c r="W364" s="34">
        <v>0.51</v>
      </c>
      <c r="X364" s="34">
        <v>1.1000000000000001</v>
      </c>
      <c r="Y364" s="34">
        <f t="shared" si="47"/>
        <v>1.0745752951338901</v>
      </c>
      <c r="Z364" s="34">
        <f t="shared" si="48"/>
        <v>1.275842211344659</v>
      </c>
      <c r="AA364" s="34"/>
      <c r="AB364" s="34" t="s">
        <v>50</v>
      </c>
      <c r="AC364" s="34">
        <v>6.3</v>
      </c>
      <c r="AD364" s="34">
        <v>24.8</v>
      </c>
      <c r="AE364" s="34">
        <v>18.600000000000001</v>
      </c>
      <c r="AF364" s="34">
        <v>0.6</v>
      </c>
      <c r="AG364" s="34">
        <v>3.62</v>
      </c>
      <c r="AH364" s="34">
        <v>52.379999999999995</v>
      </c>
      <c r="AI364" s="34">
        <v>1.3333333333333333</v>
      </c>
      <c r="AJ364" s="34">
        <v>42.857142857142854</v>
      </c>
      <c r="AK364" s="34">
        <v>866.81</v>
      </c>
      <c r="AL364" s="36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</row>
    <row r="365" spans="1:48" ht="15.75" customHeight="1">
      <c r="A365" s="203" t="s">
        <v>1822</v>
      </c>
      <c r="B365" s="95">
        <v>45838</v>
      </c>
      <c r="C365" s="69" t="s">
        <v>1821</v>
      </c>
      <c r="D365" s="70">
        <v>1465</v>
      </c>
      <c r="E365" s="71">
        <v>4.55</v>
      </c>
      <c r="F365" s="71">
        <v>5.05</v>
      </c>
      <c r="G365" s="71">
        <v>4.3499999999999996</v>
      </c>
      <c r="H365" s="71">
        <v>0.12</v>
      </c>
      <c r="I365" s="71">
        <v>0.33</v>
      </c>
      <c r="J365" s="72">
        <v>4.2000000000000003E-2</v>
      </c>
      <c r="K365" s="72">
        <v>9.8000000000000004E-2</v>
      </c>
      <c r="L365" s="72">
        <v>5.3999999999999999E-2</v>
      </c>
      <c r="M365" s="72">
        <v>1.9E-2</v>
      </c>
      <c r="N365" s="87">
        <f t="shared" si="46"/>
        <v>94.986999999999995</v>
      </c>
      <c r="O365" s="82">
        <v>35.33</v>
      </c>
      <c r="P365" s="34">
        <v>38.130000000000003</v>
      </c>
      <c r="Q365" s="34">
        <v>7.21</v>
      </c>
      <c r="R365" s="34">
        <v>15.93</v>
      </c>
      <c r="S365" s="34">
        <v>0.45</v>
      </c>
      <c r="T365" s="34">
        <v>0.31</v>
      </c>
      <c r="U365" s="34">
        <v>0.21</v>
      </c>
      <c r="V365" s="34">
        <v>0.2</v>
      </c>
      <c r="W365" s="34">
        <v>0.51</v>
      </c>
      <c r="X365" s="34">
        <v>1.24</v>
      </c>
      <c r="Y365" s="34">
        <f t="shared" si="47"/>
        <v>1.0792527596943109</v>
      </c>
      <c r="Z365" s="34">
        <f t="shared" si="48"/>
        <v>1.2833286159071613</v>
      </c>
      <c r="AA365" s="34"/>
      <c r="AB365" s="34" t="s">
        <v>53</v>
      </c>
      <c r="AC365" s="34">
        <v>14.3</v>
      </c>
      <c r="AD365" s="34" t="s">
        <v>51</v>
      </c>
      <c r="AE365" s="34"/>
      <c r="AF365" s="34"/>
      <c r="AG365" s="34"/>
      <c r="AH365" s="34"/>
      <c r="AI365" s="34"/>
      <c r="AJ365" s="34"/>
      <c r="AK365" s="34"/>
      <c r="AL365" s="36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</row>
    <row r="366" spans="1:48" ht="15.75" customHeight="1">
      <c r="A366" s="203" t="s">
        <v>1823</v>
      </c>
      <c r="B366" s="95">
        <v>45838</v>
      </c>
      <c r="C366" s="69" t="s">
        <v>1824</v>
      </c>
      <c r="D366" s="70">
        <v>1435</v>
      </c>
      <c r="E366" s="71">
        <v>6.5</v>
      </c>
      <c r="F366" s="71">
        <v>7</v>
      </c>
      <c r="G366" s="71">
        <v>4.33</v>
      </c>
      <c r="H366" s="71">
        <v>0.12</v>
      </c>
      <c r="I366" s="71">
        <v>0.46</v>
      </c>
      <c r="J366" s="72">
        <v>0.03</v>
      </c>
      <c r="K366" s="72">
        <v>0.08</v>
      </c>
      <c r="L366" s="72">
        <v>5.3999999999999999E-2</v>
      </c>
      <c r="M366" s="72">
        <v>1.7000000000000001E-2</v>
      </c>
      <c r="N366" s="87">
        <f t="shared" si="46"/>
        <v>94.908999999999992</v>
      </c>
      <c r="O366" s="82">
        <v>34.630000000000003</v>
      </c>
      <c r="P366" s="34">
        <v>38.11</v>
      </c>
      <c r="Q366" s="34">
        <v>7.11</v>
      </c>
      <c r="R366" s="34">
        <v>17.36</v>
      </c>
      <c r="S366" s="34">
        <v>0.39</v>
      </c>
      <c r="T366" s="34">
        <v>0.25</v>
      </c>
      <c r="U366" s="34">
        <v>0.22</v>
      </c>
      <c r="V366" s="34">
        <v>0.18</v>
      </c>
      <c r="W366" s="34">
        <v>0.51</v>
      </c>
      <c r="X366" s="34">
        <v>1.1399999999999999</v>
      </c>
      <c r="Y366" s="34">
        <f t="shared" ref="Y366" si="49">P366/O366</f>
        <v>1.1004909038406006</v>
      </c>
      <c r="Z366" s="34">
        <f t="shared" ref="Z366" si="50">(Q366+P366)/O366</f>
        <v>1.3058042159976897</v>
      </c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6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</row>
    <row r="367" spans="1:48" ht="15.75" customHeight="1">
      <c r="A367" s="203" t="s">
        <v>1826</v>
      </c>
      <c r="B367" s="95">
        <v>45838</v>
      </c>
      <c r="C367" s="69" t="s">
        <v>1825</v>
      </c>
      <c r="D367" s="70">
        <v>1477</v>
      </c>
      <c r="E367" s="71">
        <v>8</v>
      </c>
      <c r="F367" s="71">
        <v>8.1</v>
      </c>
      <c r="G367" s="71">
        <v>4.37</v>
      </c>
      <c r="H367" s="71">
        <v>0.12</v>
      </c>
      <c r="I367" s="71">
        <v>0.67</v>
      </c>
      <c r="J367" s="72">
        <v>2.4E-2</v>
      </c>
      <c r="K367" s="72">
        <v>8.4000000000000005E-2</v>
      </c>
      <c r="L367" s="72">
        <v>7.1999999999999995E-2</v>
      </c>
      <c r="M367" s="72">
        <v>1.7999999999999999E-2</v>
      </c>
      <c r="N367" s="87">
        <f t="shared" si="46"/>
        <v>94.641999999999996</v>
      </c>
      <c r="O367" s="82">
        <v>35.03</v>
      </c>
      <c r="P367" s="34">
        <v>37.479999999999997</v>
      </c>
      <c r="Q367" s="34">
        <v>6.85</v>
      </c>
      <c r="R367" s="34">
        <v>18.309999999999999</v>
      </c>
      <c r="S367" s="34">
        <v>0.28000000000000003</v>
      </c>
      <c r="T367" s="34">
        <v>0.15</v>
      </c>
      <c r="U367" s="34">
        <v>0.23</v>
      </c>
      <c r="V367" s="34">
        <v>0.17</v>
      </c>
      <c r="W367" s="34">
        <v>0.44</v>
      </c>
      <c r="X367" s="34">
        <v>0.94</v>
      </c>
      <c r="Y367" s="34">
        <v>1.0699400513845274</v>
      </c>
      <c r="Z367" s="34">
        <v>1.31</v>
      </c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6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</row>
    <row r="368" spans="1:48" ht="15.75" customHeight="1">
      <c r="A368" s="203" t="s">
        <v>1828</v>
      </c>
      <c r="B368" s="95">
        <v>45838</v>
      </c>
      <c r="C368" s="69" t="s">
        <v>1827</v>
      </c>
      <c r="D368" s="70">
        <v>1469</v>
      </c>
      <c r="E368" s="71">
        <v>10</v>
      </c>
      <c r="F368" s="71">
        <v>10.1</v>
      </c>
      <c r="G368" s="71">
        <v>4.13</v>
      </c>
      <c r="H368" s="71">
        <v>0.09</v>
      </c>
      <c r="I368" s="71">
        <v>0.48</v>
      </c>
      <c r="J368" s="72">
        <v>7.2999999999999995E-2</v>
      </c>
      <c r="K368" s="72">
        <v>8.4000000000000005E-2</v>
      </c>
      <c r="L368" s="72">
        <v>2.9000000000000001E-2</v>
      </c>
      <c r="M368" s="72">
        <v>1.9E-2</v>
      </c>
      <c r="N368" s="87">
        <f t="shared" si="46"/>
        <v>95.094999999999999</v>
      </c>
      <c r="O368" s="82">
        <v>34.35</v>
      </c>
      <c r="P368" s="34">
        <v>38.43</v>
      </c>
      <c r="Q368" s="34">
        <v>7.02</v>
      </c>
      <c r="R368" s="34">
        <v>17.489999999999998</v>
      </c>
      <c r="S368" s="34">
        <v>0.4</v>
      </c>
      <c r="T368" s="34">
        <v>0.21</v>
      </c>
      <c r="U368" s="34">
        <v>0.23</v>
      </c>
      <c r="V368" s="34">
        <v>0.18</v>
      </c>
      <c r="W368" s="34">
        <v>0.47</v>
      </c>
      <c r="X368" s="34">
        <v>1.0900000000000001</v>
      </c>
      <c r="Y368" s="34">
        <v>1.1187772925764192</v>
      </c>
      <c r="Z368" s="34">
        <v>1.31</v>
      </c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6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</row>
    <row r="369" spans="1:48" ht="15.75" customHeight="1">
      <c r="A369" s="203" t="s">
        <v>1830</v>
      </c>
      <c r="B369" s="95">
        <v>45838</v>
      </c>
      <c r="C369" s="69" t="s">
        <v>1829</v>
      </c>
      <c r="D369" s="70">
        <v>1453</v>
      </c>
      <c r="E369" s="71">
        <v>11.5</v>
      </c>
      <c r="F369" s="71">
        <v>12</v>
      </c>
      <c r="G369" s="71">
        <v>4.26</v>
      </c>
      <c r="H369" s="71">
        <v>0.09</v>
      </c>
      <c r="I369" s="71">
        <v>0.19</v>
      </c>
      <c r="J369" s="72">
        <v>5.5E-2</v>
      </c>
      <c r="K369" s="72">
        <v>8.5000000000000006E-2</v>
      </c>
      <c r="L369" s="72">
        <v>0.02</v>
      </c>
      <c r="M369" s="72">
        <v>1.4E-2</v>
      </c>
      <c r="N369" s="87">
        <f t="shared" si="46"/>
        <v>95.286000000000001</v>
      </c>
      <c r="O369" s="82">
        <v>34.24</v>
      </c>
      <c r="P369" s="34">
        <v>39.07</v>
      </c>
      <c r="Q369" s="34">
        <v>7.23</v>
      </c>
      <c r="R369" s="34">
        <v>16.37</v>
      </c>
      <c r="S369" s="34">
        <v>0.51</v>
      </c>
      <c r="T369" s="34">
        <v>0.26</v>
      </c>
      <c r="U369" s="34">
        <v>0.21</v>
      </c>
      <c r="V369" s="34">
        <v>0.2</v>
      </c>
      <c r="W369" s="34">
        <v>0.5</v>
      </c>
      <c r="X369" s="34">
        <v>1.25</v>
      </c>
      <c r="Y369" s="34">
        <v>1.1410630841121494</v>
      </c>
      <c r="Z369" s="34">
        <v>1.31</v>
      </c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6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</row>
    <row r="370" spans="1:48" ht="15.75" customHeight="1">
      <c r="A370" s="203" t="s">
        <v>1832</v>
      </c>
      <c r="B370" s="95">
        <v>45838</v>
      </c>
      <c r="C370" s="69" t="s">
        <v>1831</v>
      </c>
      <c r="D370" s="70">
        <v>1472</v>
      </c>
      <c r="E370" s="71">
        <v>12.5</v>
      </c>
      <c r="F370" s="71">
        <v>13</v>
      </c>
      <c r="G370" s="71">
        <v>4.37</v>
      </c>
      <c r="H370" s="71">
        <v>0.11</v>
      </c>
      <c r="I370" s="71">
        <v>0.68</v>
      </c>
      <c r="J370" s="72">
        <v>2.1000000000000001E-2</v>
      </c>
      <c r="K370" s="72">
        <v>8.5000000000000006E-2</v>
      </c>
      <c r="L370" s="72">
        <v>7.0000000000000007E-2</v>
      </c>
      <c r="M370" s="72">
        <v>1.4999999999999999E-2</v>
      </c>
      <c r="N370" s="87">
        <f t="shared" si="46"/>
        <v>94.649000000000001</v>
      </c>
      <c r="O370" s="82">
        <v>33.630000000000003</v>
      </c>
      <c r="P370" s="34">
        <v>38.659999999999997</v>
      </c>
      <c r="Q370" s="34">
        <v>7.04</v>
      </c>
      <c r="R370" s="34">
        <v>18.38</v>
      </c>
      <c r="S370" s="34">
        <v>0.25</v>
      </c>
      <c r="T370" s="34">
        <v>0.15</v>
      </c>
      <c r="U370" s="34">
        <v>0.24</v>
      </c>
      <c r="V370" s="34">
        <v>0.16</v>
      </c>
      <c r="W370" s="34">
        <v>0.39</v>
      </c>
      <c r="X370" s="34">
        <v>1</v>
      </c>
      <c r="Y370" s="34">
        <v>1.1495688373476061</v>
      </c>
      <c r="Z370" s="34">
        <v>1.31</v>
      </c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6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</row>
    <row r="371" spans="1:48" ht="15.75" customHeight="1">
      <c r="A371" s="203" t="s">
        <v>1834</v>
      </c>
      <c r="B371" s="95">
        <v>45838</v>
      </c>
      <c r="C371" s="69" t="s">
        <v>1833</v>
      </c>
      <c r="D371" s="70">
        <v>1487</v>
      </c>
      <c r="E371" s="71">
        <v>14.45</v>
      </c>
      <c r="F371" s="71">
        <v>14.55</v>
      </c>
      <c r="G371" s="71">
        <v>4.3499999999999996</v>
      </c>
      <c r="H371" s="71">
        <v>0.12</v>
      </c>
      <c r="I371" s="71">
        <v>0.68</v>
      </c>
      <c r="J371" s="72">
        <v>1.7999999999999999E-2</v>
      </c>
      <c r="K371" s="72">
        <v>8.7999999999999995E-2</v>
      </c>
      <c r="L371" s="72">
        <v>7.3999999999999996E-2</v>
      </c>
      <c r="M371" s="72">
        <v>1.7000000000000001E-2</v>
      </c>
      <c r="N371" s="87">
        <f t="shared" si="46"/>
        <v>94.653000000000006</v>
      </c>
      <c r="O371" s="82">
        <v>33.520000000000003</v>
      </c>
      <c r="P371" s="34">
        <v>39.450000000000003</v>
      </c>
      <c r="Q371" s="34">
        <v>7.32</v>
      </c>
      <c r="R371" s="34">
        <v>17.5</v>
      </c>
      <c r="S371" s="34">
        <v>0.28000000000000003</v>
      </c>
      <c r="T371" s="34">
        <v>0.13</v>
      </c>
      <c r="U371" s="34">
        <v>0.25</v>
      </c>
      <c r="V371" s="34">
        <v>0.15</v>
      </c>
      <c r="W371" s="34">
        <v>0.35</v>
      </c>
      <c r="X371" s="34">
        <v>0.95</v>
      </c>
      <c r="Y371" s="34">
        <f t="shared" ref="Y371:Y374" si="51">P371/O371</f>
        <v>1.176909307875895</v>
      </c>
      <c r="Z371" s="34">
        <f t="shared" ref="Z371:Z374" si="52">(Q371+P371)/O371</f>
        <v>1.3952863961813842</v>
      </c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6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</row>
    <row r="372" spans="1:48" ht="15.75" customHeight="1">
      <c r="A372" s="204" t="s">
        <v>1836</v>
      </c>
      <c r="B372" s="95">
        <v>45838</v>
      </c>
      <c r="C372" s="69" t="s">
        <v>1835</v>
      </c>
      <c r="D372" s="70">
        <v>1491</v>
      </c>
      <c r="E372" s="71">
        <v>16.399999999999999</v>
      </c>
      <c r="F372" s="71">
        <v>16.5</v>
      </c>
      <c r="G372" s="71">
        <v>4.46</v>
      </c>
      <c r="H372" s="71">
        <v>0.12</v>
      </c>
      <c r="I372" s="71">
        <v>0.51</v>
      </c>
      <c r="J372" s="72">
        <v>2.5999999999999999E-2</v>
      </c>
      <c r="K372" s="72">
        <v>8.3000000000000004E-2</v>
      </c>
      <c r="L372" s="72">
        <v>5.8999999999999997E-2</v>
      </c>
      <c r="M372" s="72">
        <v>1.7000000000000001E-2</v>
      </c>
      <c r="N372" s="87">
        <f t="shared" si="46"/>
        <v>94.724999999999994</v>
      </c>
      <c r="O372" s="82">
        <v>33.619999999999997</v>
      </c>
      <c r="P372" s="34">
        <v>39.26</v>
      </c>
      <c r="Q372" s="34">
        <v>7.22</v>
      </c>
      <c r="R372" s="34">
        <v>17.579999999999998</v>
      </c>
      <c r="S372" s="34">
        <v>0.3</v>
      </c>
      <c r="T372" s="34">
        <v>0.14000000000000001</v>
      </c>
      <c r="U372" s="34">
        <v>0.24</v>
      </c>
      <c r="V372" s="34">
        <v>0.16</v>
      </c>
      <c r="W372" s="34">
        <v>0.4</v>
      </c>
      <c r="X372" s="34">
        <v>0.97</v>
      </c>
      <c r="Y372" s="34">
        <f t="shared" si="51"/>
        <v>1.1677572873289708</v>
      </c>
      <c r="Z372" s="34">
        <f t="shared" si="52"/>
        <v>1.3825104104699584</v>
      </c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6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</row>
    <row r="373" spans="1:48" ht="15.75" customHeight="1">
      <c r="A373" s="205" t="s">
        <v>1838</v>
      </c>
      <c r="B373" s="95">
        <v>45838</v>
      </c>
      <c r="C373" s="69" t="s">
        <v>1837</v>
      </c>
      <c r="D373" s="70">
        <v>1493</v>
      </c>
      <c r="E373" s="71">
        <v>18.3</v>
      </c>
      <c r="F373" s="71">
        <v>18.399999999999999</v>
      </c>
      <c r="G373" s="71">
        <v>4.42</v>
      </c>
      <c r="H373" s="71">
        <v>0.12</v>
      </c>
      <c r="I373" s="71">
        <v>0.48</v>
      </c>
      <c r="J373" s="72">
        <v>2.5000000000000001E-2</v>
      </c>
      <c r="K373" s="72">
        <v>8.7999999999999995E-2</v>
      </c>
      <c r="L373" s="72">
        <v>5.7000000000000002E-2</v>
      </c>
      <c r="M373" s="72">
        <v>1.7000000000000001E-2</v>
      </c>
      <c r="N373" s="87">
        <f t="shared" si="46"/>
        <v>94.793000000000006</v>
      </c>
      <c r="O373" s="82">
        <v>33.83</v>
      </c>
      <c r="P373" s="34">
        <v>39.24</v>
      </c>
      <c r="Q373" s="34">
        <v>7.21</v>
      </c>
      <c r="R373" s="34">
        <v>17.25</v>
      </c>
      <c r="S373" s="34">
        <v>0.32</v>
      </c>
      <c r="T373" s="34">
        <v>0.16</v>
      </c>
      <c r="U373" s="34">
        <v>0.24</v>
      </c>
      <c r="V373" s="34">
        <v>0.18</v>
      </c>
      <c r="W373" s="34">
        <v>0.44</v>
      </c>
      <c r="X373" s="34">
        <v>1</v>
      </c>
      <c r="Y373" s="34">
        <v>1.1599172332249483</v>
      </c>
      <c r="Z373" s="34">
        <v>1.3730416789831512</v>
      </c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6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</row>
    <row r="374" spans="1:48" ht="15.75" customHeight="1">
      <c r="A374" s="206" t="s">
        <v>1840</v>
      </c>
      <c r="B374" s="95">
        <v>45838</v>
      </c>
      <c r="C374" s="69" t="s">
        <v>1839</v>
      </c>
      <c r="D374" s="70">
        <v>1481</v>
      </c>
      <c r="E374" s="71">
        <v>20.3</v>
      </c>
      <c r="F374" s="71">
        <v>20.399999999999999</v>
      </c>
      <c r="G374" s="71">
        <v>4.2699999999999996</v>
      </c>
      <c r="H374" s="71">
        <v>0.11</v>
      </c>
      <c r="I374" s="71">
        <v>0.37</v>
      </c>
      <c r="J374" s="72">
        <v>3.4000000000000002E-2</v>
      </c>
      <c r="K374" s="72">
        <v>8.4000000000000005E-2</v>
      </c>
      <c r="L374" s="72">
        <v>4.3999999999999997E-2</v>
      </c>
      <c r="M374" s="72">
        <v>0.02</v>
      </c>
      <c r="N374" s="87">
        <f t="shared" si="46"/>
        <v>95.067999999999998</v>
      </c>
      <c r="O374" s="82">
        <v>34.07</v>
      </c>
      <c r="P374" s="34">
        <v>39.1</v>
      </c>
      <c r="Q374" s="34">
        <v>7.4</v>
      </c>
      <c r="R374" s="34">
        <v>16.670000000000002</v>
      </c>
      <c r="S374" s="34">
        <v>0.39</v>
      </c>
      <c r="T374" s="34">
        <v>0.19</v>
      </c>
      <c r="U374" s="34">
        <v>0.25</v>
      </c>
      <c r="V374" s="34">
        <v>0.21</v>
      </c>
      <c r="W374" s="34">
        <v>0.5</v>
      </c>
      <c r="X374" s="34">
        <v>1.06</v>
      </c>
      <c r="Y374" s="34">
        <f t="shared" si="51"/>
        <v>1.147637217493396</v>
      </c>
      <c r="Z374" s="34">
        <f t="shared" si="52"/>
        <v>1.3648371000880539</v>
      </c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6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</row>
    <row r="375" spans="1:48" ht="15.75" customHeight="1">
      <c r="A375" s="207" t="s">
        <v>1842</v>
      </c>
      <c r="B375" s="95">
        <v>45838</v>
      </c>
      <c r="C375" s="69" t="s">
        <v>1841</v>
      </c>
      <c r="D375" s="70">
        <v>1471</v>
      </c>
      <c r="E375" s="71">
        <v>21.5</v>
      </c>
      <c r="F375" s="71">
        <v>22</v>
      </c>
      <c r="G375" s="71">
        <v>4.26</v>
      </c>
      <c r="H375" s="71">
        <v>0.11</v>
      </c>
      <c r="I375" s="71">
        <v>0.37</v>
      </c>
      <c r="J375" s="72">
        <v>3.4000000000000002E-2</v>
      </c>
      <c r="K375" s="72">
        <v>8.5999999999999993E-2</v>
      </c>
      <c r="L375" s="72">
        <v>4.2999999999999997E-2</v>
      </c>
      <c r="M375" s="72">
        <v>1.7000000000000001E-2</v>
      </c>
      <c r="N375" s="87">
        <f t="shared" si="46"/>
        <v>95.08</v>
      </c>
      <c r="O375" s="82">
        <v>34.19</v>
      </c>
      <c r="P375" s="34">
        <v>38.700000000000003</v>
      </c>
      <c r="Q375" s="34">
        <v>7.16</v>
      </c>
      <c r="R375" s="34">
        <v>17.309999999999999</v>
      </c>
      <c r="S375" s="34">
        <v>0.33</v>
      </c>
      <c r="T375" s="34">
        <v>0.18</v>
      </c>
      <c r="U375" s="34">
        <v>0.24</v>
      </c>
      <c r="V375" s="34">
        <v>0.2</v>
      </c>
      <c r="W375" s="34">
        <v>0.5</v>
      </c>
      <c r="X375" s="34">
        <v>1.05</v>
      </c>
      <c r="Y375" s="34">
        <v>1.1319099151798773</v>
      </c>
      <c r="Z375" s="34">
        <v>1.3413278736472654</v>
      </c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6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</row>
    <row r="376" spans="1:48" ht="15.75" customHeight="1">
      <c r="A376" s="208" t="s">
        <v>1843</v>
      </c>
      <c r="B376" s="95">
        <v>45838</v>
      </c>
      <c r="C376" s="69" t="s">
        <v>1844</v>
      </c>
      <c r="D376" s="70">
        <v>1486</v>
      </c>
      <c r="E376" s="71">
        <v>12.1</v>
      </c>
      <c r="F376" s="71">
        <v>12.2</v>
      </c>
      <c r="G376" s="71">
        <v>4.29</v>
      </c>
      <c r="H376" s="71">
        <v>0.11</v>
      </c>
      <c r="I376" s="71">
        <v>0.46</v>
      </c>
      <c r="J376" s="72">
        <v>3.2000000000000001E-2</v>
      </c>
      <c r="K376" s="72">
        <v>8.2000000000000003E-2</v>
      </c>
      <c r="L376" s="72">
        <v>5.1999999999999998E-2</v>
      </c>
      <c r="M376" s="72">
        <v>1.7000000000000001E-2</v>
      </c>
      <c r="N376" s="87">
        <f t="shared" si="46"/>
        <v>94.956999999999994</v>
      </c>
      <c r="O376" s="82">
        <v>34.46</v>
      </c>
      <c r="P376" s="34">
        <v>39.46</v>
      </c>
      <c r="Q376" s="34">
        <v>7.24</v>
      </c>
      <c r="R376" s="34">
        <v>16.420000000000002</v>
      </c>
      <c r="S376" s="34">
        <v>0.32</v>
      </c>
      <c r="T376" s="34">
        <v>0.15</v>
      </c>
      <c r="U376" s="34">
        <v>0.25</v>
      </c>
      <c r="V376" s="34">
        <v>0.19</v>
      </c>
      <c r="W376" s="34">
        <v>0.45</v>
      </c>
      <c r="X376" s="34">
        <v>0.95</v>
      </c>
      <c r="Y376" s="34">
        <v>1.1450957632037144</v>
      </c>
      <c r="Z376" s="34">
        <v>1.3551944283226931</v>
      </c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6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</row>
    <row r="377" spans="1:48" ht="15.75" customHeight="1">
      <c r="A377" s="154"/>
      <c r="B377" s="95"/>
      <c r="C377" s="69"/>
      <c r="D377" s="70"/>
      <c r="E377" s="71"/>
      <c r="F377" s="71"/>
      <c r="G377" s="71"/>
      <c r="H377" s="71"/>
      <c r="I377" s="71"/>
      <c r="J377" s="72"/>
      <c r="K377" s="72"/>
      <c r="L377" s="72"/>
      <c r="M377" s="72"/>
      <c r="N377" s="87"/>
      <c r="O377" s="82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6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</row>
    <row r="378" spans="1:48" ht="15.75" customHeight="1">
      <c r="A378" s="76"/>
      <c r="B378" s="95"/>
      <c r="C378" s="33"/>
      <c r="D378" s="37"/>
      <c r="E378" s="34"/>
      <c r="F378" s="34"/>
      <c r="G378" s="34"/>
      <c r="H378" s="34"/>
      <c r="I378" s="34"/>
      <c r="J378" s="31"/>
      <c r="K378" s="31"/>
      <c r="L378" s="31"/>
      <c r="M378" s="31"/>
      <c r="N378" s="35"/>
      <c r="O378" s="82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6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</row>
    <row r="379" spans="1:48" ht="15.75" customHeight="1">
      <c r="A379" s="53"/>
      <c r="B379" s="96"/>
      <c r="C379" s="53"/>
      <c r="D379" s="54"/>
      <c r="E379" s="55"/>
      <c r="F379" s="55"/>
      <c r="G379" s="55"/>
      <c r="H379" s="55"/>
      <c r="I379" s="55"/>
      <c r="J379" s="56"/>
      <c r="K379" s="56"/>
      <c r="L379" s="56"/>
      <c r="M379" s="56"/>
      <c r="N379" s="56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7"/>
      <c r="AC379" s="55"/>
      <c r="AD379" s="55"/>
      <c r="AE379" s="55"/>
      <c r="AF379" s="55"/>
      <c r="AG379" s="55"/>
      <c r="AH379" s="55"/>
      <c r="AI379" s="55"/>
      <c r="AJ379" s="55"/>
      <c r="AK379" s="55"/>
      <c r="AL379" s="58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</row>
    <row r="380" spans="1:48" ht="15.75" customHeight="1">
      <c r="A380" s="15"/>
      <c r="B380" s="41" t="s">
        <v>41</v>
      </c>
      <c r="C380" s="15"/>
      <c r="D380" s="16">
        <f>MIN(D6:D379)</f>
        <v>1386</v>
      </c>
      <c r="E380" s="15"/>
      <c r="F380" s="15"/>
      <c r="G380" s="14">
        <f t="shared" ref="G380:Z380" si="53">MIN(G6:G379)</f>
        <v>4.04</v>
      </c>
      <c r="H380" s="14">
        <f t="shared" si="53"/>
        <v>0.08</v>
      </c>
      <c r="I380" s="14">
        <f t="shared" si="53"/>
        <v>0.15</v>
      </c>
      <c r="J380" s="17">
        <f t="shared" si="53"/>
        <v>0.01</v>
      </c>
      <c r="K380" s="17">
        <f t="shared" si="53"/>
        <v>7.4999999999999997E-2</v>
      </c>
      <c r="L380" s="17">
        <f t="shared" si="53"/>
        <v>1.4E-2</v>
      </c>
      <c r="M380" s="17">
        <f t="shared" si="53"/>
        <v>1.2E-2</v>
      </c>
      <c r="N380" s="17">
        <f t="shared" si="53"/>
        <v>94.054000000000002</v>
      </c>
      <c r="O380" s="14">
        <f t="shared" si="53"/>
        <v>32.01</v>
      </c>
      <c r="P380" s="14">
        <f t="shared" si="53"/>
        <v>34.979999999999997</v>
      </c>
      <c r="Q380" s="14">
        <f t="shared" si="53"/>
        <v>6.66</v>
      </c>
      <c r="R380" s="14">
        <f t="shared" si="53"/>
        <v>14.45</v>
      </c>
      <c r="S380" s="14">
        <f t="shared" si="53"/>
        <v>0.17</v>
      </c>
      <c r="T380" s="14">
        <f t="shared" si="53"/>
        <v>0.08</v>
      </c>
      <c r="U380" s="14">
        <f t="shared" si="53"/>
        <v>0.15</v>
      </c>
      <c r="V380" s="14">
        <f t="shared" si="53"/>
        <v>0.14000000000000001</v>
      </c>
      <c r="W380" s="14">
        <f t="shared" si="53"/>
        <v>0.33</v>
      </c>
      <c r="X380" s="14">
        <f t="shared" si="53"/>
        <v>0.59</v>
      </c>
      <c r="Y380" s="14">
        <f t="shared" si="53"/>
        <v>0.91970611388087109</v>
      </c>
      <c r="Z380" s="14">
        <f t="shared" si="53"/>
        <v>1.1000000000000001</v>
      </c>
      <c r="AA380" s="14"/>
      <c r="AB380" s="14"/>
      <c r="AC380" s="14"/>
      <c r="AD380" s="14">
        <f t="shared" ref="AD380:AK380" si="54">MIN(AD6:AD379)</f>
        <v>23.8</v>
      </c>
      <c r="AE380" s="14">
        <f t="shared" si="54"/>
        <v>17.399999999999999</v>
      </c>
      <c r="AF380" s="14">
        <f t="shared" si="54"/>
        <v>0.4</v>
      </c>
      <c r="AG380" s="14">
        <f t="shared" si="54"/>
        <v>3.22</v>
      </c>
      <c r="AH380" s="14">
        <f t="shared" si="54"/>
        <v>51.650000000000006</v>
      </c>
      <c r="AI380" s="14">
        <f t="shared" si="54"/>
        <v>1.3125</v>
      </c>
      <c r="AJ380" s="14">
        <f t="shared" si="54"/>
        <v>40.366972477064223</v>
      </c>
      <c r="AK380" s="14">
        <f t="shared" si="54"/>
        <v>824.11</v>
      </c>
      <c r="AL380" s="14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</row>
    <row r="381" spans="1:48" ht="15.75" customHeight="1">
      <c r="A381" s="18"/>
      <c r="B381" s="42" t="s">
        <v>42</v>
      </c>
      <c r="C381" s="18"/>
      <c r="D381" s="16">
        <f>MAX(D6:D379)</f>
        <v>1512</v>
      </c>
      <c r="E381" s="18"/>
      <c r="F381" s="18"/>
      <c r="G381" s="14">
        <f t="shared" ref="G381:Z381" si="55">MAX(G6:G379)</f>
        <v>4.55</v>
      </c>
      <c r="H381" s="14">
        <f t="shared" si="55"/>
        <v>0.19</v>
      </c>
      <c r="I381" s="14">
        <f t="shared" si="55"/>
        <v>1.44</v>
      </c>
      <c r="J381" s="17">
        <f t="shared" si="55"/>
        <v>8.6999999999999994E-2</v>
      </c>
      <c r="K381" s="17">
        <f t="shared" si="55"/>
        <v>0.109</v>
      </c>
      <c r="L381" s="17">
        <f t="shared" si="55"/>
        <v>0.10299999999999999</v>
      </c>
      <c r="M381" s="17">
        <f t="shared" si="55"/>
        <v>3.5000000000000003E-2</v>
      </c>
      <c r="N381" s="17">
        <f t="shared" si="55"/>
        <v>95.323999999999998</v>
      </c>
      <c r="O381" s="14">
        <f t="shared" si="55"/>
        <v>38.11</v>
      </c>
      <c r="P381" s="14">
        <f t="shared" si="55"/>
        <v>40.369999999999997</v>
      </c>
      <c r="Q381" s="14">
        <f t="shared" si="55"/>
        <v>8.15</v>
      </c>
      <c r="R381" s="14">
        <f t="shared" si="55"/>
        <v>19.02</v>
      </c>
      <c r="S381" s="14">
        <f t="shared" si="55"/>
        <v>0.68</v>
      </c>
      <c r="T381" s="14">
        <f t="shared" si="55"/>
        <v>0.35</v>
      </c>
      <c r="U381" s="14">
        <f t="shared" si="55"/>
        <v>0.27</v>
      </c>
      <c r="V381" s="14">
        <f t="shared" si="55"/>
        <v>0.37</v>
      </c>
      <c r="W381" s="14">
        <f t="shared" si="55"/>
        <v>0.72</v>
      </c>
      <c r="X381" s="14">
        <f t="shared" si="55"/>
        <v>1.32</v>
      </c>
      <c r="Y381" s="14">
        <f t="shared" si="55"/>
        <v>1.2466521332918095</v>
      </c>
      <c r="Z381" s="14">
        <f t="shared" si="55"/>
        <v>1.4817244611059044</v>
      </c>
      <c r="AA381" s="14"/>
      <c r="AB381" s="14"/>
      <c r="AC381" s="14"/>
      <c r="AD381" s="14">
        <f t="shared" ref="AD381:AK381" si="56">MAX(AD6:AD379)</f>
        <v>26</v>
      </c>
      <c r="AE381" s="14">
        <f t="shared" si="56"/>
        <v>19.2</v>
      </c>
      <c r="AF381" s="14">
        <f t="shared" si="56"/>
        <v>0.6</v>
      </c>
      <c r="AG381" s="14">
        <f t="shared" si="56"/>
        <v>3.89</v>
      </c>
      <c r="AH381" s="14">
        <f t="shared" si="56"/>
        <v>54.58</v>
      </c>
      <c r="AI381" s="14">
        <f t="shared" si="56"/>
        <v>1.4772727272727271</v>
      </c>
      <c r="AJ381" s="14">
        <f t="shared" si="56"/>
        <v>43.243243243243242</v>
      </c>
      <c r="AK381" s="14">
        <f t="shared" si="56"/>
        <v>899.14</v>
      </c>
      <c r="AL381" s="14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</row>
    <row r="382" spans="1:48" ht="15.75" customHeight="1">
      <c r="A382" s="18"/>
      <c r="B382" s="42" t="s">
        <v>43</v>
      </c>
      <c r="C382" s="18"/>
      <c r="D382" s="16">
        <f>AVERAGE(D6:D379)</f>
        <v>1480.9823529411765</v>
      </c>
      <c r="E382" s="18"/>
      <c r="F382" s="18"/>
      <c r="G382" s="14">
        <f t="shared" ref="G382:Z382" si="57">AVERAGE(G6:G379)</f>
        <v>4.3134883040935623</v>
      </c>
      <c r="H382" s="14">
        <f t="shared" si="57"/>
        <v>0.12047660818713436</v>
      </c>
      <c r="I382" s="14">
        <f t="shared" si="57"/>
        <v>0.56470760233918149</v>
      </c>
      <c r="J382" s="17">
        <f t="shared" si="57"/>
        <v>2.8485380116959037E-2</v>
      </c>
      <c r="K382" s="17">
        <f t="shared" si="57"/>
        <v>8.9029239766081777E-2</v>
      </c>
      <c r="L382" s="17">
        <f t="shared" si="57"/>
        <v>5.7692982456140365E-2</v>
      </c>
      <c r="M382" s="17">
        <f t="shared" si="57"/>
        <v>1.6916081871344999E-2</v>
      </c>
      <c r="N382" s="17">
        <f t="shared" si="57"/>
        <v>94.809203801169616</v>
      </c>
      <c r="O382" s="14">
        <f t="shared" si="57"/>
        <v>34.613929618768324</v>
      </c>
      <c r="P382" s="14">
        <f t="shared" si="57"/>
        <v>38.356510263929614</v>
      </c>
      <c r="Q382" s="14">
        <f t="shared" si="57"/>
        <v>7.2444868035190586</v>
      </c>
      <c r="R382" s="14">
        <f t="shared" si="57"/>
        <v>17.24035190615837</v>
      </c>
      <c r="S382" s="14">
        <f t="shared" si="57"/>
        <v>0.33414076246334296</v>
      </c>
      <c r="T382" s="14">
        <f t="shared" si="57"/>
        <v>0.1733431085043988</v>
      </c>
      <c r="U382" s="14">
        <f t="shared" si="57"/>
        <v>0.21211143695014603</v>
      </c>
      <c r="V382" s="14">
        <f t="shared" si="57"/>
        <v>0.20747800586510259</v>
      </c>
      <c r="W382" s="14">
        <f t="shared" si="57"/>
        <v>0.47480938416422236</v>
      </c>
      <c r="X382" s="14">
        <f t="shared" si="57"/>
        <v>0.93612316715542476</v>
      </c>
      <c r="Y382" s="14">
        <f t="shared" si="57"/>
        <v>1.109343516438785</v>
      </c>
      <c r="Z382" s="14">
        <f t="shared" si="57"/>
        <v>1.3182441143963808</v>
      </c>
      <c r="AA382" s="14"/>
      <c r="AB382" s="14"/>
      <c r="AC382" s="14"/>
      <c r="AD382" s="14">
        <f t="shared" ref="AD382:AK382" si="58">AVERAGE(AD6:AD379)</f>
        <v>24.889361702127655</v>
      </c>
      <c r="AE382" s="14">
        <f t="shared" si="58"/>
        <v>18.055319148936174</v>
      </c>
      <c r="AF382" s="14">
        <f t="shared" si="58"/>
        <v>0.58723404255319178</v>
      </c>
      <c r="AG382" s="14">
        <f t="shared" si="58"/>
        <v>3.4980851063829781</v>
      </c>
      <c r="AH382" s="14">
        <f t="shared" si="58"/>
        <v>52.969999999999992</v>
      </c>
      <c r="AI382" s="14">
        <f t="shared" si="58"/>
        <v>1.379111106167346</v>
      </c>
      <c r="AJ382" s="14">
        <f t="shared" si="58"/>
        <v>42.042584624880632</v>
      </c>
      <c r="AK382" s="14">
        <f t="shared" si="58"/>
        <v>865.81712765957445</v>
      </c>
      <c r="AL382" s="14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</row>
    <row r="383" spans="1:48" ht="15.75" customHeight="1">
      <c r="A383" s="19"/>
      <c r="B383" s="43" t="s">
        <v>44</v>
      </c>
      <c r="C383" s="19"/>
      <c r="D383" s="14">
        <f>STDEV(D6:D379)</f>
        <v>14.102228334729892</v>
      </c>
      <c r="E383" s="18"/>
      <c r="F383" s="18"/>
      <c r="G383" s="14">
        <f t="shared" ref="G383:Z383" si="59">STDEV(G6:G379)</f>
        <v>8.1131070472060515E-2</v>
      </c>
      <c r="H383" s="14">
        <f t="shared" si="59"/>
        <v>1.5271858318395148E-2</v>
      </c>
      <c r="I383" s="14">
        <f t="shared" si="59"/>
        <v>0.21522627225894314</v>
      </c>
      <c r="J383" s="17">
        <f t="shared" si="59"/>
        <v>1.1525749178973746E-2</v>
      </c>
      <c r="K383" s="17">
        <f t="shared" si="59"/>
        <v>5.3891679133840856E-3</v>
      </c>
      <c r="L383" s="17">
        <f t="shared" si="59"/>
        <v>1.7341892657153669E-2</v>
      </c>
      <c r="M383" s="17">
        <f t="shared" si="59"/>
        <v>3.1018306720715949E-3</v>
      </c>
      <c r="N383" s="17">
        <f t="shared" si="59"/>
        <v>0.26450029289496163</v>
      </c>
      <c r="O383" s="14">
        <f t="shared" si="59"/>
        <v>0.90626858489803641</v>
      </c>
      <c r="P383" s="14">
        <f t="shared" si="59"/>
        <v>0.82577191555052865</v>
      </c>
      <c r="Q383" s="14">
        <f t="shared" si="59"/>
        <v>0.27038880062201404</v>
      </c>
      <c r="R383" s="14">
        <f t="shared" si="59"/>
        <v>0.7438401112416192</v>
      </c>
      <c r="S383" s="14">
        <f t="shared" si="59"/>
        <v>7.0070914571088438E-2</v>
      </c>
      <c r="T383" s="14">
        <f t="shared" si="59"/>
        <v>4.2846815253500724E-2</v>
      </c>
      <c r="U383" s="14">
        <f t="shared" si="59"/>
        <v>2.4892697097978801E-2</v>
      </c>
      <c r="V383" s="14">
        <f t="shared" si="59"/>
        <v>3.318535666808841E-2</v>
      </c>
      <c r="W383" s="14">
        <f t="shared" si="59"/>
        <v>4.7014159630861224E-2</v>
      </c>
      <c r="X383" s="14">
        <f t="shared" si="59"/>
        <v>0.1229337318732896</v>
      </c>
      <c r="Y383" s="14">
        <f t="shared" si="59"/>
        <v>4.8622386388133571E-2</v>
      </c>
      <c r="Z383" s="14">
        <f t="shared" si="59"/>
        <v>5.6096366381018517E-2</v>
      </c>
      <c r="AA383" s="14"/>
      <c r="AB383" s="14"/>
      <c r="AC383" s="14"/>
      <c r="AD383" s="14">
        <f t="shared" ref="AD383:AK383" si="60">STDEV(AD6:AD379)</f>
        <v>0.40819541492066869</v>
      </c>
      <c r="AE383" s="14">
        <f t="shared" si="60"/>
        <v>0.37924897789452561</v>
      </c>
      <c r="AF383" s="14">
        <f t="shared" si="60"/>
        <v>4.9418449629033079E-2</v>
      </c>
      <c r="AG383" s="14">
        <f t="shared" si="60"/>
        <v>0.18727610746043363</v>
      </c>
      <c r="AH383" s="14">
        <f t="shared" si="60"/>
        <v>0.65936728565443981</v>
      </c>
      <c r="AI383" s="14">
        <f t="shared" si="60"/>
        <v>3.7359308737895155E-2</v>
      </c>
      <c r="AJ383" s="14">
        <f t="shared" si="60"/>
        <v>0.65596757990003796</v>
      </c>
      <c r="AK383" s="14">
        <f t="shared" si="60"/>
        <v>15.277884405125999</v>
      </c>
      <c r="AL383" s="14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spans="1:48" ht="15.75" customHeight="1">
      <c r="B384" s="10"/>
      <c r="C384" s="20"/>
      <c r="D384" s="20"/>
      <c r="E384" s="21"/>
      <c r="F384" s="21"/>
      <c r="G384" s="10"/>
      <c r="H384" s="10"/>
      <c r="I384" s="10"/>
      <c r="J384" s="10"/>
      <c r="K384" s="10"/>
      <c r="L384" s="10"/>
      <c r="M384" s="10"/>
      <c r="N384" s="23"/>
      <c r="O384" s="21"/>
      <c r="P384" s="21"/>
      <c r="Q384" s="10"/>
      <c r="R384" s="21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22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spans="2:48" ht="15.75" customHeight="1">
      <c r="B385" s="10"/>
      <c r="C385" s="20"/>
      <c r="D385" s="20"/>
      <c r="E385" s="21"/>
      <c r="F385" s="21"/>
      <c r="G385" s="10"/>
      <c r="H385" s="10"/>
      <c r="I385" s="10"/>
      <c r="J385" s="10"/>
      <c r="K385" s="10"/>
      <c r="L385" s="10"/>
      <c r="M385" s="10"/>
      <c r="N385" s="23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22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spans="2:48" ht="15.75" customHeight="1">
      <c r="B386" s="10"/>
      <c r="C386" s="20"/>
      <c r="D386" s="20"/>
      <c r="E386" s="21"/>
      <c r="F386" s="21"/>
      <c r="G386" s="10"/>
      <c r="H386" s="10"/>
      <c r="I386" s="10"/>
      <c r="J386" s="10"/>
      <c r="K386" s="10"/>
      <c r="L386" s="10"/>
      <c r="M386" s="10"/>
      <c r="N386" s="23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22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spans="2:48" ht="15.75" customHeight="1">
      <c r="B387" s="10"/>
      <c r="C387" s="20"/>
      <c r="D387" s="20"/>
      <c r="E387" s="21"/>
      <c r="F387" s="21"/>
      <c r="G387" s="10"/>
      <c r="H387" s="10"/>
      <c r="I387" s="10"/>
      <c r="J387" s="10"/>
      <c r="K387" s="10"/>
      <c r="L387" s="10"/>
      <c r="M387" s="10"/>
      <c r="N387" s="23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22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spans="2:48" ht="15.75" customHeight="1">
      <c r="B388" s="10"/>
      <c r="C388" s="20"/>
      <c r="D388" s="20"/>
      <c r="E388" s="21"/>
      <c r="F388" s="21"/>
      <c r="G388" s="10"/>
      <c r="H388" s="10"/>
      <c r="I388" s="10"/>
      <c r="J388" s="10"/>
      <c r="K388" s="10"/>
      <c r="L388" s="10"/>
      <c r="M388" s="10"/>
      <c r="N388" s="23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22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spans="2:48" ht="15.75" customHeight="1">
      <c r="B389" s="10"/>
      <c r="C389" s="20"/>
      <c r="D389" s="20"/>
      <c r="E389" s="21"/>
      <c r="F389" s="21"/>
      <c r="G389" s="10"/>
      <c r="H389" s="10"/>
      <c r="I389" s="10"/>
      <c r="J389" s="10"/>
      <c r="K389" s="10"/>
      <c r="L389" s="10"/>
      <c r="M389" s="10"/>
      <c r="N389" s="23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22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spans="2:48" ht="15.75" customHeight="1">
      <c r="B390" s="10"/>
      <c r="C390" s="20"/>
      <c r="D390" s="20"/>
      <c r="E390" s="21"/>
      <c r="F390" s="21"/>
      <c r="G390" s="10"/>
      <c r="H390" s="10"/>
      <c r="I390" s="10"/>
      <c r="J390" s="10"/>
      <c r="K390" s="10"/>
      <c r="L390" s="10"/>
      <c r="M390" s="10"/>
      <c r="N390" s="23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22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spans="2:48" ht="15.75" customHeight="1">
      <c r="B391" s="10"/>
      <c r="C391" s="20"/>
      <c r="D391" s="20"/>
      <c r="E391" s="21"/>
      <c r="F391" s="21"/>
      <c r="G391" s="10"/>
      <c r="H391" s="10"/>
      <c r="I391" s="10"/>
      <c r="J391" s="10"/>
      <c r="K391" s="10"/>
      <c r="L391" s="10"/>
      <c r="M391" s="10"/>
      <c r="N391" s="23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22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spans="2:48" ht="15.75" customHeight="1">
      <c r="B392" s="10"/>
      <c r="C392" s="20"/>
      <c r="D392" s="20"/>
      <c r="E392" s="21"/>
      <c r="F392" s="21"/>
      <c r="G392" s="10"/>
      <c r="H392" s="10"/>
      <c r="I392" s="10"/>
      <c r="J392" s="10"/>
      <c r="K392" s="10"/>
      <c r="L392" s="10"/>
      <c r="M392" s="10"/>
      <c r="N392" s="23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22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spans="2:48" ht="15.75" customHeight="1">
      <c r="B393" s="10"/>
      <c r="C393" s="20"/>
      <c r="D393" s="20"/>
      <c r="E393" s="21"/>
      <c r="F393" s="21"/>
      <c r="G393" s="10"/>
      <c r="H393" s="10"/>
      <c r="I393" s="10"/>
      <c r="J393" s="10"/>
      <c r="K393" s="10"/>
      <c r="L393" s="10"/>
      <c r="M393" s="10"/>
      <c r="N393" s="23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22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spans="2:48" ht="15.75" customHeight="1">
      <c r="B394" s="10"/>
      <c r="C394" s="20"/>
      <c r="D394" s="20"/>
      <c r="E394" s="21"/>
      <c r="F394" s="21"/>
      <c r="G394" s="10"/>
      <c r="H394" s="10"/>
      <c r="I394" s="10"/>
      <c r="J394" s="10"/>
      <c r="K394" s="10"/>
      <c r="L394" s="10"/>
      <c r="M394" s="10"/>
      <c r="N394" s="23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22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spans="2:48" ht="15.75" customHeight="1">
      <c r="B395" s="10"/>
      <c r="C395" s="20"/>
      <c r="D395" s="20"/>
      <c r="E395" s="21"/>
      <c r="F395" s="21"/>
      <c r="G395" s="10"/>
      <c r="H395" s="10"/>
      <c r="I395" s="10"/>
      <c r="J395" s="10"/>
      <c r="K395" s="10"/>
      <c r="L395" s="10"/>
      <c r="M395" s="10"/>
      <c r="N395" s="23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22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spans="2:48" ht="15.75" customHeight="1">
      <c r="B396" s="10"/>
      <c r="C396" s="20"/>
      <c r="D396" s="20"/>
      <c r="E396" s="21"/>
      <c r="F396" s="21"/>
      <c r="G396" s="10"/>
      <c r="H396" s="10"/>
      <c r="I396" s="10"/>
      <c r="J396" s="10"/>
      <c r="K396" s="10"/>
      <c r="L396" s="10"/>
      <c r="M396" s="10"/>
      <c r="N396" s="23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22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spans="2:48" ht="15.75" customHeight="1">
      <c r="B397" s="10"/>
      <c r="C397" s="20"/>
      <c r="D397" s="20"/>
      <c r="E397" s="21"/>
      <c r="F397" s="21"/>
      <c r="G397" s="10"/>
      <c r="H397" s="10"/>
      <c r="I397" s="10"/>
      <c r="J397" s="10"/>
      <c r="K397" s="10"/>
      <c r="L397" s="10"/>
      <c r="M397" s="10"/>
      <c r="N397" s="23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22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spans="2:48" ht="15.75" customHeight="1">
      <c r="B398" s="10"/>
      <c r="C398" s="20"/>
      <c r="D398" s="20"/>
      <c r="E398" s="21"/>
      <c r="F398" s="21"/>
      <c r="G398" s="10"/>
      <c r="H398" s="10"/>
      <c r="I398" s="10"/>
      <c r="J398" s="10"/>
      <c r="K398" s="10"/>
      <c r="L398" s="10"/>
      <c r="M398" s="10"/>
      <c r="N398" s="23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22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</row>
    <row r="399" spans="2:48" ht="15.75" customHeight="1">
      <c r="B399" s="10"/>
      <c r="C399" s="20"/>
      <c r="D399" s="20"/>
      <c r="E399" s="21"/>
      <c r="F399" s="21"/>
      <c r="G399" s="10"/>
      <c r="H399" s="10"/>
      <c r="I399" s="10"/>
      <c r="J399" s="10"/>
      <c r="K399" s="10"/>
      <c r="L399" s="10"/>
      <c r="M399" s="10"/>
      <c r="N399" s="23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22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</row>
    <row r="400" spans="2:48" ht="15.75" customHeight="1">
      <c r="B400" s="10"/>
      <c r="C400" s="20"/>
      <c r="D400" s="20"/>
      <c r="E400" s="21"/>
      <c r="F400" s="21"/>
      <c r="G400" s="10"/>
      <c r="H400" s="10"/>
      <c r="I400" s="10"/>
      <c r="J400" s="10"/>
      <c r="K400" s="10"/>
      <c r="L400" s="10"/>
      <c r="M400" s="10"/>
      <c r="N400" s="23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22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</row>
    <row r="401" spans="2:48" ht="15.75" customHeight="1">
      <c r="B401" s="10"/>
      <c r="C401" s="20"/>
      <c r="D401" s="20"/>
      <c r="E401" s="21"/>
      <c r="F401" s="21"/>
      <c r="G401" s="10"/>
      <c r="H401" s="10"/>
      <c r="I401" s="10"/>
      <c r="J401" s="10"/>
      <c r="K401" s="10"/>
      <c r="L401" s="10"/>
      <c r="M401" s="10"/>
      <c r="N401" s="23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22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</row>
    <row r="402" spans="2:48" ht="15.75" customHeight="1">
      <c r="B402" s="10"/>
      <c r="C402" s="20"/>
      <c r="D402" s="20"/>
      <c r="E402" s="21"/>
      <c r="F402" s="21"/>
      <c r="G402" s="10"/>
      <c r="H402" s="10"/>
      <c r="I402" s="10"/>
      <c r="J402" s="10"/>
      <c r="K402" s="10"/>
      <c r="L402" s="10"/>
      <c r="M402" s="10"/>
      <c r="N402" s="23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22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</row>
    <row r="403" spans="2:48" ht="15.75" customHeight="1">
      <c r="B403" s="10"/>
      <c r="C403" s="20"/>
      <c r="D403" s="20"/>
      <c r="E403" s="21"/>
      <c r="F403" s="21"/>
      <c r="G403" s="10"/>
      <c r="H403" s="10"/>
      <c r="I403" s="10"/>
      <c r="J403" s="10"/>
      <c r="K403" s="10"/>
      <c r="L403" s="10"/>
      <c r="M403" s="10"/>
      <c r="N403" s="23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22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spans="2:48" ht="15.75" customHeight="1">
      <c r="B404" s="10"/>
      <c r="C404" s="20"/>
      <c r="D404" s="20"/>
      <c r="E404" s="21"/>
      <c r="F404" s="21"/>
      <c r="G404" s="10"/>
      <c r="H404" s="10"/>
      <c r="I404" s="10"/>
      <c r="J404" s="10"/>
      <c r="K404" s="10"/>
      <c r="L404" s="10"/>
      <c r="M404" s="10"/>
      <c r="N404" s="23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22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spans="2:48" ht="15.75" customHeight="1">
      <c r="B405" s="10"/>
      <c r="C405" s="20"/>
      <c r="D405" s="20"/>
      <c r="E405" s="21"/>
      <c r="F405" s="21"/>
      <c r="G405" s="10"/>
      <c r="H405" s="10"/>
      <c r="I405" s="10"/>
      <c r="J405" s="10"/>
      <c r="K405" s="10"/>
      <c r="L405" s="10"/>
      <c r="M405" s="10"/>
      <c r="N405" s="23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22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spans="2:48" ht="15.75" customHeight="1">
      <c r="B406" s="10"/>
      <c r="C406" s="20"/>
      <c r="D406" s="20"/>
      <c r="E406" s="21"/>
      <c r="F406" s="21"/>
      <c r="G406" s="10"/>
      <c r="H406" s="10"/>
      <c r="I406" s="10"/>
      <c r="J406" s="10"/>
      <c r="K406" s="10"/>
      <c r="L406" s="10"/>
      <c r="M406" s="10"/>
      <c r="N406" s="23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22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spans="2:48" ht="15.75" customHeight="1">
      <c r="B407" s="10"/>
      <c r="C407" s="20"/>
      <c r="D407" s="20"/>
      <c r="E407" s="21"/>
      <c r="F407" s="21"/>
      <c r="G407" s="10"/>
      <c r="H407" s="10"/>
      <c r="I407" s="10"/>
      <c r="J407" s="10"/>
      <c r="K407" s="10"/>
      <c r="L407" s="10"/>
      <c r="M407" s="10"/>
      <c r="N407" s="23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22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spans="2:48" ht="15.75" customHeight="1">
      <c r="B408" s="10"/>
      <c r="C408" s="20"/>
      <c r="D408" s="20"/>
      <c r="E408" s="21"/>
      <c r="F408" s="21"/>
      <c r="G408" s="10"/>
      <c r="H408" s="10"/>
      <c r="I408" s="10"/>
      <c r="J408" s="10"/>
      <c r="K408" s="10"/>
      <c r="L408" s="10"/>
      <c r="M408" s="10"/>
      <c r="N408" s="23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22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spans="2:48" ht="15.75" customHeight="1">
      <c r="B409" s="10"/>
      <c r="C409" s="20"/>
      <c r="D409" s="20"/>
      <c r="E409" s="21"/>
      <c r="F409" s="21"/>
      <c r="G409" s="10"/>
      <c r="H409" s="10"/>
      <c r="I409" s="10"/>
      <c r="J409" s="10"/>
      <c r="K409" s="10"/>
      <c r="L409" s="10"/>
      <c r="M409" s="10"/>
      <c r="N409" s="23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22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spans="2:48" ht="15.75" customHeight="1">
      <c r="B410" s="10"/>
      <c r="C410" s="20"/>
      <c r="D410" s="20"/>
      <c r="E410" s="21"/>
      <c r="F410" s="21"/>
      <c r="G410" s="10"/>
      <c r="H410" s="10"/>
      <c r="I410" s="10"/>
      <c r="J410" s="10"/>
      <c r="K410" s="10"/>
      <c r="L410" s="10"/>
      <c r="M410" s="10"/>
      <c r="N410" s="23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22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spans="2:48" ht="15.75" customHeight="1">
      <c r="B411" s="10"/>
      <c r="C411" s="20"/>
      <c r="D411" s="20"/>
      <c r="E411" s="21"/>
      <c r="F411" s="21"/>
      <c r="G411" s="10"/>
      <c r="H411" s="10"/>
      <c r="I411" s="10"/>
      <c r="J411" s="10"/>
      <c r="K411" s="10"/>
      <c r="L411" s="10"/>
      <c r="M411" s="10"/>
      <c r="N411" s="23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22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spans="2:48" ht="15.75" customHeight="1">
      <c r="B412" s="10"/>
      <c r="C412" s="20"/>
      <c r="D412" s="20"/>
      <c r="E412" s="21"/>
      <c r="F412" s="21"/>
      <c r="G412" s="10"/>
      <c r="H412" s="10"/>
      <c r="I412" s="10"/>
      <c r="J412" s="10"/>
      <c r="K412" s="10"/>
      <c r="L412" s="10"/>
      <c r="M412" s="10"/>
      <c r="N412" s="23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22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spans="2:48" ht="15.75" customHeight="1">
      <c r="B413" s="10"/>
      <c r="C413" s="20"/>
      <c r="D413" s="20"/>
      <c r="E413" s="21"/>
      <c r="F413" s="21"/>
      <c r="G413" s="10"/>
      <c r="H413" s="10"/>
      <c r="I413" s="10"/>
      <c r="J413" s="10"/>
      <c r="K413" s="10"/>
      <c r="L413" s="10"/>
      <c r="M413" s="10"/>
      <c r="N413" s="23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22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spans="2:48" ht="15.75" customHeight="1">
      <c r="B414" s="10"/>
      <c r="C414" s="20"/>
      <c r="D414" s="20"/>
      <c r="E414" s="21"/>
      <c r="F414" s="21"/>
      <c r="G414" s="10"/>
      <c r="H414" s="10"/>
      <c r="I414" s="10"/>
      <c r="J414" s="10"/>
      <c r="K414" s="10"/>
      <c r="L414" s="10"/>
      <c r="M414" s="10"/>
      <c r="N414" s="23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22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spans="2:48" ht="15.75" customHeight="1">
      <c r="B415" s="10"/>
      <c r="C415" s="20"/>
      <c r="D415" s="20"/>
      <c r="E415" s="21"/>
      <c r="F415" s="21"/>
      <c r="G415" s="10"/>
      <c r="H415" s="10"/>
      <c r="I415" s="10"/>
      <c r="J415" s="10"/>
      <c r="K415" s="10"/>
      <c r="L415" s="10"/>
      <c r="M415" s="10"/>
      <c r="N415" s="23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22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spans="2:48" ht="15.75" customHeight="1">
      <c r="B416" s="10"/>
      <c r="C416" s="20"/>
      <c r="D416" s="20"/>
      <c r="E416" s="21"/>
      <c r="F416" s="21"/>
      <c r="G416" s="10"/>
      <c r="H416" s="10"/>
      <c r="I416" s="10"/>
      <c r="J416" s="10"/>
      <c r="K416" s="10"/>
      <c r="L416" s="10"/>
      <c r="M416" s="10"/>
      <c r="N416" s="23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22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spans="2:48" ht="15.75" customHeight="1">
      <c r="B417" s="10"/>
      <c r="C417" s="20"/>
      <c r="D417" s="20"/>
      <c r="E417" s="21"/>
      <c r="F417" s="21"/>
      <c r="G417" s="10"/>
      <c r="H417" s="10"/>
      <c r="I417" s="10"/>
      <c r="J417" s="10"/>
      <c r="K417" s="10"/>
      <c r="L417" s="10"/>
      <c r="M417" s="10"/>
      <c r="N417" s="23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22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spans="2:48" ht="15.75" customHeight="1">
      <c r="B418" s="10"/>
      <c r="C418" s="20"/>
      <c r="D418" s="20"/>
      <c r="E418" s="21"/>
      <c r="F418" s="21"/>
      <c r="G418" s="10"/>
      <c r="H418" s="10"/>
      <c r="I418" s="10"/>
      <c r="J418" s="10"/>
      <c r="K418" s="10"/>
      <c r="L418" s="10"/>
      <c r="M418" s="10"/>
      <c r="N418" s="23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22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spans="2:48" ht="15.75" customHeight="1">
      <c r="B419" s="10"/>
      <c r="C419" s="20"/>
      <c r="D419" s="20"/>
      <c r="E419" s="21"/>
      <c r="F419" s="21"/>
      <c r="G419" s="10"/>
      <c r="H419" s="10"/>
      <c r="I419" s="10"/>
      <c r="J419" s="10"/>
      <c r="K419" s="10"/>
      <c r="L419" s="10"/>
      <c r="M419" s="10"/>
      <c r="N419" s="23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22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spans="2:48" ht="15.75" customHeight="1">
      <c r="B420" s="10"/>
      <c r="C420" s="20"/>
      <c r="D420" s="20"/>
      <c r="E420" s="21"/>
      <c r="F420" s="21"/>
      <c r="G420" s="10"/>
      <c r="H420" s="10"/>
      <c r="I420" s="10"/>
      <c r="J420" s="10"/>
      <c r="K420" s="10"/>
      <c r="L420" s="10"/>
      <c r="M420" s="10"/>
      <c r="N420" s="23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22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spans="2:48" ht="15.75" customHeight="1">
      <c r="B421" s="10"/>
      <c r="C421" s="20"/>
      <c r="D421" s="20"/>
      <c r="E421" s="21"/>
      <c r="F421" s="21"/>
      <c r="G421" s="10"/>
      <c r="H421" s="10"/>
      <c r="I421" s="10"/>
      <c r="J421" s="10"/>
      <c r="K421" s="10"/>
      <c r="L421" s="10"/>
      <c r="M421" s="10"/>
      <c r="N421" s="23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22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spans="2:48" ht="15.75" customHeight="1">
      <c r="B422" s="10"/>
      <c r="C422" s="20"/>
      <c r="D422" s="20"/>
      <c r="E422" s="21"/>
      <c r="F422" s="21"/>
      <c r="G422" s="10"/>
      <c r="H422" s="10"/>
      <c r="I422" s="10"/>
      <c r="J422" s="10"/>
      <c r="K422" s="10"/>
      <c r="L422" s="10"/>
      <c r="M422" s="10"/>
      <c r="N422" s="23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22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spans="2:48" ht="15.75" customHeight="1">
      <c r="B423" s="10"/>
      <c r="C423" s="20"/>
      <c r="D423" s="20"/>
      <c r="E423" s="21"/>
      <c r="F423" s="21"/>
      <c r="G423" s="10"/>
      <c r="H423" s="10"/>
      <c r="I423" s="10"/>
      <c r="J423" s="10"/>
      <c r="K423" s="10"/>
      <c r="L423" s="10"/>
      <c r="M423" s="10"/>
      <c r="N423" s="23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22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spans="2:48" ht="15.75" customHeight="1">
      <c r="B424" s="10"/>
      <c r="C424" s="20"/>
      <c r="D424" s="20"/>
      <c r="E424" s="21"/>
      <c r="F424" s="21"/>
      <c r="G424" s="10"/>
      <c r="H424" s="10"/>
      <c r="I424" s="10"/>
      <c r="J424" s="10"/>
      <c r="K424" s="10"/>
      <c r="L424" s="10"/>
      <c r="M424" s="10"/>
      <c r="N424" s="23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22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spans="2:48" ht="15.75" customHeight="1">
      <c r="B425" s="10"/>
      <c r="C425" s="20"/>
      <c r="D425" s="20"/>
      <c r="E425" s="21"/>
      <c r="F425" s="21"/>
      <c r="G425" s="10"/>
      <c r="H425" s="10"/>
      <c r="I425" s="10"/>
      <c r="J425" s="10"/>
      <c r="K425" s="10"/>
      <c r="L425" s="10"/>
      <c r="M425" s="10"/>
      <c r="N425" s="23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22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spans="2:48" ht="15.75" customHeight="1">
      <c r="B426" s="10"/>
      <c r="C426" s="20"/>
      <c r="D426" s="20"/>
      <c r="E426" s="21"/>
      <c r="F426" s="21"/>
      <c r="G426" s="10"/>
      <c r="H426" s="10"/>
      <c r="I426" s="10"/>
      <c r="J426" s="10"/>
      <c r="K426" s="10"/>
      <c r="L426" s="10"/>
      <c r="M426" s="10"/>
      <c r="N426" s="23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22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spans="2:48" ht="15.75" customHeight="1">
      <c r="B427" s="10"/>
      <c r="C427" s="20"/>
      <c r="D427" s="20"/>
      <c r="E427" s="21"/>
      <c r="F427" s="21"/>
      <c r="G427" s="10"/>
      <c r="H427" s="10"/>
      <c r="I427" s="10"/>
      <c r="J427" s="10"/>
      <c r="K427" s="10"/>
      <c r="L427" s="10"/>
      <c r="M427" s="10"/>
      <c r="N427" s="23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22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spans="2:48" ht="15.75" customHeight="1">
      <c r="B428" s="10"/>
      <c r="C428" s="20"/>
      <c r="D428" s="20"/>
      <c r="E428" s="21"/>
      <c r="F428" s="21"/>
      <c r="G428" s="10"/>
      <c r="H428" s="10"/>
      <c r="I428" s="10"/>
      <c r="J428" s="10"/>
      <c r="K428" s="10"/>
      <c r="L428" s="10"/>
      <c r="M428" s="10"/>
      <c r="N428" s="23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22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spans="2:48" ht="15.75" customHeight="1">
      <c r="B429" s="10"/>
      <c r="C429" s="20"/>
      <c r="D429" s="20"/>
      <c r="E429" s="21"/>
      <c r="F429" s="21"/>
      <c r="G429" s="10"/>
      <c r="H429" s="10"/>
      <c r="I429" s="10"/>
      <c r="J429" s="10"/>
      <c r="K429" s="10"/>
      <c r="L429" s="10"/>
      <c r="M429" s="10"/>
      <c r="N429" s="23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22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spans="2:48" ht="15.75" customHeight="1">
      <c r="B430" s="10"/>
      <c r="C430" s="20"/>
      <c r="D430" s="20"/>
      <c r="E430" s="21"/>
      <c r="F430" s="21"/>
      <c r="G430" s="10"/>
      <c r="H430" s="10"/>
      <c r="I430" s="10"/>
      <c r="J430" s="10"/>
      <c r="K430" s="10"/>
      <c r="L430" s="10"/>
      <c r="M430" s="10"/>
      <c r="N430" s="23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22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spans="2:48" ht="15.75" customHeight="1">
      <c r="B431" s="10"/>
      <c r="C431" s="20"/>
      <c r="D431" s="20"/>
      <c r="E431" s="21"/>
      <c r="F431" s="21"/>
      <c r="G431" s="10"/>
      <c r="H431" s="10"/>
      <c r="I431" s="10"/>
      <c r="J431" s="10"/>
      <c r="K431" s="10"/>
      <c r="L431" s="10"/>
      <c r="M431" s="10"/>
      <c r="N431" s="23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22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spans="2:48" ht="15.75" customHeight="1">
      <c r="B432" s="10"/>
      <c r="C432" s="20"/>
      <c r="D432" s="20"/>
      <c r="E432" s="21"/>
      <c r="F432" s="21"/>
      <c r="G432" s="10"/>
      <c r="H432" s="10"/>
      <c r="I432" s="10"/>
      <c r="J432" s="10"/>
      <c r="K432" s="10"/>
      <c r="L432" s="10"/>
      <c r="M432" s="10"/>
      <c r="N432" s="23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22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spans="2:48" ht="15.75" customHeight="1">
      <c r="B433" s="10"/>
      <c r="C433" s="20"/>
      <c r="D433" s="20"/>
      <c r="E433" s="21"/>
      <c r="F433" s="21"/>
      <c r="G433" s="10"/>
      <c r="H433" s="10"/>
      <c r="I433" s="10"/>
      <c r="J433" s="10"/>
      <c r="K433" s="10"/>
      <c r="L433" s="10"/>
      <c r="M433" s="10"/>
      <c r="N433" s="23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22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spans="2:48" ht="15.75" customHeight="1">
      <c r="B434" s="10"/>
      <c r="C434" s="20"/>
      <c r="D434" s="20"/>
      <c r="E434" s="21"/>
      <c r="F434" s="21"/>
      <c r="G434" s="10"/>
      <c r="H434" s="10"/>
      <c r="I434" s="10"/>
      <c r="J434" s="10"/>
      <c r="K434" s="10"/>
      <c r="L434" s="10"/>
      <c r="M434" s="10"/>
      <c r="N434" s="23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22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spans="2:48" ht="15.75" customHeight="1">
      <c r="B435" s="10"/>
      <c r="C435" s="20"/>
      <c r="D435" s="20"/>
      <c r="E435" s="21"/>
      <c r="F435" s="21"/>
      <c r="G435" s="10"/>
      <c r="H435" s="10"/>
      <c r="I435" s="10"/>
      <c r="J435" s="10"/>
      <c r="K435" s="10"/>
      <c r="L435" s="10"/>
      <c r="M435" s="10"/>
      <c r="N435" s="23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22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spans="2:48" ht="15.75" customHeight="1">
      <c r="B436" s="10"/>
      <c r="C436" s="20"/>
      <c r="D436" s="20"/>
      <c r="E436" s="21"/>
      <c r="F436" s="21"/>
      <c r="G436" s="10"/>
      <c r="H436" s="10"/>
      <c r="I436" s="10"/>
      <c r="J436" s="10"/>
      <c r="K436" s="10"/>
      <c r="L436" s="10"/>
      <c r="M436" s="10"/>
      <c r="N436" s="23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22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spans="2:48" ht="15.75" customHeight="1">
      <c r="B437" s="10"/>
      <c r="C437" s="20"/>
      <c r="D437" s="20"/>
      <c r="E437" s="21"/>
      <c r="F437" s="21"/>
      <c r="G437" s="10"/>
      <c r="H437" s="10"/>
      <c r="I437" s="10"/>
      <c r="J437" s="10"/>
      <c r="K437" s="10"/>
      <c r="L437" s="10"/>
      <c r="M437" s="10"/>
      <c r="N437" s="23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22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spans="2:48" ht="15.75" customHeight="1">
      <c r="B438" s="10"/>
      <c r="C438" s="20"/>
      <c r="D438" s="20"/>
      <c r="E438" s="21"/>
      <c r="F438" s="21"/>
      <c r="G438" s="10"/>
      <c r="H438" s="10"/>
      <c r="I438" s="10"/>
      <c r="J438" s="10"/>
      <c r="K438" s="10"/>
      <c r="L438" s="10"/>
      <c r="M438" s="10"/>
      <c r="N438" s="23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22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spans="2:48" ht="15.75" customHeight="1">
      <c r="B439" s="10"/>
      <c r="C439" s="20"/>
      <c r="D439" s="20"/>
      <c r="E439" s="21"/>
      <c r="F439" s="21"/>
      <c r="G439" s="10"/>
      <c r="H439" s="10"/>
      <c r="I439" s="10"/>
      <c r="J439" s="10"/>
      <c r="K439" s="10"/>
      <c r="L439" s="10"/>
      <c r="M439" s="10"/>
      <c r="N439" s="23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22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spans="2:48" ht="15.75" customHeight="1">
      <c r="B440" s="10"/>
      <c r="C440" s="20"/>
      <c r="D440" s="20"/>
      <c r="E440" s="21"/>
      <c r="F440" s="21"/>
      <c r="G440" s="10"/>
      <c r="H440" s="10"/>
      <c r="I440" s="10"/>
      <c r="J440" s="10"/>
      <c r="K440" s="10"/>
      <c r="L440" s="10"/>
      <c r="M440" s="10"/>
      <c r="N440" s="23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22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spans="2:48" ht="15.75" customHeight="1">
      <c r="B441" s="10"/>
      <c r="C441" s="20"/>
      <c r="D441" s="20"/>
      <c r="E441" s="21"/>
      <c r="F441" s="21"/>
      <c r="G441" s="10"/>
      <c r="H441" s="10"/>
      <c r="I441" s="10"/>
      <c r="J441" s="10"/>
      <c r="K441" s="10"/>
      <c r="L441" s="10"/>
      <c r="M441" s="10"/>
      <c r="N441" s="23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22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spans="2:48" ht="15.75" customHeight="1">
      <c r="B442" s="10"/>
      <c r="C442" s="20"/>
      <c r="D442" s="20"/>
      <c r="E442" s="21"/>
      <c r="F442" s="21"/>
      <c r="G442" s="10"/>
      <c r="H442" s="10"/>
      <c r="I442" s="10"/>
      <c r="J442" s="10"/>
      <c r="K442" s="10"/>
      <c r="L442" s="10"/>
      <c r="M442" s="10"/>
      <c r="N442" s="23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22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spans="2:48" ht="15.75" customHeight="1">
      <c r="B443" s="10"/>
      <c r="C443" s="20"/>
      <c r="D443" s="20"/>
      <c r="E443" s="21"/>
      <c r="F443" s="21"/>
      <c r="G443" s="10"/>
      <c r="H443" s="10"/>
      <c r="I443" s="10"/>
      <c r="J443" s="10"/>
      <c r="K443" s="10"/>
      <c r="L443" s="10"/>
      <c r="M443" s="10"/>
      <c r="N443" s="23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22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spans="2:48" ht="15.75" customHeight="1">
      <c r="B444" s="10"/>
      <c r="C444" s="20"/>
      <c r="D444" s="20"/>
      <c r="E444" s="21"/>
      <c r="F444" s="21"/>
      <c r="G444" s="10"/>
      <c r="H444" s="10"/>
      <c r="I444" s="10"/>
      <c r="J444" s="10"/>
      <c r="K444" s="10"/>
      <c r="L444" s="10"/>
      <c r="M444" s="10"/>
      <c r="N444" s="23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22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spans="2:48" ht="15.75" customHeight="1">
      <c r="B445" s="10"/>
      <c r="C445" s="20"/>
      <c r="D445" s="20"/>
      <c r="E445" s="21"/>
      <c r="F445" s="21"/>
      <c r="G445" s="10"/>
      <c r="H445" s="10"/>
      <c r="I445" s="10"/>
      <c r="J445" s="10"/>
      <c r="K445" s="10"/>
      <c r="L445" s="10"/>
      <c r="M445" s="10"/>
      <c r="N445" s="23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22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spans="2:48" ht="15.75" customHeight="1">
      <c r="B446" s="10"/>
      <c r="C446" s="20"/>
      <c r="D446" s="20"/>
      <c r="E446" s="21"/>
      <c r="F446" s="21"/>
      <c r="G446" s="10"/>
      <c r="H446" s="10"/>
      <c r="I446" s="10"/>
      <c r="J446" s="10"/>
      <c r="K446" s="10"/>
      <c r="L446" s="10"/>
      <c r="M446" s="10"/>
      <c r="N446" s="23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22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spans="2:48" ht="15.75" customHeight="1">
      <c r="B447" s="10"/>
      <c r="C447" s="20"/>
      <c r="D447" s="20"/>
      <c r="E447" s="21"/>
      <c r="F447" s="21"/>
      <c r="G447" s="10"/>
      <c r="H447" s="10"/>
      <c r="I447" s="10"/>
      <c r="J447" s="10"/>
      <c r="K447" s="10"/>
      <c r="L447" s="10"/>
      <c r="M447" s="10"/>
      <c r="N447" s="23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22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spans="2:48" ht="15.75" customHeight="1">
      <c r="B448" s="10"/>
      <c r="C448" s="20"/>
      <c r="D448" s="20"/>
      <c r="E448" s="21"/>
      <c r="F448" s="21"/>
      <c r="G448" s="10"/>
      <c r="H448" s="10"/>
      <c r="I448" s="10"/>
      <c r="J448" s="10"/>
      <c r="K448" s="10"/>
      <c r="L448" s="10"/>
      <c r="M448" s="10"/>
      <c r="N448" s="23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22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spans="2:48" ht="15.75" customHeight="1">
      <c r="B449" s="10"/>
      <c r="C449" s="20"/>
      <c r="D449" s="20"/>
      <c r="E449" s="21"/>
      <c r="F449" s="21"/>
      <c r="G449" s="10"/>
      <c r="H449" s="10"/>
      <c r="I449" s="10"/>
      <c r="J449" s="10"/>
      <c r="K449" s="10"/>
      <c r="L449" s="10"/>
      <c r="M449" s="10"/>
      <c r="N449" s="23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22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spans="2:48" ht="15.75" customHeight="1">
      <c r="B450" s="10"/>
      <c r="C450" s="20"/>
      <c r="D450" s="20"/>
      <c r="E450" s="21"/>
      <c r="F450" s="21"/>
      <c r="G450" s="10"/>
      <c r="H450" s="10"/>
      <c r="I450" s="10"/>
      <c r="J450" s="10"/>
      <c r="K450" s="10"/>
      <c r="L450" s="10"/>
      <c r="M450" s="10"/>
      <c r="N450" s="23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22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spans="2:48" ht="15.75" customHeight="1">
      <c r="B451" s="10"/>
      <c r="C451" s="20"/>
      <c r="D451" s="20"/>
      <c r="E451" s="21"/>
      <c r="F451" s="21"/>
      <c r="G451" s="10"/>
      <c r="H451" s="10"/>
      <c r="I451" s="10"/>
      <c r="J451" s="10"/>
      <c r="K451" s="10"/>
      <c r="L451" s="10"/>
      <c r="M451" s="10"/>
      <c r="N451" s="23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22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spans="2:48" ht="15.75" customHeight="1">
      <c r="B452" s="10"/>
      <c r="C452" s="20"/>
      <c r="D452" s="20"/>
      <c r="E452" s="21"/>
      <c r="F452" s="21"/>
      <c r="G452" s="10"/>
      <c r="H452" s="10"/>
      <c r="I452" s="10"/>
      <c r="J452" s="10"/>
      <c r="K452" s="10"/>
      <c r="L452" s="10"/>
      <c r="M452" s="10"/>
      <c r="N452" s="23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22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spans="2:48" ht="15.75" customHeight="1">
      <c r="B453" s="10"/>
      <c r="C453" s="20"/>
      <c r="D453" s="20"/>
      <c r="E453" s="21"/>
      <c r="F453" s="21"/>
      <c r="G453" s="10"/>
      <c r="H453" s="10"/>
      <c r="I453" s="10"/>
      <c r="J453" s="10"/>
      <c r="K453" s="10"/>
      <c r="L453" s="10"/>
      <c r="M453" s="10"/>
      <c r="N453" s="23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22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spans="2:48" ht="15.75" customHeight="1">
      <c r="B454" s="10"/>
      <c r="C454" s="20"/>
      <c r="D454" s="20"/>
      <c r="E454" s="21"/>
      <c r="F454" s="21"/>
      <c r="G454" s="10"/>
      <c r="H454" s="10"/>
      <c r="I454" s="10"/>
      <c r="J454" s="10"/>
      <c r="K454" s="10"/>
      <c r="L454" s="10"/>
      <c r="M454" s="10"/>
      <c r="N454" s="23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22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spans="2:48" ht="15.75" customHeight="1">
      <c r="B455" s="10"/>
      <c r="C455" s="20"/>
      <c r="D455" s="20"/>
      <c r="E455" s="21"/>
      <c r="F455" s="21"/>
      <c r="G455" s="10"/>
      <c r="H455" s="10"/>
      <c r="I455" s="10"/>
      <c r="J455" s="10"/>
      <c r="K455" s="10"/>
      <c r="L455" s="10"/>
      <c r="M455" s="10"/>
      <c r="N455" s="23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22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spans="2:48" ht="15.75" customHeight="1">
      <c r="B456" s="10"/>
      <c r="C456" s="20"/>
      <c r="D456" s="20"/>
      <c r="E456" s="21"/>
      <c r="F456" s="21"/>
      <c r="G456" s="10"/>
      <c r="H456" s="10"/>
      <c r="I456" s="10"/>
      <c r="J456" s="10"/>
      <c r="K456" s="10"/>
      <c r="L456" s="10"/>
      <c r="M456" s="10"/>
      <c r="N456" s="23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22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spans="2:48" ht="15.75" customHeight="1">
      <c r="B457" s="10"/>
      <c r="C457" s="20"/>
      <c r="D457" s="20"/>
      <c r="E457" s="21"/>
      <c r="F457" s="21"/>
      <c r="G457" s="10"/>
      <c r="H457" s="10"/>
      <c r="I457" s="10"/>
      <c r="J457" s="10"/>
      <c r="K457" s="10"/>
      <c r="L457" s="10"/>
      <c r="M457" s="10"/>
      <c r="N457" s="23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22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spans="2:48" ht="15.75" customHeight="1">
      <c r="B458" s="10"/>
      <c r="C458" s="20"/>
      <c r="D458" s="20"/>
      <c r="E458" s="21"/>
      <c r="F458" s="21"/>
      <c r="G458" s="10"/>
      <c r="H458" s="10"/>
      <c r="I458" s="10"/>
      <c r="J458" s="10"/>
      <c r="K458" s="10"/>
      <c r="L458" s="10"/>
      <c r="M458" s="10"/>
      <c r="N458" s="23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22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spans="2:48" ht="15.75" customHeight="1">
      <c r="B459" s="10"/>
      <c r="C459" s="20"/>
      <c r="D459" s="20"/>
      <c r="E459" s="21"/>
      <c r="F459" s="21"/>
      <c r="G459" s="10"/>
      <c r="H459" s="10"/>
      <c r="I459" s="10"/>
      <c r="J459" s="10"/>
      <c r="K459" s="10"/>
      <c r="L459" s="10"/>
      <c r="M459" s="10"/>
      <c r="N459" s="23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22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spans="2:48" ht="15.75" customHeight="1">
      <c r="B460" s="10"/>
      <c r="C460" s="20"/>
      <c r="D460" s="20"/>
      <c r="E460" s="21"/>
      <c r="F460" s="21"/>
      <c r="G460" s="10"/>
      <c r="H460" s="10"/>
      <c r="I460" s="10"/>
      <c r="J460" s="10"/>
      <c r="K460" s="10"/>
      <c r="L460" s="10"/>
      <c r="M460" s="10"/>
      <c r="N460" s="23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22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spans="2:48" ht="15.75" customHeight="1">
      <c r="B461" s="10"/>
      <c r="C461" s="20"/>
      <c r="D461" s="20"/>
      <c r="E461" s="21"/>
      <c r="F461" s="21"/>
      <c r="G461" s="10"/>
      <c r="H461" s="10"/>
      <c r="I461" s="10"/>
      <c r="J461" s="10"/>
      <c r="K461" s="10"/>
      <c r="L461" s="10"/>
      <c r="M461" s="10"/>
      <c r="N461" s="23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22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spans="2:48" ht="15.75" customHeight="1">
      <c r="B462" s="10"/>
      <c r="C462" s="20"/>
      <c r="D462" s="20"/>
      <c r="E462" s="21"/>
      <c r="F462" s="21"/>
      <c r="G462" s="10"/>
      <c r="H462" s="10"/>
      <c r="I462" s="10"/>
      <c r="J462" s="10"/>
      <c r="K462" s="10"/>
      <c r="L462" s="10"/>
      <c r="M462" s="10"/>
      <c r="N462" s="23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22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spans="2:48" ht="15.75" customHeight="1">
      <c r="B463" s="10"/>
      <c r="C463" s="20"/>
      <c r="D463" s="20"/>
      <c r="E463" s="21"/>
      <c r="F463" s="21"/>
      <c r="G463" s="10"/>
      <c r="H463" s="10"/>
      <c r="I463" s="10"/>
      <c r="J463" s="10"/>
      <c r="K463" s="10"/>
      <c r="L463" s="10"/>
      <c r="M463" s="10"/>
      <c r="N463" s="23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22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spans="2:48" ht="15.75" customHeight="1">
      <c r="B464" s="10"/>
      <c r="C464" s="20"/>
      <c r="D464" s="20"/>
      <c r="E464" s="21"/>
      <c r="F464" s="21"/>
      <c r="G464" s="10"/>
      <c r="H464" s="10"/>
      <c r="I464" s="10"/>
      <c r="J464" s="10"/>
      <c r="K464" s="10"/>
      <c r="L464" s="10"/>
      <c r="M464" s="10"/>
      <c r="N464" s="23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22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spans="2:48" ht="15.75" customHeight="1">
      <c r="B465" s="10"/>
      <c r="C465" s="20"/>
      <c r="D465" s="20"/>
      <c r="E465" s="21"/>
      <c r="F465" s="21"/>
      <c r="G465" s="10"/>
      <c r="H465" s="10"/>
      <c r="I465" s="10"/>
      <c r="J465" s="10"/>
      <c r="K465" s="10"/>
      <c r="L465" s="10"/>
      <c r="M465" s="10"/>
      <c r="N465" s="23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22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spans="2:48" ht="15.75" customHeight="1">
      <c r="B466" s="10"/>
      <c r="C466" s="20"/>
      <c r="D466" s="20"/>
      <c r="E466" s="21"/>
      <c r="F466" s="21"/>
      <c r="G466" s="10"/>
      <c r="H466" s="10"/>
      <c r="I466" s="10"/>
      <c r="J466" s="10"/>
      <c r="K466" s="10"/>
      <c r="L466" s="10"/>
      <c r="M466" s="10"/>
      <c r="N466" s="23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22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spans="2:48" ht="15.75" customHeight="1">
      <c r="B467" s="10"/>
      <c r="C467" s="20"/>
      <c r="D467" s="20"/>
      <c r="E467" s="21"/>
      <c r="F467" s="21"/>
      <c r="G467" s="10"/>
      <c r="H467" s="10"/>
      <c r="I467" s="10"/>
      <c r="J467" s="10"/>
      <c r="K467" s="10"/>
      <c r="L467" s="10"/>
      <c r="M467" s="10"/>
      <c r="N467" s="23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22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spans="2:48" ht="15.75" customHeight="1">
      <c r="B468" s="10"/>
      <c r="C468" s="20"/>
      <c r="D468" s="20"/>
      <c r="E468" s="21"/>
      <c r="F468" s="21"/>
      <c r="G468" s="10"/>
      <c r="H468" s="10"/>
      <c r="I468" s="10"/>
      <c r="J468" s="10"/>
      <c r="K468" s="10"/>
      <c r="L468" s="10"/>
      <c r="M468" s="10"/>
      <c r="N468" s="23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22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spans="2:48" ht="15.75" customHeight="1">
      <c r="B469" s="10"/>
      <c r="C469" s="20"/>
      <c r="D469" s="20"/>
      <c r="E469" s="21"/>
      <c r="F469" s="21"/>
      <c r="G469" s="10"/>
      <c r="H469" s="10"/>
      <c r="I469" s="10"/>
      <c r="J469" s="10"/>
      <c r="K469" s="10"/>
      <c r="L469" s="10"/>
      <c r="M469" s="10"/>
      <c r="N469" s="23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22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spans="2:48" ht="15.75" customHeight="1">
      <c r="B470" s="10"/>
      <c r="C470" s="20"/>
      <c r="D470" s="20"/>
      <c r="E470" s="21"/>
      <c r="F470" s="21"/>
      <c r="G470" s="10"/>
      <c r="H470" s="10"/>
      <c r="I470" s="10"/>
      <c r="J470" s="10"/>
      <c r="K470" s="10"/>
      <c r="L470" s="10"/>
      <c r="M470" s="10"/>
      <c r="N470" s="23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22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spans="2:48" ht="15.75" customHeight="1">
      <c r="B471" s="10"/>
      <c r="C471" s="20"/>
      <c r="D471" s="20"/>
      <c r="E471" s="21"/>
      <c r="F471" s="21"/>
      <c r="G471" s="10"/>
      <c r="H471" s="10"/>
      <c r="I471" s="10"/>
      <c r="J471" s="10"/>
      <c r="K471" s="10"/>
      <c r="L471" s="10"/>
      <c r="M471" s="10"/>
      <c r="N471" s="23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22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spans="2:48" ht="15.75" customHeight="1">
      <c r="B472" s="10"/>
      <c r="C472" s="20"/>
      <c r="D472" s="20"/>
      <c r="E472" s="21"/>
      <c r="F472" s="21"/>
      <c r="G472" s="10"/>
      <c r="H472" s="10"/>
      <c r="I472" s="10"/>
      <c r="J472" s="10"/>
      <c r="K472" s="10"/>
      <c r="L472" s="10"/>
      <c r="M472" s="10"/>
      <c r="N472" s="23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22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spans="2:48" ht="15.75" customHeight="1">
      <c r="B473" s="10"/>
      <c r="C473" s="20"/>
      <c r="D473" s="20"/>
      <c r="E473" s="21"/>
      <c r="F473" s="21"/>
      <c r="G473" s="10"/>
      <c r="H473" s="10"/>
      <c r="I473" s="10"/>
      <c r="J473" s="10"/>
      <c r="K473" s="10"/>
      <c r="L473" s="10"/>
      <c r="M473" s="10"/>
      <c r="N473" s="23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22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spans="2:48" ht="15.75" customHeight="1">
      <c r="B474" s="10"/>
      <c r="C474" s="20"/>
      <c r="D474" s="20"/>
      <c r="E474" s="21"/>
      <c r="F474" s="21"/>
      <c r="G474" s="10"/>
      <c r="H474" s="10"/>
      <c r="I474" s="10"/>
      <c r="J474" s="10"/>
      <c r="K474" s="10"/>
      <c r="L474" s="10"/>
      <c r="M474" s="10"/>
      <c r="N474" s="23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22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spans="2:48" ht="15.75" customHeight="1">
      <c r="B475" s="10"/>
      <c r="C475" s="20"/>
      <c r="D475" s="20"/>
      <c r="E475" s="21"/>
      <c r="F475" s="21"/>
      <c r="G475" s="10"/>
      <c r="H475" s="10"/>
      <c r="I475" s="10"/>
      <c r="J475" s="10"/>
      <c r="K475" s="10"/>
      <c r="L475" s="10"/>
      <c r="M475" s="10"/>
      <c r="N475" s="23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22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spans="2:48" ht="15.75" customHeight="1">
      <c r="B476" s="10"/>
      <c r="C476" s="20"/>
      <c r="D476" s="20"/>
      <c r="E476" s="21"/>
      <c r="F476" s="21"/>
      <c r="G476" s="10"/>
      <c r="H476" s="10"/>
      <c r="I476" s="10"/>
      <c r="J476" s="10"/>
      <c r="K476" s="10"/>
      <c r="L476" s="10"/>
      <c r="M476" s="10"/>
      <c r="N476" s="23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22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spans="2:48" ht="15.75" customHeight="1">
      <c r="B477" s="10"/>
      <c r="C477" s="20"/>
      <c r="D477" s="20"/>
      <c r="E477" s="21"/>
      <c r="F477" s="21"/>
      <c r="G477" s="10"/>
      <c r="H477" s="10"/>
      <c r="I477" s="10"/>
      <c r="J477" s="10"/>
      <c r="K477" s="10"/>
      <c r="L477" s="10"/>
      <c r="M477" s="10"/>
      <c r="N477" s="23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22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spans="2:48" ht="15.75" customHeight="1">
      <c r="B478" s="10"/>
      <c r="C478" s="20"/>
      <c r="D478" s="20"/>
      <c r="E478" s="21"/>
      <c r="F478" s="21"/>
      <c r="G478" s="10"/>
      <c r="H478" s="10"/>
      <c r="I478" s="10"/>
      <c r="J478" s="10"/>
      <c r="K478" s="10"/>
      <c r="L478" s="10"/>
      <c r="M478" s="10"/>
      <c r="N478" s="23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22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spans="2:48" ht="15.75" customHeight="1">
      <c r="B479" s="10"/>
      <c r="C479" s="20"/>
      <c r="D479" s="20"/>
      <c r="E479" s="21"/>
      <c r="F479" s="21"/>
      <c r="G479" s="10"/>
      <c r="H479" s="10"/>
      <c r="I479" s="10"/>
      <c r="J479" s="10"/>
      <c r="K479" s="10"/>
      <c r="L479" s="10"/>
      <c r="M479" s="10"/>
      <c r="N479" s="23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22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spans="2:48" ht="15.75" customHeight="1">
      <c r="B480" s="10"/>
      <c r="C480" s="20"/>
      <c r="D480" s="20"/>
      <c r="E480" s="21"/>
      <c r="F480" s="21"/>
      <c r="G480" s="10"/>
      <c r="H480" s="10"/>
      <c r="I480" s="10"/>
      <c r="J480" s="10"/>
      <c r="K480" s="10"/>
      <c r="L480" s="10"/>
      <c r="M480" s="10"/>
      <c r="N480" s="23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22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spans="2:48" ht="15.75" customHeight="1">
      <c r="B481" s="10"/>
      <c r="C481" s="20"/>
      <c r="D481" s="20"/>
      <c r="E481" s="21"/>
      <c r="F481" s="21"/>
      <c r="G481" s="10"/>
      <c r="H481" s="10"/>
      <c r="I481" s="10"/>
      <c r="J481" s="10"/>
      <c r="K481" s="10"/>
      <c r="L481" s="10"/>
      <c r="M481" s="10"/>
      <c r="N481" s="23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22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spans="2:48" ht="15.75" customHeight="1">
      <c r="B482" s="10"/>
      <c r="C482" s="20"/>
      <c r="D482" s="20"/>
      <c r="E482" s="21"/>
      <c r="F482" s="21"/>
      <c r="G482" s="10"/>
      <c r="H482" s="10"/>
      <c r="I482" s="10"/>
      <c r="J482" s="10"/>
      <c r="K482" s="10"/>
      <c r="L482" s="10"/>
      <c r="M482" s="10"/>
      <c r="N482" s="23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22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spans="2:48" ht="15.75" customHeight="1">
      <c r="B483" s="10"/>
      <c r="C483" s="20"/>
      <c r="D483" s="20"/>
      <c r="E483" s="21"/>
      <c r="F483" s="21"/>
      <c r="G483" s="10"/>
      <c r="H483" s="10"/>
      <c r="I483" s="10"/>
      <c r="J483" s="10"/>
      <c r="K483" s="10"/>
      <c r="L483" s="10"/>
      <c r="M483" s="10"/>
      <c r="N483" s="23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22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spans="2:48" ht="15.75" customHeight="1">
      <c r="B484" s="10"/>
      <c r="C484" s="20"/>
      <c r="D484" s="20"/>
      <c r="E484" s="21"/>
      <c r="F484" s="21"/>
      <c r="G484" s="10"/>
      <c r="H484" s="10"/>
      <c r="I484" s="10"/>
      <c r="J484" s="10"/>
      <c r="K484" s="10"/>
      <c r="L484" s="10"/>
      <c r="M484" s="10"/>
      <c r="N484" s="23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22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spans="2:48" ht="15.75" customHeight="1">
      <c r="B485" s="10"/>
      <c r="C485" s="20"/>
      <c r="D485" s="20"/>
      <c r="E485" s="21"/>
      <c r="F485" s="21"/>
      <c r="G485" s="10"/>
      <c r="H485" s="10"/>
      <c r="I485" s="10"/>
      <c r="J485" s="10"/>
      <c r="K485" s="10"/>
      <c r="L485" s="10"/>
      <c r="M485" s="10"/>
      <c r="N485" s="23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22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spans="2:48" ht="15.75" customHeight="1">
      <c r="B486" s="10"/>
      <c r="C486" s="20"/>
      <c r="D486" s="20"/>
      <c r="E486" s="21"/>
      <c r="F486" s="21"/>
      <c r="G486" s="10"/>
      <c r="H486" s="10"/>
      <c r="I486" s="10"/>
      <c r="J486" s="10"/>
      <c r="K486" s="10"/>
      <c r="L486" s="10"/>
      <c r="M486" s="10"/>
      <c r="N486" s="23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22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spans="2:48" ht="15.75" customHeight="1">
      <c r="B487" s="10"/>
      <c r="C487" s="20"/>
      <c r="D487" s="20"/>
      <c r="E487" s="21"/>
      <c r="F487" s="21"/>
      <c r="G487" s="10"/>
      <c r="H487" s="10"/>
      <c r="I487" s="10"/>
      <c r="J487" s="10"/>
      <c r="K487" s="10"/>
      <c r="L487" s="10"/>
      <c r="M487" s="10"/>
      <c r="N487" s="23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22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spans="2:48" ht="15.75" customHeight="1">
      <c r="B488" s="10"/>
      <c r="C488" s="20"/>
      <c r="D488" s="20"/>
      <c r="E488" s="21"/>
      <c r="F488" s="21"/>
      <c r="G488" s="10"/>
      <c r="H488" s="10"/>
      <c r="I488" s="10"/>
      <c r="J488" s="10"/>
      <c r="K488" s="10"/>
      <c r="L488" s="10"/>
      <c r="M488" s="10"/>
      <c r="N488" s="23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22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spans="2:48" ht="15.75" customHeight="1">
      <c r="B489" s="10"/>
      <c r="C489" s="20"/>
      <c r="D489" s="20"/>
      <c r="E489" s="21"/>
      <c r="F489" s="21"/>
      <c r="G489" s="10"/>
      <c r="H489" s="10"/>
      <c r="I489" s="10"/>
      <c r="J489" s="10"/>
      <c r="K489" s="10"/>
      <c r="L489" s="10"/>
      <c r="M489" s="10"/>
      <c r="N489" s="23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22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spans="2:48" ht="15.75" customHeight="1">
      <c r="B490" s="10"/>
      <c r="C490" s="20"/>
      <c r="D490" s="20"/>
      <c r="E490" s="21"/>
      <c r="F490" s="21"/>
      <c r="G490" s="10"/>
      <c r="H490" s="10"/>
      <c r="I490" s="10"/>
      <c r="J490" s="10"/>
      <c r="K490" s="10"/>
      <c r="L490" s="10"/>
      <c r="M490" s="10"/>
      <c r="N490" s="23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22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spans="2:48" ht="15.75" customHeight="1">
      <c r="B491" s="10"/>
      <c r="C491" s="20"/>
      <c r="D491" s="20"/>
      <c r="E491" s="21"/>
      <c r="F491" s="21"/>
      <c r="G491" s="10"/>
      <c r="H491" s="10"/>
      <c r="I491" s="10"/>
      <c r="J491" s="10"/>
      <c r="K491" s="10"/>
      <c r="L491" s="10"/>
      <c r="M491" s="10"/>
      <c r="N491" s="23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22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spans="2:48" ht="15.75" customHeight="1">
      <c r="B492" s="10"/>
      <c r="C492" s="20"/>
      <c r="D492" s="20"/>
      <c r="E492" s="21"/>
      <c r="F492" s="21"/>
      <c r="G492" s="10"/>
      <c r="H492" s="10"/>
      <c r="I492" s="10"/>
      <c r="J492" s="10"/>
      <c r="K492" s="10"/>
      <c r="L492" s="10"/>
      <c r="M492" s="10"/>
      <c r="N492" s="23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22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spans="2:48" ht="15.75" customHeight="1">
      <c r="B493" s="10"/>
      <c r="C493" s="20"/>
      <c r="D493" s="20"/>
      <c r="E493" s="21"/>
      <c r="F493" s="21"/>
      <c r="G493" s="10"/>
      <c r="H493" s="10"/>
      <c r="I493" s="10"/>
      <c r="J493" s="10"/>
      <c r="K493" s="10"/>
      <c r="L493" s="10"/>
      <c r="M493" s="10"/>
      <c r="N493" s="23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22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spans="2:48" ht="15.75" customHeight="1">
      <c r="B494" s="10"/>
      <c r="C494" s="20"/>
      <c r="D494" s="20"/>
      <c r="E494" s="21"/>
      <c r="F494" s="21"/>
      <c r="G494" s="10"/>
      <c r="H494" s="10"/>
      <c r="I494" s="10"/>
      <c r="J494" s="10"/>
      <c r="K494" s="10"/>
      <c r="L494" s="10"/>
      <c r="M494" s="10"/>
      <c r="N494" s="23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22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spans="2:48" ht="15.75" customHeight="1">
      <c r="B495" s="10"/>
      <c r="C495" s="20"/>
      <c r="D495" s="20"/>
      <c r="E495" s="21"/>
      <c r="F495" s="21"/>
      <c r="G495" s="10"/>
      <c r="H495" s="10"/>
      <c r="I495" s="10"/>
      <c r="J495" s="10"/>
      <c r="K495" s="10"/>
      <c r="L495" s="10"/>
      <c r="M495" s="10"/>
      <c r="N495" s="23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22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spans="2:48" ht="15.75" customHeight="1">
      <c r="B496" s="10"/>
      <c r="C496" s="20"/>
      <c r="D496" s="20"/>
      <c r="E496" s="21"/>
      <c r="F496" s="21"/>
      <c r="G496" s="10"/>
      <c r="H496" s="10"/>
      <c r="I496" s="10"/>
      <c r="J496" s="10"/>
      <c r="K496" s="10"/>
      <c r="L496" s="10"/>
      <c r="M496" s="10"/>
      <c r="N496" s="23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22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spans="2:48" ht="15.75" customHeight="1">
      <c r="B497" s="10"/>
      <c r="C497" s="20"/>
      <c r="D497" s="20"/>
      <c r="E497" s="21"/>
      <c r="F497" s="21"/>
      <c r="G497" s="10"/>
      <c r="H497" s="10"/>
      <c r="I497" s="10"/>
      <c r="J497" s="10"/>
      <c r="K497" s="10"/>
      <c r="L497" s="10"/>
      <c r="M497" s="10"/>
      <c r="N497" s="23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22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spans="2:48" ht="15.75" customHeight="1">
      <c r="B498" s="10"/>
      <c r="C498" s="20"/>
      <c r="D498" s="20"/>
      <c r="E498" s="21"/>
      <c r="F498" s="21"/>
      <c r="G498" s="10"/>
      <c r="H498" s="10"/>
      <c r="I498" s="10"/>
      <c r="J498" s="10"/>
      <c r="K498" s="10"/>
      <c r="L498" s="10"/>
      <c r="M498" s="10"/>
      <c r="N498" s="23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22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  <row r="499" spans="2:48" ht="15.75" customHeight="1">
      <c r="B499" s="10"/>
      <c r="C499" s="20"/>
      <c r="D499" s="20"/>
      <c r="E499" s="21"/>
      <c r="F499" s="21"/>
      <c r="G499" s="10"/>
      <c r="H499" s="10"/>
      <c r="I499" s="10"/>
      <c r="J499" s="10"/>
      <c r="K499" s="10"/>
      <c r="L499" s="10"/>
      <c r="M499" s="10"/>
      <c r="N499" s="23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22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</row>
    <row r="500" spans="2:48" ht="15.75" customHeight="1">
      <c r="B500" s="10"/>
      <c r="C500" s="20"/>
      <c r="D500" s="20"/>
      <c r="E500" s="21"/>
      <c r="F500" s="21"/>
      <c r="G500" s="10"/>
      <c r="H500" s="10"/>
      <c r="I500" s="10"/>
      <c r="J500" s="10"/>
      <c r="K500" s="10"/>
      <c r="L500" s="10"/>
      <c r="M500" s="10"/>
      <c r="N500" s="23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22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</row>
    <row r="501" spans="2:48" ht="15.75" customHeight="1">
      <c r="B501" s="10"/>
      <c r="C501" s="20"/>
      <c r="D501" s="20"/>
      <c r="E501" s="21"/>
      <c r="F501" s="21"/>
      <c r="G501" s="10"/>
      <c r="H501" s="10"/>
      <c r="I501" s="10"/>
      <c r="J501" s="10"/>
      <c r="K501" s="10"/>
      <c r="L501" s="10"/>
      <c r="M501" s="10"/>
      <c r="N501" s="23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22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</row>
    <row r="502" spans="2:48" ht="15.75" customHeight="1">
      <c r="B502" s="10"/>
      <c r="C502" s="20"/>
      <c r="D502" s="20"/>
      <c r="E502" s="21"/>
      <c r="F502" s="21"/>
      <c r="G502" s="10"/>
      <c r="H502" s="10"/>
      <c r="I502" s="10"/>
      <c r="J502" s="10"/>
      <c r="K502" s="10"/>
      <c r="L502" s="10"/>
      <c r="M502" s="10"/>
      <c r="N502" s="23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22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</row>
    <row r="503" spans="2:48" ht="15.75" customHeight="1">
      <c r="B503" s="10"/>
      <c r="C503" s="20"/>
      <c r="D503" s="20"/>
      <c r="E503" s="21"/>
      <c r="F503" s="21"/>
      <c r="G503" s="10"/>
      <c r="H503" s="10"/>
      <c r="I503" s="10"/>
      <c r="J503" s="10"/>
      <c r="K503" s="10"/>
      <c r="L503" s="10"/>
      <c r="M503" s="10"/>
      <c r="N503" s="23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22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</row>
    <row r="504" spans="2:48" ht="15.75" customHeight="1">
      <c r="B504" s="10"/>
      <c r="C504" s="20"/>
      <c r="D504" s="20"/>
      <c r="E504" s="21"/>
      <c r="F504" s="21"/>
      <c r="G504" s="10"/>
      <c r="H504" s="10"/>
      <c r="I504" s="10"/>
      <c r="J504" s="10"/>
      <c r="K504" s="10"/>
      <c r="L504" s="10"/>
      <c r="M504" s="10"/>
      <c r="N504" s="23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22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</row>
    <row r="505" spans="2:48" ht="15.75" customHeight="1">
      <c r="B505" s="10"/>
      <c r="C505" s="20"/>
      <c r="D505" s="20"/>
      <c r="E505" s="21"/>
      <c r="F505" s="21"/>
      <c r="G505" s="10"/>
      <c r="H505" s="10"/>
      <c r="I505" s="10"/>
      <c r="J505" s="10"/>
      <c r="K505" s="10"/>
      <c r="L505" s="10"/>
      <c r="M505" s="10"/>
      <c r="N505" s="23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22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</row>
    <row r="506" spans="2:48" ht="15.75" customHeight="1">
      <c r="B506" s="10"/>
      <c r="C506" s="20"/>
      <c r="D506" s="20"/>
      <c r="E506" s="21"/>
      <c r="F506" s="21"/>
      <c r="G506" s="10"/>
      <c r="H506" s="10"/>
      <c r="I506" s="10"/>
      <c r="J506" s="10"/>
      <c r="K506" s="10"/>
      <c r="L506" s="10"/>
      <c r="M506" s="10"/>
      <c r="N506" s="23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22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</row>
    <row r="507" spans="2:48" ht="15.75" customHeight="1">
      <c r="B507" s="10"/>
      <c r="C507" s="20"/>
      <c r="D507" s="20"/>
      <c r="E507" s="21"/>
      <c r="F507" s="21"/>
      <c r="G507" s="10"/>
      <c r="H507" s="10"/>
      <c r="I507" s="10"/>
      <c r="J507" s="10"/>
      <c r="K507" s="10"/>
      <c r="L507" s="10"/>
      <c r="M507" s="10"/>
      <c r="N507" s="23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22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</row>
    <row r="508" spans="2:48" ht="15.75" customHeight="1">
      <c r="B508" s="10"/>
      <c r="C508" s="20"/>
      <c r="D508" s="20"/>
      <c r="E508" s="21"/>
      <c r="F508" s="21"/>
      <c r="G508" s="10"/>
      <c r="H508" s="10"/>
      <c r="I508" s="10"/>
      <c r="J508" s="10"/>
      <c r="K508" s="10"/>
      <c r="L508" s="10"/>
      <c r="M508" s="10"/>
      <c r="N508" s="23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22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</row>
    <row r="509" spans="2:48" ht="15.75" customHeight="1">
      <c r="B509" s="10"/>
      <c r="C509" s="20"/>
      <c r="D509" s="20"/>
      <c r="E509" s="21"/>
      <c r="F509" s="21"/>
      <c r="G509" s="10"/>
      <c r="H509" s="10"/>
      <c r="I509" s="10"/>
      <c r="J509" s="10"/>
      <c r="K509" s="10"/>
      <c r="L509" s="10"/>
      <c r="M509" s="10"/>
      <c r="N509" s="23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22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</row>
    <row r="510" spans="2:48" ht="15.75" customHeight="1">
      <c r="B510" s="10"/>
      <c r="C510" s="20"/>
      <c r="D510" s="20"/>
      <c r="E510" s="21"/>
      <c r="F510" s="21"/>
      <c r="G510" s="10"/>
      <c r="H510" s="10"/>
      <c r="I510" s="10"/>
      <c r="J510" s="10"/>
      <c r="K510" s="10"/>
      <c r="L510" s="10"/>
      <c r="M510" s="10"/>
      <c r="N510" s="23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22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</row>
    <row r="511" spans="2:48" ht="15.75" customHeight="1">
      <c r="B511" s="10"/>
      <c r="C511" s="20"/>
      <c r="D511" s="20"/>
      <c r="E511" s="21"/>
      <c r="F511" s="21"/>
      <c r="G511" s="10"/>
      <c r="H511" s="10"/>
      <c r="I511" s="10"/>
      <c r="J511" s="10"/>
      <c r="K511" s="10"/>
      <c r="L511" s="10"/>
      <c r="M511" s="10"/>
      <c r="N511" s="23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22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</row>
    <row r="512" spans="2:48" ht="15.75" customHeight="1">
      <c r="B512" s="10"/>
      <c r="C512" s="20"/>
      <c r="D512" s="20"/>
      <c r="E512" s="21"/>
      <c r="F512" s="21"/>
      <c r="G512" s="10"/>
      <c r="H512" s="10"/>
      <c r="I512" s="10"/>
      <c r="J512" s="10"/>
      <c r="K512" s="10"/>
      <c r="L512" s="10"/>
      <c r="M512" s="10"/>
      <c r="N512" s="23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22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</row>
    <row r="513" spans="2:48" ht="15.75" customHeight="1">
      <c r="B513" s="10"/>
      <c r="C513" s="20"/>
      <c r="D513" s="20"/>
      <c r="E513" s="21"/>
      <c r="F513" s="21"/>
      <c r="G513" s="10"/>
      <c r="H513" s="10"/>
      <c r="I513" s="10"/>
      <c r="J513" s="10"/>
      <c r="K513" s="10"/>
      <c r="L513" s="10"/>
      <c r="M513" s="10"/>
      <c r="N513" s="23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22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</row>
    <row r="514" spans="2:48" ht="15.75" customHeight="1">
      <c r="B514" s="10"/>
      <c r="C514" s="20"/>
      <c r="D514" s="20"/>
      <c r="E514" s="21"/>
      <c r="F514" s="21"/>
      <c r="G514" s="10"/>
      <c r="H514" s="10"/>
      <c r="I514" s="10"/>
      <c r="J514" s="10"/>
      <c r="K514" s="10"/>
      <c r="L514" s="10"/>
      <c r="M514" s="10"/>
      <c r="N514" s="23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22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</row>
    <row r="515" spans="2:48" ht="15.75" customHeight="1">
      <c r="B515" s="10"/>
      <c r="C515" s="20"/>
      <c r="D515" s="20"/>
      <c r="E515" s="21"/>
      <c r="F515" s="21"/>
      <c r="G515" s="10"/>
      <c r="H515" s="10"/>
      <c r="I515" s="10"/>
      <c r="J515" s="10"/>
      <c r="K515" s="10"/>
      <c r="L515" s="10"/>
      <c r="M515" s="10"/>
      <c r="N515" s="23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22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</row>
    <row r="516" spans="2:48" ht="15.75" customHeight="1">
      <c r="B516" s="10"/>
      <c r="C516" s="20"/>
      <c r="D516" s="20"/>
      <c r="E516" s="21"/>
      <c r="F516" s="21"/>
      <c r="G516" s="10"/>
      <c r="H516" s="10"/>
      <c r="I516" s="10"/>
      <c r="J516" s="10"/>
      <c r="K516" s="10"/>
      <c r="L516" s="10"/>
      <c r="M516" s="10"/>
      <c r="N516" s="23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22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</row>
    <row r="517" spans="2:48" ht="15.75" customHeight="1">
      <c r="B517" s="10"/>
      <c r="C517" s="20"/>
      <c r="D517" s="20"/>
      <c r="E517" s="21"/>
      <c r="F517" s="21"/>
      <c r="G517" s="10"/>
      <c r="H517" s="10"/>
      <c r="I517" s="10"/>
      <c r="J517" s="10"/>
      <c r="K517" s="10"/>
      <c r="L517" s="10"/>
      <c r="M517" s="10"/>
      <c r="N517" s="23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22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</row>
    <row r="518" spans="2:48" ht="15.75" customHeight="1">
      <c r="B518" s="10"/>
      <c r="C518" s="20"/>
      <c r="D518" s="20"/>
      <c r="E518" s="21"/>
      <c r="F518" s="21"/>
      <c r="G518" s="10"/>
      <c r="H518" s="10"/>
      <c r="I518" s="10"/>
      <c r="J518" s="10"/>
      <c r="K518" s="10"/>
      <c r="L518" s="10"/>
      <c r="M518" s="10"/>
      <c r="N518" s="23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22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</row>
    <row r="519" spans="2:48" ht="15.75" customHeight="1">
      <c r="B519" s="10"/>
      <c r="C519" s="20"/>
      <c r="D519" s="20"/>
      <c r="E519" s="21"/>
      <c r="F519" s="21"/>
      <c r="G519" s="10"/>
      <c r="H519" s="10"/>
      <c r="I519" s="10"/>
      <c r="J519" s="10"/>
      <c r="K519" s="10"/>
      <c r="L519" s="10"/>
      <c r="M519" s="10"/>
      <c r="N519" s="23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22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</row>
    <row r="520" spans="2:48" ht="15.75" customHeight="1">
      <c r="B520" s="10"/>
      <c r="C520" s="20"/>
      <c r="D520" s="20"/>
      <c r="E520" s="21"/>
      <c r="F520" s="21"/>
      <c r="G520" s="10"/>
      <c r="H520" s="10"/>
      <c r="I520" s="10"/>
      <c r="J520" s="10"/>
      <c r="K520" s="10"/>
      <c r="L520" s="10"/>
      <c r="M520" s="10"/>
      <c r="N520" s="23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22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</row>
    <row r="521" spans="2:48" ht="15.75" customHeight="1">
      <c r="B521" s="10"/>
      <c r="C521" s="20"/>
      <c r="D521" s="20"/>
      <c r="E521" s="21"/>
      <c r="F521" s="21"/>
      <c r="G521" s="10"/>
      <c r="H521" s="10"/>
      <c r="I521" s="10"/>
      <c r="J521" s="10"/>
      <c r="K521" s="10"/>
      <c r="L521" s="10"/>
      <c r="M521" s="10"/>
      <c r="N521" s="23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22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</row>
    <row r="522" spans="2:48" ht="15.75" customHeight="1">
      <c r="B522" s="10"/>
      <c r="C522" s="20"/>
      <c r="D522" s="20"/>
      <c r="E522" s="21"/>
      <c r="F522" s="21"/>
      <c r="G522" s="10"/>
      <c r="H522" s="10"/>
      <c r="I522" s="10"/>
      <c r="J522" s="10"/>
      <c r="K522" s="10"/>
      <c r="L522" s="10"/>
      <c r="M522" s="10"/>
      <c r="N522" s="23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22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</row>
    <row r="523" spans="2:48" ht="15.75" customHeight="1">
      <c r="B523" s="10"/>
      <c r="C523" s="20"/>
      <c r="D523" s="20"/>
      <c r="E523" s="21"/>
      <c r="F523" s="21"/>
      <c r="G523" s="10"/>
      <c r="H523" s="10"/>
      <c r="I523" s="10"/>
      <c r="J523" s="10"/>
      <c r="K523" s="10"/>
      <c r="L523" s="10"/>
      <c r="M523" s="10"/>
      <c r="N523" s="23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22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</row>
    <row r="524" spans="2:48" ht="15.75" customHeight="1">
      <c r="B524" s="10"/>
      <c r="C524" s="20"/>
      <c r="D524" s="20"/>
      <c r="E524" s="21"/>
      <c r="F524" s="21"/>
      <c r="G524" s="10"/>
      <c r="H524" s="10"/>
      <c r="I524" s="10"/>
      <c r="J524" s="10"/>
      <c r="K524" s="10"/>
      <c r="L524" s="10"/>
      <c r="M524" s="10"/>
      <c r="N524" s="23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22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</row>
    <row r="525" spans="2:48" ht="15.75" customHeight="1">
      <c r="B525" s="10"/>
      <c r="C525" s="20"/>
      <c r="D525" s="20"/>
      <c r="E525" s="21"/>
      <c r="F525" s="21"/>
      <c r="G525" s="10"/>
      <c r="H525" s="10"/>
      <c r="I525" s="10"/>
      <c r="J525" s="10"/>
      <c r="K525" s="10"/>
      <c r="L525" s="10"/>
      <c r="M525" s="10"/>
      <c r="N525" s="23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22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</row>
    <row r="526" spans="2:48" ht="15.75" customHeight="1">
      <c r="B526" s="10"/>
      <c r="C526" s="20"/>
      <c r="D526" s="20"/>
      <c r="E526" s="21"/>
      <c r="F526" s="21"/>
      <c r="G526" s="10"/>
      <c r="H526" s="10"/>
      <c r="I526" s="10"/>
      <c r="J526" s="10"/>
      <c r="K526" s="10"/>
      <c r="L526" s="10"/>
      <c r="M526" s="10"/>
      <c r="N526" s="23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22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</row>
    <row r="527" spans="2:48" ht="15.75" customHeight="1">
      <c r="B527" s="10"/>
      <c r="C527" s="20"/>
      <c r="D527" s="20"/>
      <c r="E527" s="21"/>
      <c r="F527" s="21"/>
      <c r="G527" s="10"/>
      <c r="H527" s="10"/>
      <c r="I527" s="10"/>
      <c r="J527" s="10"/>
      <c r="K527" s="10"/>
      <c r="L527" s="10"/>
      <c r="M527" s="10"/>
      <c r="N527" s="23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22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</row>
    <row r="528" spans="2:48" ht="15.75" customHeight="1">
      <c r="B528" s="10"/>
      <c r="C528" s="20"/>
      <c r="D528" s="20"/>
      <c r="E528" s="21"/>
      <c r="F528" s="21"/>
      <c r="G528" s="10"/>
      <c r="H528" s="10"/>
      <c r="I528" s="10"/>
      <c r="J528" s="10"/>
      <c r="K528" s="10"/>
      <c r="L528" s="10"/>
      <c r="M528" s="10"/>
      <c r="N528" s="23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22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</row>
    <row r="529" spans="2:48" ht="15.75" customHeight="1">
      <c r="B529" s="10"/>
      <c r="C529" s="20"/>
      <c r="D529" s="20"/>
      <c r="E529" s="21"/>
      <c r="F529" s="21"/>
      <c r="G529" s="10"/>
      <c r="H529" s="10"/>
      <c r="I529" s="10"/>
      <c r="J529" s="10"/>
      <c r="K529" s="10"/>
      <c r="L529" s="10"/>
      <c r="M529" s="10"/>
      <c r="N529" s="23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22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</row>
    <row r="530" spans="2:48" ht="15.75" customHeight="1">
      <c r="B530" s="10"/>
      <c r="C530" s="20"/>
      <c r="D530" s="20"/>
      <c r="E530" s="21"/>
      <c r="F530" s="21"/>
      <c r="G530" s="10"/>
      <c r="H530" s="10"/>
      <c r="I530" s="10"/>
      <c r="J530" s="10"/>
      <c r="K530" s="10"/>
      <c r="L530" s="10"/>
      <c r="M530" s="10"/>
      <c r="N530" s="23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22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</row>
    <row r="531" spans="2:48" ht="15.75" customHeight="1">
      <c r="B531" s="10"/>
      <c r="C531" s="20"/>
      <c r="D531" s="20"/>
      <c r="E531" s="21"/>
      <c r="F531" s="21"/>
      <c r="G531" s="10"/>
      <c r="H531" s="10"/>
      <c r="I531" s="10"/>
      <c r="J531" s="10"/>
      <c r="K531" s="10"/>
      <c r="L531" s="10"/>
      <c r="M531" s="10"/>
      <c r="N531" s="23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22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</row>
    <row r="532" spans="2:48" ht="15.75" customHeight="1">
      <c r="B532" s="10"/>
      <c r="C532" s="20"/>
      <c r="D532" s="20"/>
      <c r="E532" s="21"/>
      <c r="F532" s="21"/>
      <c r="G532" s="10"/>
      <c r="H532" s="10"/>
      <c r="I532" s="10"/>
      <c r="J532" s="10"/>
      <c r="K532" s="10"/>
      <c r="L532" s="10"/>
      <c r="M532" s="10"/>
      <c r="N532" s="23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22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</row>
    <row r="533" spans="2:48" ht="15.75" customHeight="1">
      <c r="B533" s="10"/>
      <c r="C533" s="20"/>
      <c r="D533" s="20"/>
      <c r="E533" s="21"/>
      <c r="F533" s="21"/>
      <c r="G533" s="10"/>
      <c r="H533" s="10"/>
      <c r="I533" s="10"/>
      <c r="J533" s="10"/>
      <c r="K533" s="10"/>
      <c r="L533" s="10"/>
      <c r="M533" s="10"/>
      <c r="N533" s="23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22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</row>
    <row r="534" spans="2:48" ht="15.75" customHeight="1">
      <c r="B534" s="10"/>
      <c r="C534" s="20"/>
      <c r="D534" s="20"/>
      <c r="E534" s="21"/>
      <c r="F534" s="21"/>
      <c r="G534" s="10"/>
      <c r="H534" s="10"/>
      <c r="I534" s="10"/>
      <c r="J534" s="10"/>
      <c r="K534" s="10"/>
      <c r="L534" s="10"/>
      <c r="M534" s="10"/>
      <c r="N534" s="23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22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</row>
    <row r="535" spans="2:48" ht="15.75" customHeight="1">
      <c r="B535" s="10"/>
      <c r="C535" s="20"/>
      <c r="D535" s="20"/>
      <c r="E535" s="21"/>
      <c r="F535" s="21"/>
      <c r="G535" s="10"/>
      <c r="H535" s="10"/>
      <c r="I535" s="10"/>
      <c r="J535" s="10"/>
      <c r="K535" s="10"/>
      <c r="L535" s="10"/>
      <c r="M535" s="10"/>
      <c r="N535" s="23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22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</row>
    <row r="536" spans="2:48" ht="15.75" customHeight="1">
      <c r="B536" s="10"/>
      <c r="C536" s="20"/>
      <c r="D536" s="20"/>
      <c r="E536" s="21"/>
      <c r="F536" s="21"/>
      <c r="G536" s="10"/>
      <c r="H536" s="10"/>
      <c r="I536" s="10"/>
      <c r="J536" s="10"/>
      <c r="K536" s="10"/>
      <c r="L536" s="10"/>
      <c r="M536" s="10"/>
      <c r="N536" s="23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22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</row>
    <row r="537" spans="2:48" ht="15.75" customHeight="1">
      <c r="B537" s="10"/>
      <c r="C537" s="20"/>
      <c r="D537" s="20"/>
      <c r="E537" s="21"/>
      <c r="F537" s="21"/>
      <c r="G537" s="10"/>
      <c r="H537" s="10"/>
      <c r="I537" s="10"/>
      <c r="J537" s="10"/>
      <c r="K537" s="10"/>
      <c r="L537" s="10"/>
      <c r="M537" s="10"/>
      <c r="N537" s="23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22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</row>
    <row r="538" spans="2:48" ht="15.75" customHeight="1">
      <c r="B538" s="10"/>
      <c r="C538" s="20"/>
      <c r="D538" s="20"/>
      <c r="E538" s="21"/>
      <c r="F538" s="21"/>
      <c r="G538" s="10"/>
      <c r="H538" s="10"/>
      <c r="I538" s="10"/>
      <c r="J538" s="10"/>
      <c r="K538" s="10"/>
      <c r="L538" s="10"/>
      <c r="M538" s="10"/>
      <c r="N538" s="23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22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</row>
    <row r="539" spans="2:48" ht="15.75" customHeight="1">
      <c r="B539" s="10"/>
      <c r="C539" s="20"/>
      <c r="D539" s="20"/>
      <c r="E539" s="21"/>
      <c r="F539" s="21"/>
      <c r="G539" s="10"/>
      <c r="H539" s="10"/>
      <c r="I539" s="10"/>
      <c r="J539" s="10"/>
      <c r="K539" s="10"/>
      <c r="L539" s="10"/>
      <c r="M539" s="10"/>
      <c r="N539" s="23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22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</row>
    <row r="540" spans="2:48" ht="15.75" customHeight="1">
      <c r="B540" s="10"/>
      <c r="C540" s="20"/>
      <c r="D540" s="20"/>
      <c r="E540" s="21"/>
      <c r="F540" s="21"/>
      <c r="G540" s="10"/>
      <c r="H540" s="10"/>
      <c r="I540" s="10"/>
      <c r="J540" s="10"/>
      <c r="K540" s="10"/>
      <c r="L540" s="10"/>
      <c r="M540" s="10"/>
      <c r="N540" s="23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22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</row>
    <row r="541" spans="2:48" ht="15.75" customHeight="1">
      <c r="B541" s="10"/>
      <c r="C541" s="20"/>
      <c r="D541" s="20"/>
      <c r="E541" s="21"/>
      <c r="F541" s="21"/>
      <c r="G541" s="10"/>
      <c r="H541" s="10"/>
      <c r="I541" s="10"/>
      <c r="J541" s="10"/>
      <c r="K541" s="10"/>
      <c r="L541" s="10"/>
      <c r="M541" s="10"/>
      <c r="N541" s="23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22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</row>
    <row r="542" spans="2:48" ht="15.75" customHeight="1">
      <c r="B542" s="10"/>
      <c r="C542" s="20"/>
      <c r="D542" s="20"/>
      <c r="E542" s="21"/>
      <c r="F542" s="21"/>
      <c r="G542" s="10"/>
      <c r="H542" s="10"/>
      <c r="I542" s="10"/>
      <c r="J542" s="10"/>
      <c r="K542" s="10"/>
      <c r="L542" s="10"/>
      <c r="M542" s="10"/>
      <c r="N542" s="23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22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</row>
    <row r="543" spans="2:48" ht="15.75" customHeight="1">
      <c r="B543" s="10"/>
      <c r="C543" s="20"/>
      <c r="D543" s="20"/>
      <c r="E543" s="21"/>
      <c r="F543" s="21"/>
      <c r="G543" s="10"/>
      <c r="H543" s="10"/>
      <c r="I543" s="10"/>
      <c r="J543" s="10"/>
      <c r="K543" s="10"/>
      <c r="L543" s="10"/>
      <c r="M543" s="10"/>
      <c r="N543" s="23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22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</row>
    <row r="544" spans="2:48" ht="15.75" customHeight="1">
      <c r="B544" s="10"/>
      <c r="C544" s="20"/>
      <c r="D544" s="20"/>
      <c r="E544" s="21"/>
      <c r="F544" s="21"/>
      <c r="G544" s="10"/>
      <c r="H544" s="10"/>
      <c r="I544" s="10"/>
      <c r="J544" s="10"/>
      <c r="K544" s="10"/>
      <c r="L544" s="10"/>
      <c r="M544" s="10"/>
      <c r="N544" s="23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22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</row>
    <row r="545" spans="2:48" ht="15.75" customHeight="1">
      <c r="B545" s="10"/>
      <c r="C545" s="20"/>
      <c r="D545" s="20"/>
      <c r="E545" s="21"/>
      <c r="F545" s="21"/>
      <c r="G545" s="10"/>
      <c r="H545" s="10"/>
      <c r="I545" s="10"/>
      <c r="J545" s="10"/>
      <c r="K545" s="10"/>
      <c r="L545" s="10"/>
      <c r="M545" s="10"/>
      <c r="N545" s="23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22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</row>
    <row r="546" spans="2:48" ht="15.75" customHeight="1">
      <c r="B546" s="10"/>
      <c r="C546" s="20"/>
      <c r="D546" s="20"/>
      <c r="E546" s="21"/>
      <c r="F546" s="21"/>
      <c r="G546" s="10"/>
      <c r="H546" s="10"/>
      <c r="I546" s="10"/>
      <c r="J546" s="10"/>
      <c r="K546" s="10"/>
      <c r="L546" s="10"/>
      <c r="M546" s="10"/>
      <c r="N546" s="23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22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</row>
    <row r="547" spans="2:48" ht="15.75" customHeight="1">
      <c r="B547" s="10"/>
      <c r="C547" s="20"/>
      <c r="D547" s="20"/>
      <c r="E547" s="21"/>
      <c r="F547" s="21"/>
      <c r="G547" s="10"/>
      <c r="H547" s="10"/>
      <c r="I547" s="10"/>
      <c r="J547" s="10"/>
      <c r="K547" s="10"/>
      <c r="L547" s="10"/>
      <c r="M547" s="10"/>
      <c r="N547" s="23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22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</row>
    <row r="548" spans="2:48" ht="15.75" customHeight="1">
      <c r="B548" s="10"/>
      <c r="C548" s="20"/>
      <c r="D548" s="20"/>
      <c r="E548" s="21"/>
      <c r="F548" s="21"/>
      <c r="G548" s="10"/>
      <c r="H548" s="10"/>
      <c r="I548" s="10"/>
      <c r="J548" s="10"/>
      <c r="K548" s="10"/>
      <c r="L548" s="10"/>
      <c r="M548" s="10"/>
      <c r="N548" s="23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22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</row>
    <row r="549" spans="2:48" ht="15.75" customHeight="1">
      <c r="B549" s="10"/>
      <c r="C549" s="20"/>
      <c r="D549" s="20"/>
      <c r="E549" s="21"/>
      <c r="F549" s="21"/>
      <c r="G549" s="10"/>
      <c r="H549" s="10"/>
      <c r="I549" s="10"/>
      <c r="J549" s="10"/>
      <c r="K549" s="10"/>
      <c r="L549" s="10"/>
      <c r="M549" s="10"/>
      <c r="N549" s="23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22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</row>
    <row r="550" spans="2:48" ht="15.75" customHeight="1">
      <c r="B550" s="10"/>
      <c r="C550" s="20"/>
      <c r="D550" s="20"/>
      <c r="E550" s="21"/>
      <c r="F550" s="21"/>
      <c r="G550" s="10"/>
      <c r="H550" s="10"/>
      <c r="I550" s="10"/>
      <c r="J550" s="10"/>
      <c r="K550" s="10"/>
      <c r="L550" s="10"/>
      <c r="M550" s="10"/>
      <c r="N550" s="23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22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</row>
    <row r="551" spans="2:48" ht="15.75" customHeight="1">
      <c r="B551" s="10"/>
      <c r="C551" s="20"/>
      <c r="D551" s="20"/>
      <c r="E551" s="21"/>
      <c r="F551" s="21"/>
      <c r="G551" s="10"/>
      <c r="H551" s="10"/>
      <c r="I551" s="10"/>
      <c r="J551" s="10"/>
      <c r="K551" s="10"/>
      <c r="L551" s="10"/>
      <c r="M551" s="10"/>
      <c r="N551" s="23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22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</row>
    <row r="552" spans="2:48" ht="15.75" customHeight="1">
      <c r="B552" s="10"/>
      <c r="C552" s="20"/>
      <c r="D552" s="20"/>
      <c r="E552" s="21"/>
      <c r="F552" s="21"/>
      <c r="G552" s="10"/>
      <c r="H552" s="10"/>
      <c r="I552" s="10"/>
      <c r="J552" s="10"/>
      <c r="K552" s="10"/>
      <c r="L552" s="10"/>
      <c r="M552" s="10"/>
      <c r="N552" s="23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22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</row>
    <row r="553" spans="2:48" ht="15.75" customHeight="1">
      <c r="B553" s="10"/>
      <c r="C553" s="20"/>
      <c r="D553" s="20"/>
      <c r="E553" s="21"/>
      <c r="F553" s="21"/>
      <c r="G553" s="10"/>
      <c r="H553" s="10"/>
      <c r="I553" s="10"/>
      <c r="J553" s="10"/>
      <c r="K553" s="10"/>
      <c r="L553" s="10"/>
      <c r="M553" s="10"/>
      <c r="N553" s="23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22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</row>
    <row r="554" spans="2:48" ht="15.75" customHeight="1">
      <c r="B554" s="10"/>
      <c r="C554" s="20"/>
      <c r="D554" s="20"/>
      <c r="E554" s="21"/>
      <c r="F554" s="21"/>
      <c r="G554" s="10"/>
      <c r="H554" s="10"/>
      <c r="I554" s="10"/>
      <c r="J554" s="10"/>
      <c r="K554" s="10"/>
      <c r="L554" s="10"/>
      <c r="M554" s="10"/>
      <c r="N554" s="23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22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</row>
    <row r="555" spans="2:48" ht="15.75" customHeight="1">
      <c r="B555" s="10"/>
      <c r="C555" s="20"/>
      <c r="D555" s="20"/>
      <c r="E555" s="21"/>
      <c r="F555" s="21"/>
      <c r="G555" s="10"/>
      <c r="H555" s="10"/>
      <c r="I555" s="10"/>
      <c r="J555" s="10"/>
      <c r="K555" s="10"/>
      <c r="L555" s="10"/>
      <c r="M555" s="10"/>
      <c r="N555" s="23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22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</row>
    <row r="556" spans="2:48" ht="15.75" customHeight="1">
      <c r="B556" s="10"/>
      <c r="C556" s="20"/>
      <c r="D556" s="20"/>
      <c r="E556" s="21"/>
      <c r="F556" s="21"/>
      <c r="G556" s="10"/>
      <c r="H556" s="10"/>
      <c r="I556" s="10"/>
      <c r="J556" s="10"/>
      <c r="K556" s="10"/>
      <c r="L556" s="10"/>
      <c r="M556" s="10"/>
      <c r="N556" s="23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22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</row>
    <row r="557" spans="2:48" ht="15.75" customHeight="1">
      <c r="B557" s="10"/>
      <c r="C557" s="20"/>
      <c r="D557" s="20"/>
      <c r="E557" s="21"/>
      <c r="F557" s="21"/>
      <c r="G557" s="10"/>
      <c r="H557" s="10"/>
      <c r="I557" s="10"/>
      <c r="J557" s="10"/>
      <c r="K557" s="10"/>
      <c r="L557" s="10"/>
      <c r="M557" s="10"/>
      <c r="N557" s="23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22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</row>
    <row r="558" spans="2:48" ht="15.75" customHeight="1">
      <c r="B558" s="10"/>
      <c r="C558" s="20"/>
      <c r="D558" s="20"/>
      <c r="E558" s="21"/>
      <c r="F558" s="21"/>
      <c r="G558" s="10"/>
      <c r="H558" s="10"/>
      <c r="I558" s="10"/>
      <c r="J558" s="10"/>
      <c r="K558" s="10"/>
      <c r="L558" s="10"/>
      <c r="M558" s="10"/>
      <c r="N558" s="23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22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</row>
    <row r="559" spans="2:48" ht="15.75" customHeight="1">
      <c r="B559" s="10"/>
      <c r="C559" s="20"/>
      <c r="D559" s="20"/>
      <c r="E559" s="21"/>
      <c r="F559" s="21"/>
      <c r="G559" s="10"/>
      <c r="H559" s="10"/>
      <c r="I559" s="10"/>
      <c r="J559" s="10"/>
      <c r="K559" s="10"/>
      <c r="L559" s="10"/>
      <c r="M559" s="10"/>
      <c r="N559" s="23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22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</row>
    <row r="560" spans="2:48" ht="15.75" customHeight="1">
      <c r="B560" s="10"/>
      <c r="C560" s="20"/>
      <c r="D560" s="20"/>
      <c r="E560" s="21"/>
      <c r="F560" s="21"/>
      <c r="G560" s="10"/>
      <c r="H560" s="10"/>
      <c r="I560" s="10"/>
      <c r="J560" s="10"/>
      <c r="K560" s="10"/>
      <c r="L560" s="10"/>
      <c r="M560" s="10"/>
      <c r="N560" s="23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22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</row>
    <row r="561" spans="2:48" ht="15.75" customHeight="1">
      <c r="B561" s="10"/>
      <c r="C561" s="20"/>
      <c r="D561" s="20"/>
      <c r="E561" s="21"/>
      <c r="F561" s="21"/>
      <c r="G561" s="10"/>
      <c r="H561" s="10"/>
      <c r="I561" s="10"/>
      <c r="J561" s="10"/>
      <c r="K561" s="10"/>
      <c r="L561" s="10"/>
      <c r="M561" s="10"/>
      <c r="N561" s="23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22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</row>
    <row r="562" spans="2:48" ht="15.75" customHeight="1">
      <c r="B562" s="10"/>
      <c r="C562" s="20"/>
      <c r="D562" s="20"/>
      <c r="E562" s="21"/>
      <c r="F562" s="21"/>
      <c r="G562" s="10"/>
      <c r="H562" s="10"/>
      <c r="I562" s="10"/>
      <c r="J562" s="10"/>
      <c r="K562" s="10"/>
      <c r="L562" s="10"/>
      <c r="M562" s="10"/>
      <c r="N562" s="23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22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</row>
    <row r="563" spans="2:48" ht="15.75" customHeight="1">
      <c r="B563" s="10"/>
      <c r="C563" s="20"/>
      <c r="D563" s="20"/>
      <c r="E563" s="21"/>
      <c r="F563" s="21"/>
      <c r="G563" s="10"/>
      <c r="H563" s="10"/>
      <c r="I563" s="10"/>
      <c r="J563" s="10"/>
      <c r="K563" s="10"/>
      <c r="L563" s="10"/>
      <c r="M563" s="10"/>
      <c r="N563" s="23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22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</row>
    <row r="564" spans="2:48" ht="15.75" customHeight="1">
      <c r="B564" s="10"/>
      <c r="C564" s="20"/>
      <c r="D564" s="20"/>
      <c r="E564" s="21"/>
      <c r="F564" s="21"/>
      <c r="G564" s="10"/>
      <c r="H564" s="10"/>
      <c r="I564" s="10"/>
      <c r="J564" s="10"/>
      <c r="K564" s="10"/>
      <c r="L564" s="10"/>
      <c r="M564" s="10"/>
      <c r="N564" s="23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22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</row>
    <row r="565" spans="2:48" ht="15.75" customHeight="1">
      <c r="B565" s="10"/>
      <c r="C565" s="20"/>
      <c r="D565" s="20"/>
      <c r="E565" s="21"/>
      <c r="F565" s="21"/>
      <c r="G565" s="10"/>
      <c r="H565" s="10"/>
      <c r="I565" s="10"/>
      <c r="J565" s="10"/>
      <c r="K565" s="10"/>
      <c r="L565" s="10"/>
      <c r="M565" s="10"/>
      <c r="N565" s="23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22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</row>
    <row r="566" spans="2:48" ht="15.75" customHeight="1">
      <c r="B566" s="10"/>
      <c r="C566" s="20"/>
      <c r="D566" s="20"/>
      <c r="E566" s="21"/>
      <c r="F566" s="21"/>
      <c r="G566" s="10"/>
      <c r="H566" s="10"/>
      <c r="I566" s="10"/>
      <c r="J566" s="10"/>
      <c r="K566" s="10"/>
      <c r="L566" s="10"/>
      <c r="M566" s="10"/>
      <c r="N566" s="23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22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</row>
    <row r="567" spans="2:48" ht="15.75" customHeight="1">
      <c r="B567" s="10"/>
      <c r="C567" s="20"/>
      <c r="D567" s="20"/>
      <c r="E567" s="21"/>
      <c r="F567" s="21"/>
      <c r="G567" s="10"/>
      <c r="H567" s="10"/>
      <c r="I567" s="10"/>
      <c r="J567" s="10"/>
      <c r="K567" s="10"/>
      <c r="L567" s="10"/>
      <c r="M567" s="10"/>
      <c r="N567" s="23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22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</row>
    <row r="568" spans="2:48" ht="15.75" customHeight="1">
      <c r="B568" s="10"/>
      <c r="C568" s="20"/>
      <c r="D568" s="20"/>
      <c r="E568" s="21"/>
      <c r="F568" s="21"/>
      <c r="G568" s="10"/>
      <c r="H568" s="10"/>
      <c r="I568" s="10"/>
      <c r="J568" s="10"/>
      <c r="K568" s="10"/>
      <c r="L568" s="10"/>
      <c r="M568" s="10"/>
      <c r="N568" s="23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22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</row>
    <row r="569" spans="2:48" ht="15.75" customHeight="1">
      <c r="B569" s="10"/>
      <c r="C569" s="20"/>
      <c r="D569" s="20"/>
      <c r="E569" s="21"/>
      <c r="F569" s="21"/>
      <c r="G569" s="10"/>
      <c r="H569" s="10"/>
      <c r="I569" s="10"/>
      <c r="J569" s="10"/>
      <c r="K569" s="10"/>
      <c r="L569" s="10"/>
      <c r="M569" s="10"/>
      <c r="N569" s="23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22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</row>
    <row r="570" spans="2:48" ht="15.75" customHeight="1">
      <c r="B570" s="10"/>
      <c r="C570" s="20"/>
      <c r="D570" s="20"/>
      <c r="E570" s="21"/>
      <c r="F570" s="21"/>
      <c r="G570" s="10"/>
      <c r="H570" s="10"/>
      <c r="I570" s="10"/>
      <c r="J570" s="10"/>
      <c r="K570" s="10"/>
      <c r="L570" s="10"/>
      <c r="M570" s="10"/>
      <c r="N570" s="23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22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</row>
    <row r="571" spans="2:48" ht="15.75" customHeight="1">
      <c r="B571" s="10"/>
      <c r="C571" s="20"/>
      <c r="D571" s="20"/>
      <c r="E571" s="21"/>
      <c r="F571" s="21"/>
      <c r="G571" s="10"/>
      <c r="H571" s="10"/>
      <c r="I571" s="10"/>
      <c r="J571" s="10"/>
      <c r="K571" s="10"/>
      <c r="L571" s="10"/>
      <c r="M571" s="10"/>
      <c r="N571" s="23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22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</row>
    <row r="572" spans="2:48" ht="15.75" customHeight="1">
      <c r="B572" s="10"/>
      <c r="C572" s="20"/>
      <c r="D572" s="20"/>
      <c r="E572" s="21"/>
      <c r="F572" s="21"/>
      <c r="G572" s="10"/>
      <c r="H572" s="10"/>
      <c r="I572" s="10"/>
      <c r="J572" s="10"/>
      <c r="K572" s="10"/>
      <c r="L572" s="10"/>
      <c r="M572" s="10"/>
      <c r="N572" s="23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22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</row>
    <row r="573" spans="2:48" ht="15.75" customHeight="1">
      <c r="B573" s="10"/>
      <c r="C573" s="20"/>
      <c r="D573" s="20"/>
      <c r="E573" s="21"/>
      <c r="F573" s="21"/>
      <c r="G573" s="10"/>
      <c r="H573" s="10"/>
      <c r="I573" s="10"/>
      <c r="J573" s="10"/>
      <c r="K573" s="10"/>
      <c r="L573" s="10"/>
      <c r="M573" s="10"/>
      <c r="N573" s="23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22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</row>
    <row r="574" spans="2:48" ht="15.75" customHeight="1">
      <c r="B574" s="10"/>
      <c r="C574" s="20"/>
      <c r="D574" s="20"/>
      <c r="E574" s="21"/>
      <c r="F574" s="21"/>
      <c r="G574" s="10"/>
      <c r="H574" s="10"/>
      <c r="I574" s="10"/>
      <c r="J574" s="10"/>
      <c r="K574" s="10"/>
      <c r="L574" s="10"/>
      <c r="M574" s="10"/>
      <c r="N574" s="23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22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</row>
    <row r="575" spans="2:48" ht="15.75" customHeight="1">
      <c r="B575" s="10"/>
      <c r="C575" s="20"/>
      <c r="D575" s="20"/>
      <c r="E575" s="21"/>
      <c r="F575" s="21"/>
      <c r="G575" s="10"/>
      <c r="H575" s="10"/>
      <c r="I575" s="10"/>
      <c r="J575" s="10"/>
      <c r="K575" s="10"/>
      <c r="L575" s="10"/>
      <c r="M575" s="10"/>
      <c r="N575" s="23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22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</row>
    <row r="576" spans="2:48" ht="15.75" customHeight="1">
      <c r="B576" s="10"/>
      <c r="C576" s="20"/>
      <c r="D576" s="20"/>
      <c r="E576" s="21"/>
      <c r="F576" s="21"/>
      <c r="G576" s="10"/>
      <c r="H576" s="10"/>
      <c r="I576" s="10"/>
      <c r="J576" s="10"/>
      <c r="K576" s="10"/>
      <c r="L576" s="10"/>
      <c r="M576" s="10"/>
      <c r="N576" s="23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22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</row>
    <row r="577" spans="2:48" ht="15.75" customHeight="1">
      <c r="B577" s="10"/>
      <c r="C577" s="20"/>
      <c r="D577" s="20"/>
      <c r="E577" s="21"/>
      <c r="F577" s="21"/>
      <c r="G577" s="10"/>
      <c r="H577" s="10"/>
      <c r="I577" s="10"/>
      <c r="J577" s="10"/>
      <c r="K577" s="10"/>
      <c r="L577" s="10"/>
      <c r="M577" s="10"/>
      <c r="N577" s="23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22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</row>
    <row r="578" spans="2:48" ht="15.75" customHeight="1">
      <c r="B578" s="10"/>
      <c r="C578" s="20"/>
      <c r="D578" s="20"/>
      <c r="E578" s="21"/>
      <c r="F578" s="21"/>
      <c r="G578" s="10"/>
      <c r="H578" s="10"/>
      <c r="I578" s="10"/>
      <c r="J578" s="10"/>
      <c r="K578" s="10"/>
      <c r="L578" s="10"/>
      <c r="M578" s="10"/>
      <c r="N578" s="23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22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</row>
    <row r="579" spans="2:48" ht="15.75" customHeight="1">
      <c r="B579" s="10"/>
      <c r="C579" s="20"/>
      <c r="D579" s="20"/>
      <c r="E579" s="21"/>
      <c r="F579" s="21"/>
      <c r="G579" s="10"/>
      <c r="H579" s="10"/>
      <c r="I579" s="10"/>
      <c r="J579" s="10"/>
      <c r="K579" s="10"/>
      <c r="L579" s="10"/>
      <c r="M579" s="10"/>
      <c r="N579" s="23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22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</row>
    <row r="580" spans="2:48" ht="15.75" customHeight="1">
      <c r="B580" s="10"/>
      <c r="C580" s="20"/>
      <c r="D580" s="20"/>
      <c r="E580" s="21"/>
      <c r="F580" s="21"/>
      <c r="G580" s="10"/>
      <c r="H580" s="10"/>
      <c r="I580" s="10"/>
      <c r="J580" s="10"/>
      <c r="K580" s="10"/>
      <c r="L580" s="10"/>
      <c r="M580" s="10"/>
      <c r="N580" s="23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22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</row>
    <row r="581" spans="2:48" ht="15.75" customHeight="1">
      <c r="B581" s="10"/>
      <c r="C581" s="20"/>
      <c r="D581" s="20"/>
      <c r="E581" s="21"/>
      <c r="F581" s="21"/>
      <c r="G581" s="10"/>
      <c r="H581" s="10"/>
      <c r="I581" s="10"/>
      <c r="J581" s="10"/>
      <c r="K581" s="10"/>
      <c r="L581" s="10"/>
      <c r="M581" s="10"/>
      <c r="N581" s="23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22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</row>
    <row r="582" spans="2:48" ht="15.75" customHeight="1">
      <c r="B582" s="10"/>
      <c r="C582" s="20"/>
      <c r="D582" s="20"/>
      <c r="E582" s="21"/>
      <c r="F582" s="21"/>
      <c r="G582" s="10"/>
      <c r="H582" s="10"/>
      <c r="I582" s="10"/>
      <c r="J582" s="10"/>
      <c r="K582" s="10"/>
      <c r="L582" s="10"/>
      <c r="M582" s="10"/>
      <c r="N582" s="23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22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</row>
    <row r="583" spans="2:48" ht="15.75" customHeight="1">
      <c r="B583" s="10"/>
      <c r="C583" s="20"/>
      <c r="D583" s="20"/>
      <c r="E583" s="21"/>
      <c r="F583" s="21"/>
      <c r="G583" s="10"/>
      <c r="H583" s="10"/>
      <c r="I583" s="10"/>
      <c r="J583" s="10"/>
      <c r="K583" s="10"/>
      <c r="L583" s="10"/>
      <c r="M583" s="10"/>
      <c r="N583" s="23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22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</row>
    <row r="584" spans="2:48" ht="15.75" customHeight="1">
      <c r="B584" s="10"/>
      <c r="C584" s="20"/>
      <c r="D584" s="20"/>
      <c r="E584" s="21"/>
      <c r="F584" s="21"/>
      <c r="G584" s="10"/>
      <c r="H584" s="10"/>
      <c r="I584" s="10"/>
      <c r="J584" s="10"/>
      <c r="K584" s="10"/>
      <c r="L584" s="10"/>
      <c r="M584" s="10"/>
      <c r="N584" s="23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22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</row>
    <row r="585" spans="2:48" ht="15.75" customHeight="1">
      <c r="B585" s="10"/>
      <c r="C585" s="20"/>
      <c r="D585" s="20"/>
      <c r="E585" s="21"/>
      <c r="F585" s="21"/>
      <c r="G585" s="10"/>
      <c r="H585" s="10"/>
      <c r="I585" s="10"/>
      <c r="J585" s="10"/>
      <c r="K585" s="10"/>
      <c r="L585" s="10"/>
      <c r="M585" s="10"/>
      <c r="N585" s="23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22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</row>
    <row r="586" spans="2:48" ht="15.75" customHeight="1">
      <c r="B586" s="10"/>
      <c r="C586" s="20"/>
      <c r="D586" s="20"/>
      <c r="E586" s="21"/>
      <c r="F586" s="21"/>
      <c r="G586" s="10"/>
      <c r="H586" s="10"/>
      <c r="I586" s="10"/>
      <c r="J586" s="10"/>
      <c r="K586" s="10"/>
      <c r="L586" s="10"/>
      <c r="M586" s="10"/>
      <c r="N586" s="23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22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</row>
    <row r="587" spans="2:48" ht="15.75" customHeight="1">
      <c r="B587" s="10"/>
      <c r="C587" s="20"/>
      <c r="D587" s="20"/>
      <c r="E587" s="21"/>
      <c r="F587" s="21"/>
      <c r="G587" s="10"/>
      <c r="H587" s="10"/>
      <c r="I587" s="10"/>
      <c r="J587" s="10"/>
      <c r="K587" s="10"/>
      <c r="L587" s="10"/>
      <c r="M587" s="10"/>
      <c r="N587" s="23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22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</row>
    <row r="588" spans="2:48" ht="15.75" customHeight="1">
      <c r="B588" s="10"/>
      <c r="C588" s="20"/>
      <c r="D588" s="20"/>
      <c r="E588" s="21"/>
      <c r="F588" s="21"/>
      <c r="G588" s="10"/>
      <c r="H588" s="10"/>
      <c r="I588" s="10"/>
      <c r="J588" s="10"/>
      <c r="K588" s="10"/>
      <c r="L588" s="10"/>
      <c r="M588" s="10"/>
      <c r="N588" s="23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22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</row>
    <row r="589" spans="2:48" ht="15.75" customHeight="1">
      <c r="B589" s="10"/>
      <c r="C589" s="20"/>
      <c r="D589" s="20"/>
      <c r="E589" s="21"/>
      <c r="F589" s="21"/>
      <c r="G589" s="10"/>
      <c r="H589" s="10"/>
      <c r="I589" s="10"/>
      <c r="J589" s="10"/>
      <c r="K589" s="10"/>
      <c r="L589" s="10"/>
      <c r="M589" s="10"/>
      <c r="N589" s="23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22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</row>
    <row r="590" spans="2:48" ht="15.75" customHeight="1">
      <c r="B590" s="10"/>
      <c r="C590" s="20"/>
      <c r="D590" s="20"/>
      <c r="E590" s="21"/>
      <c r="F590" s="21"/>
      <c r="G590" s="10"/>
      <c r="H590" s="10"/>
      <c r="I590" s="10"/>
      <c r="J590" s="10"/>
      <c r="K590" s="10"/>
      <c r="L590" s="10"/>
      <c r="M590" s="10"/>
      <c r="N590" s="23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22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</row>
    <row r="591" spans="2:48" ht="15.75" customHeight="1">
      <c r="B591" s="10"/>
      <c r="C591" s="20"/>
      <c r="D591" s="20"/>
      <c r="E591" s="21"/>
      <c r="F591" s="21"/>
      <c r="G591" s="10"/>
      <c r="H591" s="10"/>
      <c r="I591" s="10"/>
      <c r="J591" s="10"/>
      <c r="K591" s="10"/>
      <c r="L591" s="10"/>
      <c r="M591" s="10"/>
      <c r="N591" s="23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22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</row>
    <row r="592" spans="2:48" ht="15.75" customHeight="1">
      <c r="B592" s="10"/>
      <c r="C592" s="20"/>
      <c r="D592" s="20"/>
      <c r="E592" s="21"/>
      <c r="F592" s="21"/>
      <c r="G592" s="10"/>
      <c r="H592" s="10"/>
      <c r="I592" s="10"/>
      <c r="J592" s="10"/>
      <c r="K592" s="10"/>
      <c r="L592" s="10"/>
      <c r="M592" s="10"/>
      <c r="N592" s="23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22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</row>
    <row r="593" spans="2:48" ht="15.75" customHeight="1">
      <c r="B593" s="10"/>
      <c r="C593" s="20"/>
      <c r="D593" s="20"/>
      <c r="E593" s="21"/>
      <c r="F593" s="21"/>
      <c r="G593" s="10"/>
      <c r="H593" s="10"/>
      <c r="I593" s="10"/>
      <c r="J593" s="10"/>
      <c r="K593" s="10"/>
      <c r="L593" s="10"/>
      <c r="M593" s="10"/>
      <c r="N593" s="23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22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</row>
    <row r="594" spans="2:48" ht="15.75" customHeight="1">
      <c r="B594" s="10"/>
      <c r="C594" s="20"/>
      <c r="D594" s="20"/>
      <c r="E594" s="21"/>
      <c r="F594" s="21"/>
      <c r="G594" s="10"/>
      <c r="H594" s="10"/>
      <c r="I594" s="10"/>
      <c r="J594" s="10"/>
      <c r="K594" s="10"/>
      <c r="L594" s="10"/>
      <c r="M594" s="10"/>
      <c r="N594" s="23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22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</row>
    <row r="595" spans="2:48" ht="15.75" customHeight="1">
      <c r="B595" s="10"/>
      <c r="C595" s="20"/>
      <c r="D595" s="20"/>
      <c r="E595" s="21"/>
      <c r="F595" s="21"/>
      <c r="G595" s="10"/>
      <c r="H595" s="10"/>
      <c r="I595" s="10"/>
      <c r="J595" s="10"/>
      <c r="K595" s="10"/>
      <c r="L595" s="10"/>
      <c r="M595" s="10"/>
      <c r="N595" s="23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22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</row>
    <row r="596" spans="2:48" ht="15.75" customHeight="1">
      <c r="B596" s="10"/>
      <c r="C596" s="20"/>
      <c r="D596" s="20"/>
      <c r="E596" s="21"/>
      <c r="F596" s="21"/>
      <c r="G596" s="10"/>
      <c r="H596" s="10"/>
      <c r="I596" s="10"/>
      <c r="J596" s="10"/>
      <c r="K596" s="10"/>
      <c r="L596" s="10"/>
      <c r="M596" s="10"/>
      <c r="N596" s="23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22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</row>
    <row r="597" spans="2:48" ht="15.75" customHeight="1">
      <c r="B597" s="10"/>
      <c r="C597" s="20"/>
      <c r="D597" s="20"/>
      <c r="E597" s="21"/>
      <c r="F597" s="21"/>
      <c r="G597" s="10"/>
      <c r="H597" s="10"/>
      <c r="I597" s="10"/>
      <c r="J597" s="10"/>
      <c r="K597" s="10"/>
      <c r="L597" s="10"/>
      <c r="M597" s="10"/>
      <c r="N597" s="23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22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</row>
    <row r="598" spans="2:48" ht="15.75" customHeight="1">
      <c r="B598" s="10"/>
      <c r="C598" s="20"/>
      <c r="D598" s="20"/>
      <c r="E598" s="21"/>
      <c r="F598" s="21"/>
      <c r="G598" s="10"/>
      <c r="H598" s="10"/>
      <c r="I598" s="10"/>
      <c r="J598" s="10"/>
      <c r="K598" s="10"/>
      <c r="L598" s="10"/>
      <c r="M598" s="10"/>
      <c r="N598" s="23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22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</row>
    <row r="599" spans="2:48" ht="15.75" customHeight="1">
      <c r="B599" s="10"/>
      <c r="C599" s="20"/>
      <c r="D599" s="20"/>
      <c r="E599" s="21"/>
      <c r="F599" s="21"/>
      <c r="G599" s="10"/>
      <c r="H599" s="10"/>
      <c r="I599" s="10"/>
      <c r="J599" s="10"/>
      <c r="K599" s="10"/>
      <c r="L599" s="10"/>
      <c r="M599" s="10"/>
      <c r="N599" s="23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22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</row>
    <row r="600" spans="2:48" ht="15.75" customHeight="1">
      <c r="B600" s="10"/>
      <c r="C600" s="20"/>
      <c r="D600" s="20"/>
      <c r="E600" s="21"/>
      <c r="F600" s="21"/>
      <c r="G600" s="10"/>
      <c r="H600" s="10"/>
      <c r="I600" s="10"/>
      <c r="J600" s="10"/>
      <c r="K600" s="10"/>
      <c r="L600" s="10"/>
      <c r="M600" s="10"/>
      <c r="N600" s="23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22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</row>
    <row r="601" spans="2:48" ht="15.75" customHeight="1">
      <c r="B601" s="10"/>
      <c r="C601" s="20"/>
      <c r="D601" s="20"/>
      <c r="E601" s="21"/>
      <c r="F601" s="21"/>
      <c r="G601" s="10"/>
      <c r="H601" s="10"/>
      <c r="I601" s="10"/>
      <c r="J601" s="10"/>
      <c r="K601" s="10"/>
      <c r="L601" s="10"/>
      <c r="M601" s="10"/>
      <c r="N601" s="23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22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</row>
    <row r="602" spans="2:48" ht="15.75" customHeight="1">
      <c r="B602" s="10"/>
      <c r="C602" s="20"/>
      <c r="D602" s="20"/>
      <c r="E602" s="21"/>
      <c r="F602" s="21"/>
      <c r="G602" s="10"/>
      <c r="H602" s="10"/>
      <c r="I602" s="10"/>
      <c r="J602" s="10"/>
      <c r="K602" s="10"/>
      <c r="L602" s="10"/>
      <c r="M602" s="10"/>
      <c r="N602" s="23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22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</row>
    <row r="603" spans="2:48" ht="15.75" customHeight="1">
      <c r="B603" s="10"/>
      <c r="C603" s="20"/>
      <c r="D603" s="20"/>
      <c r="E603" s="21"/>
      <c r="F603" s="21"/>
      <c r="G603" s="10"/>
      <c r="H603" s="10"/>
      <c r="I603" s="10"/>
      <c r="J603" s="10"/>
      <c r="K603" s="10"/>
      <c r="L603" s="10"/>
      <c r="M603" s="10"/>
      <c r="N603" s="23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22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</row>
    <row r="604" spans="2:48" ht="15.75" customHeight="1">
      <c r="B604" s="10"/>
      <c r="C604" s="20"/>
      <c r="D604" s="20"/>
      <c r="E604" s="21"/>
      <c r="F604" s="21"/>
      <c r="G604" s="10"/>
      <c r="H604" s="10"/>
      <c r="I604" s="10"/>
      <c r="J604" s="10"/>
      <c r="K604" s="10"/>
      <c r="L604" s="10"/>
      <c r="M604" s="10"/>
      <c r="N604" s="23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22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</row>
    <row r="605" spans="2:48" ht="15.75" customHeight="1">
      <c r="B605" s="10"/>
      <c r="C605" s="20"/>
      <c r="D605" s="20"/>
      <c r="E605" s="21"/>
      <c r="F605" s="21"/>
      <c r="G605" s="10"/>
      <c r="H605" s="10"/>
      <c r="I605" s="10"/>
      <c r="J605" s="10"/>
      <c r="K605" s="10"/>
      <c r="L605" s="10"/>
      <c r="M605" s="10"/>
      <c r="N605" s="23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22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</row>
    <row r="606" spans="2:48" ht="15.75" customHeight="1">
      <c r="B606" s="10"/>
      <c r="C606" s="20"/>
      <c r="D606" s="20"/>
      <c r="E606" s="21"/>
      <c r="F606" s="21"/>
      <c r="G606" s="10"/>
      <c r="H606" s="10"/>
      <c r="I606" s="10"/>
      <c r="J606" s="10"/>
      <c r="K606" s="10"/>
      <c r="L606" s="10"/>
      <c r="M606" s="10"/>
      <c r="N606" s="23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22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</row>
    <row r="607" spans="2:48" ht="15.75" customHeight="1">
      <c r="B607" s="10"/>
      <c r="C607" s="20"/>
      <c r="D607" s="20"/>
      <c r="E607" s="21"/>
      <c r="F607" s="21"/>
      <c r="G607" s="10"/>
      <c r="H607" s="10"/>
      <c r="I607" s="10"/>
      <c r="J607" s="10"/>
      <c r="K607" s="10"/>
      <c r="L607" s="10"/>
      <c r="M607" s="10"/>
      <c r="N607" s="23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22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</row>
    <row r="608" spans="2:48" ht="15.75" customHeight="1">
      <c r="B608" s="10"/>
      <c r="C608" s="20"/>
      <c r="D608" s="20"/>
      <c r="E608" s="21"/>
      <c r="F608" s="21"/>
      <c r="G608" s="10"/>
      <c r="H608" s="10"/>
      <c r="I608" s="10"/>
      <c r="J608" s="10"/>
      <c r="K608" s="10"/>
      <c r="L608" s="10"/>
      <c r="M608" s="10"/>
      <c r="N608" s="23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22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</row>
    <row r="609" spans="2:48" ht="15.75" customHeight="1">
      <c r="B609" s="10"/>
      <c r="C609" s="20"/>
      <c r="D609" s="20"/>
      <c r="E609" s="21"/>
      <c r="F609" s="21"/>
      <c r="G609" s="10"/>
      <c r="H609" s="10"/>
      <c r="I609" s="10"/>
      <c r="J609" s="10"/>
      <c r="K609" s="10"/>
      <c r="L609" s="10"/>
      <c r="M609" s="10"/>
      <c r="N609" s="23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22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</row>
    <row r="610" spans="2:48" ht="15.75" customHeight="1">
      <c r="B610" s="10"/>
      <c r="C610" s="20"/>
      <c r="D610" s="20"/>
      <c r="E610" s="21"/>
      <c r="F610" s="21"/>
      <c r="G610" s="10"/>
      <c r="H610" s="10"/>
      <c r="I610" s="10"/>
      <c r="J610" s="10"/>
      <c r="K610" s="10"/>
      <c r="L610" s="10"/>
      <c r="M610" s="10"/>
      <c r="N610" s="23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22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</row>
    <row r="611" spans="2:48" ht="15.75" customHeight="1">
      <c r="B611" s="10"/>
      <c r="C611" s="20"/>
      <c r="D611" s="20"/>
      <c r="E611" s="21"/>
      <c r="F611" s="21"/>
      <c r="G611" s="10"/>
      <c r="H611" s="10"/>
      <c r="I611" s="10"/>
      <c r="J611" s="10"/>
      <c r="K611" s="10"/>
      <c r="L611" s="10"/>
      <c r="M611" s="10"/>
      <c r="N611" s="23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22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</row>
    <row r="612" spans="2:48" ht="15.75" customHeight="1">
      <c r="B612" s="10"/>
      <c r="C612" s="20"/>
      <c r="D612" s="20"/>
      <c r="E612" s="21"/>
      <c r="F612" s="21"/>
      <c r="G612" s="10"/>
      <c r="H612" s="10"/>
      <c r="I612" s="10"/>
      <c r="J612" s="10"/>
      <c r="K612" s="10"/>
      <c r="L612" s="10"/>
      <c r="M612" s="10"/>
      <c r="N612" s="23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22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</row>
    <row r="613" spans="2:48" ht="15.75" customHeight="1">
      <c r="B613" s="10"/>
      <c r="C613" s="20"/>
      <c r="D613" s="20"/>
      <c r="E613" s="21"/>
      <c r="F613" s="21"/>
      <c r="G613" s="10"/>
      <c r="H613" s="10"/>
      <c r="I613" s="10"/>
      <c r="J613" s="10"/>
      <c r="K613" s="10"/>
      <c r="L613" s="10"/>
      <c r="M613" s="10"/>
      <c r="N613" s="23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22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</row>
    <row r="614" spans="2:48" ht="15.75" customHeight="1">
      <c r="B614" s="10"/>
      <c r="C614" s="20"/>
      <c r="D614" s="20"/>
      <c r="E614" s="21"/>
      <c r="F614" s="21"/>
      <c r="G614" s="10"/>
      <c r="H614" s="10"/>
      <c r="I614" s="10"/>
      <c r="J614" s="10"/>
      <c r="K614" s="10"/>
      <c r="L614" s="10"/>
      <c r="M614" s="10"/>
      <c r="N614" s="23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22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</row>
    <row r="615" spans="2:48" ht="15.75" customHeight="1">
      <c r="B615" s="10"/>
      <c r="C615" s="20"/>
      <c r="D615" s="20"/>
      <c r="E615" s="21"/>
      <c r="F615" s="21"/>
      <c r="G615" s="10"/>
      <c r="H615" s="10"/>
      <c r="I615" s="10"/>
      <c r="J615" s="10"/>
      <c r="K615" s="10"/>
      <c r="L615" s="10"/>
      <c r="M615" s="10"/>
      <c r="N615" s="23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22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</row>
    <row r="616" spans="2:48" ht="15.75" customHeight="1">
      <c r="B616" s="10"/>
      <c r="C616" s="20"/>
      <c r="D616" s="20"/>
      <c r="E616" s="21"/>
      <c r="F616" s="21"/>
      <c r="G616" s="10"/>
      <c r="H616" s="10"/>
      <c r="I616" s="10"/>
      <c r="J616" s="10"/>
      <c r="K616" s="10"/>
      <c r="L616" s="10"/>
      <c r="M616" s="10"/>
      <c r="N616" s="23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22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</row>
    <row r="617" spans="2:48" ht="15.75" customHeight="1">
      <c r="B617" s="10"/>
      <c r="C617" s="20"/>
      <c r="D617" s="20"/>
      <c r="E617" s="21"/>
      <c r="F617" s="21"/>
      <c r="G617" s="10"/>
      <c r="H617" s="10"/>
      <c r="I617" s="10"/>
      <c r="J617" s="10"/>
      <c r="K617" s="10"/>
      <c r="L617" s="10"/>
      <c r="M617" s="10"/>
      <c r="N617" s="23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22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</row>
    <row r="618" spans="2:48" ht="15.75" customHeight="1">
      <c r="B618" s="10"/>
      <c r="C618" s="20"/>
      <c r="D618" s="20"/>
      <c r="E618" s="21"/>
      <c r="F618" s="21"/>
      <c r="G618" s="10"/>
      <c r="H618" s="10"/>
      <c r="I618" s="10"/>
      <c r="J618" s="10"/>
      <c r="K618" s="10"/>
      <c r="L618" s="10"/>
      <c r="M618" s="10"/>
      <c r="N618" s="23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22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</row>
    <row r="619" spans="2:48" ht="15.75" customHeight="1">
      <c r="B619" s="10"/>
      <c r="C619" s="20"/>
      <c r="D619" s="20"/>
      <c r="E619" s="21"/>
      <c r="F619" s="21"/>
      <c r="G619" s="10"/>
      <c r="H619" s="10"/>
      <c r="I619" s="10"/>
      <c r="J619" s="10"/>
      <c r="K619" s="10"/>
      <c r="L619" s="10"/>
      <c r="M619" s="10"/>
      <c r="N619" s="23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22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</row>
    <row r="620" spans="2:48" ht="15.75" customHeight="1">
      <c r="B620" s="10"/>
      <c r="C620" s="20"/>
      <c r="D620" s="20"/>
      <c r="E620" s="21"/>
      <c r="F620" s="21"/>
      <c r="G620" s="10"/>
      <c r="H620" s="10"/>
      <c r="I620" s="10"/>
      <c r="J620" s="10"/>
      <c r="K620" s="10"/>
      <c r="L620" s="10"/>
      <c r="M620" s="10"/>
      <c r="N620" s="23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22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</row>
    <row r="621" spans="2:48" ht="15.75" customHeight="1">
      <c r="B621" s="10"/>
      <c r="C621" s="20"/>
      <c r="D621" s="20"/>
      <c r="E621" s="21"/>
      <c r="F621" s="21"/>
      <c r="G621" s="10"/>
      <c r="H621" s="10"/>
      <c r="I621" s="10"/>
      <c r="J621" s="10"/>
      <c r="K621" s="10"/>
      <c r="L621" s="10"/>
      <c r="M621" s="10"/>
      <c r="N621" s="23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22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</row>
    <row r="622" spans="2:48" ht="15.75" customHeight="1">
      <c r="B622" s="10"/>
      <c r="C622" s="20"/>
      <c r="D622" s="20"/>
      <c r="E622" s="21"/>
      <c r="F622" s="21"/>
      <c r="G622" s="10"/>
      <c r="H622" s="10"/>
      <c r="I622" s="10"/>
      <c r="J622" s="10"/>
      <c r="K622" s="10"/>
      <c r="L622" s="10"/>
      <c r="M622" s="10"/>
      <c r="N622" s="23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22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</row>
    <row r="623" spans="2:48" ht="15.75" customHeight="1">
      <c r="B623" s="10"/>
      <c r="C623" s="20"/>
      <c r="D623" s="20"/>
      <c r="E623" s="21"/>
      <c r="F623" s="21"/>
      <c r="G623" s="10"/>
      <c r="H623" s="10"/>
      <c r="I623" s="10"/>
      <c r="J623" s="10"/>
      <c r="K623" s="10"/>
      <c r="L623" s="10"/>
      <c r="M623" s="10"/>
      <c r="N623" s="23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22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</row>
    <row r="624" spans="2:48" ht="15.75" customHeight="1">
      <c r="B624" s="10"/>
      <c r="C624" s="20"/>
      <c r="D624" s="20"/>
      <c r="E624" s="21"/>
      <c r="F624" s="21"/>
      <c r="G624" s="10"/>
      <c r="H624" s="10"/>
      <c r="I624" s="10"/>
      <c r="J624" s="10"/>
      <c r="K624" s="10"/>
      <c r="L624" s="10"/>
      <c r="M624" s="10"/>
      <c r="N624" s="23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22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</row>
    <row r="625" spans="2:48" ht="15.75" customHeight="1">
      <c r="B625" s="10"/>
      <c r="C625" s="20"/>
      <c r="D625" s="20"/>
      <c r="E625" s="21"/>
      <c r="F625" s="21"/>
      <c r="G625" s="10"/>
      <c r="H625" s="10"/>
      <c r="I625" s="10"/>
      <c r="J625" s="10"/>
      <c r="K625" s="10"/>
      <c r="L625" s="10"/>
      <c r="M625" s="10"/>
      <c r="N625" s="23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22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</row>
    <row r="626" spans="2:48" ht="15.75" customHeight="1">
      <c r="B626" s="10"/>
      <c r="C626" s="20"/>
      <c r="D626" s="20"/>
      <c r="E626" s="21"/>
      <c r="F626" s="21"/>
      <c r="G626" s="10"/>
      <c r="H626" s="10"/>
      <c r="I626" s="10"/>
      <c r="J626" s="10"/>
      <c r="K626" s="10"/>
      <c r="L626" s="10"/>
      <c r="M626" s="10"/>
      <c r="N626" s="23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22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</row>
    <row r="627" spans="2:48" ht="15.75" customHeight="1">
      <c r="B627" s="10"/>
      <c r="C627" s="20"/>
      <c r="D627" s="20"/>
      <c r="E627" s="21"/>
      <c r="F627" s="21"/>
      <c r="G627" s="10"/>
      <c r="H627" s="10"/>
      <c r="I627" s="10"/>
      <c r="J627" s="10"/>
      <c r="K627" s="10"/>
      <c r="L627" s="10"/>
      <c r="M627" s="10"/>
      <c r="N627" s="23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22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</row>
    <row r="628" spans="2:48" ht="15.75" customHeight="1">
      <c r="B628" s="10"/>
      <c r="C628" s="20"/>
      <c r="D628" s="20"/>
      <c r="E628" s="21"/>
      <c r="F628" s="21"/>
      <c r="G628" s="10"/>
      <c r="H628" s="10"/>
      <c r="I628" s="10"/>
      <c r="J628" s="10"/>
      <c r="K628" s="10"/>
      <c r="L628" s="10"/>
      <c r="M628" s="10"/>
      <c r="N628" s="23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22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</row>
    <row r="629" spans="2:48" ht="15.75" customHeight="1">
      <c r="B629" s="10"/>
      <c r="C629" s="20"/>
      <c r="D629" s="20"/>
      <c r="E629" s="21"/>
      <c r="F629" s="21"/>
      <c r="G629" s="10"/>
      <c r="H629" s="10"/>
      <c r="I629" s="10"/>
      <c r="J629" s="10"/>
      <c r="K629" s="10"/>
      <c r="L629" s="10"/>
      <c r="M629" s="10"/>
      <c r="N629" s="23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22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</row>
    <row r="630" spans="2:48" ht="15" customHeight="1">
      <c r="Y630" s="10"/>
      <c r="Z630" s="10"/>
      <c r="AA630" s="10"/>
    </row>
    <row r="631" spans="2:48" ht="15" customHeight="1">
      <c r="Y631" s="10"/>
      <c r="Z631" s="10"/>
      <c r="AA631" s="10"/>
    </row>
  </sheetData>
  <mergeCells count="4">
    <mergeCell ref="B2:R2"/>
    <mergeCell ref="G3:L3"/>
    <mergeCell ref="O3:Y3"/>
    <mergeCell ref="Z3:AI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V671"/>
  <sheetViews>
    <sheetView workbookViewId="0">
      <pane ySplit="5" topLeftCell="A419" activePane="bottomLeft" state="frozen"/>
      <selection pane="bottomLeft" activeCell="C416" sqref="C416"/>
    </sheetView>
  </sheetViews>
  <sheetFormatPr defaultColWidth="14.42578125" defaultRowHeight="15.75"/>
  <cols>
    <col min="1" max="1" width="13.7109375" customWidth="1"/>
    <col min="2" max="2" width="11.85546875" style="32" customWidth="1"/>
    <col min="3" max="3" width="17.7109375" customWidth="1"/>
    <col min="4" max="4" width="8.140625" customWidth="1"/>
    <col min="5" max="5" width="7.42578125" customWidth="1"/>
    <col min="6" max="7" width="7.85546875" customWidth="1"/>
    <col min="8" max="8" width="8.28515625" customWidth="1"/>
    <col min="9" max="9" width="7" customWidth="1"/>
    <col min="10" max="10" width="8.140625" customWidth="1"/>
    <col min="11" max="11" width="8.42578125" customWidth="1"/>
    <col min="12" max="12" width="10.28515625" customWidth="1"/>
    <col min="13" max="13" width="8.28515625" customWidth="1"/>
    <col min="14" max="14" width="11.28515625" style="30" customWidth="1"/>
    <col min="15" max="15" width="8.140625" customWidth="1"/>
    <col min="16" max="17" width="9.42578125" customWidth="1"/>
    <col min="18" max="18" width="8.7109375" customWidth="1"/>
    <col min="19" max="19" width="8" customWidth="1"/>
    <col min="20" max="20" width="8.85546875" customWidth="1"/>
    <col min="21" max="21" width="9.28515625" customWidth="1"/>
    <col min="22" max="22" width="8.42578125" customWidth="1"/>
    <col min="23" max="23" width="9.28515625" customWidth="1"/>
    <col min="24" max="24" width="8.85546875" customWidth="1"/>
    <col min="25" max="25" width="9.85546875" customWidth="1"/>
    <col min="26" max="26" width="11.28515625" customWidth="1"/>
    <col min="27" max="27" width="8.140625" hidden="1" customWidth="1"/>
    <col min="28" max="28" width="8.42578125" customWidth="1"/>
    <col min="29" max="29" width="8.5703125" customWidth="1"/>
    <col min="30" max="30" width="10.85546875" customWidth="1"/>
    <col min="31" max="31" width="8.5703125" customWidth="1"/>
    <col min="32" max="32" width="10.42578125" customWidth="1"/>
    <col min="33" max="33" width="8.5703125" customWidth="1"/>
    <col min="34" max="34" width="9.5703125" customWidth="1"/>
    <col min="35" max="35" width="8.42578125" customWidth="1"/>
    <col min="36" max="36" width="10" customWidth="1"/>
    <col min="37" max="37" width="15.5703125" customWidth="1"/>
    <col min="38" max="48" width="13.5703125" customWidth="1"/>
  </cols>
  <sheetData>
    <row r="1" spans="1:48" ht="16.5" thickBot="1"/>
    <row r="2" spans="1:48" ht="30" customHeight="1" thickBot="1">
      <c r="B2" s="564" t="s">
        <v>46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5.75" customHeight="1">
      <c r="B3" s="24"/>
      <c r="C3" s="2"/>
      <c r="D3" s="25"/>
      <c r="E3" s="26"/>
      <c r="F3" s="26"/>
      <c r="G3" s="567" t="s">
        <v>0</v>
      </c>
      <c r="H3" s="568"/>
      <c r="I3" s="568"/>
      <c r="J3" s="568"/>
      <c r="K3" s="568"/>
      <c r="L3" s="569"/>
      <c r="M3" s="59"/>
      <c r="N3" s="28"/>
      <c r="O3" s="567" t="s">
        <v>1</v>
      </c>
      <c r="P3" s="568"/>
      <c r="Q3" s="568"/>
      <c r="R3" s="568"/>
      <c r="S3" s="570"/>
      <c r="T3" s="570"/>
      <c r="U3" s="570"/>
      <c r="V3" s="570"/>
      <c r="W3" s="570"/>
      <c r="X3" s="570"/>
      <c r="Y3" s="571"/>
      <c r="Z3" s="572" t="s">
        <v>2</v>
      </c>
      <c r="AA3" s="573"/>
      <c r="AB3" s="574"/>
      <c r="AC3" s="574"/>
      <c r="AD3" s="574"/>
      <c r="AE3" s="574"/>
      <c r="AF3" s="574"/>
      <c r="AG3" s="574"/>
      <c r="AH3" s="574"/>
      <c r="AI3" s="575"/>
      <c r="AJ3" s="3"/>
      <c r="AK3" s="3"/>
      <c r="AL3" s="3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5.75" customHeight="1">
      <c r="A4" s="100" t="s">
        <v>407</v>
      </c>
      <c r="B4" s="40" t="s">
        <v>3</v>
      </c>
      <c r="C4" s="38" t="s">
        <v>4</v>
      </c>
      <c r="D4" s="6" t="s">
        <v>5</v>
      </c>
      <c r="E4" s="27" t="s">
        <v>6</v>
      </c>
      <c r="F4" s="2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29" t="s">
        <v>15</v>
      </c>
      <c r="O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11</v>
      </c>
      <c r="V4" s="8" t="s">
        <v>22</v>
      </c>
      <c r="W4" s="8" t="s">
        <v>23</v>
      </c>
      <c r="X4" s="8" t="s">
        <v>24</v>
      </c>
      <c r="Y4" s="7" t="s">
        <v>25</v>
      </c>
      <c r="Z4" s="7" t="s">
        <v>26</v>
      </c>
      <c r="AA4" s="7" t="s">
        <v>12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9" t="s">
        <v>36</v>
      </c>
      <c r="AL4" s="5" t="s">
        <v>45</v>
      </c>
      <c r="AM4" s="10"/>
      <c r="AN4" s="10"/>
      <c r="AO4" s="10"/>
      <c r="AP4" s="10"/>
      <c r="AQ4" s="10"/>
      <c r="AR4" s="10"/>
      <c r="AS4" s="10"/>
      <c r="AT4" s="10"/>
      <c r="AU4" s="11"/>
      <c r="AV4" s="12"/>
    </row>
    <row r="5" spans="1:48" ht="15.75" customHeight="1">
      <c r="A5" s="98"/>
      <c r="B5" s="99"/>
      <c r="C5" s="45" t="s">
        <v>37</v>
      </c>
      <c r="D5" s="45" t="s">
        <v>38</v>
      </c>
      <c r="E5" s="46"/>
      <c r="F5" s="46"/>
      <c r="G5" s="39"/>
      <c r="H5" s="39"/>
      <c r="I5" s="47" t="s">
        <v>39</v>
      </c>
      <c r="J5" s="48" t="s">
        <v>40</v>
      </c>
      <c r="K5" s="39"/>
      <c r="L5" s="39"/>
      <c r="M5" s="39"/>
      <c r="N5" s="4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50"/>
      <c r="AJ5" s="39"/>
      <c r="AK5" s="39"/>
      <c r="AL5" s="39"/>
      <c r="AM5" s="4"/>
      <c r="AN5" s="4"/>
      <c r="AO5" s="4"/>
      <c r="AP5" s="4"/>
      <c r="AQ5" s="4"/>
      <c r="AR5" s="4"/>
      <c r="AS5" s="4"/>
      <c r="AT5" s="4"/>
      <c r="AU5" s="11"/>
      <c r="AV5" s="13"/>
    </row>
    <row r="6" spans="1:48" ht="15.75" customHeight="1">
      <c r="A6" s="97" t="s">
        <v>412</v>
      </c>
      <c r="B6" s="95">
        <v>45778</v>
      </c>
      <c r="C6" s="69" t="s">
        <v>402</v>
      </c>
      <c r="D6" s="70">
        <v>1485</v>
      </c>
      <c r="E6" s="71">
        <v>1</v>
      </c>
      <c r="F6" s="71">
        <v>1.1000000000000001</v>
      </c>
      <c r="G6" s="71">
        <v>4.3</v>
      </c>
      <c r="H6" s="71">
        <v>0.17</v>
      </c>
      <c r="I6" s="71">
        <v>0.52</v>
      </c>
      <c r="J6" s="72">
        <v>3.3000000000000002E-2</v>
      </c>
      <c r="K6" s="72">
        <v>0.10199999999999999</v>
      </c>
      <c r="L6" s="72">
        <v>5.6000000000000001E-2</v>
      </c>
      <c r="M6" s="72">
        <v>1.6E-2</v>
      </c>
      <c r="N6" s="89">
        <f t="shared" ref="N6:N17" si="0">100-SUM(G6:M6)</f>
        <v>94.802999999999997</v>
      </c>
      <c r="O6" s="82">
        <v>35.68</v>
      </c>
      <c r="P6" s="34">
        <v>37.28</v>
      </c>
      <c r="Q6" s="34">
        <v>6.73</v>
      </c>
      <c r="R6" s="34">
        <v>17.579999999999998</v>
      </c>
      <c r="S6" s="34">
        <v>0.33</v>
      </c>
      <c r="T6" s="34">
        <v>0.28999999999999998</v>
      </c>
      <c r="U6" s="34">
        <v>0.25</v>
      </c>
      <c r="V6" s="34">
        <v>0.22</v>
      </c>
      <c r="W6" s="34">
        <v>0.5</v>
      </c>
      <c r="X6" s="34">
        <v>1.02</v>
      </c>
      <c r="Y6" s="34">
        <v>1.04</v>
      </c>
      <c r="Z6" s="34">
        <v>1.23</v>
      </c>
      <c r="AA6" s="34"/>
      <c r="AB6" s="34" t="s">
        <v>48</v>
      </c>
      <c r="AC6" s="34">
        <v>22.3</v>
      </c>
      <c r="AD6" s="34">
        <v>25.2</v>
      </c>
      <c r="AE6" s="34">
        <v>18.600000000000001</v>
      </c>
      <c r="AF6" s="34">
        <v>0.6</v>
      </c>
      <c r="AG6" s="34">
        <v>3.45</v>
      </c>
      <c r="AH6" s="34">
        <v>52.15</v>
      </c>
      <c r="AI6" s="34">
        <v>1.3548387096774193</v>
      </c>
      <c r="AJ6" s="34">
        <v>42.465753424657542</v>
      </c>
      <c r="AK6" s="34">
        <v>873.82500000000005</v>
      </c>
      <c r="AL6" s="36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.75" customHeight="1">
      <c r="A7" s="97" t="s">
        <v>411</v>
      </c>
      <c r="B7" s="95">
        <v>45778</v>
      </c>
      <c r="C7" s="69" t="s">
        <v>403</v>
      </c>
      <c r="D7" s="70">
        <v>1488</v>
      </c>
      <c r="E7" s="71">
        <v>3.05</v>
      </c>
      <c r="F7" s="71">
        <v>3.15</v>
      </c>
      <c r="G7" s="71">
        <v>4.32</v>
      </c>
      <c r="H7" s="71">
        <v>0.18</v>
      </c>
      <c r="I7" s="71">
        <v>0.64</v>
      </c>
      <c r="J7" s="72">
        <v>2.3E-2</v>
      </c>
      <c r="K7" s="72">
        <v>0.10299999999999999</v>
      </c>
      <c r="L7" s="72">
        <v>7.0000000000000007E-2</v>
      </c>
      <c r="M7" s="72">
        <v>1.4999999999999999E-2</v>
      </c>
      <c r="N7" s="89">
        <f t="shared" si="0"/>
        <v>94.649000000000001</v>
      </c>
      <c r="O7" s="82">
        <v>35.35</v>
      </c>
      <c r="P7" s="34">
        <v>37.520000000000003</v>
      </c>
      <c r="Q7" s="34">
        <v>6.7</v>
      </c>
      <c r="R7" s="34">
        <v>17.899999999999999</v>
      </c>
      <c r="S7" s="34">
        <v>0.27</v>
      </c>
      <c r="T7" s="34">
        <v>0.24</v>
      </c>
      <c r="U7" s="34">
        <v>0.25</v>
      </c>
      <c r="V7" s="34">
        <v>0.22</v>
      </c>
      <c r="W7" s="34">
        <v>0.48</v>
      </c>
      <c r="X7" s="34">
        <v>0.98</v>
      </c>
      <c r="Y7" s="34">
        <v>1.0613861386138614</v>
      </c>
      <c r="Z7" s="34">
        <v>1.2509193776520511</v>
      </c>
      <c r="AA7" s="34"/>
      <c r="AB7" s="34" t="s">
        <v>50</v>
      </c>
      <c r="AC7" s="34">
        <v>6.3</v>
      </c>
      <c r="AD7" s="34" t="s">
        <v>97</v>
      </c>
      <c r="AE7" s="34"/>
      <c r="AF7" s="34"/>
      <c r="AG7" s="34"/>
      <c r="AH7" s="34"/>
      <c r="AI7" s="34"/>
      <c r="AJ7" s="34"/>
      <c r="AK7" s="34"/>
      <c r="AL7" s="36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.75" customHeight="1">
      <c r="A8" s="97" t="s">
        <v>410</v>
      </c>
      <c r="B8" s="95">
        <v>45778</v>
      </c>
      <c r="C8" s="69" t="s">
        <v>404</v>
      </c>
      <c r="D8" s="70">
        <v>1489</v>
      </c>
      <c r="E8" s="71">
        <v>4.5</v>
      </c>
      <c r="F8" s="71">
        <v>5</v>
      </c>
      <c r="G8" s="71">
        <v>4.37</v>
      </c>
      <c r="H8" s="71">
        <v>0.17</v>
      </c>
      <c r="I8" s="71">
        <v>0.44</v>
      </c>
      <c r="J8" s="72">
        <v>2.9000000000000001E-2</v>
      </c>
      <c r="K8" s="72">
        <v>0.105</v>
      </c>
      <c r="L8" s="72">
        <v>5.2999999999999999E-2</v>
      </c>
      <c r="M8" s="72">
        <v>1.4999999999999999E-2</v>
      </c>
      <c r="N8" s="89">
        <f t="shared" si="0"/>
        <v>94.817999999999998</v>
      </c>
      <c r="O8" s="82">
        <v>34.909999999999997</v>
      </c>
      <c r="P8" s="34">
        <v>37.94</v>
      </c>
      <c r="Q8" s="34">
        <v>6.75</v>
      </c>
      <c r="R8" s="34">
        <v>17.91</v>
      </c>
      <c r="S8" s="34">
        <v>0.27</v>
      </c>
      <c r="T8" s="34">
        <v>0.24</v>
      </c>
      <c r="U8" s="34">
        <v>0.26</v>
      </c>
      <c r="V8" s="34">
        <v>0.21</v>
      </c>
      <c r="W8" s="34">
        <v>0.46</v>
      </c>
      <c r="X8" s="34">
        <v>0.95</v>
      </c>
      <c r="Y8" s="34">
        <v>1.086794614723575</v>
      </c>
      <c r="Z8" s="34">
        <v>1.2801489544543112</v>
      </c>
      <c r="AA8" s="34"/>
      <c r="AB8" s="34" t="s">
        <v>53</v>
      </c>
      <c r="AC8" s="34">
        <v>14.5</v>
      </c>
      <c r="AD8" s="34">
        <v>25</v>
      </c>
      <c r="AE8" s="34">
        <v>19.2</v>
      </c>
      <c r="AF8" s="34">
        <v>0.6</v>
      </c>
      <c r="AG8" s="34">
        <v>3.62</v>
      </c>
      <c r="AH8" s="34">
        <v>51.58</v>
      </c>
      <c r="AI8" s="34">
        <v>1.3020833333333335</v>
      </c>
      <c r="AJ8" s="34">
        <v>43.438914027149316</v>
      </c>
      <c r="AK8" s="34">
        <v>872.91</v>
      </c>
      <c r="AL8" s="36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.75" customHeight="1">
      <c r="A9" s="97" t="s">
        <v>409</v>
      </c>
      <c r="B9" s="95">
        <v>45778</v>
      </c>
      <c r="C9" s="69" t="s">
        <v>405</v>
      </c>
      <c r="D9" s="70">
        <v>1485</v>
      </c>
      <c r="E9" s="71">
        <v>7.05</v>
      </c>
      <c r="F9" s="71">
        <v>7.15</v>
      </c>
      <c r="G9" s="71">
        <v>4.3499999999999996</v>
      </c>
      <c r="H9" s="71">
        <v>0.22</v>
      </c>
      <c r="I9" s="71">
        <v>0.47</v>
      </c>
      <c r="J9" s="72">
        <v>1.9E-2</v>
      </c>
      <c r="K9" s="72">
        <v>0.106</v>
      </c>
      <c r="L9" s="72">
        <v>5.6000000000000001E-2</v>
      </c>
      <c r="M9" s="72">
        <v>1.4E-2</v>
      </c>
      <c r="N9" s="89">
        <f t="shared" si="0"/>
        <v>94.765000000000001</v>
      </c>
      <c r="O9" s="82">
        <v>34.26</v>
      </c>
      <c r="P9" s="34">
        <v>38.79</v>
      </c>
      <c r="Q9" s="34">
        <v>6.66</v>
      </c>
      <c r="R9" s="34">
        <v>17.72</v>
      </c>
      <c r="S9" s="34">
        <v>0.26</v>
      </c>
      <c r="T9" s="34">
        <v>0.27</v>
      </c>
      <c r="U9" s="34">
        <v>0.26</v>
      </c>
      <c r="V9" s="34">
        <v>0.2</v>
      </c>
      <c r="W9" s="34">
        <v>0.45</v>
      </c>
      <c r="X9" s="34">
        <v>1.01</v>
      </c>
      <c r="Y9" s="34">
        <v>1.1322241681260947</v>
      </c>
      <c r="Z9" s="34">
        <v>1.3266199649737305</v>
      </c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6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.75" customHeight="1">
      <c r="A10" s="97" t="s">
        <v>408</v>
      </c>
      <c r="B10" s="95">
        <v>45778</v>
      </c>
      <c r="C10" s="69" t="s">
        <v>406</v>
      </c>
      <c r="D10" s="70">
        <v>1484</v>
      </c>
      <c r="E10" s="71">
        <v>9.3000000000000007</v>
      </c>
      <c r="F10" s="71">
        <v>9.4</v>
      </c>
      <c r="G10" s="71">
        <v>4.43</v>
      </c>
      <c r="H10" s="71">
        <v>0.17</v>
      </c>
      <c r="I10" s="71">
        <v>0.28000000000000003</v>
      </c>
      <c r="J10" s="72">
        <v>2.7E-2</v>
      </c>
      <c r="K10" s="72">
        <v>0.10299999999999999</v>
      </c>
      <c r="L10" s="72">
        <v>4.2000000000000003E-2</v>
      </c>
      <c r="M10" s="72">
        <v>1.6E-2</v>
      </c>
      <c r="N10" s="89">
        <f t="shared" si="0"/>
        <v>94.932000000000002</v>
      </c>
      <c r="O10" s="82">
        <v>34.39</v>
      </c>
      <c r="P10" s="34">
        <v>38.33</v>
      </c>
      <c r="Q10" s="34">
        <v>6.84</v>
      </c>
      <c r="R10" s="34">
        <v>17.73</v>
      </c>
      <c r="S10" s="34">
        <v>0.25</v>
      </c>
      <c r="T10" s="34">
        <v>0.28999999999999998</v>
      </c>
      <c r="U10" s="34">
        <v>0.28999999999999998</v>
      </c>
      <c r="V10" s="34">
        <v>0.21</v>
      </c>
      <c r="W10" s="34">
        <v>0.47</v>
      </c>
      <c r="X10" s="34">
        <v>1.07</v>
      </c>
      <c r="Y10" s="34">
        <v>1.1145681884268681</v>
      </c>
      <c r="Z10" s="34">
        <v>1.3134632160511777</v>
      </c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6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.75" customHeight="1">
      <c r="A11" s="97" t="s">
        <v>414</v>
      </c>
      <c r="B11" s="95">
        <v>45778</v>
      </c>
      <c r="C11" s="69" t="s">
        <v>413</v>
      </c>
      <c r="D11" s="70" t="s">
        <v>51</v>
      </c>
      <c r="E11" s="71">
        <v>11</v>
      </c>
      <c r="F11" s="71">
        <v>11.1</v>
      </c>
      <c r="G11" s="71">
        <v>4.4800000000000004</v>
      </c>
      <c r="H11" s="71">
        <v>0.19</v>
      </c>
      <c r="I11" s="71">
        <v>0.57999999999999996</v>
      </c>
      <c r="J11" s="72">
        <v>1.7000000000000001E-2</v>
      </c>
      <c r="K11" s="72">
        <v>0.108</v>
      </c>
      <c r="L11" s="72">
        <v>5.8999999999999997E-2</v>
      </c>
      <c r="M11" s="72">
        <v>1.6E-2</v>
      </c>
      <c r="N11" s="89">
        <f t="shared" si="0"/>
        <v>94.55</v>
      </c>
      <c r="O11" s="82">
        <v>33.79</v>
      </c>
      <c r="P11" s="34">
        <v>38.97</v>
      </c>
      <c r="Q11" s="34">
        <v>7.14</v>
      </c>
      <c r="R11" s="34">
        <v>17.47</v>
      </c>
      <c r="S11" s="34">
        <v>0.24</v>
      </c>
      <c r="T11" s="34">
        <v>0.3</v>
      </c>
      <c r="U11" s="34">
        <v>0.26</v>
      </c>
      <c r="V11" s="34">
        <v>0.19</v>
      </c>
      <c r="W11" s="34">
        <v>0.45</v>
      </c>
      <c r="X11" s="34">
        <v>1.0900000000000001</v>
      </c>
      <c r="Y11" s="34">
        <v>1.1532997928381177</v>
      </c>
      <c r="Z11" s="34">
        <v>1.364604912696064</v>
      </c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6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.75" customHeight="1">
      <c r="A12" s="97" t="s">
        <v>416</v>
      </c>
      <c r="B12" s="95">
        <v>45778</v>
      </c>
      <c r="C12" s="69" t="s">
        <v>415</v>
      </c>
      <c r="D12" s="70" t="s">
        <v>51</v>
      </c>
      <c r="E12" s="71">
        <v>13.2</v>
      </c>
      <c r="F12" s="71">
        <v>13.3</v>
      </c>
      <c r="G12" s="71">
        <v>4.43</v>
      </c>
      <c r="H12" s="71">
        <v>0.16</v>
      </c>
      <c r="I12" s="71">
        <v>0.42</v>
      </c>
      <c r="J12" s="72">
        <v>2.8000000000000001E-2</v>
      </c>
      <c r="K12" s="72">
        <v>0.104</v>
      </c>
      <c r="L12" s="72">
        <v>5.1999999999999998E-2</v>
      </c>
      <c r="M12" s="72">
        <v>1.4999999999999999E-2</v>
      </c>
      <c r="N12" s="89">
        <f t="shared" si="0"/>
        <v>94.790999999999997</v>
      </c>
      <c r="O12" s="82">
        <v>34.53</v>
      </c>
      <c r="P12" s="34">
        <v>38.4</v>
      </c>
      <c r="Q12" s="34">
        <v>6.77</v>
      </c>
      <c r="R12" s="34">
        <v>17.55</v>
      </c>
      <c r="S12" s="34">
        <v>0.3</v>
      </c>
      <c r="T12" s="34">
        <v>0.26</v>
      </c>
      <c r="U12" s="34">
        <v>0.26</v>
      </c>
      <c r="V12" s="34">
        <v>0.27</v>
      </c>
      <c r="W12" s="34">
        <v>0.53</v>
      </c>
      <c r="X12" s="34">
        <v>1.01</v>
      </c>
      <c r="Y12" s="34">
        <v>1.1120764552562987</v>
      </c>
      <c r="Z12" s="34">
        <v>1.3081378511439328</v>
      </c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6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.75" customHeight="1">
      <c r="A13" s="97" t="s">
        <v>418</v>
      </c>
      <c r="B13" s="51">
        <v>45778</v>
      </c>
      <c r="C13" s="33" t="s">
        <v>417</v>
      </c>
      <c r="D13" s="37">
        <v>1503</v>
      </c>
      <c r="E13" s="34">
        <v>15.3</v>
      </c>
      <c r="F13" s="34">
        <v>15.4</v>
      </c>
      <c r="G13" s="34">
        <v>4.4400000000000004</v>
      </c>
      <c r="H13" s="34">
        <v>0.21</v>
      </c>
      <c r="I13" s="34">
        <v>0.56999999999999995</v>
      </c>
      <c r="J13" s="31">
        <v>1.7999999999999999E-2</v>
      </c>
      <c r="K13" s="31">
        <v>0.104</v>
      </c>
      <c r="L13" s="31">
        <v>7.0000000000000007E-2</v>
      </c>
      <c r="M13" s="31">
        <v>1.4E-2</v>
      </c>
      <c r="N13" s="35">
        <f t="shared" si="0"/>
        <v>94.573999999999998</v>
      </c>
      <c r="O13" s="34">
        <v>33.81</v>
      </c>
      <c r="P13" s="34">
        <v>39.29</v>
      </c>
      <c r="Q13" s="34">
        <v>6.82</v>
      </c>
      <c r="R13" s="34">
        <v>17.57</v>
      </c>
      <c r="S13" s="34">
        <v>0.28999999999999998</v>
      </c>
      <c r="T13" s="34">
        <v>0.24</v>
      </c>
      <c r="U13" s="34">
        <v>0.25</v>
      </c>
      <c r="V13" s="34">
        <v>0.27</v>
      </c>
      <c r="W13" s="34">
        <v>0.4</v>
      </c>
      <c r="X13" s="34">
        <v>0.96</v>
      </c>
      <c r="Y13" s="34">
        <f>P13/O13</f>
        <v>1.1620822241940254</v>
      </c>
      <c r="Z13" s="34">
        <f>(Q13+P13)/O13</f>
        <v>1.3637976929902396</v>
      </c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6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.75" customHeight="1">
      <c r="A14" s="97" t="s">
        <v>420</v>
      </c>
      <c r="B14" s="51">
        <v>45778</v>
      </c>
      <c r="C14" s="33" t="s">
        <v>419</v>
      </c>
      <c r="D14" s="37">
        <v>1497</v>
      </c>
      <c r="E14" s="34">
        <v>17.2</v>
      </c>
      <c r="F14" s="34">
        <v>17.3</v>
      </c>
      <c r="G14" s="34">
        <v>4.45</v>
      </c>
      <c r="H14" s="34">
        <v>0.21</v>
      </c>
      <c r="I14" s="34">
        <v>0.63</v>
      </c>
      <c r="J14" s="31">
        <v>0.02</v>
      </c>
      <c r="K14" s="31">
        <v>0.106</v>
      </c>
      <c r="L14" s="31">
        <v>6.9000000000000006E-2</v>
      </c>
      <c r="M14" s="31">
        <v>1.2999999999999999E-2</v>
      </c>
      <c r="N14" s="35">
        <f t="shared" si="0"/>
        <v>94.501999999999995</v>
      </c>
      <c r="O14" s="34">
        <v>34.130000000000003</v>
      </c>
      <c r="P14" s="34">
        <v>39.22</v>
      </c>
      <c r="Q14" s="34">
        <v>6.76</v>
      </c>
      <c r="R14" s="34">
        <v>17.43</v>
      </c>
      <c r="S14" s="34">
        <v>0.26</v>
      </c>
      <c r="T14" s="34">
        <v>0.22</v>
      </c>
      <c r="U14" s="34">
        <v>0.25</v>
      </c>
      <c r="V14" s="34">
        <v>0.28999999999999998</v>
      </c>
      <c r="W14" s="34">
        <v>0.43</v>
      </c>
      <c r="X14" s="34">
        <v>0.89</v>
      </c>
      <c r="Y14" s="34">
        <f>P14/O14</f>
        <v>1.1491356577790799</v>
      </c>
      <c r="Z14" s="34">
        <f>(Q14+P14)/O14</f>
        <v>1.3472018751831232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6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.75" customHeight="1">
      <c r="A15" s="97" t="s">
        <v>422</v>
      </c>
      <c r="B15" s="51">
        <v>45778</v>
      </c>
      <c r="C15" s="33" t="s">
        <v>421</v>
      </c>
      <c r="D15" s="37">
        <v>1503</v>
      </c>
      <c r="E15" s="34">
        <v>19.25</v>
      </c>
      <c r="F15" s="34">
        <v>19.350000000000001</v>
      </c>
      <c r="G15" s="34">
        <v>4.3499999999999996</v>
      </c>
      <c r="H15" s="34">
        <v>0.22</v>
      </c>
      <c r="I15" s="34">
        <v>0.45</v>
      </c>
      <c r="J15" s="31">
        <v>0.02</v>
      </c>
      <c r="K15" s="31">
        <v>0.104</v>
      </c>
      <c r="L15" s="31">
        <v>5.7000000000000002E-2</v>
      </c>
      <c r="M15" s="31">
        <v>1.6E-2</v>
      </c>
      <c r="N15" s="35">
        <f t="shared" si="0"/>
        <v>94.783000000000001</v>
      </c>
      <c r="O15" s="34">
        <v>33.33</v>
      </c>
      <c r="P15" s="34">
        <v>39.26</v>
      </c>
      <c r="Q15" s="34">
        <v>6.91</v>
      </c>
      <c r="R15" s="34">
        <v>17.41</v>
      </c>
      <c r="S15" s="34">
        <v>0.48</v>
      </c>
      <c r="T15" s="34">
        <v>0.34</v>
      </c>
      <c r="U15" s="34">
        <v>0.31</v>
      </c>
      <c r="V15" s="34">
        <v>0.33</v>
      </c>
      <c r="W15" s="34">
        <v>0.49</v>
      </c>
      <c r="X15" s="34">
        <v>1.03</v>
      </c>
      <c r="Y15" s="34">
        <f>P15/O15</f>
        <v>1.1779177917791779</v>
      </c>
      <c r="Z15" s="34">
        <f>(Q15+P15)/O15</f>
        <v>1.3852385238523854</v>
      </c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6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.75" customHeight="1">
      <c r="A16" s="97" t="s">
        <v>424</v>
      </c>
      <c r="B16" s="51">
        <v>45778</v>
      </c>
      <c r="C16" s="33" t="s">
        <v>423</v>
      </c>
      <c r="D16" s="37">
        <v>1495</v>
      </c>
      <c r="E16" s="34">
        <v>21</v>
      </c>
      <c r="F16" s="34">
        <v>21.1</v>
      </c>
      <c r="G16" s="34">
        <v>4.41</v>
      </c>
      <c r="H16" s="34">
        <v>0.2</v>
      </c>
      <c r="I16" s="34">
        <v>0.47</v>
      </c>
      <c r="J16" s="31">
        <v>0.02</v>
      </c>
      <c r="K16" s="31">
        <v>0.108</v>
      </c>
      <c r="L16" s="31">
        <v>0.06</v>
      </c>
      <c r="M16" s="31">
        <v>1.6E-2</v>
      </c>
      <c r="N16" s="35">
        <f t="shared" si="0"/>
        <v>94.716000000000008</v>
      </c>
      <c r="O16" s="34">
        <v>33.119999999999997</v>
      </c>
      <c r="P16" s="34">
        <v>39.15</v>
      </c>
      <c r="Q16" s="34">
        <v>6.86</v>
      </c>
      <c r="R16" s="34">
        <v>18.309999999999999</v>
      </c>
      <c r="S16" s="34">
        <v>0.28000000000000003</v>
      </c>
      <c r="T16" s="34">
        <v>0.25</v>
      </c>
      <c r="U16" s="34">
        <v>0.26</v>
      </c>
      <c r="V16" s="34">
        <v>0.2</v>
      </c>
      <c r="W16" s="34">
        <v>0.43</v>
      </c>
      <c r="X16" s="34">
        <v>1.04</v>
      </c>
      <c r="Y16" s="34">
        <f>P16/O16</f>
        <v>1.1820652173913044</v>
      </c>
      <c r="Z16" s="34">
        <f>(Q16+P16)/O16</f>
        <v>1.3891908212560387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6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.75" customHeight="1">
      <c r="A17" s="101" t="s">
        <v>426</v>
      </c>
      <c r="B17" s="95">
        <v>45778</v>
      </c>
      <c r="C17" s="69" t="s">
        <v>425</v>
      </c>
      <c r="D17" s="70">
        <v>1488</v>
      </c>
      <c r="E17" s="71">
        <v>22.4</v>
      </c>
      <c r="F17" s="71">
        <v>22.5</v>
      </c>
      <c r="G17" s="71">
        <v>4.3099999999999996</v>
      </c>
      <c r="H17" s="71">
        <v>0.19</v>
      </c>
      <c r="I17" s="71">
        <v>0.37</v>
      </c>
      <c r="J17" s="72">
        <v>2.4E-2</v>
      </c>
      <c r="K17" s="72">
        <v>0.104</v>
      </c>
      <c r="L17" s="72">
        <v>5.0999999999999997E-2</v>
      </c>
      <c r="M17" s="72">
        <v>1.6E-2</v>
      </c>
      <c r="N17" s="35">
        <f t="shared" si="0"/>
        <v>94.935000000000002</v>
      </c>
      <c r="O17" s="82">
        <v>33.590000000000003</v>
      </c>
      <c r="P17" s="34">
        <v>39.130000000000003</v>
      </c>
      <c r="Q17" s="34">
        <v>6.97</v>
      </c>
      <c r="R17" s="34">
        <v>17.45</v>
      </c>
      <c r="S17" s="34">
        <v>0.31</v>
      </c>
      <c r="T17" s="34">
        <v>0.31</v>
      </c>
      <c r="U17" s="34">
        <v>0.28999999999999998</v>
      </c>
      <c r="V17" s="34">
        <v>0.26</v>
      </c>
      <c r="W17" s="34">
        <v>0.53</v>
      </c>
      <c r="X17" s="34">
        <v>1.05</v>
      </c>
      <c r="Y17" s="34">
        <v>1.1649300387019945</v>
      </c>
      <c r="Z17" s="34">
        <v>1.3724322715093777</v>
      </c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6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.75" customHeight="1">
      <c r="A18" s="76"/>
      <c r="B18" s="95"/>
      <c r="C18" s="69"/>
      <c r="D18" s="70"/>
      <c r="E18" s="71"/>
      <c r="F18" s="71"/>
      <c r="G18" s="71"/>
      <c r="H18" s="71"/>
      <c r="I18" s="71"/>
      <c r="J18" s="72"/>
      <c r="K18" s="72"/>
      <c r="L18" s="72"/>
      <c r="M18" s="72"/>
      <c r="N18" s="89"/>
      <c r="O18" s="82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6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.75" customHeight="1">
      <c r="A19" s="101" t="s">
        <v>427</v>
      </c>
      <c r="B19" s="95">
        <v>45779</v>
      </c>
      <c r="C19" s="69" t="s">
        <v>428</v>
      </c>
      <c r="D19" s="70">
        <v>1491</v>
      </c>
      <c r="E19" s="71">
        <v>0.45</v>
      </c>
      <c r="F19" s="71">
        <v>0.55000000000000004</v>
      </c>
      <c r="G19" s="71">
        <v>4.47</v>
      </c>
      <c r="H19" s="71">
        <v>0.18</v>
      </c>
      <c r="I19" s="71">
        <v>0.44</v>
      </c>
      <c r="J19" s="72">
        <v>2.4E-2</v>
      </c>
      <c r="K19" s="72">
        <v>0.105</v>
      </c>
      <c r="L19" s="72">
        <v>5.6000000000000001E-2</v>
      </c>
      <c r="M19" s="72">
        <v>1.6E-2</v>
      </c>
      <c r="N19" s="35">
        <f t="shared" ref="N19:N29" si="1">100-SUM(G19:M19)</f>
        <v>94.709000000000003</v>
      </c>
      <c r="O19" s="82">
        <v>34.24</v>
      </c>
      <c r="P19" s="34">
        <v>38.56</v>
      </c>
      <c r="Q19" s="34">
        <v>6.83</v>
      </c>
      <c r="R19" s="34">
        <v>17.690000000000001</v>
      </c>
      <c r="S19" s="34">
        <v>0.25</v>
      </c>
      <c r="T19" s="34">
        <v>0.25</v>
      </c>
      <c r="U19" s="34">
        <v>0.26</v>
      </c>
      <c r="V19" s="34">
        <v>0.27</v>
      </c>
      <c r="W19" s="34">
        <v>0.55000000000000004</v>
      </c>
      <c r="X19" s="34">
        <v>1</v>
      </c>
      <c r="Y19" s="34">
        <v>1.1261682242990654</v>
      </c>
      <c r="Z19" s="34">
        <v>1.325642523364486</v>
      </c>
      <c r="AA19" s="34"/>
      <c r="AB19" s="34" t="s">
        <v>50</v>
      </c>
      <c r="AC19" s="34">
        <v>6.3</v>
      </c>
      <c r="AD19" s="34">
        <v>24.8</v>
      </c>
      <c r="AE19" s="34">
        <v>18.600000000000001</v>
      </c>
      <c r="AF19" s="34">
        <v>0.6</v>
      </c>
      <c r="AG19" s="34">
        <v>3.48</v>
      </c>
      <c r="AH19" s="34">
        <v>52.519999999999996</v>
      </c>
      <c r="AI19" s="34">
        <v>1.3333333333333333</v>
      </c>
      <c r="AJ19" s="34">
        <v>42.857142857142854</v>
      </c>
      <c r="AK19" s="34">
        <v>862.54</v>
      </c>
      <c r="AL19" s="36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.75" customHeight="1">
      <c r="A20" s="101" t="s">
        <v>430</v>
      </c>
      <c r="B20" s="95">
        <v>45779</v>
      </c>
      <c r="C20" s="69" t="s">
        <v>429</v>
      </c>
      <c r="D20" s="70">
        <v>1504</v>
      </c>
      <c r="E20" s="71">
        <v>2.4</v>
      </c>
      <c r="F20" s="71">
        <v>2.5</v>
      </c>
      <c r="G20" s="71">
        <v>4.41</v>
      </c>
      <c r="H20" s="71">
        <v>0.18</v>
      </c>
      <c r="I20" s="71">
        <v>0.47</v>
      </c>
      <c r="J20" s="72">
        <v>2.5999999999999999E-2</v>
      </c>
      <c r="K20" s="72">
        <v>0.109</v>
      </c>
      <c r="L20" s="72">
        <v>5.8000000000000003E-2</v>
      </c>
      <c r="M20" s="72">
        <v>1.4999999999999999E-2</v>
      </c>
      <c r="N20" s="35">
        <f t="shared" si="1"/>
        <v>94.731999999999999</v>
      </c>
      <c r="O20" s="82">
        <v>34.71</v>
      </c>
      <c r="P20" s="34">
        <v>38.22</v>
      </c>
      <c r="Q20" s="34">
        <v>6.86</v>
      </c>
      <c r="R20" s="34">
        <v>17.64</v>
      </c>
      <c r="S20" s="34">
        <v>0.25</v>
      </c>
      <c r="T20" s="34">
        <v>0.24</v>
      </c>
      <c r="U20" s="34">
        <v>0.24</v>
      </c>
      <c r="V20" s="34">
        <v>0.22</v>
      </c>
      <c r="W20" s="34">
        <v>0.5</v>
      </c>
      <c r="X20" s="34">
        <v>1</v>
      </c>
      <c r="Y20" s="34">
        <v>1.101123595505618</v>
      </c>
      <c r="Z20" s="34">
        <v>1.2987611639297032</v>
      </c>
      <c r="AA20" s="34"/>
      <c r="AB20" s="34" t="s">
        <v>53</v>
      </c>
      <c r="AC20" s="34">
        <v>14.3</v>
      </c>
      <c r="AD20" s="34" t="s">
        <v>97</v>
      </c>
      <c r="AE20" s="34"/>
      <c r="AF20" s="34"/>
      <c r="AG20" s="34"/>
      <c r="AH20" s="34"/>
      <c r="AI20" s="34"/>
      <c r="AJ20" s="34"/>
      <c r="AK20" s="34"/>
      <c r="AL20" s="36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.75" customHeight="1">
      <c r="A21" s="101" t="s">
        <v>432</v>
      </c>
      <c r="B21" s="95">
        <v>45779</v>
      </c>
      <c r="C21" s="69" t="s">
        <v>431</v>
      </c>
      <c r="D21" s="70">
        <v>1493</v>
      </c>
      <c r="E21" s="71">
        <v>4.5</v>
      </c>
      <c r="F21" s="71">
        <v>5</v>
      </c>
      <c r="G21" s="71">
        <v>4.43</v>
      </c>
      <c r="H21" s="71">
        <v>0.19</v>
      </c>
      <c r="I21" s="71">
        <v>0.38</v>
      </c>
      <c r="J21" s="72">
        <v>2.5000000000000001E-2</v>
      </c>
      <c r="K21" s="72">
        <v>0.113</v>
      </c>
      <c r="L21" s="72">
        <v>0.05</v>
      </c>
      <c r="M21" s="72">
        <v>1.7000000000000001E-2</v>
      </c>
      <c r="N21" s="35">
        <f t="shared" si="1"/>
        <v>94.795000000000002</v>
      </c>
      <c r="O21" s="82">
        <v>34.18</v>
      </c>
      <c r="P21" s="34">
        <v>38.64</v>
      </c>
      <c r="Q21" s="34">
        <v>6.94</v>
      </c>
      <c r="R21" s="34">
        <v>17.38</v>
      </c>
      <c r="S21" s="34">
        <v>0.3</v>
      </c>
      <c r="T21" s="34">
        <v>0.31</v>
      </c>
      <c r="U21" s="34">
        <v>0.27</v>
      </c>
      <c r="V21" s="34">
        <v>0.25</v>
      </c>
      <c r="W21" s="34">
        <v>0.54</v>
      </c>
      <c r="X21" s="34">
        <v>1.1299999999999999</v>
      </c>
      <c r="Y21" s="34">
        <v>1.1304856641310708</v>
      </c>
      <c r="Z21" s="34">
        <v>1.3335283791691046</v>
      </c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6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.75" customHeight="1">
      <c r="A22" s="101" t="s">
        <v>434</v>
      </c>
      <c r="B22" s="95">
        <v>45779</v>
      </c>
      <c r="C22" s="69" t="s">
        <v>433</v>
      </c>
      <c r="D22" s="70">
        <v>1470</v>
      </c>
      <c r="E22" s="71">
        <v>6.45</v>
      </c>
      <c r="F22" s="71">
        <v>6.55</v>
      </c>
      <c r="G22" s="71">
        <v>4.3099999999999996</v>
      </c>
      <c r="H22" s="71">
        <v>0.2</v>
      </c>
      <c r="I22" s="71">
        <v>0.45</v>
      </c>
      <c r="J22" s="72">
        <v>0.02</v>
      </c>
      <c r="K22" s="72">
        <v>0.112</v>
      </c>
      <c r="L22" s="72">
        <v>5.8000000000000003E-2</v>
      </c>
      <c r="M22" s="72">
        <v>1.6E-2</v>
      </c>
      <c r="N22" s="35">
        <f t="shared" si="1"/>
        <v>94.834000000000003</v>
      </c>
      <c r="O22" s="82">
        <v>34.18</v>
      </c>
      <c r="P22" s="34">
        <v>38.630000000000003</v>
      </c>
      <c r="Q22" s="34">
        <v>6.92</v>
      </c>
      <c r="R22" s="34">
        <v>17.309999999999999</v>
      </c>
      <c r="S22" s="34">
        <v>0.34</v>
      </c>
      <c r="T22" s="34">
        <v>0.32</v>
      </c>
      <c r="U22" s="34">
        <v>0.27</v>
      </c>
      <c r="V22" s="34">
        <v>0.26</v>
      </c>
      <c r="W22" s="34">
        <v>0.56000000000000005</v>
      </c>
      <c r="X22" s="34">
        <v>1.1000000000000001</v>
      </c>
      <c r="Y22" s="34">
        <v>1.1301930953774137</v>
      </c>
      <c r="Z22" s="34">
        <v>1.3326506729081335</v>
      </c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6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.75" customHeight="1">
      <c r="A23" s="101" t="s">
        <v>436</v>
      </c>
      <c r="B23" s="95">
        <v>45779</v>
      </c>
      <c r="C23" s="69" t="s">
        <v>435</v>
      </c>
      <c r="D23" s="70">
        <v>1474</v>
      </c>
      <c r="E23" s="71">
        <v>8.5500000000000007</v>
      </c>
      <c r="F23" s="71">
        <v>9.0500000000000007</v>
      </c>
      <c r="G23" s="71">
        <v>4.33</v>
      </c>
      <c r="H23" s="71">
        <v>0.18</v>
      </c>
      <c r="I23" s="71">
        <v>0.33</v>
      </c>
      <c r="J23" s="72">
        <v>3.2000000000000001E-2</v>
      </c>
      <c r="K23" s="72">
        <v>0.108</v>
      </c>
      <c r="L23" s="72">
        <v>4.2999999999999997E-2</v>
      </c>
      <c r="M23" s="72">
        <v>1.7000000000000001E-2</v>
      </c>
      <c r="N23" s="35">
        <f t="shared" si="1"/>
        <v>94.96</v>
      </c>
      <c r="O23" s="88">
        <v>35</v>
      </c>
      <c r="P23" s="65">
        <v>37.74</v>
      </c>
      <c r="Q23" s="65">
        <v>6.86</v>
      </c>
      <c r="R23" s="65">
        <v>17.22</v>
      </c>
      <c r="S23" s="65">
        <v>0.37</v>
      </c>
      <c r="T23" s="65">
        <v>0.35</v>
      </c>
      <c r="U23" s="65">
        <v>0.28000000000000003</v>
      </c>
      <c r="V23" s="65">
        <v>0.25</v>
      </c>
      <c r="W23" s="65">
        <v>0.59</v>
      </c>
      <c r="X23" s="65">
        <v>1.0900000000000001</v>
      </c>
      <c r="Y23" s="65">
        <v>1.0782857142857143</v>
      </c>
      <c r="Z23" s="65">
        <v>1.2742857142857142</v>
      </c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6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.75" customHeight="1">
      <c r="A24" s="101" t="s">
        <v>438</v>
      </c>
      <c r="B24" s="95">
        <v>45779</v>
      </c>
      <c r="C24" s="69" t="s">
        <v>437</v>
      </c>
      <c r="D24" s="70">
        <v>1495</v>
      </c>
      <c r="E24" s="71">
        <v>11.3</v>
      </c>
      <c r="F24" s="71">
        <v>11.4</v>
      </c>
      <c r="G24" s="71">
        <v>4.3</v>
      </c>
      <c r="H24" s="71">
        <v>0.17</v>
      </c>
      <c r="I24" s="71">
        <v>0.42</v>
      </c>
      <c r="J24" s="72">
        <v>3.1E-2</v>
      </c>
      <c r="K24" s="72">
        <v>0.104</v>
      </c>
      <c r="L24" s="72">
        <v>5.2999999999999999E-2</v>
      </c>
      <c r="M24" s="72">
        <v>1.6E-2</v>
      </c>
      <c r="N24" s="87">
        <f t="shared" si="1"/>
        <v>94.906000000000006</v>
      </c>
      <c r="O24" s="34">
        <v>35.32</v>
      </c>
      <c r="P24" s="34">
        <v>37.36</v>
      </c>
      <c r="Q24" s="34">
        <v>6.77</v>
      </c>
      <c r="R24" s="34">
        <v>17.43</v>
      </c>
      <c r="S24" s="34">
        <v>0.4</v>
      </c>
      <c r="T24" s="34">
        <v>0.32</v>
      </c>
      <c r="U24" s="34">
        <v>0.27</v>
      </c>
      <c r="V24" s="34">
        <v>0.21</v>
      </c>
      <c r="W24" s="34">
        <v>0.64</v>
      </c>
      <c r="X24" s="34">
        <v>1.04</v>
      </c>
      <c r="Y24" s="34">
        <f>P24/O24</f>
        <v>1.057757644394111</v>
      </c>
      <c r="Z24" s="34">
        <f>(Q24+P24)/O24</f>
        <v>1.2494337485843714</v>
      </c>
      <c r="AA24" s="102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6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.75" customHeight="1">
      <c r="A25" s="101" t="s">
        <v>440</v>
      </c>
      <c r="B25" s="95">
        <v>45779</v>
      </c>
      <c r="C25" s="69" t="s">
        <v>439</v>
      </c>
      <c r="D25" s="70">
        <v>1495</v>
      </c>
      <c r="E25" s="71">
        <v>13.45</v>
      </c>
      <c r="F25" s="71">
        <v>13.55</v>
      </c>
      <c r="G25" s="71">
        <v>4.3099999999999996</v>
      </c>
      <c r="H25" s="71">
        <v>0.17</v>
      </c>
      <c r="I25" s="71">
        <v>0.33</v>
      </c>
      <c r="J25" s="72">
        <v>3.2000000000000001E-2</v>
      </c>
      <c r="K25" s="72">
        <v>0.10299999999999999</v>
      </c>
      <c r="L25" s="72">
        <v>4.2999999999999997E-2</v>
      </c>
      <c r="M25" s="72">
        <v>1.6E-2</v>
      </c>
      <c r="N25" s="87">
        <f t="shared" si="1"/>
        <v>94.995999999999995</v>
      </c>
      <c r="O25" s="103">
        <v>34.520000000000003</v>
      </c>
      <c r="P25" s="71">
        <v>37.78</v>
      </c>
      <c r="Q25" s="71">
        <v>6.84</v>
      </c>
      <c r="R25" s="71">
        <v>17.809999999999999</v>
      </c>
      <c r="S25" s="71">
        <v>0.4</v>
      </c>
      <c r="T25" s="71">
        <v>0.33</v>
      </c>
      <c r="U25" s="71">
        <v>0.28000000000000003</v>
      </c>
      <c r="V25" s="71">
        <v>0.27</v>
      </c>
      <c r="W25" s="71">
        <v>0.56999999999999995</v>
      </c>
      <c r="X25" s="71">
        <v>1.08</v>
      </c>
      <c r="Y25" s="71">
        <v>1.0944380069524913</v>
      </c>
      <c r="Z25" s="71">
        <v>1.2925840092699885</v>
      </c>
      <c r="AA25" s="102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6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.75" customHeight="1">
      <c r="A26" s="101" t="s">
        <v>442</v>
      </c>
      <c r="B26" s="95">
        <v>45779</v>
      </c>
      <c r="C26" s="69" t="s">
        <v>441</v>
      </c>
      <c r="D26" s="70">
        <v>1486</v>
      </c>
      <c r="E26" s="71">
        <v>15.5</v>
      </c>
      <c r="F26" s="71">
        <v>16</v>
      </c>
      <c r="G26" s="71">
        <v>4.46</v>
      </c>
      <c r="H26" s="71">
        <v>0.19</v>
      </c>
      <c r="I26" s="71">
        <v>0.55000000000000004</v>
      </c>
      <c r="J26" s="72">
        <v>2.4E-2</v>
      </c>
      <c r="K26" s="72">
        <v>0.11</v>
      </c>
      <c r="L26" s="72">
        <v>6.5000000000000002E-2</v>
      </c>
      <c r="M26" s="72">
        <v>1.4999999999999999E-2</v>
      </c>
      <c r="N26" s="87">
        <f t="shared" si="1"/>
        <v>94.585999999999999</v>
      </c>
      <c r="O26" s="103">
        <v>34.840000000000003</v>
      </c>
      <c r="P26" s="71">
        <v>37.729999999999997</v>
      </c>
      <c r="Q26" s="71">
        <v>6.79</v>
      </c>
      <c r="R26" s="71">
        <v>17.829999999999998</v>
      </c>
      <c r="S26" s="71">
        <v>0.33</v>
      </c>
      <c r="T26" s="71">
        <v>0.25</v>
      </c>
      <c r="U26" s="71">
        <v>0.25</v>
      </c>
      <c r="V26" s="71">
        <v>0.34</v>
      </c>
      <c r="W26" s="71">
        <v>0.54</v>
      </c>
      <c r="X26" s="71">
        <v>0.99</v>
      </c>
      <c r="Y26" s="34">
        <f>P26/O26</f>
        <v>1.0829506314580939</v>
      </c>
      <c r="Z26" s="34">
        <f>(Q26+P26)/O26</f>
        <v>1.2778415614236507</v>
      </c>
      <c r="AA26" s="102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6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.75" customHeight="1">
      <c r="A27" s="101" t="s">
        <v>444</v>
      </c>
      <c r="B27" s="95">
        <v>45779</v>
      </c>
      <c r="C27" s="69" t="s">
        <v>443</v>
      </c>
      <c r="D27" s="70">
        <v>1494</v>
      </c>
      <c r="E27" s="71">
        <v>18.3</v>
      </c>
      <c r="F27" s="71">
        <v>18.399999999999999</v>
      </c>
      <c r="G27" s="71">
        <v>4.34</v>
      </c>
      <c r="H27" s="71">
        <v>0.18</v>
      </c>
      <c r="I27" s="71">
        <v>0.69</v>
      </c>
      <c r="J27" s="72">
        <v>1.4999999999999999E-2</v>
      </c>
      <c r="K27" s="72">
        <v>0.10299999999999999</v>
      </c>
      <c r="L27" s="72">
        <v>7.2999999999999995E-2</v>
      </c>
      <c r="M27" s="72">
        <v>1.0999999999999999E-2</v>
      </c>
      <c r="N27" s="87">
        <f t="shared" si="1"/>
        <v>94.587999999999994</v>
      </c>
      <c r="O27" s="103">
        <v>34.26</v>
      </c>
      <c r="P27" s="71">
        <v>38.79</v>
      </c>
      <c r="Q27" s="71">
        <v>6.86</v>
      </c>
      <c r="R27" s="71">
        <v>17.59</v>
      </c>
      <c r="S27" s="71">
        <v>0.28000000000000003</v>
      </c>
      <c r="T27" s="71">
        <v>0.24</v>
      </c>
      <c r="U27" s="71">
        <v>0.25</v>
      </c>
      <c r="V27" s="71">
        <v>0.2</v>
      </c>
      <c r="W27" s="71">
        <v>0.47</v>
      </c>
      <c r="X27" s="71">
        <v>0.95</v>
      </c>
      <c r="Y27" s="34">
        <v>1.1322241681260947</v>
      </c>
      <c r="Z27" s="34">
        <v>1.3324576765907765</v>
      </c>
      <c r="AA27" s="102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6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15.75" customHeight="1">
      <c r="A28" s="101" t="s">
        <v>446</v>
      </c>
      <c r="B28" s="95">
        <v>45779</v>
      </c>
      <c r="C28" s="69" t="s">
        <v>445</v>
      </c>
      <c r="D28" s="70">
        <v>1492</v>
      </c>
      <c r="E28" s="71">
        <v>20.2</v>
      </c>
      <c r="F28" s="71">
        <v>20.3</v>
      </c>
      <c r="G28" s="71">
        <v>4.29</v>
      </c>
      <c r="H28" s="71">
        <v>0.19</v>
      </c>
      <c r="I28" s="71">
        <v>0.57999999999999996</v>
      </c>
      <c r="J28" s="72">
        <v>1.9E-2</v>
      </c>
      <c r="K28" s="72">
        <v>0.10100000000000001</v>
      </c>
      <c r="L28" s="72">
        <v>6.7000000000000004E-2</v>
      </c>
      <c r="M28" s="72">
        <v>1.4999999999999999E-2</v>
      </c>
      <c r="N28" s="87">
        <f t="shared" si="1"/>
        <v>94.738</v>
      </c>
      <c r="O28" s="103">
        <v>33.630000000000003</v>
      </c>
      <c r="P28" s="71">
        <v>38.68</v>
      </c>
      <c r="Q28" s="71">
        <v>7.07</v>
      </c>
      <c r="R28" s="71">
        <v>17.93</v>
      </c>
      <c r="S28" s="71">
        <v>0.27</v>
      </c>
      <c r="T28" s="71">
        <v>0.26</v>
      </c>
      <c r="U28" s="71">
        <v>0.28000000000000003</v>
      </c>
      <c r="V28" s="71">
        <v>0.25</v>
      </c>
      <c r="W28" s="71">
        <v>0.55000000000000004</v>
      </c>
      <c r="X28" s="71">
        <v>0.96</v>
      </c>
      <c r="Y28" s="34">
        <v>1.1501635444543561</v>
      </c>
      <c r="Z28" s="34">
        <v>1.3603925066904548</v>
      </c>
      <c r="AA28" s="102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6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ht="15.75" customHeight="1">
      <c r="A29" s="101" t="s">
        <v>448</v>
      </c>
      <c r="B29" s="95">
        <v>45779</v>
      </c>
      <c r="C29" s="69" t="s">
        <v>447</v>
      </c>
      <c r="D29" s="70">
        <v>1479</v>
      </c>
      <c r="E29" s="71">
        <v>21.5</v>
      </c>
      <c r="F29" s="71">
        <v>22</v>
      </c>
      <c r="G29" s="71">
        <v>4.22</v>
      </c>
      <c r="H29" s="71">
        <v>0.18</v>
      </c>
      <c r="I29" s="71">
        <v>0.48</v>
      </c>
      <c r="J29" s="72">
        <v>1.9E-2</v>
      </c>
      <c r="K29" s="72">
        <v>0.104</v>
      </c>
      <c r="L29" s="72">
        <v>5.7000000000000002E-2</v>
      </c>
      <c r="M29" s="72">
        <v>1.4E-2</v>
      </c>
      <c r="N29" s="87">
        <f t="shared" si="1"/>
        <v>94.926000000000002</v>
      </c>
      <c r="O29" s="103">
        <v>34.049999999999997</v>
      </c>
      <c r="P29" s="71">
        <v>38.54</v>
      </c>
      <c r="Q29" s="71">
        <v>6.93</v>
      </c>
      <c r="R29" s="71">
        <v>17.64</v>
      </c>
      <c r="S29" s="71">
        <v>0.28000000000000003</v>
      </c>
      <c r="T29" s="71">
        <v>0.28000000000000003</v>
      </c>
      <c r="U29" s="71">
        <v>0.27</v>
      </c>
      <c r="V29" s="71">
        <v>0.28000000000000003</v>
      </c>
      <c r="W29" s="71">
        <v>0.5</v>
      </c>
      <c r="X29" s="71">
        <v>1.02</v>
      </c>
      <c r="Y29" s="34">
        <v>1.1318649045521292</v>
      </c>
      <c r="Z29" s="34">
        <v>1.3353891336270192</v>
      </c>
      <c r="AA29" s="102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6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5.75" customHeight="1">
      <c r="A30" s="101"/>
      <c r="B30" s="95"/>
      <c r="C30" s="69"/>
      <c r="D30" s="70"/>
      <c r="E30" s="71"/>
      <c r="F30" s="71"/>
      <c r="G30" s="71"/>
      <c r="H30" s="71"/>
      <c r="I30" s="71"/>
      <c r="J30" s="72"/>
      <c r="K30" s="72"/>
      <c r="L30" s="72"/>
      <c r="M30" s="72"/>
      <c r="N30" s="87"/>
      <c r="O30" s="103"/>
      <c r="P30" s="71"/>
      <c r="Q30" s="71"/>
      <c r="R30" s="71"/>
      <c r="S30" s="71"/>
      <c r="T30" s="71"/>
      <c r="U30" s="71"/>
      <c r="V30" s="71"/>
      <c r="W30" s="71"/>
      <c r="X30" s="71"/>
      <c r="Y30" s="34"/>
      <c r="Z30" s="34"/>
      <c r="AA30" s="102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6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5.75" customHeight="1">
      <c r="A31" s="101" t="s">
        <v>450</v>
      </c>
      <c r="B31" s="95">
        <v>45780</v>
      </c>
      <c r="C31" s="69" t="s">
        <v>449</v>
      </c>
      <c r="D31" s="70">
        <v>1479</v>
      </c>
      <c r="E31" s="71">
        <v>0.3</v>
      </c>
      <c r="F31" s="71">
        <v>0.4</v>
      </c>
      <c r="G31" s="71">
        <v>4.24</v>
      </c>
      <c r="H31" s="71">
        <v>0.14000000000000001</v>
      </c>
      <c r="I31" s="71">
        <v>0.31</v>
      </c>
      <c r="J31" s="72">
        <v>3.1E-2</v>
      </c>
      <c r="K31" s="72">
        <v>9.4E-2</v>
      </c>
      <c r="L31" s="72">
        <v>3.4000000000000002E-2</v>
      </c>
      <c r="M31" s="72">
        <v>0.01</v>
      </c>
      <c r="N31" s="87">
        <f t="shared" ref="N31:N42" si="2">100-SUM(G31:M31)</f>
        <v>95.141000000000005</v>
      </c>
      <c r="O31" s="103">
        <v>34.81</v>
      </c>
      <c r="P31" s="71">
        <v>38.07</v>
      </c>
      <c r="Q31" s="71">
        <v>6.8</v>
      </c>
      <c r="R31" s="71">
        <v>17.34</v>
      </c>
      <c r="S31" s="71">
        <v>0.24</v>
      </c>
      <c r="T31" s="71">
        <v>0.3</v>
      </c>
      <c r="U31" s="71">
        <v>0.27</v>
      </c>
      <c r="V31" s="71">
        <v>0.34</v>
      </c>
      <c r="W31" s="71">
        <v>0.55000000000000004</v>
      </c>
      <c r="X31" s="71">
        <v>1.07</v>
      </c>
      <c r="Y31" s="71">
        <v>1.0936512496409077</v>
      </c>
      <c r="Z31" s="71">
        <v>1.2889974145360528</v>
      </c>
      <c r="AA31" s="34"/>
      <c r="AB31" s="34" t="s">
        <v>48</v>
      </c>
      <c r="AC31" s="34">
        <v>22.3</v>
      </c>
      <c r="AD31" s="34">
        <v>25</v>
      </c>
      <c r="AE31" s="34">
        <v>18.2</v>
      </c>
      <c r="AF31" s="34">
        <v>0.6</v>
      </c>
      <c r="AG31" s="34">
        <v>3.48</v>
      </c>
      <c r="AH31" s="34">
        <v>52.72</v>
      </c>
      <c r="AI31" s="34">
        <v>1.3736263736263736</v>
      </c>
      <c r="AJ31" s="34">
        <v>42.129629629629626</v>
      </c>
      <c r="AK31" s="34">
        <v>868.64</v>
      </c>
      <c r="AL31" s="36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.75" customHeight="1">
      <c r="A32" s="101" t="s">
        <v>452</v>
      </c>
      <c r="B32" s="95">
        <v>45780</v>
      </c>
      <c r="C32" s="69" t="s">
        <v>451</v>
      </c>
      <c r="D32" s="70">
        <v>1478</v>
      </c>
      <c r="E32" s="71">
        <v>2.1</v>
      </c>
      <c r="F32" s="71">
        <v>2.2000000000000002</v>
      </c>
      <c r="G32" s="71">
        <v>4.18</v>
      </c>
      <c r="H32" s="71">
        <v>0.12</v>
      </c>
      <c r="I32" s="71">
        <v>0.28000000000000003</v>
      </c>
      <c r="J32" s="72">
        <v>2.7E-2</v>
      </c>
      <c r="K32" s="72">
        <v>0.09</v>
      </c>
      <c r="L32" s="72">
        <v>0.03</v>
      </c>
      <c r="M32" s="72">
        <v>1.7999999999999999E-2</v>
      </c>
      <c r="N32" s="87">
        <f t="shared" si="2"/>
        <v>95.254999999999995</v>
      </c>
      <c r="O32" s="103">
        <v>34.86</v>
      </c>
      <c r="P32" s="71">
        <v>37.83</v>
      </c>
      <c r="Q32" s="71">
        <v>6.76</v>
      </c>
      <c r="R32" s="71">
        <v>17.36</v>
      </c>
      <c r="S32" s="71">
        <v>0.37</v>
      </c>
      <c r="T32" s="71">
        <v>0.34</v>
      </c>
      <c r="U32" s="71">
        <v>0.27</v>
      </c>
      <c r="V32" s="71">
        <v>0.33</v>
      </c>
      <c r="W32" s="71">
        <v>0.56000000000000005</v>
      </c>
      <c r="X32" s="71">
        <v>1.1100000000000001</v>
      </c>
      <c r="Y32" s="71">
        <v>1.0851979345955249</v>
      </c>
      <c r="Z32" s="71">
        <v>1.2791164658634537</v>
      </c>
      <c r="AA32" s="34"/>
      <c r="AB32" s="34" t="s">
        <v>50</v>
      </c>
      <c r="AC32" s="34">
        <v>6.3</v>
      </c>
      <c r="AD32" s="34" t="s">
        <v>97</v>
      </c>
      <c r="AE32" s="34"/>
      <c r="AF32" s="34"/>
      <c r="AG32" s="34"/>
      <c r="AH32" s="34"/>
      <c r="AI32" s="34"/>
      <c r="AJ32" s="34"/>
      <c r="AK32" s="34"/>
      <c r="AL32" s="36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5.75" customHeight="1">
      <c r="A33" s="101" t="s">
        <v>454</v>
      </c>
      <c r="B33" s="95">
        <v>45780</v>
      </c>
      <c r="C33" s="69" t="s">
        <v>453</v>
      </c>
      <c r="D33" s="70">
        <v>1490</v>
      </c>
      <c r="E33" s="71">
        <v>4.4000000000000004</v>
      </c>
      <c r="F33" s="71">
        <v>4.5</v>
      </c>
      <c r="G33" s="71">
        <v>4.1399999999999997</v>
      </c>
      <c r="H33" s="71">
        <v>0.13</v>
      </c>
      <c r="I33" s="71">
        <v>0.42</v>
      </c>
      <c r="J33" s="72">
        <v>2.4E-2</v>
      </c>
      <c r="K33" s="72">
        <v>9.0999999999999998E-2</v>
      </c>
      <c r="L33" s="72">
        <v>4.2000000000000003E-2</v>
      </c>
      <c r="M33" s="72">
        <v>1.4E-2</v>
      </c>
      <c r="N33" s="87">
        <f t="shared" si="2"/>
        <v>95.138999999999996</v>
      </c>
      <c r="O33" s="103">
        <v>34.94</v>
      </c>
      <c r="P33" s="71">
        <v>37.9</v>
      </c>
      <c r="Q33" s="71">
        <v>6.8</v>
      </c>
      <c r="R33" s="71">
        <v>17.489999999999998</v>
      </c>
      <c r="S33" s="71">
        <v>0.27</v>
      </c>
      <c r="T33" s="71">
        <v>0.28999999999999998</v>
      </c>
      <c r="U33" s="71">
        <v>0.25</v>
      </c>
      <c r="V33" s="71">
        <v>0.28000000000000003</v>
      </c>
      <c r="W33" s="71">
        <v>0.6</v>
      </c>
      <c r="X33" s="71">
        <v>1.06</v>
      </c>
      <c r="Y33" s="71">
        <v>1.0847166571265026</v>
      </c>
      <c r="Z33" s="71">
        <v>1.2793360045792788</v>
      </c>
      <c r="AA33" s="34"/>
      <c r="AB33" s="34" t="s">
        <v>53</v>
      </c>
      <c r="AC33" s="34">
        <v>14.3</v>
      </c>
      <c r="AD33" s="34">
        <v>24.6</v>
      </c>
      <c r="AE33" s="34">
        <v>18.399999999999999</v>
      </c>
      <c r="AF33" s="34">
        <v>0.6</v>
      </c>
      <c r="AG33" s="34">
        <v>3.48</v>
      </c>
      <c r="AH33" s="34">
        <v>52.92</v>
      </c>
      <c r="AI33" s="34">
        <v>1.3369565217391306</v>
      </c>
      <c r="AJ33" s="34">
        <v>42.790697674418603</v>
      </c>
      <c r="AK33" s="34">
        <v>856.43999999999994</v>
      </c>
      <c r="AL33" s="36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5.75" customHeight="1">
      <c r="A34" s="101" t="s">
        <v>456</v>
      </c>
      <c r="B34" s="95">
        <v>45780</v>
      </c>
      <c r="C34" s="69" t="s">
        <v>455</v>
      </c>
      <c r="D34" s="70">
        <v>1486</v>
      </c>
      <c r="E34" s="71">
        <v>6.15</v>
      </c>
      <c r="F34" s="71">
        <v>6.25</v>
      </c>
      <c r="G34" s="71">
        <v>4.32</v>
      </c>
      <c r="H34" s="71">
        <v>0.16</v>
      </c>
      <c r="I34" s="71">
        <v>0.54</v>
      </c>
      <c r="J34" s="72">
        <v>2.5000000000000001E-2</v>
      </c>
      <c r="K34" s="72">
        <v>0.10100000000000001</v>
      </c>
      <c r="L34" s="72">
        <v>6.5000000000000002E-2</v>
      </c>
      <c r="M34" s="72">
        <v>1.4999999999999999E-2</v>
      </c>
      <c r="N34" s="87">
        <f t="shared" si="2"/>
        <v>94.774000000000001</v>
      </c>
      <c r="O34" s="103">
        <v>35.04</v>
      </c>
      <c r="P34" s="71">
        <v>37.89</v>
      </c>
      <c r="Q34" s="71">
        <v>6.7</v>
      </c>
      <c r="R34" s="71">
        <v>17.73</v>
      </c>
      <c r="S34" s="71">
        <v>0.2</v>
      </c>
      <c r="T34" s="71">
        <v>0.23</v>
      </c>
      <c r="U34" s="71">
        <v>0.24</v>
      </c>
      <c r="V34" s="71">
        <v>0.28000000000000003</v>
      </c>
      <c r="W34" s="71">
        <v>0.56000000000000005</v>
      </c>
      <c r="X34" s="71">
        <v>0.97</v>
      </c>
      <c r="Y34" s="71">
        <v>1.0813356164383563</v>
      </c>
      <c r="Z34" s="71">
        <v>1.2725456621004567</v>
      </c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6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5.75" customHeight="1">
      <c r="A35" s="101" t="s">
        <v>457</v>
      </c>
      <c r="B35" s="95">
        <v>45780</v>
      </c>
      <c r="C35" s="69" t="s">
        <v>458</v>
      </c>
      <c r="D35" s="70">
        <v>1509</v>
      </c>
      <c r="E35" s="71">
        <v>8</v>
      </c>
      <c r="F35" s="71">
        <v>8.1</v>
      </c>
      <c r="G35" s="71">
        <v>4.47</v>
      </c>
      <c r="H35" s="71">
        <v>0.19</v>
      </c>
      <c r="I35" s="71">
        <v>0.93</v>
      </c>
      <c r="J35" s="72">
        <v>1.6E-2</v>
      </c>
      <c r="K35" s="72">
        <v>0.108</v>
      </c>
      <c r="L35" s="72">
        <v>9.4E-2</v>
      </c>
      <c r="M35" s="72">
        <v>1.4999999999999999E-2</v>
      </c>
      <c r="N35" s="87">
        <f t="shared" si="2"/>
        <v>94.177000000000007</v>
      </c>
      <c r="O35" s="103">
        <v>34.1</v>
      </c>
      <c r="P35" s="71">
        <v>38.76</v>
      </c>
      <c r="Q35" s="71">
        <v>6.86</v>
      </c>
      <c r="R35" s="71">
        <v>18.05</v>
      </c>
      <c r="S35" s="71">
        <v>0.21</v>
      </c>
      <c r="T35" s="71">
        <v>0.18</v>
      </c>
      <c r="U35" s="71">
        <v>0.22</v>
      </c>
      <c r="V35" s="71">
        <v>0.19</v>
      </c>
      <c r="W35" s="71">
        <v>0.43</v>
      </c>
      <c r="X35" s="71">
        <v>0.91</v>
      </c>
      <c r="Y35" s="71">
        <v>1.136656891495601</v>
      </c>
      <c r="Z35" s="71">
        <v>1.3378299120234602</v>
      </c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6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5.75" customHeight="1">
      <c r="A36" s="101" t="s">
        <v>460</v>
      </c>
      <c r="B36" s="95">
        <v>45780</v>
      </c>
      <c r="C36" s="69" t="s">
        <v>459</v>
      </c>
      <c r="D36" s="70">
        <v>1481</v>
      </c>
      <c r="E36" s="71">
        <v>10.3</v>
      </c>
      <c r="F36" s="71">
        <v>10.44</v>
      </c>
      <c r="G36" s="71">
        <v>4.29</v>
      </c>
      <c r="H36" s="71">
        <v>0.16</v>
      </c>
      <c r="I36" s="71">
        <v>0.43</v>
      </c>
      <c r="J36" s="72">
        <v>2.4E-2</v>
      </c>
      <c r="K36" s="72">
        <v>9.7000000000000003E-2</v>
      </c>
      <c r="L36" s="72">
        <v>5.3999999999999999E-2</v>
      </c>
      <c r="M36" s="72">
        <v>1.4999999999999999E-2</v>
      </c>
      <c r="N36" s="87">
        <f t="shared" si="2"/>
        <v>94.93</v>
      </c>
      <c r="O36" s="103">
        <v>34.08</v>
      </c>
      <c r="P36" s="71">
        <v>38.44</v>
      </c>
      <c r="Q36" s="71">
        <v>6.76</v>
      </c>
      <c r="R36" s="71">
        <v>17.86</v>
      </c>
      <c r="S36" s="71">
        <v>0.35</v>
      </c>
      <c r="T36" s="71">
        <v>0.24</v>
      </c>
      <c r="U36" s="71">
        <v>0.23</v>
      </c>
      <c r="V36" s="71">
        <v>0.21</v>
      </c>
      <c r="W36" s="71">
        <v>0.62</v>
      </c>
      <c r="X36" s="71">
        <v>0.99</v>
      </c>
      <c r="Y36" s="71">
        <v>1.1279342723004695</v>
      </c>
      <c r="Z36" s="71">
        <v>1.3262910798122065</v>
      </c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6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5.75" customHeight="1">
      <c r="A37" s="101" t="s">
        <v>462</v>
      </c>
      <c r="B37" s="95">
        <v>45780</v>
      </c>
      <c r="C37" s="69" t="s">
        <v>461</v>
      </c>
      <c r="D37" s="70">
        <v>1507</v>
      </c>
      <c r="E37" s="71">
        <v>12</v>
      </c>
      <c r="F37" s="71">
        <v>12.1</v>
      </c>
      <c r="G37" s="71">
        <v>4.42</v>
      </c>
      <c r="H37" s="71">
        <v>0.17</v>
      </c>
      <c r="I37" s="71">
        <v>0.67</v>
      </c>
      <c r="J37" s="72">
        <v>1.6E-2</v>
      </c>
      <c r="K37" s="72">
        <v>0.104</v>
      </c>
      <c r="L37" s="72">
        <v>8.1000000000000003E-2</v>
      </c>
      <c r="M37" s="72">
        <v>1.4999999999999999E-2</v>
      </c>
      <c r="N37" s="87">
        <f t="shared" si="2"/>
        <v>94.524000000000001</v>
      </c>
      <c r="O37" s="103">
        <v>33.340000000000003</v>
      </c>
      <c r="P37" s="71">
        <v>39.06</v>
      </c>
      <c r="Q37" s="71">
        <v>6.86</v>
      </c>
      <c r="R37" s="71">
        <v>18.100000000000001</v>
      </c>
      <c r="S37" s="71">
        <v>0.37</v>
      </c>
      <c r="T37" s="71">
        <v>0.2</v>
      </c>
      <c r="U37" s="71">
        <v>0.23</v>
      </c>
      <c r="V37" s="71">
        <v>0.25</v>
      </c>
      <c r="W37" s="71">
        <v>0.51</v>
      </c>
      <c r="X37" s="71">
        <v>0.96</v>
      </c>
      <c r="Y37" s="71">
        <v>1.1715656868626274</v>
      </c>
      <c r="Z37" s="71">
        <v>1.3773245350929813</v>
      </c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6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5.75" customHeight="1">
      <c r="A38" s="101" t="s">
        <v>464</v>
      </c>
      <c r="B38" s="95">
        <v>45780</v>
      </c>
      <c r="C38" s="69" t="s">
        <v>463</v>
      </c>
      <c r="D38" s="70">
        <v>1499</v>
      </c>
      <c r="E38" s="71">
        <v>13.3</v>
      </c>
      <c r="F38" s="71">
        <v>13.4</v>
      </c>
      <c r="G38" s="71">
        <v>4.4800000000000004</v>
      </c>
      <c r="H38" s="71">
        <v>0.16</v>
      </c>
      <c r="I38" s="71">
        <v>0.47</v>
      </c>
      <c r="J38" s="72">
        <v>2.4E-2</v>
      </c>
      <c r="K38" s="72">
        <v>0.113</v>
      </c>
      <c r="L38" s="72">
        <v>6.2E-2</v>
      </c>
      <c r="M38" s="72">
        <v>1.4999999999999999E-2</v>
      </c>
      <c r="N38" s="87">
        <f t="shared" si="2"/>
        <v>94.676000000000002</v>
      </c>
      <c r="O38" s="103">
        <v>33.369999999999997</v>
      </c>
      <c r="P38" s="71">
        <v>38.92</v>
      </c>
      <c r="Q38" s="71">
        <v>6.82</v>
      </c>
      <c r="R38" s="71">
        <v>18.309999999999999</v>
      </c>
      <c r="S38" s="71">
        <v>0.25</v>
      </c>
      <c r="T38" s="71">
        <v>0.2</v>
      </c>
      <c r="U38" s="71">
        <v>0.23</v>
      </c>
      <c r="V38" s="71">
        <v>0.21</v>
      </c>
      <c r="W38" s="71">
        <v>0.54</v>
      </c>
      <c r="X38" s="71">
        <v>1</v>
      </c>
      <c r="Y38" s="71">
        <v>1.1663170512436321</v>
      </c>
      <c r="Z38" s="71">
        <v>1.3706922385376088</v>
      </c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6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5.75" customHeight="1">
      <c r="A39" s="101" t="s">
        <v>466</v>
      </c>
      <c r="B39" s="95">
        <v>45780</v>
      </c>
      <c r="C39" s="69" t="s">
        <v>465</v>
      </c>
      <c r="D39" s="70">
        <v>1480</v>
      </c>
      <c r="E39" s="71">
        <v>16.2</v>
      </c>
      <c r="F39" s="71">
        <v>16.3</v>
      </c>
      <c r="G39" s="71">
        <v>4.3899999999999997</v>
      </c>
      <c r="H39" s="71">
        <v>0.16</v>
      </c>
      <c r="I39" s="71">
        <v>0.42</v>
      </c>
      <c r="J39" s="72">
        <v>2.3E-2</v>
      </c>
      <c r="K39" s="72">
        <v>0.106</v>
      </c>
      <c r="L39" s="72">
        <v>5.8999999999999997E-2</v>
      </c>
      <c r="M39" s="72">
        <v>1.4999999999999999E-2</v>
      </c>
      <c r="N39" s="87">
        <f t="shared" si="2"/>
        <v>94.826999999999998</v>
      </c>
      <c r="O39" s="103">
        <v>33.68</v>
      </c>
      <c r="P39" s="71">
        <v>38.549999999999997</v>
      </c>
      <c r="Q39" s="71">
        <v>7.19</v>
      </c>
      <c r="R39" s="71">
        <v>17.850000000000001</v>
      </c>
      <c r="S39" s="71">
        <v>0.25</v>
      </c>
      <c r="T39" s="71">
        <v>0.21</v>
      </c>
      <c r="U39" s="71">
        <v>0.22</v>
      </c>
      <c r="V39" s="71">
        <v>0.24</v>
      </c>
      <c r="W39" s="71">
        <v>0.5</v>
      </c>
      <c r="X39" s="71">
        <v>1.07</v>
      </c>
      <c r="Y39" s="71">
        <v>1.1445961995249405</v>
      </c>
      <c r="Z39" s="71">
        <v>1.3580760095011875</v>
      </c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6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5.75" customHeight="1">
      <c r="A40" s="101" t="s">
        <v>468</v>
      </c>
      <c r="B40" s="95">
        <v>45780</v>
      </c>
      <c r="C40" s="69" t="s">
        <v>467</v>
      </c>
      <c r="D40" s="70">
        <v>1476</v>
      </c>
      <c r="E40" s="71">
        <v>19.3</v>
      </c>
      <c r="F40" s="71">
        <v>19.399999999999999</v>
      </c>
      <c r="G40" s="71">
        <v>4.3499999999999996</v>
      </c>
      <c r="H40" s="71">
        <v>0.15</v>
      </c>
      <c r="I40" s="71">
        <v>0.42</v>
      </c>
      <c r="J40" s="72">
        <v>2.4E-2</v>
      </c>
      <c r="K40" s="72">
        <v>0.104</v>
      </c>
      <c r="L40" s="72">
        <v>5.2999999999999999E-2</v>
      </c>
      <c r="M40" s="72">
        <v>1.4999999999999999E-2</v>
      </c>
      <c r="N40" s="87">
        <f t="shared" si="2"/>
        <v>94.884</v>
      </c>
      <c r="O40" s="103">
        <v>34.94</v>
      </c>
      <c r="P40" s="71">
        <v>37.979999999999997</v>
      </c>
      <c r="Q40" s="71">
        <v>6.67</v>
      </c>
      <c r="R40" s="71">
        <v>17.57</v>
      </c>
      <c r="S40" s="71">
        <v>0.32</v>
      </c>
      <c r="T40" s="71">
        <v>0.25</v>
      </c>
      <c r="U40" s="71">
        <v>0.21</v>
      </c>
      <c r="V40" s="71">
        <v>0.25</v>
      </c>
      <c r="W40" s="71">
        <v>0.5</v>
      </c>
      <c r="X40" s="71">
        <v>1.1200000000000001</v>
      </c>
      <c r="Y40" s="71">
        <v>1.0870062965082998</v>
      </c>
      <c r="Z40" s="71">
        <v>1.2779049799656554</v>
      </c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6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5.75" customHeight="1">
      <c r="A41" s="101" t="s">
        <v>470</v>
      </c>
      <c r="B41" s="95">
        <v>45780</v>
      </c>
      <c r="C41" s="69" t="s">
        <v>469</v>
      </c>
      <c r="D41" s="70">
        <v>1480</v>
      </c>
      <c r="E41" s="71">
        <v>21.3</v>
      </c>
      <c r="F41" s="71">
        <v>21.4</v>
      </c>
      <c r="G41" s="71">
        <v>4.33</v>
      </c>
      <c r="H41" s="71">
        <v>0.14000000000000001</v>
      </c>
      <c r="I41" s="71">
        <v>0.36</v>
      </c>
      <c r="J41" s="72">
        <v>0.03</v>
      </c>
      <c r="K41" s="72">
        <v>0.106</v>
      </c>
      <c r="L41" s="72">
        <v>4.4999999999999998E-2</v>
      </c>
      <c r="M41" s="72">
        <v>1.7000000000000001E-2</v>
      </c>
      <c r="N41" s="87">
        <f t="shared" si="2"/>
        <v>94.971999999999994</v>
      </c>
      <c r="O41" s="103">
        <v>34.14</v>
      </c>
      <c r="P41" s="71">
        <v>38.630000000000003</v>
      </c>
      <c r="Q41" s="71">
        <v>7.32</v>
      </c>
      <c r="R41" s="71">
        <v>17.21</v>
      </c>
      <c r="S41" s="71">
        <v>0.24</v>
      </c>
      <c r="T41" s="71">
        <v>0.26</v>
      </c>
      <c r="U41" s="71">
        <v>0.23</v>
      </c>
      <c r="V41" s="71">
        <v>0.21</v>
      </c>
      <c r="W41" s="71">
        <v>0.51</v>
      </c>
      <c r="X41" s="71">
        <v>1.1399999999999999</v>
      </c>
      <c r="Y41" s="71">
        <v>1.1315172817809023</v>
      </c>
      <c r="Z41" s="71">
        <v>1.3459285295840657</v>
      </c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6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5.75" customHeight="1">
      <c r="A42" s="101" t="s">
        <v>472</v>
      </c>
      <c r="B42" s="95">
        <v>45780</v>
      </c>
      <c r="C42" s="69" t="s">
        <v>471</v>
      </c>
      <c r="D42" s="70">
        <v>1478</v>
      </c>
      <c r="E42" s="71">
        <v>23.45</v>
      </c>
      <c r="F42" s="71">
        <v>23.55</v>
      </c>
      <c r="G42" s="71">
        <v>4.32</v>
      </c>
      <c r="H42" s="71">
        <v>0.17</v>
      </c>
      <c r="I42" s="71">
        <v>0.72</v>
      </c>
      <c r="J42" s="72">
        <v>1.2999999999999999E-2</v>
      </c>
      <c r="K42" s="72">
        <v>0.111</v>
      </c>
      <c r="L42" s="72">
        <v>7.8E-2</v>
      </c>
      <c r="M42" s="72">
        <v>1.6E-2</v>
      </c>
      <c r="N42" s="87">
        <f t="shared" si="2"/>
        <v>94.572000000000003</v>
      </c>
      <c r="O42" s="82">
        <v>34.08</v>
      </c>
      <c r="P42" s="34">
        <v>38.659999999999997</v>
      </c>
      <c r="Q42" s="34">
        <v>6.84</v>
      </c>
      <c r="R42" s="34">
        <v>17.850000000000001</v>
      </c>
      <c r="S42" s="34">
        <v>0.23</v>
      </c>
      <c r="T42" s="34">
        <v>0.22</v>
      </c>
      <c r="U42" s="34">
        <v>0.21</v>
      </c>
      <c r="V42" s="34">
        <v>0.22</v>
      </c>
      <c r="W42" s="34">
        <v>0.48</v>
      </c>
      <c r="X42" s="34">
        <v>1.1000000000000001</v>
      </c>
      <c r="Y42" s="34">
        <v>1.1343896713615023</v>
      </c>
      <c r="Z42" s="34">
        <v>1.335093896713615</v>
      </c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6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5.75" customHeight="1">
      <c r="A43" s="101"/>
      <c r="B43" s="95"/>
      <c r="C43" s="69"/>
      <c r="D43" s="70"/>
      <c r="E43" s="71"/>
      <c r="F43" s="71"/>
      <c r="G43" s="71"/>
      <c r="H43" s="71"/>
      <c r="I43" s="71"/>
      <c r="J43" s="72"/>
      <c r="K43" s="72"/>
      <c r="L43" s="72"/>
      <c r="M43" s="72"/>
      <c r="N43" s="87"/>
      <c r="O43" s="82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6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5.75" customHeight="1">
      <c r="A44" s="101" t="s">
        <v>474</v>
      </c>
      <c r="B44" s="95">
        <v>45781</v>
      </c>
      <c r="C44" s="69" t="s">
        <v>473</v>
      </c>
      <c r="D44" s="70">
        <v>1487</v>
      </c>
      <c r="E44" s="71">
        <v>2.1</v>
      </c>
      <c r="F44" s="71">
        <v>2.2000000000000002</v>
      </c>
      <c r="G44" s="71">
        <v>4.3600000000000003</v>
      </c>
      <c r="H44" s="71">
        <v>0.14000000000000001</v>
      </c>
      <c r="I44" s="71">
        <v>0.49</v>
      </c>
      <c r="J44" s="72">
        <v>2.4E-2</v>
      </c>
      <c r="K44" s="72">
        <v>9.2999999999999999E-2</v>
      </c>
      <c r="L44" s="72">
        <v>5.8999999999999997E-2</v>
      </c>
      <c r="M44" s="72">
        <v>1.4E-2</v>
      </c>
      <c r="N44" s="87">
        <f t="shared" ref="N44:N54" si="3">100-SUM(G44:M44)</f>
        <v>94.82</v>
      </c>
      <c r="O44" s="82">
        <v>34.049999999999997</v>
      </c>
      <c r="P44" s="34">
        <v>38.770000000000003</v>
      </c>
      <c r="Q44" s="34">
        <v>6.87</v>
      </c>
      <c r="R44" s="34">
        <v>17.93</v>
      </c>
      <c r="S44" s="34">
        <v>0.21</v>
      </c>
      <c r="T44" s="34">
        <v>0.19</v>
      </c>
      <c r="U44" s="34">
        <v>0.22</v>
      </c>
      <c r="V44" s="34">
        <v>0.21</v>
      </c>
      <c r="W44" s="34">
        <v>0.46</v>
      </c>
      <c r="X44" s="34">
        <v>0.98</v>
      </c>
      <c r="Y44" s="34">
        <v>1.1386196769456682</v>
      </c>
      <c r="Z44" s="34">
        <v>1.3403817914831131</v>
      </c>
      <c r="AA44" s="34"/>
      <c r="AB44" s="34" t="s">
        <v>48</v>
      </c>
      <c r="AC44" s="34">
        <v>22.3</v>
      </c>
      <c r="AD44" s="34" t="s">
        <v>97</v>
      </c>
      <c r="AE44" s="34"/>
      <c r="AF44" s="34"/>
      <c r="AG44" s="34"/>
      <c r="AH44" s="34"/>
      <c r="AI44" s="34"/>
      <c r="AJ44" s="34"/>
      <c r="AK44" s="34"/>
      <c r="AL44" s="36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5.75" customHeight="1">
      <c r="A45" s="101" t="s">
        <v>476</v>
      </c>
      <c r="B45" s="95">
        <v>45781</v>
      </c>
      <c r="C45" s="69" t="s">
        <v>475</v>
      </c>
      <c r="D45" s="70">
        <v>1488</v>
      </c>
      <c r="E45" s="71">
        <v>4.3499999999999996</v>
      </c>
      <c r="F45" s="71">
        <v>4.45</v>
      </c>
      <c r="G45" s="71">
        <v>4.33</v>
      </c>
      <c r="H45" s="71">
        <v>0.14000000000000001</v>
      </c>
      <c r="I45" s="71">
        <v>0.41</v>
      </c>
      <c r="J45" s="72">
        <v>2.3E-2</v>
      </c>
      <c r="K45" s="72">
        <v>9.2999999999999999E-2</v>
      </c>
      <c r="L45" s="72">
        <v>5.5E-2</v>
      </c>
      <c r="M45" s="72">
        <v>1.9E-2</v>
      </c>
      <c r="N45" s="87">
        <f t="shared" si="3"/>
        <v>94.93</v>
      </c>
      <c r="O45" s="82">
        <v>34.049999999999997</v>
      </c>
      <c r="P45" s="34">
        <v>38.65</v>
      </c>
      <c r="Q45" s="34">
        <v>6.86</v>
      </c>
      <c r="R45" s="34">
        <v>17.829999999999998</v>
      </c>
      <c r="S45" s="34">
        <v>0.24</v>
      </c>
      <c r="T45" s="34">
        <v>0.22</v>
      </c>
      <c r="U45" s="34">
        <v>0.22</v>
      </c>
      <c r="V45" s="34">
        <v>0.25</v>
      </c>
      <c r="W45" s="34">
        <v>0.49</v>
      </c>
      <c r="X45" s="34">
        <v>1.04</v>
      </c>
      <c r="Y45" s="34">
        <v>1.1350954478707784</v>
      </c>
      <c r="Z45" s="34">
        <v>1.3365638766519825</v>
      </c>
      <c r="AA45" s="34"/>
      <c r="AB45" s="34" t="s">
        <v>50</v>
      </c>
      <c r="AC45" s="34">
        <v>6.4</v>
      </c>
      <c r="AD45" s="34">
        <v>24.8</v>
      </c>
      <c r="AE45" s="34">
        <v>18.8</v>
      </c>
      <c r="AF45" s="34">
        <v>0.4</v>
      </c>
      <c r="AG45" s="34">
        <v>3.35</v>
      </c>
      <c r="AH45" s="34">
        <v>52.65</v>
      </c>
      <c r="AI45" s="34">
        <v>1.3191489361702127</v>
      </c>
      <c r="AJ45" s="34">
        <v>43.119266055045877</v>
      </c>
      <c r="AK45" s="34">
        <v>858.57499999999993</v>
      </c>
      <c r="AL45" s="36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5.75" customHeight="1">
      <c r="A46" s="101" t="s">
        <v>477</v>
      </c>
      <c r="B46" s="95">
        <v>45781</v>
      </c>
      <c r="C46" s="69" t="s">
        <v>478</v>
      </c>
      <c r="D46" s="70">
        <v>1485</v>
      </c>
      <c r="E46" s="71">
        <v>6.45</v>
      </c>
      <c r="F46" s="71">
        <v>6.55</v>
      </c>
      <c r="G46" s="71">
        <v>4.29</v>
      </c>
      <c r="H46" s="71">
        <v>0.14000000000000001</v>
      </c>
      <c r="I46" s="71">
        <v>0.39</v>
      </c>
      <c r="J46" s="72">
        <v>2.1999999999999999E-2</v>
      </c>
      <c r="K46" s="72">
        <v>9.7000000000000003E-2</v>
      </c>
      <c r="L46" s="72">
        <v>5.3999999999999999E-2</v>
      </c>
      <c r="M46" s="72">
        <v>1.7000000000000001E-2</v>
      </c>
      <c r="N46" s="87">
        <f t="shared" si="3"/>
        <v>94.99</v>
      </c>
      <c r="O46" s="82">
        <v>33.479999999999997</v>
      </c>
      <c r="P46" s="34">
        <v>39.19</v>
      </c>
      <c r="Q46" s="34">
        <v>6.88</v>
      </c>
      <c r="R46" s="34">
        <v>17.829999999999998</v>
      </c>
      <c r="S46" s="34">
        <v>0.28000000000000003</v>
      </c>
      <c r="T46" s="34">
        <v>0.23</v>
      </c>
      <c r="U46" s="34">
        <v>0.22</v>
      </c>
      <c r="V46" s="34">
        <v>0.21</v>
      </c>
      <c r="W46" s="34">
        <v>0.47</v>
      </c>
      <c r="X46" s="34">
        <v>1.0900000000000001</v>
      </c>
      <c r="Y46" s="34">
        <v>1.1705495818399045</v>
      </c>
      <c r="Z46" s="34">
        <v>1.3760454002389488</v>
      </c>
      <c r="AA46" s="34"/>
      <c r="AB46" s="34" t="s">
        <v>53</v>
      </c>
      <c r="AC46" s="34">
        <v>14.3</v>
      </c>
      <c r="AD46" s="34"/>
      <c r="AE46" s="34"/>
      <c r="AF46" s="34"/>
      <c r="AG46" s="34"/>
      <c r="AH46" s="34"/>
      <c r="AI46" s="34"/>
      <c r="AJ46" s="34"/>
      <c r="AK46" s="34"/>
      <c r="AL46" s="36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5.75" customHeight="1">
      <c r="A47" s="101" t="s">
        <v>480</v>
      </c>
      <c r="B47" s="95">
        <v>45781</v>
      </c>
      <c r="C47" s="69" t="s">
        <v>479</v>
      </c>
      <c r="D47" s="70">
        <v>1476</v>
      </c>
      <c r="E47" s="71">
        <v>8.5</v>
      </c>
      <c r="F47" s="71">
        <v>9</v>
      </c>
      <c r="G47" s="71">
        <v>4.28</v>
      </c>
      <c r="H47" s="71">
        <v>0.14000000000000001</v>
      </c>
      <c r="I47" s="71">
        <v>0.38</v>
      </c>
      <c r="J47" s="72">
        <v>2.9000000000000001E-2</v>
      </c>
      <c r="K47" s="72">
        <v>9.5000000000000001E-2</v>
      </c>
      <c r="L47" s="72">
        <v>4.2000000000000003E-2</v>
      </c>
      <c r="M47" s="72">
        <v>1.6E-2</v>
      </c>
      <c r="N47" s="87">
        <f t="shared" si="3"/>
        <v>95.018000000000001</v>
      </c>
      <c r="O47" s="82">
        <v>34.04</v>
      </c>
      <c r="P47" s="34">
        <v>38.56</v>
      </c>
      <c r="Q47" s="34">
        <v>6.87</v>
      </c>
      <c r="R47" s="34">
        <v>17.670000000000002</v>
      </c>
      <c r="S47" s="34">
        <v>0.36</v>
      </c>
      <c r="T47" s="34">
        <v>0.26</v>
      </c>
      <c r="U47" s="34">
        <v>0.23</v>
      </c>
      <c r="V47" s="34">
        <v>0.23</v>
      </c>
      <c r="W47" s="34">
        <v>0.51</v>
      </c>
      <c r="X47" s="34">
        <v>1.1399999999999999</v>
      </c>
      <c r="Y47" s="34">
        <v>1.1327849588719154</v>
      </c>
      <c r="Z47" s="34">
        <v>1.3346063454759107</v>
      </c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6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5.75" customHeight="1">
      <c r="A48" s="101" t="s">
        <v>482</v>
      </c>
      <c r="B48" s="95">
        <v>45781</v>
      </c>
      <c r="C48" s="69" t="s">
        <v>481</v>
      </c>
      <c r="D48" s="70">
        <v>1471</v>
      </c>
      <c r="E48" s="71">
        <v>10.5</v>
      </c>
      <c r="F48" s="71">
        <v>11</v>
      </c>
      <c r="G48" s="71">
        <v>4.34</v>
      </c>
      <c r="H48" s="71">
        <v>0.14000000000000001</v>
      </c>
      <c r="I48" s="71">
        <v>0.36</v>
      </c>
      <c r="J48" s="72">
        <v>2.5999999999999999E-2</v>
      </c>
      <c r="K48" s="72">
        <v>0.106</v>
      </c>
      <c r="L48" s="72">
        <v>3.7999999999999999E-2</v>
      </c>
      <c r="M48" s="72">
        <v>1.7000000000000001E-2</v>
      </c>
      <c r="N48" s="87">
        <f t="shared" si="3"/>
        <v>94.972999999999999</v>
      </c>
      <c r="O48" s="82">
        <v>34.04</v>
      </c>
      <c r="P48" s="34">
        <v>38.450000000000003</v>
      </c>
      <c r="Q48" s="34">
        <v>6.79</v>
      </c>
      <c r="R48" s="34">
        <v>17.739999999999998</v>
      </c>
      <c r="S48" s="34">
        <v>0.43</v>
      </c>
      <c r="T48" s="34">
        <v>0.28000000000000003</v>
      </c>
      <c r="U48" s="34">
        <v>0.22</v>
      </c>
      <c r="V48" s="34">
        <v>0.26</v>
      </c>
      <c r="W48" s="34">
        <v>0.49</v>
      </c>
      <c r="X48" s="34">
        <v>1.2</v>
      </c>
      <c r="Y48" s="34">
        <f>P48/O48</f>
        <v>1.1295534665099884</v>
      </c>
      <c r="Z48" s="34">
        <f>(Q48+P48)/O48</f>
        <v>1.3290246768507639</v>
      </c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6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5.75" customHeight="1">
      <c r="A49" s="101" t="s">
        <v>484</v>
      </c>
      <c r="B49" s="95">
        <v>45781</v>
      </c>
      <c r="C49" s="69" t="s">
        <v>483</v>
      </c>
      <c r="D49" s="70">
        <v>1457</v>
      </c>
      <c r="E49" s="71">
        <v>13.25</v>
      </c>
      <c r="F49" s="71">
        <v>13.35</v>
      </c>
      <c r="G49" s="71">
        <v>4.33</v>
      </c>
      <c r="H49" s="71">
        <v>0.11</v>
      </c>
      <c r="I49" s="71">
        <v>0.25</v>
      </c>
      <c r="J49" s="72">
        <v>4.1000000000000002E-2</v>
      </c>
      <c r="K49" s="72">
        <v>0.10299999999999999</v>
      </c>
      <c r="L49" s="72">
        <v>0.02</v>
      </c>
      <c r="M49" s="72">
        <v>1.4E-2</v>
      </c>
      <c r="N49" s="87">
        <f t="shared" si="3"/>
        <v>95.132000000000005</v>
      </c>
      <c r="O49" s="82">
        <v>35.08</v>
      </c>
      <c r="P49" s="34">
        <v>37.450000000000003</v>
      </c>
      <c r="Q49" s="34">
        <v>6.67</v>
      </c>
      <c r="R49" s="34">
        <v>17.66</v>
      </c>
      <c r="S49" s="34">
        <v>0.47</v>
      </c>
      <c r="T49" s="34">
        <v>0.34</v>
      </c>
      <c r="U49" s="34">
        <v>0.22</v>
      </c>
      <c r="V49" s="34">
        <v>0.33</v>
      </c>
      <c r="W49" s="34">
        <v>0.43</v>
      </c>
      <c r="X49" s="34">
        <v>1.24</v>
      </c>
      <c r="Y49" s="34">
        <f>P49/O49</f>
        <v>1.0675598631698975</v>
      </c>
      <c r="Z49" s="34">
        <f>(Q49+P49)/O49</f>
        <v>1.2576966932725202</v>
      </c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6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5.75" customHeight="1">
      <c r="A50" s="104" t="s">
        <v>486</v>
      </c>
      <c r="B50" s="95">
        <v>45781</v>
      </c>
      <c r="C50" s="69" t="s">
        <v>485</v>
      </c>
      <c r="D50" s="70">
        <v>1467</v>
      </c>
      <c r="E50" s="71">
        <v>15.2</v>
      </c>
      <c r="F50" s="71">
        <v>15.3</v>
      </c>
      <c r="G50" s="71">
        <v>4.26</v>
      </c>
      <c r="H50" s="71">
        <v>0.13</v>
      </c>
      <c r="I50" s="71">
        <v>0.31</v>
      </c>
      <c r="J50" s="72">
        <v>3.7999999999999999E-2</v>
      </c>
      <c r="K50" s="72">
        <v>0.105</v>
      </c>
      <c r="L50" s="72">
        <v>3.5000000000000003E-2</v>
      </c>
      <c r="M50" s="72">
        <v>1.4999999999999999E-2</v>
      </c>
      <c r="N50" s="87">
        <f t="shared" si="3"/>
        <v>95.106999999999999</v>
      </c>
      <c r="O50" s="82">
        <v>35.369999999999997</v>
      </c>
      <c r="P50" s="34">
        <v>37.17</v>
      </c>
      <c r="Q50" s="34">
        <v>6.68</v>
      </c>
      <c r="R50" s="34">
        <v>17.649999999999999</v>
      </c>
      <c r="S50" s="34">
        <v>0.39</v>
      </c>
      <c r="T50" s="34">
        <v>0.32</v>
      </c>
      <c r="U50" s="34">
        <v>0.21</v>
      </c>
      <c r="V50" s="34">
        <v>0.24</v>
      </c>
      <c r="W50" s="34">
        <v>0.51</v>
      </c>
      <c r="X50" s="34">
        <v>1.23</v>
      </c>
      <c r="Y50" s="34">
        <v>1.0508905852417305</v>
      </c>
      <c r="Z50" s="34">
        <v>1.2397512015832628</v>
      </c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6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5.75" customHeight="1">
      <c r="A51" s="104" t="s">
        <v>488</v>
      </c>
      <c r="B51" s="95">
        <v>45781</v>
      </c>
      <c r="C51" s="69" t="s">
        <v>487</v>
      </c>
      <c r="D51" s="70">
        <v>1482</v>
      </c>
      <c r="E51" s="71">
        <v>17.2</v>
      </c>
      <c r="F51" s="71">
        <v>17.3</v>
      </c>
      <c r="G51" s="71">
        <v>4.34</v>
      </c>
      <c r="H51" s="71">
        <v>0.15</v>
      </c>
      <c r="I51" s="71">
        <v>0.51</v>
      </c>
      <c r="J51" s="72">
        <v>3.1E-2</v>
      </c>
      <c r="K51" s="72">
        <v>0.104</v>
      </c>
      <c r="L51" s="72">
        <v>5.8000000000000003E-2</v>
      </c>
      <c r="M51" s="72">
        <v>1.4999999999999999E-2</v>
      </c>
      <c r="N51" s="87">
        <f t="shared" si="3"/>
        <v>94.792000000000002</v>
      </c>
      <c r="O51" s="82">
        <v>35.19</v>
      </c>
      <c r="P51" s="34">
        <v>37.56</v>
      </c>
      <c r="Q51" s="34">
        <v>6.82</v>
      </c>
      <c r="R51" s="34">
        <v>17.66</v>
      </c>
      <c r="S51" s="34">
        <v>0.32</v>
      </c>
      <c r="T51" s="34">
        <v>0.26</v>
      </c>
      <c r="U51" s="34">
        <v>0.21</v>
      </c>
      <c r="V51" s="34">
        <v>0.22</v>
      </c>
      <c r="W51" s="34">
        <v>0.51</v>
      </c>
      <c r="X51" s="34">
        <v>1.1499999999999999</v>
      </c>
      <c r="Y51" s="34">
        <v>1.0673486786018758</v>
      </c>
      <c r="Z51" s="34">
        <v>1.2611537368570618</v>
      </c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6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5.75" customHeight="1">
      <c r="A52" s="104" t="s">
        <v>490</v>
      </c>
      <c r="B52" s="95">
        <v>45781</v>
      </c>
      <c r="C52" s="69" t="s">
        <v>489</v>
      </c>
      <c r="D52" s="70">
        <v>1491</v>
      </c>
      <c r="E52" s="71">
        <v>19</v>
      </c>
      <c r="F52" s="71">
        <v>19.100000000000001</v>
      </c>
      <c r="G52" s="71">
        <v>4.37</v>
      </c>
      <c r="H52" s="71">
        <v>0.14000000000000001</v>
      </c>
      <c r="I52" s="71">
        <v>0.5</v>
      </c>
      <c r="J52" s="72">
        <v>2.7E-2</v>
      </c>
      <c r="K52" s="72">
        <v>0.105</v>
      </c>
      <c r="L52" s="72">
        <v>5.7000000000000002E-2</v>
      </c>
      <c r="M52" s="72">
        <v>1.4E-2</v>
      </c>
      <c r="N52" s="87">
        <f t="shared" si="3"/>
        <v>94.787000000000006</v>
      </c>
      <c r="O52" s="82">
        <v>34.83</v>
      </c>
      <c r="P52" s="34">
        <v>37.96</v>
      </c>
      <c r="Q52" s="34">
        <v>6.72</v>
      </c>
      <c r="R52" s="34">
        <v>17.8</v>
      </c>
      <c r="S52" s="34">
        <v>0.32</v>
      </c>
      <c r="T52" s="34">
        <v>0.23</v>
      </c>
      <c r="U52" s="34">
        <v>0.21</v>
      </c>
      <c r="V52" s="34">
        <v>0.23</v>
      </c>
      <c r="W52" s="34">
        <v>0.51</v>
      </c>
      <c r="X52" s="34">
        <v>1.08</v>
      </c>
      <c r="Y52" s="34">
        <v>1.0898650588573069</v>
      </c>
      <c r="Z52" s="34">
        <v>1.2828021820269884</v>
      </c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6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5.75" customHeight="1">
      <c r="A53" s="104" t="s">
        <v>492</v>
      </c>
      <c r="B53" s="95">
        <v>45781</v>
      </c>
      <c r="C53" s="69" t="s">
        <v>491</v>
      </c>
      <c r="D53" s="70">
        <v>1488</v>
      </c>
      <c r="E53" s="71">
        <v>21.3</v>
      </c>
      <c r="F53" s="71">
        <v>21.4</v>
      </c>
      <c r="G53" s="71">
        <v>4.3099999999999996</v>
      </c>
      <c r="H53" s="71">
        <v>0.12</v>
      </c>
      <c r="I53" s="71">
        <v>0.39</v>
      </c>
      <c r="J53" s="72">
        <v>3.1E-2</v>
      </c>
      <c r="K53" s="72">
        <v>0.106</v>
      </c>
      <c r="L53" s="72">
        <v>4.8000000000000001E-2</v>
      </c>
      <c r="M53" s="72">
        <v>1.4E-2</v>
      </c>
      <c r="N53" s="87">
        <f t="shared" si="3"/>
        <v>94.980999999999995</v>
      </c>
      <c r="O53" s="82">
        <v>34.35</v>
      </c>
      <c r="P53" s="34">
        <v>38.39</v>
      </c>
      <c r="Q53" s="34">
        <v>6.74</v>
      </c>
      <c r="R53" s="34">
        <v>18.03</v>
      </c>
      <c r="S53" s="34">
        <v>0.3</v>
      </c>
      <c r="T53" s="34">
        <v>0.19</v>
      </c>
      <c r="U53" s="34">
        <v>0.23</v>
      </c>
      <c r="V53" s="34">
        <v>0.21</v>
      </c>
      <c r="W53" s="34">
        <v>0.48</v>
      </c>
      <c r="X53" s="34">
        <v>0.97</v>
      </c>
      <c r="Y53" s="34">
        <v>1.1176128093158662</v>
      </c>
      <c r="Z53" s="34">
        <v>1.3138282387190685</v>
      </c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6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5.75" customHeight="1">
      <c r="A54" s="104" t="s">
        <v>494</v>
      </c>
      <c r="B54" s="95">
        <v>45781</v>
      </c>
      <c r="C54" s="69" t="s">
        <v>493</v>
      </c>
      <c r="D54" s="70">
        <v>1491</v>
      </c>
      <c r="E54" s="71">
        <v>22.5</v>
      </c>
      <c r="F54" s="71">
        <v>23</v>
      </c>
      <c r="G54" s="71">
        <v>4.2699999999999996</v>
      </c>
      <c r="H54" s="71">
        <v>0.12</v>
      </c>
      <c r="I54" s="71">
        <v>0.42</v>
      </c>
      <c r="J54" s="72">
        <v>2.3E-2</v>
      </c>
      <c r="K54" s="72">
        <v>7.4999999999999997E-2</v>
      </c>
      <c r="L54" s="72">
        <v>4.2000000000000003E-2</v>
      </c>
      <c r="M54" s="72">
        <v>1.4999999999999999E-2</v>
      </c>
      <c r="N54" s="87">
        <f t="shared" si="3"/>
        <v>95.034999999999997</v>
      </c>
      <c r="O54" s="82">
        <v>34.19</v>
      </c>
      <c r="P54" s="34">
        <v>38.409999999999997</v>
      </c>
      <c r="Q54" s="34">
        <v>6.82</v>
      </c>
      <c r="R54" s="34">
        <v>17.87</v>
      </c>
      <c r="S54" s="34">
        <v>0.28999999999999998</v>
      </c>
      <c r="T54" s="34">
        <v>0.26</v>
      </c>
      <c r="U54" s="34">
        <v>0.23</v>
      </c>
      <c r="V54" s="34">
        <v>0.23</v>
      </c>
      <c r="W54" s="34">
        <v>0.5</v>
      </c>
      <c r="X54" s="34">
        <v>1.0900000000000001</v>
      </c>
      <c r="Y54" s="34">
        <v>1.1234279028955836</v>
      </c>
      <c r="Z54" s="34">
        <v>1.3229014331675928</v>
      </c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6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5.75" customHeight="1">
      <c r="A55" s="101"/>
      <c r="B55" s="95"/>
      <c r="C55" s="69"/>
      <c r="D55" s="70"/>
      <c r="E55" s="71"/>
      <c r="F55" s="71"/>
      <c r="G55" s="71"/>
      <c r="H55" s="71"/>
      <c r="I55" s="71"/>
      <c r="J55" s="72"/>
      <c r="K55" s="72"/>
      <c r="L55" s="72"/>
      <c r="M55" s="72"/>
      <c r="N55" s="87"/>
      <c r="O55" s="82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6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5.75" customHeight="1">
      <c r="A56" s="104" t="s">
        <v>496</v>
      </c>
      <c r="B56" s="95">
        <v>45782</v>
      </c>
      <c r="C56" s="69" t="s">
        <v>495</v>
      </c>
      <c r="D56" s="70">
        <v>1488</v>
      </c>
      <c r="E56" s="71">
        <v>1.2</v>
      </c>
      <c r="F56" s="71">
        <v>1.3</v>
      </c>
      <c r="G56" s="71">
        <v>4.2699999999999996</v>
      </c>
      <c r="H56" s="71">
        <v>0.14000000000000001</v>
      </c>
      <c r="I56" s="71">
        <v>0.38</v>
      </c>
      <c r="J56" s="72">
        <v>3.2000000000000001E-2</v>
      </c>
      <c r="K56" s="72">
        <v>0.09</v>
      </c>
      <c r="L56" s="72">
        <v>4.8000000000000001E-2</v>
      </c>
      <c r="M56" s="72">
        <v>1.4999999999999999E-2</v>
      </c>
      <c r="N56" s="87">
        <f t="shared" ref="N56:N68" si="4">100-SUM(G56:M56)</f>
        <v>95.025000000000006</v>
      </c>
      <c r="O56" s="82">
        <v>34.67</v>
      </c>
      <c r="P56" s="34">
        <v>38.04</v>
      </c>
      <c r="Q56" s="34">
        <v>6.8</v>
      </c>
      <c r="R56" s="34">
        <v>17.809999999999999</v>
      </c>
      <c r="S56" s="34">
        <v>0.24</v>
      </c>
      <c r="T56" s="34">
        <v>0.26</v>
      </c>
      <c r="U56" s="34">
        <v>0.23</v>
      </c>
      <c r="V56" s="34">
        <v>0.23</v>
      </c>
      <c r="W56" s="34">
        <v>0.5</v>
      </c>
      <c r="X56" s="34">
        <v>1.0900000000000001</v>
      </c>
      <c r="Y56" s="34">
        <v>1.0972021920969137</v>
      </c>
      <c r="Z56" s="34">
        <v>1.2933371791173924</v>
      </c>
      <c r="AA56" s="34"/>
      <c r="AB56" s="34" t="s">
        <v>48</v>
      </c>
      <c r="AC56" s="34">
        <v>22.3</v>
      </c>
      <c r="AD56" s="34">
        <v>25</v>
      </c>
      <c r="AE56" s="34">
        <v>18.8</v>
      </c>
      <c r="AF56" s="34">
        <v>0.6</v>
      </c>
      <c r="AG56" s="34">
        <v>3.48</v>
      </c>
      <c r="AH56" s="34">
        <v>52.12</v>
      </c>
      <c r="AI56" s="34">
        <v>1.3297872340425532</v>
      </c>
      <c r="AJ56" s="34">
        <v>42.922374429223744</v>
      </c>
      <c r="AK56" s="34">
        <v>868.64</v>
      </c>
      <c r="AL56" s="36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5.75" customHeight="1">
      <c r="A57" s="104" t="s">
        <v>498</v>
      </c>
      <c r="B57" s="95">
        <v>45782</v>
      </c>
      <c r="C57" s="69" t="s">
        <v>497</v>
      </c>
      <c r="D57" s="70">
        <v>1476</v>
      </c>
      <c r="E57" s="71">
        <v>2.5</v>
      </c>
      <c r="F57" s="71">
        <v>3</v>
      </c>
      <c r="G57" s="71">
        <v>4.29</v>
      </c>
      <c r="H57" s="71">
        <v>0.14000000000000001</v>
      </c>
      <c r="I57" s="71">
        <v>0.43</v>
      </c>
      <c r="J57" s="72">
        <v>2.9000000000000001E-2</v>
      </c>
      <c r="K57" s="72">
        <v>9.0999999999999998E-2</v>
      </c>
      <c r="L57" s="72">
        <v>5.0999999999999997E-2</v>
      </c>
      <c r="M57" s="72">
        <v>2.3E-2</v>
      </c>
      <c r="N57" s="87">
        <f t="shared" si="4"/>
        <v>94.945999999999998</v>
      </c>
      <c r="O57" s="82">
        <v>34.950000000000003</v>
      </c>
      <c r="P57" s="34">
        <v>37.56</v>
      </c>
      <c r="Q57" s="34">
        <v>6.79</v>
      </c>
      <c r="R57" s="34">
        <v>17.95</v>
      </c>
      <c r="S57" s="34">
        <v>0.27</v>
      </c>
      <c r="T57" s="34">
        <v>0.24</v>
      </c>
      <c r="U57" s="34">
        <v>0.23</v>
      </c>
      <c r="V57" s="34">
        <v>0.27</v>
      </c>
      <c r="W57" s="34">
        <v>0.5</v>
      </c>
      <c r="X57" s="34">
        <v>1.08</v>
      </c>
      <c r="Y57" s="34">
        <v>1.0746781115879829</v>
      </c>
      <c r="Z57" s="34">
        <v>1.2689556509298998</v>
      </c>
      <c r="AA57" s="34"/>
      <c r="AB57" s="34" t="s">
        <v>53</v>
      </c>
      <c r="AC57" s="34">
        <v>14.3</v>
      </c>
      <c r="AD57" s="34">
        <v>24.8</v>
      </c>
      <c r="AE57" s="34">
        <v>18.399999999999999</v>
      </c>
      <c r="AF57" s="34">
        <v>0.6</v>
      </c>
      <c r="AG57" s="34">
        <v>3.35</v>
      </c>
      <c r="AH57" s="34">
        <v>52.85</v>
      </c>
      <c r="AI57" s="34">
        <v>1.347826086956522</v>
      </c>
      <c r="AJ57" s="34">
        <v>42.592592592592588</v>
      </c>
      <c r="AK57" s="34">
        <v>858.57499999999993</v>
      </c>
      <c r="AL57" s="36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5.75" customHeight="1">
      <c r="A58" s="104" t="s">
        <v>500</v>
      </c>
      <c r="B58" s="95">
        <v>45782</v>
      </c>
      <c r="C58" s="69" t="s">
        <v>499</v>
      </c>
      <c r="D58" s="70">
        <v>1491</v>
      </c>
      <c r="E58" s="71">
        <v>5</v>
      </c>
      <c r="F58" s="71">
        <v>5.0999999999999996</v>
      </c>
      <c r="G58" s="71">
        <v>4.2</v>
      </c>
      <c r="H58" s="71">
        <v>0.12</v>
      </c>
      <c r="I58" s="71">
        <v>0.33</v>
      </c>
      <c r="J58" s="72">
        <v>2.5999999999999999E-2</v>
      </c>
      <c r="K58" s="72">
        <v>8.7999999999999995E-2</v>
      </c>
      <c r="L58" s="72">
        <v>3.7999999999999999E-2</v>
      </c>
      <c r="M58" s="72">
        <v>1.7000000000000001E-2</v>
      </c>
      <c r="N58" s="87">
        <f t="shared" si="4"/>
        <v>95.180999999999997</v>
      </c>
      <c r="O58" s="82">
        <v>34.450000000000003</v>
      </c>
      <c r="P58" s="34">
        <v>38.06</v>
      </c>
      <c r="Q58" s="34">
        <v>6.84</v>
      </c>
      <c r="R58" s="34">
        <v>17.760000000000002</v>
      </c>
      <c r="S58" s="34">
        <v>0.34499999999999997</v>
      </c>
      <c r="T58" s="34">
        <v>0.27</v>
      </c>
      <c r="U58" s="34">
        <v>0.22</v>
      </c>
      <c r="V58" s="34">
        <v>0.25</v>
      </c>
      <c r="W58" s="34">
        <v>0.5</v>
      </c>
      <c r="X58" s="34">
        <v>1.1299999999999999</v>
      </c>
      <c r="Y58" s="34">
        <v>1.1047895500725688</v>
      </c>
      <c r="Z58" s="34">
        <v>1.3033381712626997</v>
      </c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6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5.75" customHeight="1">
      <c r="A59" s="104" t="s">
        <v>502</v>
      </c>
      <c r="B59" s="95">
        <v>45782</v>
      </c>
      <c r="C59" s="69" t="s">
        <v>501</v>
      </c>
      <c r="D59" s="70">
        <v>1475</v>
      </c>
      <c r="E59" s="71">
        <v>6.5</v>
      </c>
      <c r="F59" s="71">
        <v>7.03</v>
      </c>
      <c r="G59" s="71">
        <v>4.4400000000000004</v>
      </c>
      <c r="H59" s="71">
        <v>0.12</v>
      </c>
      <c r="I59" s="71">
        <v>0.27</v>
      </c>
      <c r="J59" s="72">
        <v>5.6000000000000001E-2</v>
      </c>
      <c r="K59" s="72">
        <v>9.4E-2</v>
      </c>
      <c r="L59" s="72">
        <v>3.2000000000000001E-2</v>
      </c>
      <c r="M59" s="72">
        <v>1.4999999999999999E-2</v>
      </c>
      <c r="N59" s="87">
        <f t="shared" si="4"/>
        <v>94.972999999999999</v>
      </c>
      <c r="O59" s="82">
        <v>34.72</v>
      </c>
      <c r="P59" s="34">
        <v>37.590000000000003</v>
      </c>
      <c r="Q59" s="34">
        <v>6.79</v>
      </c>
      <c r="R59" s="34">
        <v>17.77</v>
      </c>
      <c r="S59" s="34">
        <v>0.36</v>
      </c>
      <c r="T59" s="34">
        <v>0.32</v>
      </c>
      <c r="U59" s="34">
        <v>0.24</v>
      </c>
      <c r="V59" s="34">
        <v>0.22</v>
      </c>
      <c r="W59" s="34">
        <v>0.52</v>
      </c>
      <c r="X59" s="34">
        <v>1.21</v>
      </c>
      <c r="Y59" s="34">
        <v>1.0826612903225807</v>
      </c>
      <c r="Z59" s="34">
        <v>1.278225806451613</v>
      </c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6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ht="15.75" customHeight="1">
      <c r="A60" s="104" t="s">
        <v>504</v>
      </c>
      <c r="B60" s="95">
        <v>45782</v>
      </c>
      <c r="C60" s="69" t="s">
        <v>503</v>
      </c>
      <c r="D60" s="70">
        <v>1489</v>
      </c>
      <c r="E60" s="71">
        <v>8.4499999999999993</v>
      </c>
      <c r="F60" s="71">
        <v>8.5500000000000007</v>
      </c>
      <c r="G60" s="71">
        <v>4.29</v>
      </c>
      <c r="H60" s="71">
        <v>0.14000000000000001</v>
      </c>
      <c r="I60" s="71">
        <v>0.56999999999999995</v>
      </c>
      <c r="J60" s="72">
        <v>2.8000000000000001E-2</v>
      </c>
      <c r="K60" s="72">
        <v>0.1</v>
      </c>
      <c r="L60" s="72">
        <v>6.9000000000000006E-2</v>
      </c>
      <c r="M60" s="72">
        <v>1.4E-2</v>
      </c>
      <c r="N60" s="87">
        <f t="shared" si="4"/>
        <v>94.789000000000001</v>
      </c>
      <c r="O60" s="82">
        <v>34.32</v>
      </c>
      <c r="P60" s="34">
        <v>37.86</v>
      </c>
      <c r="Q60" s="34">
        <v>6.82</v>
      </c>
      <c r="R60" s="34">
        <v>18.32</v>
      </c>
      <c r="S60" s="34">
        <v>0.28000000000000003</v>
      </c>
      <c r="T60" s="34">
        <v>0.24</v>
      </c>
      <c r="U60" s="34">
        <v>0.23</v>
      </c>
      <c r="V60" s="34">
        <v>0.22</v>
      </c>
      <c r="W60" s="34">
        <v>0.51</v>
      </c>
      <c r="X60" s="34">
        <v>1.08</v>
      </c>
      <c r="Y60" s="34">
        <v>1.1031468531468531</v>
      </c>
      <c r="Z60" s="34">
        <v>1.3018648018648018</v>
      </c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6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ht="15.75" customHeight="1">
      <c r="A61" s="104" t="s">
        <v>506</v>
      </c>
      <c r="B61" s="95">
        <v>45782</v>
      </c>
      <c r="C61" s="69" t="s">
        <v>505</v>
      </c>
      <c r="D61" s="70">
        <v>1491</v>
      </c>
      <c r="E61" s="71">
        <v>10.1</v>
      </c>
      <c r="F61" s="71">
        <v>10.199999999999999</v>
      </c>
      <c r="G61" s="71">
        <v>4.3</v>
      </c>
      <c r="H61" s="71">
        <v>0.14000000000000001</v>
      </c>
      <c r="I61" s="71">
        <v>0.44</v>
      </c>
      <c r="J61" s="72">
        <v>2.5999999999999999E-2</v>
      </c>
      <c r="K61" s="72">
        <v>9.4E-2</v>
      </c>
      <c r="L61" s="72">
        <v>5.6000000000000001E-2</v>
      </c>
      <c r="M61" s="72">
        <v>1.4999999999999999E-2</v>
      </c>
      <c r="N61" s="87">
        <f t="shared" si="4"/>
        <v>94.929000000000002</v>
      </c>
      <c r="O61" s="82">
        <v>33.79</v>
      </c>
      <c r="P61" s="34">
        <v>38.299999999999997</v>
      </c>
      <c r="Q61" s="34">
        <v>6.85</v>
      </c>
      <c r="R61" s="34">
        <v>18.54</v>
      </c>
      <c r="S61" s="34">
        <v>0.26</v>
      </c>
      <c r="T61" s="34">
        <v>0.21</v>
      </c>
      <c r="U61" s="34">
        <v>0.24</v>
      </c>
      <c r="V61" s="34">
        <v>0.22</v>
      </c>
      <c r="W61" s="34">
        <v>0.48</v>
      </c>
      <c r="X61" s="34">
        <v>1.01</v>
      </c>
      <c r="Y61" s="34">
        <v>1.133471441254809</v>
      </c>
      <c r="Z61" s="34">
        <v>1.3361941402781887</v>
      </c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6"/>
      <c r="AM61" s="10"/>
      <c r="AN61" s="10"/>
      <c r="AO61" s="10"/>
      <c r="AP61" s="10"/>
      <c r="AQ61" s="10"/>
      <c r="AR61" s="10"/>
      <c r="AS61" s="10"/>
      <c r="AT61" s="10"/>
      <c r="AU61" s="10"/>
      <c r="AV61" s="10"/>
    </row>
    <row r="62" spans="1:48" ht="15.75" customHeight="1">
      <c r="A62" s="104" t="s">
        <v>507</v>
      </c>
      <c r="B62" s="95">
        <v>45782</v>
      </c>
      <c r="C62" s="69" t="s">
        <v>508</v>
      </c>
      <c r="D62" s="79">
        <v>1498</v>
      </c>
      <c r="E62" s="71">
        <v>12.25</v>
      </c>
      <c r="F62" s="71">
        <v>12.35</v>
      </c>
      <c r="G62" s="71">
        <v>4.45</v>
      </c>
      <c r="H62" s="71">
        <v>0.16</v>
      </c>
      <c r="I62" s="71">
        <v>0.54</v>
      </c>
      <c r="J62" s="72">
        <v>2.1000000000000001E-2</v>
      </c>
      <c r="K62" s="72">
        <v>0.113</v>
      </c>
      <c r="L62" s="72">
        <v>7.1999999999999995E-2</v>
      </c>
      <c r="M62" s="72">
        <v>1.4999999999999999E-2</v>
      </c>
      <c r="N62" s="87">
        <f t="shared" si="4"/>
        <v>94.629000000000005</v>
      </c>
      <c r="O62" s="82">
        <v>33.619999999999997</v>
      </c>
      <c r="P62" s="34">
        <v>38.75</v>
      </c>
      <c r="Q62" s="34">
        <v>6.86</v>
      </c>
      <c r="R62" s="34">
        <v>18.34</v>
      </c>
      <c r="S62" s="34">
        <v>0.24</v>
      </c>
      <c r="T62" s="34">
        <v>0.2</v>
      </c>
      <c r="U62" s="34">
        <v>0.22</v>
      </c>
      <c r="V62" s="34">
        <v>0.2</v>
      </c>
      <c r="W62" s="34">
        <v>0.46</v>
      </c>
      <c r="X62" s="34">
        <v>1</v>
      </c>
      <c r="Y62" s="34">
        <v>1.1525877453896491</v>
      </c>
      <c r="Z62" s="34">
        <v>1.3566329565734683</v>
      </c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6"/>
      <c r="AM62" s="10"/>
      <c r="AN62" s="10"/>
      <c r="AO62" s="10"/>
      <c r="AP62" s="10"/>
      <c r="AQ62" s="10"/>
      <c r="AR62" s="10"/>
      <c r="AS62" s="10"/>
      <c r="AT62" s="10"/>
      <c r="AU62" s="10"/>
      <c r="AV62" s="10"/>
    </row>
    <row r="63" spans="1:48" ht="15.75" customHeight="1">
      <c r="A63" s="104" t="s">
        <v>510</v>
      </c>
      <c r="B63" s="95">
        <v>45782</v>
      </c>
      <c r="C63" s="69" t="s">
        <v>509</v>
      </c>
      <c r="D63" s="70">
        <v>1482</v>
      </c>
      <c r="E63" s="71">
        <v>14.4</v>
      </c>
      <c r="F63" s="71">
        <v>14.5</v>
      </c>
      <c r="G63" s="71">
        <v>4.3</v>
      </c>
      <c r="H63" s="71">
        <v>0.14000000000000001</v>
      </c>
      <c r="I63" s="71">
        <v>0.39</v>
      </c>
      <c r="J63" s="72">
        <v>2.5999999999999999E-2</v>
      </c>
      <c r="K63" s="72">
        <v>0.106</v>
      </c>
      <c r="L63" s="72">
        <v>0.05</v>
      </c>
      <c r="M63" s="72">
        <v>1.2999999999999999E-2</v>
      </c>
      <c r="N63" s="87">
        <f t="shared" si="4"/>
        <v>94.974999999999994</v>
      </c>
      <c r="O63" s="82">
        <v>33.75</v>
      </c>
      <c r="P63" s="34">
        <v>38.450000000000003</v>
      </c>
      <c r="Q63" s="34">
        <v>6.84</v>
      </c>
      <c r="R63" s="34">
        <v>18.239999999999998</v>
      </c>
      <c r="S63" s="34">
        <v>0.35</v>
      </c>
      <c r="T63" s="34">
        <v>0.22</v>
      </c>
      <c r="U63" s="34">
        <v>0.13</v>
      </c>
      <c r="V63" s="34">
        <v>0.24</v>
      </c>
      <c r="W63" s="34">
        <v>0.51</v>
      </c>
      <c r="X63" s="34">
        <v>1.04</v>
      </c>
      <c r="Y63" s="34">
        <v>1.1392592592592594</v>
      </c>
      <c r="Z63" s="34">
        <v>1.3419259259259262</v>
      </c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6"/>
      <c r="AM63" s="10"/>
      <c r="AN63" s="10"/>
      <c r="AO63" s="10"/>
      <c r="AP63" s="10"/>
      <c r="AQ63" s="10"/>
      <c r="AR63" s="10"/>
      <c r="AS63" s="10"/>
      <c r="AT63" s="10"/>
      <c r="AU63" s="10"/>
      <c r="AV63" s="10"/>
    </row>
    <row r="64" spans="1:48" ht="15.75" customHeight="1">
      <c r="A64" s="104" t="s">
        <v>512</v>
      </c>
      <c r="B64" s="95">
        <v>45782</v>
      </c>
      <c r="C64" s="69" t="s">
        <v>511</v>
      </c>
      <c r="D64" s="70">
        <v>1477</v>
      </c>
      <c r="E64" s="71">
        <v>16.2</v>
      </c>
      <c r="F64" s="71">
        <v>16.3</v>
      </c>
      <c r="G64" s="71">
        <v>4.2</v>
      </c>
      <c r="H64" s="71">
        <v>0.11</v>
      </c>
      <c r="I64" s="71">
        <v>0.27</v>
      </c>
      <c r="J64" s="72">
        <v>3.2000000000000001E-2</v>
      </c>
      <c r="K64" s="72">
        <v>0.10199999999999999</v>
      </c>
      <c r="L64" s="72">
        <v>2.7E-2</v>
      </c>
      <c r="M64" s="72">
        <v>0.01</v>
      </c>
      <c r="N64" s="87">
        <f t="shared" si="4"/>
        <v>95.248999999999995</v>
      </c>
      <c r="O64" s="82">
        <v>34.15</v>
      </c>
      <c r="P64" s="34">
        <v>38.08</v>
      </c>
      <c r="Q64" s="34">
        <v>7.13</v>
      </c>
      <c r="R64" s="34">
        <v>17.510000000000002</v>
      </c>
      <c r="S64" s="34">
        <v>0.44</v>
      </c>
      <c r="T64" s="34">
        <v>0.31</v>
      </c>
      <c r="U64" s="34">
        <v>0.23</v>
      </c>
      <c r="V64" s="34">
        <v>0.25</v>
      </c>
      <c r="W64" s="34">
        <v>0.5</v>
      </c>
      <c r="X64" s="34">
        <v>1.19</v>
      </c>
      <c r="Y64" s="34">
        <v>1.1150805270863835</v>
      </c>
      <c r="Z64" s="34">
        <v>1.3238653001464129</v>
      </c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6"/>
      <c r="AM64" s="10"/>
      <c r="AN64" s="10"/>
      <c r="AO64" s="10"/>
      <c r="AP64" s="10"/>
      <c r="AQ64" s="10"/>
      <c r="AR64" s="10"/>
      <c r="AS64" s="10"/>
      <c r="AT64" s="10"/>
      <c r="AU64" s="10"/>
      <c r="AV64" s="10"/>
    </row>
    <row r="65" spans="1:48" ht="15.75" customHeight="1">
      <c r="A65" s="104" t="s">
        <v>514</v>
      </c>
      <c r="B65" s="95">
        <v>45782</v>
      </c>
      <c r="C65" s="69" t="s">
        <v>513</v>
      </c>
      <c r="D65" s="70">
        <v>1482</v>
      </c>
      <c r="E65" s="71">
        <v>18.100000000000001</v>
      </c>
      <c r="F65" s="71">
        <v>18.2</v>
      </c>
      <c r="G65" s="71">
        <v>4.21</v>
      </c>
      <c r="H65" s="71">
        <v>0.12</v>
      </c>
      <c r="I65" s="71">
        <v>0.46</v>
      </c>
      <c r="J65" s="72">
        <v>1.9E-2</v>
      </c>
      <c r="K65" s="72">
        <v>0.105</v>
      </c>
      <c r="L65" s="72">
        <v>0.05</v>
      </c>
      <c r="M65" s="72">
        <v>8.0000000000000002E-3</v>
      </c>
      <c r="N65" s="87">
        <f t="shared" si="4"/>
        <v>95.028000000000006</v>
      </c>
      <c r="O65" s="82">
        <v>34.44</v>
      </c>
      <c r="P65" s="34">
        <v>37.840000000000003</v>
      </c>
      <c r="Q65" s="34">
        <v>6.81</v>
      </c>
      <c r="R65" s="34">
        <v>18.22</v>
      </c>
      <c r="S65" s="34">
        <v>0.27</v>
      </c>
      <c r="T65" s="34">
        <v>0.25</v>
      </c>
      <c r="U65" s="34">
        <v>0.23</v>
      </c>
      <c r="V65" s="34">
        <v>0.21</v>
      </c>
      <c r="W65" s="34">
        <v>0.5</v>
      </c>
      <c r="X65" s="34">
        <v>1.1200000000000001</v>
      </c>
      <c r="Y65" s="34">
        <v>1.0987224157955866</v>
      </c>
      <c r="Z65" s="34">
        <v>1.2964576074332175</v>
      </c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6"/>
      <c r="AM65" s="10"/>
      <c r="AN65" s="10"/>
      <c r="AO65" s="10"/>
      <c r="AP65" s="10"/>
      <c r="AQ65" s="10"/>
      <c r="AR65" s="10"/>
      <c r="AS65" s="10"/>
      <c r="AT65" s="10"/>
      <c r="AU65" s="10"/>
      <c r="AV65" s="10"/>
    </row>
    <row r="66" spans="1:48" ht="15.75" customHeight="1">
      <c r="A66" s="104" t="s">
        <v>516</v>
      </c>
      <c r="B66" s="95">
        <v>45782</v>
      </c>
      <c r="C66" s="69" t="s">
        <v>515</v>
      </c>
      <c r="D66" s="70">
        <v>1486</v>
      </c>
      <c r="E66" s="71">
        <v>19.5</v>
      </c>
      <c r="F66" s="71">
        <v>20</v>
      </c>
      <c r="G66" s="71">
        <v>4.2300000000000004</v>
      </c>
      <c r="H66" s="71">
        <v>0.14000000000000001</v>
      </c>
      <c r="I66" s="71">
        <v>0.47</v>
      </c>
      <c r="J66" s="72">
        <v>2.5000000000000001E-2</v>
      </c>
      <c r="K66" s="72">
        <v>0.107</v>
      </c>
      <c r="L66" s="72">
        <v>5.8000000000000003E-2</v>
      </c>
      <c r="M66" s="72">
        <v>1.4E-2</v>
      </c>
      <c r="N66" s="87">
        <f t="shared" si="4"/>
        <v>94.956000000000003</v>
      </c>
      <c r="O66" s="82">
        <v>33.75</v>
      </c>
      <c r="P66" s="34">
        <v>38.08</v>
      </c>
      <c r="Q66" s="34">
        <v>7.52</v>
      </c>
      <c r="R66" s="34">
        <v>18.03</v>
      </c>
      <c r="S66" s="34">
        <v>0.3</v>
      </c>
      <c r="T66" s="34">
        <v>0.22</v>
      </c>
      <c r="U66" s="34">
        <v>0.24</v>
      </c>
      <c r="V66" s="34">
        <v>0.19</v>
      </c>
      <c r="W66" s="34">
        <v>0.49</v>
      </c>
      <c r="X66" s="34">
        <v>1.06</v>
      </c>
      <c r="Y66" s="34">
        <v>1.1282962962962964</v>
      </c>
      <c r="Z66" s="34">
        <v>1.3511111111111109</v>
      </c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6"/>
      <c r="AM66" s="10"/>
      <c r="AN66" s="10"/>
      <c r="AO66" s="10"/>
      <c r="AP66" s="10"/>
      <c r="AQ66" s="10"/>
      <c r="AR66" s="10"/>
      <c r="AS66" s="10"/>
      <c r="AT66" s="10"/>
      <c r="AU66" s="10"/>
      <c r="AV66" s="10"/>
    </row>
    <row r="67" spans="1:48" ht="15.75" customHeight="1">
      <c r="A67" s="104" t="s">
        <v>518</v>
      </c>
      <c r="B67" s="95">
        <v>45782</v>
      </c>
      <c r="C67" s="69" t="s">
        <v>517</v>
      </c>
      <c r="D67" s="70">
        <v>1482</v>
      </c>
      <c r="E67" s="71">
        <v>22.15</v>
      </c>
      <c r="F67" s="71">
        <v>22.25</v>
      </c>
      <c r="G67" s="71">
        <v>4.3</v>
      </c>
      <c r="H67" s="71">
        <v>0.16</v>
      </c>
      <c r="I67" s="71">
        <v>0.63</v>
      </c>
      <c r="J67" s="72">
        <v>2.5000000000000001E-2</v>
      </c>
      <c r="K67" s="72">
        <v>0.10299999999999999</v>
      </c>
      <c r="L67" s="72">
        <v>7.3999999999999996E-2</v>
      </c>
      <c r="M67" s="72">
        <v>1.6E-2</v>
      </c>
      <c r="N67" s="87">
        <f t="shared" si="4"/>
        <v>94.692000000000007</v>
      </c>
      <c r="O67" s="82">
        <v>34.299999999999997</v>
      </c>
      <c r="P67" s="34">
        <v>38.090000000000003</v>
      </c>
      <c r="Q67" s="34">
        <v>7.08</v>
      </c>
      <c r="R67" s="34">
        <v>17.88</v>
      </c>
      <c r="S67" s="34">
        <v>0.35</v>
      </c>
      <c r="T67" s="34">
        <v>0.23</v>
      </c>
      <c r="U67" s="34">
        <v>0.23</v>
      </c>
      <c r="V67" s="34">
        <v>0.2</v>
      </c>
      <c r="W67" s="34">
        <v>0.48</v>
      </c>
      <c r="X67" s="34">
        <v>1.05</v>
      </c>
      <c r="Y67" s="34">
        <v>1.1104956268221575</v>
      </c>
      <c r="Z67" s="34">
        <v>1.3169096209912539</v>
      </c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6"/>
      <c r="AM67" s="10"/>
      <c r="AN67" s="10"/>
      <c r="AO67" s="10"/>
      <c r="AP67" s="10"/>
      <c r="AQ67" s="10"/>
      <c r="AR67" s="10"/>
      <c r="AS67" s="10"/>
      <c r="AT67" s="10"/>
      <c r="AU67" s="10"/>
      <c r="AV67" s="10"/>
    </row>
    <row r="68" spans="1:48" ht="15.75" customHeight="1">
      <c r="A68" s="104" t="s">
        <v>520</v>
      </c>
      <c r="B68" s="95">
        <v>45782</v>
      </c>
      <c r="C68" s="69" t="s">
        <v>519</v>
      </c>
      <c r="D68" s="70">
        <v>1483</v>
      </c>
      <c r="E68" s="71">
        <v>23.4</v>
      </c>
      <c r="F68" s="71">
        <v>23.5</v>
      </c>
      <c r="G68" s="71">
        <v>4.29</v>
      </c>
      <c r="H68" s="71">
        <v>0.13</v>
      </c>
      <c r="I68" s="71">
        <v>0.34</v>
      </c>
      <c r="J68" s="72">
        <v>3.4000000000000002E-2</v>
      </c>
      <c r="K68" s="72">
        <v>9.7000000000000003E-2</v>
      </c>
      <c r="L68" s="72">
        <v>4.2999999999999997E-2</v>
      </c>
      <c r="M68" s="72">
        <v>1.4E-2</v>
      </c>
      <c r="N68" s="87">
        <f t="shared" si="4"/>
        <v>95.051999999999992</v>
      </c>
      <c r="O68" s="82">
        <v>34.58</v>
      </c>
      <c r="P68" s="34">
        <v>37.770000000000003</v>
      </c>
      <c r="Q68" s="34">
        <v>6.84</v>
      </c>
      <c r="R68" s="34">
        <v>18.170000000000002</v>
      </c>
      <c r="S68" s="34">
        <v>0.32</v>
      </c>
      <c r="T68" s="34">
        <v>0.24</v>
      </c>
      <c r="U68" s="34">
        <v>0.23</v>
      </c>
      <c r="V68" s="34">
        <v>0.21</v>
      </c>
      <c r="W68" s="34">
        <v>0.49</v>
      </c>
      <c r="X68" s="34">
        <v>1.04</v>
      </c>
      <c r="Y68" s="34">
        <v>1.0922498554077502</v>
      </c>
      <c r="Z68" s="34">
        <v>1.290052053209948</v>
      </c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6"/>
      <c r="AM68" s="10"/>
      <c r="AN68" s="10"/>
      <c r="AO68" s="10"/>
      <c r="AP68" s="10"/>
      <c r="AQ68" s="10"/>
      <c r="AR68" s="10"/>
      <c r="AS68" s="10"/>
      <c r="AT68" s="10"/>
      <c r="AU68" s="10"/>
      <c r="AV68" s="10"/>
    </row>
    <row r="69" spans="1:48" ht="15.75" customHeight="1">
      <c r="A69" s="104"/>
      <c r="B69" s="95"/>
      <c r="C69" s="69"/>
      <c r="D69" s="70"/>
      <c r="E69" s="71"/>
      <c r="F69" s="71"/>
      <c r="G69" s="71"/>
      <c r="H69" s="71"/>
      <c r="I69" s="71"/>
      <c r="J69" s="72"/>
      <c r="K69" s="72"/>
      <c r="L69" s="72"/>
      <c r="M69" s="72"/>
      <c r="N69" s="87"/>
      <c r="O69" s="82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6"/>
      <c r="AM69" s="10"/>
      <c r="AN69" s="10"/>
      <c r="AO69" s="10"/>
      <c r="AP69" s="10"/>
      <c r="AQ69" s="10"/>
      <c r="AR69" s="10"/>
      <c r="AS69" s="10"/>
      <c r="AT69" s="10"/>
      <c r="AU69" s="10"/>
      <c r="AV69" s="10"/>
    </row>
    <row r="70" spans="1:48" ht="15.75" customHeight="1">
      <c r="A70" s="104" t="s">
        <v>522</v>
      </c>
      <c r="B70" s="95">
        <v>45783</v>
      </c>
      <c r="C70" s="69" t="s">
        <v>521</v>
      </c>
      <c r="D70" s="70">
        <v>1485</v>
      </c>
      <c r="E70" s="71">
        <v>2</v>
      </c>
      <c r="F70" s="71">
        <v>2.1</v>
      </c>
      <c r="G70" s="71">
        <v>4.24</v>
      </c>
      <c r="H70" s="71">
        <v>0.16</v>
      </c>
      <c r="I70" s="71">
        <v>0.65</v>
      </c>
      <c r="J70" s="72">
        <v>2.1999999999999999E-2</v>
      </c>
      <c r="K70" s="72">
        <v>9.5000000000000001E-2</v>
      </c>
      <c r="L70" s="72">
        <v>7.1999999999999995E-2</v>
      </c>
      <c r="M70" s="72">
        <v>1.6E-2</v>
      </c>
      <c r="N70" s="87">
        <f t="shared" ref="N70:N80" si="5">100-SUM(G70:M70)</f>
        <v>94.745000000000005</v>
      </c>
      <c r="O70" s="82">
        <v>34.75</v>
      </c>
      <c r="P70" s="34">
        <v>37.840000000000003</v>
      </c>
      <c r="Q70" s="34">
        <v>6.77</v>
      </c>
      <c r="R70" s="34">
        <v>17.899999999999999</v>
      </c>
      <c r="S70" s="34">
        <v>0.34</v>
      </c>
      <c r="T70" s="34">
        <v>0.26</v>
      </c>
      <c r="U70" s="34">
        <v>0.22</v>
      </c>
      <c r="V70" s="34">
        <v>0.21</v>
      </c>
      <c r="W70" s="34">
        <v>0.52</v>
      </c>
      <c r="X70" s="34">
        <v>1.08</v>
      </c>
      <c r="Y70" s="34">
        <f t="shared" ref="Y70:Y79" si="6">P70/O70</f>
        <v>1.0889208633093526</v>
      </c>
      <c r="Z70" s="34">
        <v>1.2837410071942446</v>
      </c>
      <c r="AA70" s="34"/>
      <c r="AB70" s="34" t="s">
        <v>50</v>
      </c>
      <c r="AC70" s="34">
        <v>6.3</v>
      </c>
      <c r="AD70" s="34">
        <v>25.2</v>
      </c>
      <c r="AE70" s="34">
        <v>18.600000000000001</v>
      </c>
      <c r="AF70" s="34">
        <v>0.6</v>
      </c>
      <c r="AG70" s="34">
        <v>3.62</v>
      </c>
      <c r="AH70" s="34">
        <v>51.980000000000004</v>
      </c>
      <c r="AI70" s="34">
        <v>1.3548387096774193</v>
      </c>
      <c r="AJ70" s="34">
        <v>42.465753424657542</v>
      </c>
      <c r="AK70" s="34">
        <v>879.01</v>
      </c>
      <c r="AL70" s="36"/>
      <c r="AM70" s="10"/>
      <c r="AN70" s="10"/>
      <c r="AO70" s="10"/>
      <c r="AP70" s="10"/>
      <c r="AQ70" s="10"/>
      <c r="AR70" s="10"/>
      <c r="AS70" s="10"/>
      <c r="AT70" s="10"/>
      <c r="AU70" s="10"/>
      <c r="AV70" s="10"/>
    </row>
    <row r="71" spans="1:48" ht="15.75" customHeight="1">
      <c r="A71" s="104" t="s">
        <v>524</v>
      </c>
      <c r="B71" s="95">
        <v>45783</v>
      </c>
      <c r="C71" s="69" t="s">
        <v>523</v>
      </c>
      <c r="D71" s="70">
        <v>1511</v>
      </c>
      <c r="E71" s="71">
        <v>3.55</v>
      </c>
      <c r="F71" s="71">
        <v>4.05</v>
      </c>
      <c r="G71" s="71">
        <v>4.3099999999999996</v>
      </c>
      <c r="H71" s="71">
        <v>0.16</v>
      </c>
      <c r="I71" s="71">
        <v>0.73</v>
      </c>
      <c r="J71" s="72">
        <v>1.7999999999999999E-2</v>
      </c>
      <c r="K71" s="72">
        <v>0.104</v>
      </c>
      <c r="L71" s="72">
        <v>8.3000000000000004E-2</v>
      </c>
      <c r="M71" s="72">
        <v>1.4999999999999999E-2</v>
      </c>
      <c r="N71" s="87">
        <f t="shared" si="5"/>
        <v>94.58</v>
      </c>
      <c r="O71" s="82">
        <v>33.700000000000003</v>
      </c>
      <c r="P71" s="34">
        <v>38.53</v>
      </c>
      <c r="Q71" s="34">
        <v>6.9</v>
      </c>
      <c r="R71" s="34">
        <v>18.45</v>
      </c>
      <c r="S71" s="34">
        <v>0.34</v>
      </c>
      <c r="T71" s="34">
        <v>0.19</v>
      </c>
      <c r="U71" s="34">
        <v>0.23</v>
      </c>
      <c r="V71" s="34">
        <v>0.18</v>
      </c>
      <c r="W71" s="34">
        <v>0.42</v>
      </c>
      <c r="X71" s="34">
        <v>0.95</v>
      </c>
      <c r="Y71" s="34">
        <f t="shared" si="6"/>
        <v>1.1433234421364984</v>
      </c>
      <c r="Z71" s="34">
        <v>1.3480712166172106</v>
      </c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6"/>
      <c r="AM71" s="10"/>
      <c r="AN71" s="10"/>
      <c r="AO71" s="10"/>
      <c r="AP71" s="10"/>
      <c r="AQ71" s="10"/>
      <c r="AR71" s="10"/>
      <c r="AS71" s="10"/>
      <c r="AT71" s="10"/>
      <c r="AU71" s="10"/>
      <c r="AV71" s="10"/>
    </row>
    <row r="72" spans="1:48" ht="15.75" customHeight="1">
      <c r="A72" s="104" t="s">
        <v>526</v>
      </c>
      <c r="B72" s="95">
        <v>45783</v>
      </c>
      <c r="C72" s="69" t="s">
        <v>525</v>
      </c>
      <c r="D72" s="70" t="s">
        <v>51</v>
      </c>
      <c r="E72" s="71">
        <v>5.3</v>
      </c>
      <c r="F72" s="71">
        <v>5.4</v>
      </c>
      <c r="G72" s="71">
        <v>4.34</v>
      </c>
      <c r="H72" s="71">
        <v>0.16</v>
      </c>
      <c r="I72" s="71">
        <v>0.49</v>
      </c>
      <c r="J72" s="72">
        <v>2.1000000000000001E-2</v>
      </c>
      <c r="K72" s="72">
        <v>9.6000000000000002E-2</v>
      </c>
      <c r="L72" s="72">
        <v>9.6000000000000002E-2</v>
      </c>
      <c r="M72" s="72">
        <v>1.6E-2</v>
      </c>
      <c r="N72" s="87">
        <f t="shared" si="5"/>
        <v>94.781000000000006</v>
      </c>
      <c r="O72" s="82">
        <v>34.159999999999997</v>
      </c>
      <c r="P72" s="34">
        <v>38.26</v>
      </c>
      <c r="Q72" s="34">
        <v>6.82</v>
      </c>
      <c r="R72" s="34">
        <v>18.38</v>
      </c>
      <c r="S72" s="34">
        <v>0.23</v>
      </c>
      <c r="T72" s="34">
        <v>0.18</v>
      </c>
      <c r="U72" s="34">
        <v>0.22</v>
      </c>
      <c r="V72" s="34">
        <v>0.21</v>
      </c>
      <c r="W72" s="34">
        <v>0.49</v>
      </c>
      <c r="X72" s="34">
        <v>0.94</v>
      </c>
      <c r="Y72" s="34">
        <f t="shared" si="6"/>
        <v>1.120023419203747</v>
      </c>
      <c r="Z72" s="34">
        <v>1.319672131147541</v>
      </c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6"/>
      <c r="AM72" s="10"/>
      <c r="AN72" s="10"/>
      <c r="AO72" s="10"/>
      <c r="AP72" s="10"/>
      <c r="AQ72" s="10"/>
      <c r="AR72" s="10"/>
      <c r="AS72" s="10"/>
      <c r="AT72" s="10"/>
      <c r="AU72" s="10"/>
      <c r="AV72" s="10"/>
    </row>
    <row r="73" spans="1:48" ht="15.75" customHeight="1">
      <c r="A73" s="104" t="s">
        <v>528</v>
      </c>
      <c r="B73" s="95">
        <v>45783</v>
      </c>
      <c r="C73" s="69" t="s">
        <v>527</v>
      </c>
      <c r="D73" s="70">
        <v>1496</v>
      </c>
      <c r="E73" s="71">
        <v>7.15</v>
      </c>
      <c r="F73" s="71">
        <v>7.25</v>
      </c>
      <c r="G73" s="71">
        <v>4.32</v>
      </c>
      <c r="H73" s="71">
        <v>0.14000000000000001</v>
      </c>
      <c r="I73" s="71">
        <v>0.43</v>
      </c>
      <c r="J73" s="72">
        <v>2.7E-2</v>
      </c>
      <c r="K73" s="72">
        <v>9.2999999999999999E-2</v>
      </c>
      <c r="L73" s="72">
        <v>5.6000000000000001E-2</v>
      </c>
      <c r="M73" s="72">
        <v>1.4999999999999999E-2</v>
      </c>
      <c r="N73" s="87">
        <f t="shared" si="5"/>
        <v>94.918999999999997</v>
      </c>
      <c r="O73" s="82">
        <v>34.29</v>
      </c>
      <c r="P73" s="34">
        <v>37.840000000000003</v>
      </c>
      <c r="Q73" s="34">
        <v>6.85</v>
      </c>
      <c r="R73" s="34">
        <v>18.39</v>
      </c>
      <c r="S73" s="34">
        <v>0.25</v>
      </c>
      <c r="T73" s="34">
        <v>0.21</v>
      </c>
      <c r="U73" s="34">
        <v>0.22</v>
      </c>
      <c r="V73" s="34">
        <v>0.23</v>
      </c>
      <c r="W73" s="34">
        <v>0.5</v>
      </c>
      <c r="X73" s="34">
        <v>1.02</v>
      </c>
      <c r="Y73" s="34">
        <f t="shared" si="6"/>
        <v>1.1035287255759698</v>
      </c>
      <c r="Z73" s="34">
        <v>1.3032954214056578</v>
      </c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6"/>
      <c r="AM73" s="10"/>
      <c r="AN73" s="10"/>
      <c r="AO73" s="10"/>
      <c r="AP73" s="10"/>
      <c r="AQ73" s="10"/>
      <c r="AR73" s="10"/>
      <c r="AS73" s="10"/>
      <c r="AT73" s="10"/>
      <c r="AU73" s="10"/>
      <c r="AV73" s="10"/>
    </row>
    <row r="74" spans="1:48" ht="15.75" customHeight="1">
      <c r="A74" s="104" t="s">
        <v>530</v>
      </c>
      <c r="B74" s="95">
        <v>45783</v>
      </c>
      <c r="C74" s="69" t="s">
        <v>529</v>
      </c>
      <c r="D74" s="70">
        <v>1485</v>
      </c>
      <c r="E74" s="71">
        <v>9.1</v>
      </c>
      <c r="F74" s="71">
        <v>9.1999999999999993</v>
      </c>
      <c r="G74" s="71">
        <v>4.4000000000000004</v>
      </c>
      <c r="H74" s="71">
        <v>0.16</v>
      </c>
      <c r="I74" s="71">
        <v>0.76</v>
      </c>
      <c r="J74" s="72">
        <v>2.3E-2</v>
      </c>
      <c r="K74" s="72">
        <v>0.10299999999999999</v>
      </c>
      <c r="L74" s="72">
        <v>8.3000000000000004E-2</v>
      </c>
      <c r="M74" s="72">
        <v>1.6E-2</v>
      </c>
      <c r="N74" s="87">
        <f t="shared" si="5"/>
        <v>94.454999999999998</v>
      </c>
      <c r="O74" s="82">
        <v>34.42</v>
      </c>
      <c r="P74" s="34">
        <v>37.86</v>
      </c>
      <c r="Q74" s="34">
        <v>6.73</v>
      </c>
      <c r="R74" s="34">
        <v>18.23</v>
      </c>
      <c r="S74" s="34">
        <v>0.28000000000000003</v>
      </c>
      <c r="T74" s="34">
        <v>0.21</v>
      </c>
      <c r="U74" s="34">
        <v>0.21</v>
      </c>
      <c r="V74" s="34">
        <v>0.24</v>
      </c>
      <c r="W74" s="34">
        <v>0.51</v>
      </c>
      <c r="X74" s="34">
        <v>1.02</v>
      </c>
      <c r="Y74" s="34">
        <f t="shared" si="6"/>
        <v>1.0999418942475305</v>
      </c>
      <c r="Z74" s="34">
        <v>1.2954677513073796</v>
      </c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6"/>
      <c r="AM74" s="10"/>
      <c r="AN74" s="10"/>
      <c r="AO74" s="10"/>
      <c r="AP74" s="10"/>
      <c r="AQ74" s="10"/>
      <c r="AR74" s="10"/>
      <c r="AS74" s="10"/>
      <c r="AT74" s="10"/>
      <c r="AU74" s="10"/>
      <c r="AV74" s="10"/>
    </row>
    <row r="75" spans="1:48" ht="15.75" customHeight="1">
      <c r="A75" s="104" t="s">
        <v>531</v>
      </c>
      <c r="B75" s="95">
        <v>45783</v>
      </c>
      <c r="C75" s="69" t="s">
        <v>532</v>
      </c>
      <c r="D75" s="70">
        <v>1459</v>
      </c>
      <c r="E75" s="71">
        <v>11.04</v>
      </c>
      <c r="F75" s="71">
        <v>11.14</v>
      </c>
      <c r="G75" s="71">
        <v>4.25</v>
      </c>
      <c r="H75" s="71">
        <v>0.12</v>
      </c>
      <c r="I75" s="71">
        <v>0.28000000000000003</v>
      </c>
      <c r="J75" s="72">
        <v>5.5E-2</v>
      </c>
      <c r="K75" s="72">
        <v>8.7999999999999995E-2</v>
      </c>
      <c r="L75" s="72">
        <v>2.8000000000000001E-2</v>
      </c>
      <c r="M75" s="72">
        <v>0.02</v>
      </c>
      <c r="N75" s="87">
        <f t="shared" si="5"/>
        <v>95.159000000000006</v>
      </c>
      <c r="O75" s="82">
        <v>34.78</v>
      </c>
      <c r="P75" s="34">
        <v>37.1</v>
      </c>
      <c r="Q75" s="34">
        <v>6.78</v>
      </c>
      <c r="R75" s="34">
        <v>17.829999999999998</v>
      </c>
      <c r="S75" s="34">
        <v>0.44</v>
      </c>
      <c r="T75" s="34">
        <v>0.34</v>
      </c>
      <c r="U75" s="34">
        <v>0.24</v>
      </c>
      <c r="V75" s="34">
        <v>0.22</v>
      </c>
      <c r="W75" s="34">
        <v>0.53</v>
      </c>
      <c r="X75" s="34">
        <v>1.17</v>
      </c>
      <c r="Y75" s="34">
        <f t="shared" si="6"/>
        <v>1.0667050028752156</v>
      </c>
      <c r="Z75" s="34">
        <f>(Q75+P75)/O75</f>
        <v>1.2616446233467511</v>
      </c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6"/>
      <c r="AM75" s="10"/>
      <c r="AN75" s="10"/>
      <c r="AO75" s="10"/>
      <c r="AP75" s="10"/>
      <c r="AQ75" s="10"/>
      <c r="AR75" s="10"/>
      <c r="AS75" s="10"/>
      <c r="AT75" s="10"/>
      <c r="AU75" s="10"/>
      <c r="AV75" s="10"/>
    </row>
    <row r="76" spans="1:48" ht="15.75" customHeight="1">
      <c r="A76" s="104" t="s">
        <v>534</v>
      </c>
      <c r="B76" s="95">
        <v>45783</v>
      </c>
      <c r="C76" s="69" t="s">
        <v>533</v>
      </c>
      <c r="D76" s="70">
        <v>1479</v>
      </c>
      <c r="E76" s="71">
        <v>13.1</v>
      </c>
      <c r="F76" s="71">
        <v>13.2</v>
      </c>
      <c r="G76" s="71">
        <v>4.45</v>
      </c>
      <c r="H76" s="71">
        <v>0.14000000000000001</v>
      </c>
      <c r="I76" s="71">
        <v>0.68</v>
      </c>
      <c r="J76" s="72">
        <v>0.02</v>
      </c>
      <c r="K76" s="72">
        <v>9.6000000000000002E-2</v>
      </c>
      <c r="L76" s="72">
        <v>7.5999999999999998E-2</v>
      </c>
      <c r="M76" s="72">
        <v>1.6E-2</v>
      </c>
      <c r="N76" s="87">
        <f t="shared" si="5"/>
        <v>94.522000000000006</v>
      </c>
      <c r="O76" s="82">
        <v>34.07</v>
      </c>
      <c r="P76" s="34">
        <v>38.200000000000003</v>
      </c>
      <c r="Q76" s="34">
        <v>6.82</v>
      </c>
      <c r="R76" s="34">
        <v>18.22</v>
      </c>
      <c r="S76" s="34">
        <v>0.28999999999999998</v>
      </c>
      <c r="T76" s="34">
        <v>0.23</v>
      </c>
      <c r="U76" s="34">
        <v>0.24</v>
      </c>
      <c r="V76" s="34">
        <v>0.25</v>
      </c>
      <c r="W76" s="34">
        <v>0.5</v>
      </c>
      <c r="X76" s="34">
        <v>0.99</v>
      </c>
      <c r="Y76" s="34">
        <f t="shared" si="6"/>
        <v>1.1212210155562079</v>
      </c>
      <c r="Z76" s="34">
        <f>(Q76+P76)/O76</f>
        <v>1.3213971235691224</v>
      </c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6"/>
      <c r="AM76" s="10"/>
      <c r="AN76" s="10"/>
      <c r="AO76" s="10"/>
      <c r="AP76" s="10"/>
      <c r="AQ76" s="10"/>
      <c r="AR76" s="10"/>
      <c r="AS76" s="10"/>
      <c r="AT76" s="10"/>
      <c r="AU76" s="10"/>
      <c r="AV76" s="10"/>
    </row>
    <row r="77" spans="1:48" ht="15.75" customHeight="1">
      <c r="A77" s="104" t="s">
        <v>536</v>
      </c>
      <c r="B77" s="95">
        <v>45783</v>
      </c>
      <c r="C77" s="69" t="s">
        <v>535</v>
      </c>
      <c r="D77" s="70">
        <v>1481</v>
      </c>
      <c r="E77" s="71">
        <v>15.5</v>
      </c>
      <c r="F77" s="71">
        <v>16</v>
      </c>
      <c r="G77" s="71">
        <v>4.16</v>
      </c>
      <c r="H77" s="71">
        <v>0.13</v>
      </c>
      <c r="I77" s="71">
        <v>0.46</v>
      </c>
      <c r="J77" s="72">
        <v>1.7999999999999999E-2</v>
      </c>
      <c r="K77" s="72">
        <v>0.09</v>
      </c>
      <c r="L77" s="72">
        <v>5.0999999999999997E-2</v>
      </c>
      <c r="M77" s="72">
        <v>1.2E-2</v>
      </c>
      <c r="N77" s="87">
        <f t="shared" si="5"/>
        <v>95.079000000000008</v>
      </c>
      <c r="O77" s="82">
        <v>34.03</v>
      </c>
      <c r="P77" s="34">
        <v>38.28</v>
      </c>
      <c r="Q77" s="34">
        <v>6.87</v>
      </c>
      <c r="R77" s="34">
        <v>18.309999999999999</v>
      </c>
      <c r="S77" s="34">
        <v>0.23</v>
      </c>
      <c r="T77" s="34">
        <v>0.21</v>
      </c>
      <c r="U77" s="34">
        <v>0.22</v>
      </c>
      <c r="V77" s="34">
        <v>0.23</v>
      </c>
      <c r="W77" s="34">
        <v>0.48</v>
      </c>
      <c r="X77" s="34">
        <v>1.02</v>
      </c>
      <c r="Y77" s="34">
        <f t="shared" si="6"/>
        <v>1.1248898031148986</v>
      </c>
      <c r="Z77" s="34">
        <f>(Q77+P77)/O77</f>
        <v>1.3267704966206288</v>
      </c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6"/>
      <c r="AM77" s="10"/>
      <c r="AN77" s="10"/>
      <c r="AO77" s="10"/>
      <c r="AP77" s="10"/>
      <c r="AQ77" s="10"/>
      <c r="AR77" s="10"/>
      <c r="AS77" s="10"/>
      <c r="AT77" s="10"/>
      <c r="AU77" s="10"/>
      <c r="AV77" s="10"/>
    </row>
    <row r="78" spans="1:48" ht="15.75" customHeight="1">
      <c r="A78" s="104" t="s">
        <v>538</v>
      </c>
      <c r="B78" s="95">
        <v>45783</v>
      </c>
      <c r="C78" s="69" t="s">
        <v>537</v>
      </c>
      <c r="D78" s="70">
        <v>1486</v>
      </c>
      <c r="E78" s="71">
        <v>18</v>
      </c>
      <c r="F78" s="71">
        <v>18.100000000000001</v>
      </c>
      <c r="G78" s="71">
        <v>4.17</v>
      </c>
      <c r="H78" s="71">
        <v>0.12</v>
      </c>
      <c r="I78" s="71">
        <v>0.41</v>
      </c>
      <c r="J78" s="72">
        <v>2.5999999999999999E-2</v>
      </c>
      <c r="K78" s="72">
        <v>8.7999999999999995E-2</v>
      </c>
      <c r="L78" s="72">
        <v>4.2000000000000003E-2</v>
      </c>
      <c r="M78" s="72">
        <v>0.01</v>
      </c>
      <c r="N78" s="87">
        <f t="shared" si="5"/>
        <v>95.134</v>
      </c>
      <c r="O78" s="82">
        <v>34.299999999999997</v>
      </c>
      <c r="P78" s="34">
        <v>37.799999999999997</v>
      </c>
      <c r="Q78" s="34">
        <v>6.92</v>
      </c>
      <c r="R78" s="34">
        <v>18.149999999999999</v>
      </c>
      <c r="S78" s="34">
        <v>0.28999999999999998</v>
      </c>
      <c r="T78" s="34">
        <v>0.26</v>
      </c>
      <c r="U78" s="34">
        <v>0.24</v>
      </c>
      <c r="V78" s="34">
        <v>0.28000000000000003</v>
      </c>
      <c r="W78" s="34">
        <v>0.47</v>
      </c>
      <c r="X78" s="34">
        <v>1.19</v>
      </c>
      <c r="Y78" s="34">
        <f t="shared" si="6"/>
        <v>1.1020408163265307</v>
      </c>
      <c r="Z78" s="34">
        <f>(Q78+P78)/O78</f>
        <v>1.3037900874635568</v>
      </c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6"/>
      <c r="AM78" s="10"/>
      <c r="AN78" s="10"/>
      <c r="AO78" s="10"/>
      <c r="AP78" s="10"/>
      <c r="AQ78" s="10"/>
      <c r="AR78" s="10"/>
      <c r="AS78" s="10"/>
      <c r="AT78" s="10"/>
      <c r="AU78" s="10"/>
      <c r="AV78" s="10"/>
    </row>
    <row r="79" spans="1:48" ht="15.75" customHeight="1">
      <c r="A79" s="105" t="s">
        <v>540</v>
      </c>
      <c r="B79" s="95">
        <v>45783</v>
      </c>
      <c r="C79" s="69" t="s">
        <v>539</v>
      </c>
      <c r="D79" s="70">
        <v>1492</v>
      </c>
      <c r="E79" s="71">
        <v>20.399999999999999</v>
      </c>
      <c r="F79" s="71">
        <v>20.5</v>
      </c>
      <c r="G79" s="71">
        <v>4.12</v>
      </c>
      <c r="H79" s="71">
        <v>0.12</v>
      </c>
      <c r="I79" s="71">
        <v>0.42</v>
      </c>
      <c r="J79" s="72">
        <v>2.5999999999999999E-2</v>
      </c>
      <c r="K79" s="72">
        <v>8.5000000000000006E-2</v>
      </c>
      <c r="L79" s="72">
        <v>4.5999999999999999E-2</v>
      </c>
      <c r="M79" s="72">
        <v>0.01</v>
      </c>
      <c r="N79" s="87">
        <f t="shared" si="5"/>
        <v>95.173000000000002</v>
      </c>
      <c r="O79" s="82">
        <v>34.130000000000003</v>
      </c>
      <c r="P79" s="34">
        <v>37.630000000000003</v>
      </c>
      <c r="Q79" s="34">
        <v>6.91</v>
      </c>
      <c r="R79" s="34">
        <v>18.59</v>
      </c>
      <c r="S79" s="34">
        <v>0.26</v>
      </c>
      <c r="T79" s="34">
        <v>0.2</v>
      </c>
      <c r="U79" s="34">
        <v>0.28000000000000003</v>
      </c>
      <c r="V79" s="34">
        <v>0.3</v>
      </c>
      <c r="W79" s="34">
        <v>0.5</v>
      </c>
      <c r="X79" s="34">
        <v>1.1000000000000001</v>
      </c>
      <c r="Y79" s="34">
        <f t="shared" si="6"/>
        <v>1.1025490770583064</v>
      </c>
      <c r="Z79" s="34">
        <f>(Q79+P79)/O79</f>
        <v>1.3050102549077058</v>
      </c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6"/>
      <c r="AM79" s="10"/>
      <c r="AN79" s="10"/>
      <c r="AO79" s="10"/>
      <c r="AP79" s="10"/>
      <c r="AQ79" s="10"/>
      <c r="AR79" s="10"/>
      <c r="AS79" s="10"/>
      <c r="AT79" s="10"/>
      <c r="AU79" s="10"/>
      <c r="AV79" s="10"/>
    </row>
    <row r="80" spans="1:48" ht="15.75" customHeight="1">
      <c r="A80" s="105" t="s">
        <v>542</v>
      </c>
      <c r="B80" s="95">
        <v>45783</v>
      </c>
      <c r="C80" s="69" t="s">
        <v>541</v>
      </c>
      <c r="D80" s="70">
        <v>1485</v>
      </c>
      <c r="E80" s="71">
        <v>23</v>
      </c>
      <c r="F80" s="71">
        <v>23.1</v>
      </c>
      <c r="G80" s="71">
        <v>4.3099999999999996</v>
      </c>
      <c r="H80" s="71">
        <v>0.15</v>
      </c>
      <c r="I80" s="71">
        <v>0.36</v>
      </c>
      <c r="J80" s="72">
        <v>3.3000000000000002E-2</v>
      </c>
      <c r="K80" s="72">
        <v>9.6000000000000002E-2</v>
      </c>
      <c r="L80" s="72">
        <v>4.9000000000000002E-2</v>
      </c>
      <c r="M80" s="72">
        <v>1.7000000000000001E-2</v>
      </c>
      <c r="N80" s="87">
        <f t="shared" si="5"/>
        <v>94.984999999999999</v>
      </c>
      <c r="O80" s="82">
        <v>33.619999999999997</v>
      </c>
      <c r="P80" s="34">
        <v>37.68</v>
      </c>
      <c r="Q80" s="34">
        <v>7.07</v>
      </c>
      <c r="R80" s="34">
        <v>18.75</v>
      </c>
      <c r="S80" s="34">
        <v>0.33</v>
      </c>
      <c r="T80" s="34">
        <v>0.26</v>
      </c>
      <c r="U80" s="34">
        <v>0.28000000000000003</v>
      </c>
      <c r="V80" s="34">
        <v>0.21</v>
      </c>
      <c r="W80" s="34">
        <v>0.54</v>
      </c>
      <c r="X80" s="34">
        <v>1.1100000000000001</v>
      </c>
      <c r="Y80" s="34">
        <v>1.1207614515169542</v>
      </c>
      <c r="Z80" s="34">
        <v>1.3310529446757884</v>
      </c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6"/>
      <c r="AM80" s="10"/>
      <c r="AN80" s="10"/>
      <c r="AO80" s="10"/>
      <c r="AP80" s="10"/>
      <c r="AQ80" s="10"/>
      <c r="AR80" s="10"/>
      <c r="AS80" s="10"/>
      <c r="AT80" s="10"/>
      <c r="AU80" s="10"/>
      <c r="AV80" s="10"/>
    </row>
    <row r="81" spans="1:48" ht="15.75" customHeight="1">
      <c r="A81" s="104"/>
      <c r="B81" s="95"/>
      <c r="C81" s="69"/>
      <c r="D81" s="70"/>
      <c r="E81" s="71"/>
      <c r="F81" s="71"/>
      <c r="G81" s="71"/>
      <c r="H81" s="71"/>
      <c r="I81" s="71"/>
      <c r="J81" s="72"/>
      <c r="K81" s="72"/>
      <c r="L81" s="72"/>
      <c r="M81" s="72"/>
      <c r="N81" s="87"/>
      <c r="O81" s="82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6"/>
      <c r="AM81" s="10"/>
      <c r="AN81" s="10"/>
      <c r="AO81" s="10"/>
      <c r="AP81" s="10"/>
      <c r="AQ81" s="10"/>
      <c r="AR81" s="10"/>
      <c r="AS81" s="10"/>
      <c r="AT81" s="10"/>
      <c r="AU81" s="10"/>
      <c r="AV81" s="10"/>
    </row>
    <row r="82" spans="1:48" ht="15.75" customHeight="1">
      <c r="A82" s="105" t="s">
        <v>544</v>
      </c>
      <c r="B82" s="95">
        <v>45784</v>
      </c>
      <c r="C82" s="69" t="s">
        <v>543</v>
      </c>
      <c r="D82" s="70">
        <v>1480</v>
      </c>
      <c r="E82" s="71">
        <v>1</v>
      </c>
      <c r="F82" s="71">
        <v>1.1000000000000001</v>
      </c>
      <c r="G82" s="71">
        <v>4.21</v>
      </c>
      <c r="H82" s="71">
        <v>0.17</v>
      </c>
      <c r="I82" s="71">
        <v>0.67</v>
      </c>
      <c r="J82" s="72">
        <v>2.1000000000000001E-2</v>
      </c>
      <c r="K82" s="72">
        <v>9.8000000000000004E-2</v>
      </c>
      <c r="L82" s="72">
        <v>8.4000000000000005E-2</v>
      </c>
      <c r="M82" s="72">
        <v>1.9E-2</v>
      </c>
      <c r="N82" s="87">
        <f t="shared" ref="N82:N92" si="7">100-SUM(G82:M82)</f>
        <v>94.727999999999994</v>
      </c>
      <c r="O82" s="82">
        <v>33.44</v>
      </c>
      <c r="P82" s="34">
        <v>38.29</v>
      </c>
      <c r="Q82" s="34">
        <v>7.12</v>
      </c>
      <c r="R82" s="34">
        <v>18.25</v>
      </c>
      <c r="S82" s="34">
        <v>0.24</v>
      </c>
      <c r="T82" s="34">
        <v>0.27</v>
      </c>
      <c r="U82" s="34">
        <v>0.26</v>
      </c>
      <c r="V82" s="34">
        <v>0.2</v>
      </c>
      <c r="W82" s="34">
        <v>0.55000000000000004</v>
      </c>
      <c r="X82" s="34">
        <v>1.1100000000000001</v>
      </c>
      <c r="Y82" s="34">
        <v>1.1450358851674642</v>
      </c>
      <c r="Z82" s="34">
        <v>1.3579545454545454</v>
      </c>
      <c r="AA82" s="34"/>
      <c r="AB82" s="34" t="s">
        <v>48</v>
      </c>
      <c r="AC82" s="34">
        <v>22.3</v>
      </c>
      <c r="AD82" s="34">
        <v>24.8</v>
      </c>
      <c r="AE82" s="34">
        <v>18.2</v>
      </c>
      <c r="AF82" s="34">
        <v>0.6</v>
      </c>
      <c r="AG82" s="34">
        <v>3.35</v>
      </c>
      <c r="AH82" s="34">
        <v>53.05</v>
      </c>
      <c r="AI82" s="34">
        <v>1.3626373626373627</v>
      </c>
      <c r="AJ82" s="34">
        <v>42.325581395348841</v>
      </c>
      <c r="AK82" s="34">
        <v>858.57499999999993</v>
      </c>
      <c r="AL82" s="36"/>
      <c r="AM82" s="10"/>
      <c r="AN82" s="10"/>
      <c r="AO82" s="10"/>
      <c r="AP82" s="10"/>
      <c r="AQ82" s="10"/>
      <c r="AR82" s="10"/>
      <c r="AS82" s="10"/>
      <c r="AT82" s="10"/>
      <c r="AU82" s="10"/>
      <c r="AV82" s="10"/>
    </row>
    <row r="83" spans="1:48" ht="15.75" customHeight="1">
      <c r="A83" s="105" t="s">
        <v>546</v>
      </c>
      <c r="B83" s="95">
        <v>45784</v>
      </c>
      <c r="C83" s="69" t="s">
        <v>545</v>
      </c>
      <c r="D83" s="70">
        <v>1488</v>
      </c>
      <c r="E83" s="71">
        <v>3.3</v>
      </c>
      <c r="F83" s="71">
        <v>3.4</v>
      </c>
      <c r="G83" s="71">
        <v>4.4800000000000004</v>
      </c>
      <c r="H83" s="71">
        <v>0.17</v>
      </c>
      <c r="I83" s="71">
        <v>0.71</v>
      </c>
      <c r="J83" s="72">
        <v>1.7999999999999999E-2</v>
      </c>
      <c r="K83" s="72">
        <v>0.112</v>
      </c>
      <c r="L83" s="72">
        <v>8.4000000000000005E-2</v>
      </c>
      <c r="M83" s="72">
        <v>1.7999999999999999E-2</v>
      </c>
      <c r="N83" s="87">
        <f t="shared" si="7"/>
        <v>94.408000000000001</v>
      </c>
      <c r="O83" s="82">
        <v>32.979999999999997</v>
      </c>
      <c r="P83" s="34">
        <v>38.93</v>
      </c>
      <c r="Q83" s="34">
        <v>7.23</v>
      </c>
      <c r="R83" s="34">
        <v>18.46</v>
      </c>
      <c r="S83" s="34">
        <v>0.21</v>
      </c>
      <c r="T83" s="34">
        <v>0.19</v>
      </c>
      <c r="U83" s="34">
        <v>0.27</v>
      </c>
      <c r="V83" s="34">
        <v>0.21</v>
      </c>
      <c r="W83" s="34">
        <v>0.48</v>
      </c>
      <c r="X83" s="34">
        <v>0.93</v>
      </c>
      <c r="Y83" s="34">
        <v>1.1804123711340206</v>
      </c>
      <c r="Z83" s="34">
        <v>1.3996361431170408</v>
      </c>
      <c r="AA83" s="34"/>
      <c r="AB83" s="34" t="s">
        <v>50</v>
      </c>
      <c r="AC83" s="34">
        <v>6.3</v>
      </c>
      <c r="AD83" s="34"/>
      <c r="AE83" s="34"/>
      <c r="AF83" s="34"/>
      <c r="AG83" s="34"/>
      <c r="AH83" s="34"/>
      <c r="AI83" s="34"/>
      <c r="AJ83" s="34"/>
      <c r="AK83" s="34"/>
      <c r="AL83" s="36"/>
      <c r="AM83" s="10"/>
      <c r="AN83" s="10"/>
      <c r="AO83" s="10"/>
      <c r="AP83" s="10"/>
      <c r="AQ83" s="10"/>
      <c r="AR83" s="10"/>
      <c r="AS83" s="10"/>
      <c r="AT83" s="10"/>
      <c r="AU83" s="10"/>
      <c r="AV83" s="10"/>
    </row>
    <row r="84" spans="1:48" ht="15.75" customHeight="1">
      <c r="A84" s="105" t="s">
        <v>548</v>
      </c>
      <c r="B84" s="95">
        <v>45784</v>
      </c>
      <c r="C84" s="69" t="s">
        <v>547</v>
      </c>
      <c r="D84" s="70">
        <v>1481</v>
      </c>
      <c r="E84" s="71">
        <v>5.2</v>
      </c>
      <c r="F84" s="71">
        <v>5.3</v>
      </c>
      <c r="G84" s="71">
        <v>4.29</v>
      </c>
      <c r="H84" s="71">
        <v>0.15</v>
      </c>
      <c r="I84" s="71">
        <v>0.36</v>
      </c>
      <c r="J84" s="72">
        <v>2.8000000000000001E-2</v>
      </c>
      <c r="K84" s="72">
        <v>9.8000000000000004E-2</v>
      </c>
      <c r="L84" s="72">
        <v>4.5999999999999999E-2</v>
      </c>
      <c r="M84" s="72">
        <v>1.7000000000000001E-2</v>
      </c>
      <c r="N84" s="87">
        <f t="shared" si="7"/>
        <v>95.010999999999996</v>
      </c>
      <c r="O84" s="82">
        <v>32.97</v>
      </c>
      <c r="P84" s="34">
        <v>38.92</v>
      </c>
      <c r="Q84" s="34">
        <v>7.08</v>
      </c>
      <c r="R84" s="34">
        <v>18.43</v>
      </c>
      <c r="S84" s="34">
        <v>0.25</v>
      </c>
      <c r="T84" s="34">
        <v>0.22</v>
      </c>
      <c r="U84" s="34">
        <v>0.26</v>
      </c>
      <c r="V84" s="34">
        <v>0.25</v>
      </c>
      <c r="W84" s="34">
        <v>0.49</v>
      </c>
      <c r="X84" s="34">
        <v>1.01</v>
      </c>
      <c r="Y84" s="34">
        <v>1.180467091295117</v>
      </c>
      <c r="Z84" s="34">
        <v>1.3952077646345162</v>
      </c>
      <c r="AA84" s="34"/>
      <c r="AB84" s="34" t="s">
        <v>53</v>
      </c>
      <c r="AC84" s="34">
        <v>14.3</v>
      </c>
      <c r="AD84" s="34">
        <v>24.6</v>
      </c>
      <c r="AE84" s="34">
        <v>18.600000000000001</v>
      </c>
      <c r="AF84" s="34">
        <v>0.6</v>
      </c>
      <c r="AG84" s="34">
        <v>3.22</v>
      </c>
      <c r="AH84" s="34">
        <v>52.98</v>
      </c>
      <c r="AI84" s="34">
        <v>1.3225806451612903</v>
      </c>
      <c r="AJ84" s="34">
        <v>43.055555555555557</v>
      </c>
      <c r="AK84" s="34">
        <v>848.51</v>
      </c>
      <c r="AL84" s="36"/>
      <c r="AM84" s="10"/>
      <c r="AN84" s="10"/>
      <c r="AO84" s="10"/>
      <c r="AP84" s="10"/>
      <c r="AQ84" s="10"/>
      <c r="AR84" s="10"/>
      <c r="AS84" s="10"/>
      <c r="AT84" s="10"/>
      <c r="AU84" s="10"/>
      <c r="AV84" s="10"/>
    </row>
    <row r="85" spans="1:48" ht="15.75" customHeight="1">
      <c r="A85" s="105" t="s">
        <v>549</v>
      </c>
      <c r="B85" s="95">
        <v>45784</v>
      </c>
      <c r="C85" s="69" t="s">
        <v>550</v>
      </c>
      <c r="D85" s="70">
        <v>1495</v>
      </c>
      <c r="E85" s="71">
        <v>7.15</v>
      </c>
      <c r="F85" s="71">
        <v>7.25</v>
      </c>
      <c r="G85" s="71">
        <v>4.33</v>
      </c>
      <c r="H85" s="71">
        <v>0.16</v>
      </c>
      <c r="I85" s="71">
        <v>0.56999999999999995</v>
      </c>
      <c r="J85" s="72">
        <v>1.6E-2</v>
      </c>
      <c r="K85" s="72">
        <v>0.10299999999999999</v>
      </c>
      <c r="L85" s="72">
        <v>7.2999999999999995E-2</v>
      </c>
      <c r="M85" s="72">
        <v>0.02</v>
      </c>
      <c r="N85" s="87">
        <f t="shared" si="7"/>
        <v>94.727999999999994</v>
      </c>
      <c r="O85" s="82">
        <v>33.549999999999997</v>
      </c>
      <c r="P85" s="34">
        <v>38.700000000000003</v>
      </c>
      <c r="Q85" s="34">
        <v>6.9</v>
      </c>
      <c r="R85" s="34">
        <v>18.37</v>
      </c>
      <c r="S85" s="34">
        <v>0.23</v>
      </c>
      <c r="T85" s="34">
        <v>0.2</v>
      </c>
      <c r="U85" s="34">
        <v>0.24</v>
      </c>
      <c r="V85" s="34">
        <v>0.24</v>
      </c>
      <c r="W85" s="34">
        <v>0.49</v>
      </c>
      <c r="X85" s="34">
        <v>0.98</v>
      </c>
      <c r="Y85" s="34">
        <v>1.1535022354694489</v>
      </c>
      <c r="Z85" s="34">
        <v>1.3591654247391953</v>
      </c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6"/>
      <c r="AM85" s="10"/>
      <c r="AN85" s="10"/>
      <c r="AO85" s="10"/>
      <c r="AP85" s="10"/>
      <c r="AQ85" s="10"/>
      <c r="AR85" s="10"/>
      <c r="AS85" s="10"/>
      <c r="AT85" s="10"/>
      <c r="AU85" s="10"/>
      <c r="AV85" s="10"/>
    </row>
    <row r="86" spans="1:48" ht="15.75" customHeight="1">
      <c r="A86" s="105" t="s">
        <v>551</v>
      </c>
      <c r="B86" s="95">
        <v>45784</v>
      </c>
      <c r="C86" s="69" t="s">
        <v>552</v>
      </c>
      <c r="D86" s="70">
        <v>1488</v>
      </c>
      <c r="E86" s="71">
        <v>9.35</v>
      </c>
      <c r="F86" s="71">
        <v>9.4499999999999993</v>
      </c>
      <c r="G86" s="71">
        <v>4.33</v>
      </c>
      <c r="H86" s="71">
        <v>0.16</v>
      </c>
      <c r="I86" s="71">
        <v>0.4</v>
      </c>
      <c r="J86" s="72">
        <v>2.5999999999999999E-2</v>
      </c>
      <c r="K86" s="72">
        <v>0.1</v>
      </c>
      <c r="L86" s="72">
        <v>5.2999999999999999E-2</v>
      </c>
      <c r="M86" s="72">
        <v>1.9E-2</v>
      </c>
      <c r="N86" s="87">
        <f t="shared" si="7"/>
        <v>94.912000000000006</v>
      </c>
      <c r="O86" s="82">
        <v>33.82</v>
      </c>
      <c r="P86" s="34">
        <v>38.32</v>
      </c>
      <c r="Q86" s="34">
        <v>6.83</v>
      </c>
      <c r="R86" s="34">
        <v>18.22</v>
      </c>
      <c r="S86" s="34">
        <v>0.31</v>
      </c>
      <c r="T86" s="34">
        <v>0.24</v>
      </c>
      <c r="U86" s="34">
        <v>0.24</v>
      </c>
      <c r="V86" s="34">
        <v>0.22</v>
      </c>
      <c r="W86" s="34">
        <v>0.52</v>
      </c>
      <c r="X86" s="34">
        <v>1.06</v>
      </c>
      <c r="Y86" s="34">
        <v>1.1330573625073921</v>
      </c>
      <c r="Z86" s="34">
        <v>1.3350088704908338</v>
      </c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6"/>
      <c r="AM86" s="10"/>
      <c r="AN86" s="10"/>
      <c r="AO86" s="10"/>
      <c r="AP86" s="10"/>
      <c r="AQ86" s="10"/>
      <c r="AR86" s="10"/>
      <c r="AS86" s="10"/>
      <c r="AT86" s="10"/>
      <c r="AU86" s="10"/>
      <c r="AV86" s="10"/>
    </row>
    <row r="87" spans="1:48" ht="15.75" customHeight="1">
      <c r="A87" s="105" t="s">
        <v>554</v>
      </c>
      <c r="B87" s="95">
        <v>45784</v>
      </c>
      <c r="C87" s="69" t="s">
        <v>553</v>
      </c>
      <c r="D87" s="70">
        <v>1502</v>
      </c>
      <c r="E87" s="71">
        <v>11.4</v>
      </c>
      <c r="F87" s="71">
        <v>11.5</v>
      </c>
      <c r="G87" s="71">
        <v>4.38</v>
      </c>
      <c r="H87" s="71">
        <v>0.19</v>
      </c>
      <c r="I87" s="71">
        <v>0.85</v>
      </c>
      <c r="J87" s="72">
        <v>1.2999999999999999E-2</v>
      </c>
      <c r="K87" s="72">
        <v>0.11</v>
      </c>
      <c r="L87" s="72">
        <v>0.10100000000000001</v>
      </c>
      <c r="M87" s="72">
        <v>2.1000000000000001E-2</v>
      </c>
      <c r="N87" s="87">
        <f t="shared" si="7"/>
        <v>94.334999999999994</v>
      </c>
      <c r="O87" s="82">
        <v>32.74</v>
      </c>
      <c r="P87" s="34">
        <v>39</v>
      </c>
      <c r="Q87" s="34">
        <v>7.01</v>
      </c>
      <c r="R87" s="34">
        <v>18.54</v>
      </c>
      <c r="S87" s="34">
        <v>0.55000000000000004</v>
      </c>
      <c r="T87" s="34">
        <v>0.19</v>
      </c>
      <c r="U87" s="34">
        <v>0.23</v>
      </c>
      <c r="V87" s="34">
        <v>0.2</v>
      </c>
      <c r="W87" s="34">
        <v>0.44</v>
      </c>
      <c r="X87" s="34">
        <v>0.96</v>
      </c>
      <c r="Y87" s="34">
        <v>1.1912034208918754</v>
      </c>
      <c r="Z87" s="34">
        <v>1.4053145998778251</v>
      </c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6"/>
      <c r="AM87" s="10"/>
      <c r="AN87" s="10"/>
      <c r="AO87" s="10"/>
      <c r="AP87" s="10"/>
      <c r="AQ87" s="10"/>
      <c r="AR87" s="10"/>
      <c r="AS87" s="10"/>
      <c r="AT87" s="10"/>
      <c r="AU87" s="10"/>
      <c r="AV87" s="10"/>
    </row>
    <row r="88" spans="1:48" ht="15.75" customHeight="1">
      <c r="A88" s="105" t="s">
        <v>556</v>
      </c>
      <c r="B88" s="95">
        <v>45784</v>
      </c>
      <c r="C88" s="69" t="s">
        <v>555</v>
      </c>
      <c r="D88" s="70">
        <v>1501</v>
      </c>
      <c r="E88" s="71">
        <v>12.5</v>
      </c>
      <c r="F88" s="71">
        <v>13</v>
      </c>
      <c r="G88" s="71">
        <v>4.24</v>
      </c>
      <c r="H88" s="71">
        <v>0.15</v>
      </c>
      <c r="I88" s="71">
        <v>0.62</v>
      </c>
      <c r="J88" s="72">
        <v>1.9E-2</v>
      </c>
      <c r="K88" s="72">
        <v>9.8000000000000004E-2</v>
      </c>
      <c r="L88" s="72">
        <v>7.3999999999999996E-2</v>
      </c>
      <c r="M88" s="72">
        <v>1.9E-2</v>
      </c>
      <c r="N88" s="87">
        <f t="shared" si="7"/>
        <v>94.78</v>
      </c>
      <c r="O88" s="82">
        <v>33</v>
      </c>
      <c r="P88" s="34">
        <v>39</v>
      </c>
      <c r="Q88" s="34">
        <v>6.81</v>
      </c>
      <c r="R88" s="34">
        <v>18.57</v>
      </c>
      <c r="S88" s="34">
        <v>0.31</v>
      </c>
      <c r="T88" s="34">
        <v>0.2</v>
      </c>
      <c r="U88" s="34">
        <v>0.25</v>
      </c>
      <c r="V88" s="34">
        <v>0.22</v>
      </c>
      <c r="W88" s="34">
        <v>0.48</v>
      </c>
      <c r="X88" s="34">
        <v>0.95</v>
      </c>
      <c r="Y88" s="34">
        <v>1.1818181818181819</v>
      </c>
      <c r="Z88" s="34">
        <v>1.3881818181818182</v>
      </c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6"/>
      <c r="AM88" s="10"/>
      <c r="AN88" s="10"/>
      <c r="AO88" s="10"/>
      <c r="AP88" s="10"/>
      <c r="AQ88" s="10"/>
      <c r="AR88" s="10"/>
      <c r="AS88" s="10"/>
      <c r="AT88" s="10"/>
      <c r="AU88" s="10"/>
      <c r="AV88" s="10"/>
    </row>
    <row r="89" spans="1:48" ht="15.75" customHeight="1">
      <c r="A89" s="105" t="s">
        <v>558</v>
      </c>
      <c r="B89" s="95">
        <v>45784</v>
      </c>
      <c r="C89" s="69" t="s">
        <v>557</v>
      </c>
      <c r="D89" s="70">
        <v>1502</v>
      </c>
      <c r="E89" s="71">
        <v>14.35</v>
      </c>
      <c r="F89" s="71">
        <v>14.45</v>
      </c>
      <c r="G89" s="71">
        <v>4.17</v>
      </c>
      <c r="H89" s="71">
        <v>0.12</v>
      </c>
      <c r="I89" s="71">
        <v>0.51</v>
      </c>
      <c r="J89" s="72">
        <v>1.4E-2</v>
      </c>
      <c r="K89" s="72">
        <v>9.1999999999999998E-2</v>
      </c>
      <c r="L89" s="72">
        <v>5.5E-2</v>
      </c>
      <c r="M89" s="72">
        <v>1.0999999999999999E-2</v>
      </c>
      <c r="N89" s="87">
        <f t="shared" si="7"/>
        <v>95.028000000000006</v>
      </c>
      <c r="O89" s="82">
        <v>32.9</v>
      </c>
      <c r="P89" s="34">
        <v>39.33</v>
      </c>
      <c r="Q89" s="34">
        <v>7.03</v>
      </c>
      <c r="R89" s="34">
        <v>18.29</v>
      </c>
      <c r="S89" s="34">
        <v>0.2</v>
      </c>
      <c r="T89" s="34">
        <v>0.19</v>
      </c>
      <c r="U89" s="34">
        <v>0.23</v>
      </c>
      <c r="V89" s="34">
        <v>0.25</v>
      </c>
      <c r="W89" s="34">
        <v>0.5</v>
      </c>
      <c r="X89" s="34">
        <v>0.95</v>
      </c>
      <c r="Y89" s="34">
        <v>1.1954407294832827</v>
      </c>
      <c r="Z89" s="34">
        <v>1.4091185410334346</v>
      </c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6"/>
      <c r="AM89" s="10"/>
      <c r="AN89" s="10"/>
      <c r="AO89" s="10"/>
      <c r="AP89" s="10"/>
      <c r="AQ89" s="10"/>
      <c r="AR89" s="10"/>
      <c r="AS89" s="10"/>
      <c r="AT89" s="10"/>
      <c r="AU89" s="10"/>
      <c r="AV89" s="10"/>
    </row>
    <row r="90" spans="1:48" ht="15.75" customHeight="1">
      <c r="A90" s="105" t="s">
        <v>560</v>
      </c>
      <c r="B90" s="95">
        <v>45784</v>
      </c>
      <c r="C90" s="69" t="s">
        <v>559</v>
      </c>
      <c r="D90" s="70">
        <v>1430</v>
      </c>
      <c r="E90" s="71">
        <v>19.2</v>
      </c>
      <c r="F90" s="71">
        <v>19.3</v>
      </c>
      <c r="G90" s="71">
        <v>4.2300000000000004</v>
      </c>
      <c r="H90" s="71">
        <v>0.11</v>
      </c>
      <c r="I90" s="71">
        <v>0.28999999999999998</v>
      </c>
      <c r="J90" s="72">
        <v>0.06</v>
      </c>
      <c r="K90" s="72">
        <v>8.8999999999999996E-2</v>
      </c>
      <c r="L90" s="72">
        <v>3.2000000000000001E-2</v>
      </c>
      <c r="M90" s="72">
        <v>1.4999999999999999E-2</v>
      </c>
      <c r="N90" s="87">
        <f t="shared" si="7"/>
        <v>95.174000000000007</v>
      </c>
      <c r="O90" s="82">
        <v>33.19</v>
      </c>
      <c r="P90" s="34">
        <v>37.79</v>
      </c>
      <c r="Q90" s="34">
        <v>6.92</v>
      </c>
      <c r="R90" s="34">
        <v>18.62</v>
      </c>
      <c r="S90" s="34">
        <v>0.69</v>
      </c>
      <c r="T90" s="34">
        <v>0.33</v>
      </c>
      <c r="U90" s="34">
        <v>0.27</v>
      </c>
      <c r="V90" s="34">
        <v>0.3</v>
      </c>
      <c r="W90" s="34">
        <v>0.46</v>
      </c>
      <c r="X90" s="34">
        <v>1.07</v>
      </c>
      <c r="Y90" s="34">
        <v>1.1385959626393491</v>
      </c>
      <c r="Z90" s="34">
        <v>1.3470924977402834</v>
      </c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6"/>
      <c r="AM90" s="10"/>
      <c r="AN90" s="10"/>
      <c r="AO90" s="10"/>
      <c r="AP90" s="10"/>
      <c r="AQ90" s="10"/>
      <c r="AR90" s="10"/>
      <c r="AS90" s="10"/>
      <c r="AT90" s="10"/>
      <c r="AU90" s="10"/>
      <c r="AV90" s="10"/>
    </row>
    <row r="91" spans="1:48" ht="14.25" customHeight="1">
      <c r="A91" s="105" t="s">
        <v>562</v>
      </c>
      <c r="B91" s="95">
        <v>45784</v>
      </c>
      <c r="C91" s="69" t="s">
        <v>561</v>
      </c>
      <c r="D91" s="70">
        <v>1427</v>
      </c>
      <c r="E91" s="71">
        <v>21.3</v>
      </c>
      <c r="F91" s="71">
        <v>21.4</v>
      </c>
      <c r="G91" s="71">
        <v>4.25</v>
      </c>
      <c r="H91" s="71">
        <v>0.14000000000000001</v>
      </c>
      <c r="I91" s="71">
        <v>0.32</v>
      </c>
      <c r="J91" s="72">
        <v>3.6999999999999998E-2</v>
      </c>
      <c r="K91" s="72">
        <v>0.105</v>
      </c>
      <c r="L91" s="72">
        <v>3.6999999999999998E-2</v>
      </c>
      <c r="M91" s="72">
        <v>2.5999999999999999E-2</v>
      </c>
      <c r="N91" s="87">
        <f t="shared" si="7"/>
        <v>95.084999999999994</v>
      </c>
      <c r="O91" s="82">
        <v>34.200000000000003</v>
      </c>
      <c r="P91" s="34">
        <v>37.83</v>
      </c>
      <c r="Q91" s="34">
        <v>6.94</v>
      </c>
      <c r="R91" s="34">
        <v>17.71</v>
      </c>
      <c r="S91" s="34">
        <v>0.39</v>
      </c>
      <c r="T91" s="34">
        <v>0.35</v>
      </c>
      <c r="U91" s="34">
        <v>0.27</v>
      </c>
      <c r="V91" s="34">
        <v>0.32</v>
      </c>
      <c r="W91" s="34">
        <v>0.71</v>
      </c>
      <c r="X91" s="34">
        <v>1.1499999999999999</v>
      </c>
      <c r="Y91" s="34">
        <v>1.1061403508771928</v>
      </c>
      <c r="Z91" s="34">
        <v>1.3090643274853799</v>
      </c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6"/>
      <c r="AM91" s="10"/>
      <c r="AN91" s="10"/>
      <c r="AO91" s="10"/>
      <c r="AP91" s="10"/>
      <c r="AQ91" s="10"/>
      <c r="AR91" s="10"/>
      <c r="AS91" s="10"/>
      <c r="AT91" s="10"/>
      <c r="AU91" s="10"/>
      <c r="AV91" s="10"/>
    </row>
    <row r="92" spans="1:48" ht="15.75" customHeight="1">
      <c r="A92" s="105" t="s">
        <v>564</v>
      </c>
      <c r="B92" s="95">
        <v>45784</v>
      </c>
      <c r="C92" s="69" t="s">
        <v>563</v>
      </c>
      <c r="D92" s="70">
        <v>1479</v>
      </c>
      <c r="E92" s="71">
        <v>23.3</v>
      </c>
      <c r="F92" s="71">
        <v>23.4</v>
      </c>
      <c r="G92" s="71">
        <v>4.43</v>
      </c>
      <c r="H92" s="71">
        <v>0.17</v>
      </c>
      <c r="I92" s="71">
        <v>0.88</v>
      </c>
      <c r="J92" s="72">
        <v>1.6E-2</v>
      </c>
      <c r="K92" s="72">
        <v>0.106</v>
      </c>
      <c r="L92" s="72">
        <v>9.8000000000000004E-2</v>
      </c>
      <c r="M92" s="72">
        <v>1.9E-2</v>
      </c>
      <c r="N92" s="87">
        <f t="shared" si="7"/>
        <v>94.281000000000006</v>
      </c>
      <c r="O92" s="82">
        <v>33.71</v>
      </c>
      <c r="P92" s="34">
        <v>38.81</v>
      </c>
      <c r="Q92" s="34">
        <v>6.98</v>
      </c>
      <c r="R92" s="34">
        <v>18.13</v>
      </c>
      <c r="S92" s="34">
        <v>0.2</v>
      </c>
      <c r="T92" s="34">
        <v>0.18</v>
      </c>
      <c r="U92" s="34">
        <v>0.22</v>
      </c>
      <c r="V92" s="34">
        <v>0.23</v>
      </c>
      <c r="W92" s="34">
        <v>0.51</v>
      </c>
      <c r="X92" s="34">
        <v>0.92</v>
      </c>
      <c r="Y92" s="34">
        <v>1.1512904182735093</v>
      </c>
      <c r="Z92" s="34">
        <v>1.35835063779294</v>
      </c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6"/>
      <c r="AM92" s="10"/>
      <c r="AN92" s="10"/>
      <c r="AO92" s="10"/>
      <c r="AP92" s="10"/>
      <c r="AQ92" s="10"/>
      <c r="AR92" s="10"/>
      <c r="AS92" s="10"/>
      <c r="AT92" s="10"/>
      <c r="AU92" s="10"/>
      <c r="AV92" s="10"/>
    </row>
    <row r="93" spans="1:48" ht="15.75" customHeight="1">
      <c r="A93" s="104"/>
      <c r="B93" s="95"/>
      <c r="C93" s="69"/>
      <c r="D93" s="70"/>
      <c r="E93" s="71"/>
      <c r="F93" s="71"/>
      <c r="G93" s="71"/>
      <c r="H93" s="71"/>
      <c r="I93" s="71"/>
      <c r="J93" s="72"/>
      <c r="K93" s="72"/>
      <c r="L93" s="72"/>
      <c r="M93" s="72"/>
      <c r="N93" s="87"/>
      <c r="O93" s="82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6"/>
      <c r="AM93" s="10"/>
      <c r="AN93" s="10"/>
      <c r="AO93" s="10"/>
      <c r="AP93" s="10"/>
      <c r="AQ93" s="10"/>
      <c r="AR93" s="10"/>
      <c r="AS93" s="10"/>
      <c r="AT93" s="10"/>
      <c r="AU93" s="10"/>
      <c r="AV93" s="10"/>
    </row>
    <row r="94" spans="1:48" ht="15.75" customHeight="1">
      <c r="A94" s="105" t="s">
        <v>566</v>
      </c>
      <c r="B94" s="95">
        <v>45785</v>
      </c>
      <c r="C94" s="69" t="s">
        <v>565</v>
      </c>
      <c r="D94" s="70">
        <v>1496</v>
      </c>
      <c r="E94" s="71">
        <v>1.45</v>
      </c>
      <c r="F94" s="71">
        <v>1.55</v>
      </c>
      <c r="G94" s="71">
        <v>4.29</v>
      </c>
      <c r="H94" s="71">
        <v>0.14000000000000001</v>
      </c>
      <c r="I94" s="71">
        <v>0.49</v>
      </c>
      <c r="J94" s="72">
        <v>2.4E-2</v>
      </c>
      <c r="K94" s="72">
        <v>9.6000000000000002E-2</v>
      </c>
      <c r="L94" s="72">
        <v>5.8000000000000003E-2</v>
      </c>
      <c r="M94" s="72">
        <v>1.7999999999999999E-2</v>
      </c>
      <c r="N94" s="87">
        <f t="shared" ref="N94:N105" si="8">100-SUM(G94:M94)</f>
        <v>94.884</v>
      </c>
      <c r="O94" s="82">
        <v>34.36</v>
      </c>
      <c r="P94" s="34">
        <v>38.5</v>
      </c>
      <c r="Q94" s="34">
        <v>6.86</v>
      </c>
      <c r="R94" s="34">
        <v>17.77</v>
      </c>
      <c r="S94" s="34">
        <v>0.28000000000000003</v>
      </c>
      <c r="T94" s="34">
        <v>0.2</v>
      </c>
      <c r="U94" s="34">
        <v>0.22</v>
      </c>
      <c r="V94" s="34">
        <v>0.23</v>
      </c>
      <c r="W94" s="34">
        <v>0.5</v>
      </c>
      <c r="X94" s="34">
        <v>0.95</v>
      </c>
      <c r="Y94" s="34">
        <v>1.120488940628638</v>
      </c>
      <c r="Z94" s="34">
        <v>1.3201396973224679</v>
      </c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6"/>
      <c r="AM94" s="10"/>
      <c r="AN94" s="10"/>
      <c r="AO94" s="10"/>
      <c r="AP94" s="10"/>
      <c r="AQ94" s="10"/>
      <c r="AR94" s="10"/>
      <c r="AS94" s="10"/>
      <c r="AT94" s="10"/>
      <c r="AU94" s="10"/>
      <c r="AV94" s="10"/>
    </row>
    <row r="95" spans="1:48" ht="15.75" customHeight="1">
      <c r="A95" s="105" t="s">
        <v>568</v>
      </c>
      <c r="B95" s="95">
        <v>45785</v>
      </c>
      <c r="C95" s="69" t="s">
        <v>567</v>
      </c>
      <c r="D95" s="70">
        <v>1483</v>
      </c>
      <c r="E95" s="71">
        <v>3.3</v>
      </c>
      <c r="F95" s="71">
        <v>3.4</v>
      </c>
      <c r="G95" s="71">
        <v>4.25</v>
      </c>
      <c r="H95" s="71">
        <v>0.17</v>
      </c>
      <c r="I95" s="71">
        <v>0.81</v>
      </c>
      <c r="J95" s="72">
        <v>1.4999999999999999E-2</v>
      </c>
      <c r="K95" s="72">
        <v>9.9000000000000005E-2</v>
      </c>
      <c r="L95" s="72">
        <v>9.0999999999999998E-2</v>
      </c>
      <c r="M95" s="72">
        <v>0.02</v>
      </c>
      <c r="N95" s="87">
        <f t="shared" si="8"/>
        <v>94.545000000000002</v>
      </c>
      <c r="O95" s="82">
        <v>34.42</v>
      </c>
      <c r="P95" s="34">
        <v>38.75</v>
      </c>
      <c r="Q95" s="34">
        <v>6.9</v>
      </c>
      <c r="R95" s="34">
        <v>17.559999999999999</v>
      </c>
      <c r="S95" s="34">
        <v>0.25</v>
      </c>
      <c r="T95" s="34">
        <v>0.2</v>
      </c>
      <c r="U95" s="34">
        <v>0.22</v>
      </c>
      <c r="V95" s="34">
        <v>0.2</v>
      </c>
      <c r="W95" s="34">
        <v>0.46</v>
      </c>
      <c r="X95" s="34">
        <v>0.94</v>
      </c>
      <c r="Y95" s="34">
        <v>1.1257989540964555</v>
      </c>
      <c r="Z95" s="34">
        <v>1.3262638001162115</v>
      </c>
      <c r="AA95" s="34"/>
      <c r="AB95" s="34" t="s">
        <v>50</v>
      </c>
      <c r="AC95" s="34">
        <v>6.3</v>
      </c>
      <c r="AD95" s="34">
        <v>25</v>
      </c>
      <c r="AE95" s="34">
        <v>18.8</v>
      </c>
      <c r="AF95" s="34">
        <v>0.6</v>
      </c>
      <c r="AG95" s="34">
        <v>3.35</v>
      </c>
      <c r="AH95" s="34">
        <v>52.25</v>
      </c>
      <c r="AI95" s="34">
        <v>1.3297872340425532</v>
      </c>
      <c r="AJ95" s="34">
        <v>42.922374429223744</v>
      </c>
      <c r="AK95" s="34">
        <v>864.67499999999995</v>
      </c>
      <c r="AL95" s="36"/>
      <c r="AM95" s="10"/>
      <c r="AN95" s="10"/>
      <c r="AO95" s="10"/>
      <c r="AP95" s="10"/>
      <c r="AQ95" s="10"/>
      <c r="AR95" s="10"/>
      <c r="AS95" s="10"/>
      <c r="AT95" s="10"/>
      <c r="AU95" s="10"/>
      <c r="AV95" s="10"/>
    </row>
    <row r="96" spans="1:48" ht="15.75" customHeight="1">
      <c r="A96" s="105" t="s">
        <v>570</v>
      </c>
      <c r="B96" s="95">
        <v>45785</v>
      </c>
      <c r="C96" s="69" t="s">
        <v>569</v>
      </c>
      <c r="D96" s="70">
        <v>1455</v>
      </c>
      <c r="E96" s="71">
        <v>5.55</v>
      </c>
      <c r="F96" s="71">
        <v>6.05</v>
      </c>
      <c r="G96" s="71">
        <v>4.25</v>
      </c>
      <c r="H96" s="71">
        <v>0.11</v>
      </c>
      <c r="I96" s="71">
        <v>0.25</v>
      </c>
      <c r="J96" s="72">
        <v>5.5E-2</v>
      </c>
      <c r="K96" s="72">
        <v>9.1999999999999998E-2</v>
      </c>
      <c r="L96" s="72">
        <v>2.5000000000000001E-2</v>
      </c>
      <c r="M96" s="72">
        <v>2.1000000000000001E-2</v>
      </c>
      <c r="N96" s="87">
        <f t="shared" si="8"/>
        <v>95.197000000000003</v>
      </c>
      <c r="O96" s="82">
        <v>34.56</v>
      </c>
      <c r="P96" s="34">
        <v>37.950000000000003</v>
      </c>
      <c r="Q96" s="34">
        <v>6.84</v>
      </c>
      <c r="R96" s="34">
        <v>17.440000000000001</v>
      </c>
      <c r="S96" s="34">
        <v>0.53</v>
      </c>
      <c r="T96" s="34">
        <v>0.28000000000000003</v>
      </c>
      <c r="U96" s="34">
        <v>0.24</v>
      </c>
      <c r="V96" s="34">
        <v>0.24</v>
      </c>
      <c r="W96" s="34">
        <v>0.5</v>
      </c>
      <c r="X96" s="34">
        <v>1.04</v>
      </c>
      <c r="Y96" s="34">
        <v>1.0980902777777777</v>
      </c>
      <c r="Z96" s="34">
        <v>1.2960069444444446</v>
      </c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6"/>
      <c r="AM96" s="10"/>
      <c r="AN96" s="10"/>
      <c r="AO96" s="10"/>
      <c r="AP96" s="10"/>
      <c r="AQ96" s="10"/>
      <c r="AR96" s="10"/>
      <c r="AS96" s="10"/>
      <c r="AT96" s="10"/>
      <c r="AU96" s="10"/>
      <c r="AV96" s="10"/>
    </row>
    <row r="97" spans="1:48" ht="15.75" customHeight="1">
      <c r="A97" s="105" t="s">
        <v>571</v>
      </c>
      <c r="B97" s="95">
        <v>45785</v>
      </c>
      <c r="C97" s="69" t="s">
        <v>572</v>
      </c>
      <c r="D97" s="70">
        <v>1487</v>
      </c>
      <c r="E97" s="71">
        <v>7.35</v>
      </c>
      <c r="F97" s="71">
        <v>7.45</v>
      </c>
      <c r="G97" s="71">
        <v>4.21</v>
      </c>
      <c r="H97" s="71">
        <v>0.16</v>
      </c>
      <c r="I97" s="71">
        <v>0.66</v>
      </c>
      <c r="J97" s="72">
        <v>2.1000000000000001E-2</v>
      </c>
      <c r="K97" s="72">
        <v>9.1999999999999998E-2</v>
      </c>
      <c r="L97" s="72">
        <v>7.3999999999999996E-2</v>
      </c>
      <c r="M97" s="72">
        <v>1.9E-2</v>
      </c>
      <c r="N97" s="87">
        <f t="shared" si="8"/>
        <v>94.763999999999996</v>
      </c>
      <c r="O97" s="82">
        <v>34.11</v>
      </c>
      <c r="P97" s="34">
        <v>38.770000000000003</v>
      </c>
      <c r="Q97" s="34">
        <v>6.96</v>
      </c>
      <c r="R97" s="34">
        <v>17.72</v>
      </c>
      <c r="S97" s="34">
        <v>0.26</v>
      </c>
      <c r="T97" s="34">
        <v>0.22</v>
      </c>
      <c r="U97" s="34">
        <v>0.23</v>
      </c>
      <c r="V97" s="34">
        <v>0.19</v>
      </c>
      <c r="W97" s="34">
        <v>0.47</v>
      </c>
      <c r="X97" s="34">
        <v>0.96</v>
      </c>
      <c r="Y97" s="34">
        <v>1.136616827909704</v>
      </c>
      <c r="Z97" s="34">
        <v>1.3406625622984463</v>
      </c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6"/>
      <c r="AM97" s="10"/>
      <c r="AN97" s="10"/>
      <c r="AO97" s="10"/>
      <c r="AP97" s="10"/>
      <c r="AQ97" s="10"/>
      <c r="AR97" s="10"/>
      <c r="AS97" s="10"/>
      <c r="AT97" s="10"/>
      <c r="AU97" s="10"/>
      <c r="AV97" s="10"/>
    </row>
    <row r="98" spans="1:48" ht="15.75" customHeight="1">
      <c r="A98" s="105" t="s">
        <v>574</v>
      </c>
      <c r="B98" s="95">
        <v>45785</v>
      </c>
      <c r="C98" s="69" t="s">
        <v>573</v>
      </c>
      <c r="D98" s="70">
        <v>1486</v>
      </c>
      <c r="E98" s="71">
        <v>9.3000000000000007</v>
      </c>
      <c r="F98" s="71">
        <v>9.4</v>
      </c>
      <c r="G98" s="71">
        <v>4.3899999999999997</v>
      </c>
      <c r="H98" s="71">
        <v>0.16</v>
      </c>
      <c r="I98" s="71">
        <v>0.81</v>
      </c>
      <c r="J98" s="72">
        <v>1.7999999999999999E-2</v>
      </c>
      <c r="K98" s="72">
        <v>0.10199999999999999</v>
      </c>
      <c r="L98" s="72">
        <v>8.5999999999999993E-2</v>
      </c>
      <c r="M98" s="72">
        <v>1.7000000000000001E-2</v>
      </c>
      <c r="N98" s="87">
        <f t="shared" si="8"/>
        <v>94.417000000000002</v>
      </c>
      <c r="O98" s="82">
        <v>33.89</v>
      </c>
      <c r="P98" s="34">
        <v>39.049999999999997</v>
      </c>
      <c r="Q98" s="34">
        <v>6.84</v>
      </c>
      <c r="R98" s="34">
        <v>18.04</v>
      </c>
      <c r="S98" s="34">
        <v>0.28000000000000003</v>
      </c>
      <c r="T98" s="34">
        <v>0.15</v>
      </c>
      <c r="U98" s="34">
        <v>0.2</v>
      </c>
      <c r="V98" s="34">
        <v>0.18</v>
      </c>
      <c r="W98" s="34">
        <v>0.42</v>
      </c>
      <c r="X98" s="34">
        <v>0.84</v>
      </c>
      <c r="Y98" s="34">
        <v>1.1522573030392445</v>
      </c>
      <c r="Z98" s="34">
        <v>1.3540867512540573</v>
      </c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6"/>
      <c r="AM98" s="10"/>
      <c r="AN98" s="10"/>
      <c r="AO98" s="10"/>
      <c r="AP98" s="10"/>
      <c r="AQ98" s="10"/>
      <c r="AR98" s="10"/>
      <c r="AS98" s="10"/>
      <c r="AT98" s="10"/>
      <c r="AU98" s="10"/>
      <c r="AV98" s="10"/>
    </row>
    <row r="99" spans="1:48" ht="15.75" customHeight="1">
      <c r="A99" s="105" t="s">
        <v>576</v>
      </c>
      <c r="B99" s="95">
        <v>45785</v>
      </c>
      <c r="C99" s="69" t="s">
        <v>575</v>
      </c>
      <c r="D99" s="70">
        <v>1506</v>
      </c>
      <c r="E99" s="71">
        <v>11.25</v>
      </c>
      <c r="F99" s="71">
        <v>11.35</v>
      </c>
      <c r="G99" s="71">
        <v>4.3</v>
      </c>
      <c r="H99" s="71">
        <v>0.17</v>
      </c>
      <c r="I99" s="71">
        <v>0.81</v>
      </c>
      <c r="J99" s="72">
        <v>1.4999999999999999E-2</v>
      </c>
      <c r="K99" s="72">
        <v>0.1</v>
      </c>
      <c r="L99" s="72">
        <v>8.6999999999999994E-2</v>
      </c>
      <c r="M99" s="72">
        <v>0.02</v>
      </c>
      <c r="N99" s="87">
        <f t="shared" si="8"/>
        <v>94.498000000000005</v>
      </c>
      <c r="O99" s="82">
        <v>33.19</v>
      </c>
      <c r="P99" s="34">
        <v>39.18</v>
      </c>
      <c r="Q99" s="34">
        <v>6.95</v>
      </c>
      <c r="R99" s="34">
        <v>18.16</v>
      </c>
      <c r="S99" s="34">
        <v>0.48</v>
      </c>
      <c r="T99" s="34">
        <v>0.14000000000000001</v>
      </c>
      <c r="U99" s="34">
        <v>0.21</v>
      </c>
      <c r="V99" s="34">
        <v>0.2</v>
      </c>
      <c r="W99" s="34">
        <v>0.45</v>
      </c>
      <c r="X99" s="34">
        <v>0.79</v>
      </c>
      <c r="Y99" s="34">
        <v>1.1804760470021092</v>
      </c>
      <c r="Z99" s="34">
        <v>1.3898764688159087</v>
      </c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6"/>
      <c r="AM99" s="10"/>
      <c r="AN99" s="10"/>
      <c r="AO99" s="10"/>
      <c r="AP99" s="10"/>
      <c r="AQ99" s="10"/>
      <c r="AR99" s="10"/>
      <c r="AS99" s="10"/>
      <c r="AT99" s="10"/>
      <c r="AU99" s="10"/>
      <c r="AV99" s="10"/>
    </row>
    <row r="100" spans="1:48" ht="15.75" customHeight="1">
      <c r="A100" s="105" t="s">
        <v>578</v>
      </c>
      <c r="B100" s="95">
        <v>45785</v>
      </c>
      <c r="C100" s="69" t="s">
        <v>577</v>
      </c>
      <c r="D100" s="70">
        <v>1509</v>
      </c>
      <c r="E100" s="71">
        <v>13.3</v>
      </c>
      <c r="F100" s="71">
        <v>13.4</v>
      </c>
      <c r="G100" s="71">
        <v>4.45</v>
      </c>
      <c r="H100" s="71">
        <v>0.15</v>
      </c>
      <c r="I100" s="71">
        <v>0.63</v>
      </c>
      <c r="J100" s="72">
        <v>2.4E-2</v>
      </c>
      <c r="K100" s="72">
        <v>9.8000000000000004E-2</v>
      </c>
      <c r="L100" s="72">
        <v>6.7000000000000004E-2</v>
      </c>
      <c r="M100" s="72">
        <v>1.7999999999999999E-2</v>
      </c>
      <c r="N100" s="87">
        <f t="shared" si="8"/>
        <v>94.563000000000002</v>
      </c>
      <c r="O100" s="82">
        <v>34.15</v>
      </c>
      <c r="P100" s="34">
        <v>38.35</v>
      </c>
      <c r="Q100" s="34">
        <v>6.93</v>
      </c>
      <c r="R100" s="34">
        <v>18.21</v>
      </c>
      <c r="S100" s="34">
        <v>0.27</v>
      </c>
      <c r="T100" s="34">
        <v>0.16</v>
      </c>
      <c r="U100" s="34">
        <v>0.21</v>
      </c>
      <c r="V100" s="34">
        <v>0.24</v>
      </c>
      <c r="W100" s="34">
        <v>0.51</v>
      </c>
      <c r="X100" s="34">
        <v>0.83</v>
      </c>
      <c r="Y100" s="34">
        <v>1.1229868228404101</v>
      </c>
      <c r="Z100" s="34">
        <v>1.3259150805270865</v>
      </c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6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</row>
    <row r="101" spans="1:48" ht="15.75" customHeight="1">
      <c r="A101" s="106" t="s">
        <v>580</v>
      </c>
      <c r="B101" s="95">
        <v>45785</v>
      </c>
      <c r="C101" s="69" t="s">
        <v>579</v>
      </c>
      <c r="D101" s="70">
        <v>1484</v>
      </c>
      <c r="E101" s="71">
        <v>16</v>
      </c>
      <c r="F101" s="71">
        <v>16.100000000000001</v>
      </c>
      <c r="G101" s="71">
        <v>4.4400000000000004</v>
      </c>
      <c r="H101" s="71">
        <v>0.14000000000000001</v>
      </c>
      <c r="I101" s="71">
        <v>0.66</v>
      </c>
      <c r="J101" s="72">
        <v>2.5999999999999999E-2</v>
      </c>
      <c r="K101" s="72">
        <v>0.10100000000000001</v>
      </c>
      <c r="L101" s="72">
        <v>7.2999999999999995E-2</v>
      </c>
      <c r="M101" s="72">
        <v>1.6E-2</v>
      </c>
      <c r="N101" s="87">
        <f t="shared" si="8"/>
        <v>94.543999999999997</v>
      </c>
      <c r="O101" s="82">
        <v>34.54</v>
      </c>
      <c r="P101" s="34">
        <v>37.53</v>
      </c>
      <c r="Q101" s="34">
        <v>6.92</v>
      </c>
      <c r="R101" s="34">
        <v>18.239999999999998</v>
      </c>
      <c r="S101" s="34">
        <v>0.27</v>
      </c>
      <c r="T101" s="34">
        <v>0.22</v>
      </c>
      <c r="U101" s="34">
        <v>0.22</v>
      </c>
      <c r="V101" s="34">
        <v>0.28000000000000003</v>
      </c>
      <c r="W101" s="34">
        <v>0.51</v>
      </c>
      <c r="X101" s="34">
        <v>0.94</v>
      </c>
      <c r="Y101" s="34">
        <v>1.0865662999420962</v>
      </c>
      <c r="Z101" s="34">
        <v>1.2869137232194559</v>
      </c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6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</row>
    <row r="102" spans="1:48" ht="15.75" customHeight="1">
      <c r="A102" s="106" t="s">
        <v>582</v>
      </c>
      <c r="B102" s="95">
        <v>45785</v>
      </c>
      <c r="C102" s="69" t="s">
        <v>581</v>
      </c>
      <c r="D102" s="70">
        <v>1500</v>
      </c>
      <c r="E102" s="71">
        <v>17.3</v>
      </c>
      <c r="F102" s="71">
        <v>17.399999999999999</v>
      </c>
      <c r="G102" s="71">
        <v>4.1500000000000004</v>
      </c>
      <c r="H102" s="71">
        <v>0.1</v>
      </c>
      <c r="I102" s="71">
        <v>0.65</v>
      </c>
      <c r="J102" s="72">
        <v>1.7000000000000001E-2</v>
      </c>
      <c r="K102" s="72">
        <v>9.5000000000000001E-2</v>
      </c>
      <c r="L102" s="72">
        <v>5.3999999999999999E-2</v>
      </c>
      <c r="M102" s="72">
        <v>1.7000000000000001E-2</v>
      </c>
      <c r="N102" s="87">
        <f t="shared" si="8"/>
        <v>94.917000000000002</v>
      </c>
      <c r="O102" s="82">
        <v>34.28</v>
      </c>
      <c r="P102" s="34">
        <v>37.28</v>
      </c>
      <c r="Q102" s="34">
        <v>6.93</v>
      </c>
      <c r="R102" s="34">
        <v>18.75</v>
      </c>
      <c r="S102" s="34">
        <v>0.49</v>
      </c>
      <c r="T102" s="34">
        <v>0.2</v>
      </c>
      <c r="U102" s="34">
        <v>0.22</v>
      </c>
      <c r="V102" s="34">
        <v>0.21</v>
      </c>
      <c r="W102" s="34">
        <v>0.55000000000000004</v>
      </c>
      <c r="X102" s="34">
        <v>0.87</v>
      </c>
      <c r="Y102" s="34">
        <v>1.0875145857642941</v>
      </c>
      <c r="Z102" s="34">
        <v>1.2896732788798133</v>
      </c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6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</row>
    <row r="103" spans="1:48" ht="15.75" customHeight="1">
      <c r="A103" s="106" t="s">
        <v>584</v>
      </c>
      <c r="B103" s="95">
        <v>45785</v>
      </c>
      <c r="C103" s="69" t="s">
        <v>583</v>
      </c>
      <c r="D103" s="70">
        <v>1499</v>
      </c>
      <c r="E103" s="71">
        <v>19.3</v>
      </c>
      <c r="F103" s="71">
        <v>19.399999999999999</v>
      </c>
      <c r="G103" s="71">
        <v>4.17</v>
      </c>
      <c r="H103" s="71">
        <v>0.1</v>
      </c>
      <c r="I103" s="71">
        <v>0.6</v>
      </c>
      <c r="J103" s="72">
        <v>1.6E-2</v>
      </c>
      <c r="K103" s="72">
        <v>0.09</v>
      </c>
      <c r="L103" s="72">
        <v>0.05</v>
      </c>
      <c r="M103" s="72">
        <v>1.7999999999999999E-2</v>
      </c>
      <c r="N103" s="87">
        <f t="shared" si="8"/>
        <v>94.956000000000003</v>
      </c>
      <c r="O103" s="82">
        <v>33.700000000000003</v>
      </c>
      <c r="P103" s="34">
        <v>38.19</v>
      </c>
      <c r="Q103" s="34">
        <v>7.14</v>
      </c>
      <c r="R103" s="34">
        <v>18.66</v>
      </c>
      <c r="S103" s="34">
        <v>0.24</v>
      </c>
      <c r="T103" s="34">
        <v>0.16</v>
      </c>
      <c r="U103" s="34">
        <v>0.23</v>
      </c>
      <c r="V103" s="34">
        <v>0.24</v>
      </c>
      <c r="W103" s="34">
        <v>0.5</v>
      </c>
      <c r="X103" s="34">
        <v>0.79</v>
      </c>
      <c r="Y103" s="34">
        <v>1.133234421364985</v>
      </c>
      <c r="Z103" s="34">
        <v>1.3451038575667653</v>
      </c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6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</row>
    <row r="104" spans="1:48" ht="15.75" customHeight="1">
      <c r="A104" s="106" t="s">
        <v>586</v>
      </c>
      <c r="B104" s="95">
        <v>45785</v>
      </c>
      <c r="C104" s="69" t="s">
        <v>585</v>
      </c>
      <c r="D104" s="70">
        <v>1505</v>
      </c>
      <c r="E104" s="71">
        <v>22.1</v>
      </c>
      <c r="F104" s="71">
        <v>22.2</v>
      </c>
      <c r="G104" s="71">
        <v>4.33</v>
      </c>
      <c r="H104" s="71">
        <v>0.15</v>
      </c>
      <c r="I104" s="71">
        <v>0.55000000000000004</v>
      </c>
      <c r="J104" s="72">
        <v>2.8000000000000001E-2</v>
      </c>
      <c r="K104" s="72">
        <v>9.6000000000000002E-2</v>
      </c>
      <c r="L104" s="72">
        <v>6.2E-2</v>
      </c>
      <c r="M104" s="72">
        <v>1.9E-2</v>
      </c>
      <c r="N104" s="87">
        <f t="shared" si="8"/>
        <v>94.765000000000001</v>
      </c>
      <c r="O104" s="82">
        <v>34.32</v>
      </c>
      <c r="P104" s="34">
        <v>37.43</v>
      </c>
      <c r="Q104" s="34">
        <v>6.93</v>
      </c>
      <c r="R104" s="34">
        <v>18.59</v>
      </c>
      <c r="S104" s="34">
        <v>0.32</v>
      </c>
      <c r="T104" s="34">
        <v>0.22</v>
      </c>
      <c r="U104" s="34">
        <v>0.23</v>
      </c>
      <c r="V104" s="34">
        <v>0.21</v>
      </c>
      <c r="W104" s="34">
        <v>0.54</v>
      </c>
      <c r="X104" s="34">
        <v>0.92</v>
      </c>
      <c r="Y104" s="34">
        <v>1.0906177156177157</v>
      </c>
      <c r="Z104" s="34">
        <v>1.2925407925407926</v>
      </c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6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</row>
    <row r="105" spans="1:48" ht="15.75" customHeight="1">
      <c r="A105" s="106" t="s">
        <v>588</v>
      </c>
      <c r="B105" s="95">
        <v>45785</v>
      </c>
      <c r="C105" s="69" t="s">
        <v>587</v>
      </c>
      <c r="D105" s="70">
        <v>1481</v>
      </c>
      <c r="E105" s="71">
        <v>23.45</v>
      </c>
      <c r="F105" s="71">
        <v>23.55</v>
      </c>
      <c r="G105" s="71">
        <v>4.2699999999999996</v>
      </c>
      <c r="H105" s="71">
        <v>0.13</v>
      </c>
      <c r="I105" s="71">
        <v>0.44</v>
      </c>
      <c r="J105" s="72">
        <v>3.7999999999999999E-2</v>
      </c>
      <c r="K105" s="72">
        <v>9.0999999999999998E-2</v>
      </c>
      <c r="L105" s="72">
        <v>0.05</v>
      </c>
      <c r="M105" s="72">
        <v>1.7999999999999999E-2</v>
      </c>
      <c r="N105" s="87">
        <f t="shared" si="8"/>
        <v>94.962999999999994</v>
      </c>
      <c r="O105" s="82">
        <v>34.83</v>
      </c>
      <c r="P105" s="34">
        <v>36.96</v>
      </c>
      <c r="Q105" s="34">
        <v>6.82</v>
      </c>
      <c r="R105" s="34">
        <v>18.43</v>
      </c>
      <c r="S105" s="34">
        <v>0.51</v>
      </c>
      <c r="T105" s="34">
        <v>0.26</v>
      </c>
      <c r="U105" s="34">
        <v>0.24</v>
      </c>
      <c r="V105" s="34">
        <v>0.22</v>
      </c>
      <c r="W105" s="34">
        <v>0.52</v>
      </c>
      <c r="X105" s="34">
        <v>0.97</v>
      </c>
      <c r="Y105" s="34">
        <v>1.0611541774332474</v>
      </c>
      <c r="Z105" s="34">
        <v>1.2569623887453345</v>
      </c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6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</row>
    <row r="106" spans="1:48" ht="15.75" customHeight="1">
      <c r="A106" s="104"/>
      <c r="B106" s="95"/>
      <c r="C106" s="69"/>
      <c r="D106" s="70"/>
      <c r="E106" s="71"/>
      <c r="F106" s="71"/>
      <c r="G106" s="71"/>
      <c r="H106" s="71"/>
      <c r="I106" s="71"/>
      <c r="J106" s="72"/>
      <c r="K106" s="72"/>
      <c r="L106" s="72"/>
      <c r="M106" s="72"/>
      <c r="N106" s="87"/>
      <c r="O106" s="82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6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</row>
    <row r="107" spans="1:48" ht="15.75" customHeight="1">
      <c r="A107" s="106" t="s">
        <v>590</v>
      </c>
      <c r="B107" s="95">
        <v>45786</v>
      </c>
      <c r="C107" s="69" t="s">
        <v>589</v>
      </c>
      <c r="D107" s="70">
        <v>1490</v>
      </c>
      <c r="E107" s="71">
        <v>1.5</v>
      </c>
      <c r="F107" s="71">
        <v>2</v>
      </c>
      <c r="G107" s="71">
        <v>4.29</v>
      </c>
      <c r="H107" s="71">
        <v>0.12</v>
      </c>
      <c r="I107" s="71">
        <v>0.39</v>
      </c>
      <c r="J107" s="72">
        <v>4.2999999999999997E-2</v>
      </c>
      <c r="K107" s="72">
        <v>9.6000000000000002E-2</v>
      </c>
      <c r="L107" s="72">
        <v>4.5999999999999999E-2</v>
      </c>
      <c r="M107" s="72">
        <v>1.6E-2</v>
      </c>
      <c r="N107" s="87">
        <f t="shared" ref="N107:N118" si="9">100-SUM(G107:M107)</f>
        <v>94.998999999999995</v>
      </c>
      <c r="O107" s="82">
        <v>34.82</v>
      </c>
      <c r="P107" s="34">
        <v>36.950000000000003</v>
      </c>
      <c r="Q107" s="34">
        <v>6.83</v>
      </c>
      <c r="R107" s="34">
        <v>18.329999999999998</v>
      </c>
      <c r="S107" s="34">
        <v>0.39</v>
      </c>
      <c r="T107" s="34">
        <v>0.26</v>
      </c>
      <c r="U107" s="34">
        <v>0.25</v>
      </c>
      <c r="V107" s="34">
        <v>0.21</v>
      </c>
      <c r="W107" s="34">
        <v>0.54</v>
      </c>
      <c r="X107" s="34">
        <v>0.99</v>
      </c>
      <c r="Y107" s="34">
        <v>1.0611717403790926</v>
      </c>
      <c r="Z107" s="34">
        <v>1.257323377369328</v>
      </c>
      <c r="AA107" s="34"/>
      <c r="AB107" s="34" t="s">
        <v>48</v>
      </c>
      <c r="AC107" s="34">
        <v>22.3</v>
      </c>
      <c r="AD107" s="34">
        <v>25.2</v>
      </c>
      <c r="AE107" s="34">
        <v>18.600000000000001</v>
      </c>
      <c r="AF107" s="34">
        <v>0.6</v>
      </c>
      <c r="AG107" s="34">
        <v>3.48</v>
      </c>
      <c r="AH107" s="34">
        <v>52.120000000000005</v>
      </c>
      <c r="AI107" s="34">
        <v>1.3548387096774193</v>
      </c>
      <c r="AJ107" s="34">
        <v>42.465753424657542</v>
      </c>
      <c r="AK107" s="34">
        <v>874.74</v>
      </c>
      <c r="AL107" s="36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</row>
    <row r="108" spans="1:48" ht="15.75" customHeight="1">
      <c r="A108" s="106" t="s">
        <v>592</v>
      </c>
      <c r="B108" s="95">
        <v>45786</v>
      </c>
      <c r="C108" s="69" t="s">
        <v>591</v>
      </c>
      <c r="D108" s="70">
        <v>1491</v>
      </c>
      <c r="E108" s="71">
        <v>4</v>
      </c>
      <c r="F108" s="71">
        <v>4.0999999999999996</v>
      </c>
      <c r="G108" s="71">
        <v>4.37</v>
      </c>
      <c r="H108" s="71">
        <v>0.14000000000000001</v>
      </c>
      <c r="I108" s="71">
        <v>0.51</v>
      </c>
      <c r="J108" s="72">
        <v>3.1E-2</v>
      </c>
      <c r="K108" s="72">
        <v>9.2999999999999999E-2</v>
      </c>
      <c r="L108" s="72">
        <v>0.06</v>
      </c>
      <c r="M108" s="72">
        <v>1.7999999999999999E-2</v>
      </c>
      <c r="N108" s="87">
        <f t="shared" si="9"/>
        <v>94.778000000000006</v>
      </c>
      <c r="O108" s="82">
        <v>34.549999999999997</v>
      </c>
      <c r="P108" s="34">
        <v>37.31</v>
      </c>
      <c r="Q108" s="34">
        <v>6.9</v>
      </c>
      <c r="R108" s="34">
        <v>18.68</v>
      </c>
      <c r="S108" s="34">
        <v>0.28999999999999998</v>
      </c>
      <c r="T108" s="34">
        <v>0.19</v>
      </c>
      <c r="U108" s="34">
        <v>0.23</v>
      </c>
      <c r="V108" s="34">
        <v>0.22</v>
      </c>
      <c r="W108" s="34">
        <v>0.53</v>
      </c>
      <c r="X108" s="34">
        <v>0.92</v>
      </c>
      <c r="Y108" s="34">
        <v>1.0798842257597685</v>
      </c>
      <c r="Z108" s="34">
        <v>1.2795947901591898</v>
      </c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6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</row>
    <row r="109" spans="1:48" ht="15.75" customHeight="1">
      <c r="A109" s="106" t="s">
        <v>594</v>
      </c>
      <c r="B109" s="95">
        <v>45786</v>
      </c>
      <c r="C109" s="69" t="s">
        <v>593</v>
      </c>
      <c r="D109" s="70">
        <v>1484</v>
      </c>
      <c r="E109" s="71">
        <v>5.15</v>
      </c>
      <c r="F109" s="71">
        <v>5.25</v>
      </c>
      <c r="G109" s="71">
        <v>4.3</v>
      </c>
      <c r="H109" s="71">
        <v>0.13</v>
      </c>
      <c r="I109" s="71">
        <v>0.44</v>
      </c>
      <c r="J109" s="72">
        <v>3.5000000000000003E-2</v>
      </c>
      <c r="K109" s="72">
        <v>9.1999999999999998E-2</v>
      </c>
      <c r="L109" s="72">
        <v>4.8000000000000001E-2</v>
      </c>
      <c r="M109" s="72">
        <v>1.7999999999999999E-2</v>
      </c>
      <c r="N109" s="87">
        <f t="shared" si="9"/>
        <v>94.936999999999998</v>
      </c>
      <c r="O109" s="82">
        <v>34.54</v>
      </c>
      <c r="P109" s="34">
        <v>37.42</v>
      </c>
      <c r="Q109" s="34">
        <v>6.88</v>
      </c>
      <c r="R109" s="34">
        <v>18.39</v>
      </c>
      <c r="S109" s="34">
        <v>0.37</v>
      </c>
      <c r="T109" s="34">
        <v>0.24</v>
      </c>
      <c r="U109" s="34">
        <v>0.23</v>
      </c>
      <c r="V109" s="34">
        <v>0.21</v>
      </c>
      <c r="W109" s="34">
        <v>0.54</v>
      </c>
      <c r="X109" s="34">
        <v>1.01</v>
      </c>
      <c r="Y109" s="34">
        <v>1.0833815865663001</v>
      </c>
      <c r="Z109" s="34">
        <v>1.282570932252461</v>
      </c>
      <c r="AA109" s="34"/>
      <c r="AB109" s="34" t="s">
        <v>53</v>
      </c>
      <c r="AC109" s="34">
        <v>14.3</v>
      </c>
      <c r="AD109" s="34">
        <v>25</v>
      </c>
      <c r="AE109" s="34">
        <v>18.600000000000001</v>
      </c>
      <c r="AF109" s="34">
        <v>0.6</v>
      </c>
      <c r="AG109" s="34">
        <v>3.22</v>
      </c>
      <c r="AH109" s="34">
        <v>52.58</v>
      </c>
      <c r="AI109" s="34">
        <v>1.3440860215053763</v>
      </c>
      <c r="AJ109" s="34">
        <v>42.660550458715598</v>
      </c>
      <c r="AK109" s="34">
        <v>860.71</v>
      </c>
      <c r="AL109" s="36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</row>
    <row r="110" spans="1:48" ht="15.75" customHeight="1">
      <c r="A110" s="106" t="s">
        <v>595</v>
      </c>
      <c r="B110" s="95">
        <v>45786</v>
      </c>
      <c r="C110" s="69" t="s">
        <v>596</v>
      </c>
      <c r="D110" s="70">
        <v>1489</v>
      </c>
      <c r="E110" s="71">
        <v>7.2</v>
      </c>
      <c r="F110" s="71">
        <v>7.3</v>
      </c>
      <c r="G110" s="71">
        <v>4.26</v>
      </c>
      <c r="H110" s="71">
        <v>0.13</v>
      </c>
      <c r="I110" s="71">
        <v>0.5</v>
      </c>
      <c r="J110" s="72">
        <v>3.4000000000000002E-2</v>
      </c>
      <c r="K110" s="72">
        <v>9.2999999999999999E-2</v>
      </c>
      <c r="L110" s="72">
        <v>5.5E-2</v>
      </c>
      <c r="M110" s="72">
        <v>1.7000000000000001E-2</v>
      </c>
      <c r="N110" s="87">
        <f t="shared" si="9"/>
        <v>94.911000000000001</v>
      </c>
      <c r="O110" s="82">
        <v>35.51</v>
      </c>
      <c r="P110" s="34">
        <v>36.979999999999997</v>
      </c>
      <c r="Q110" s="34">
        <v>6.72</v>
      </c>
      <c r="R110" s="34">
        <v>18.13</v>
      </c>
      <c r="S110" s="34">
        <v>0.31</v>
      </c>
      <c r="T110" s="34">
        <v>0.24</v>
      </c>
      <c r="U110" s="34">
        <v>0.24</v>
      </c>
      <c r="V110" s="34">
        <v>0.2</v>
      </c>
      <c r="W110" s="34">
        <v>0.5</v>
      </c>
      <c r="X110" s="34">
        <v>0.97</v>
      </c>
      <c r="Y110" s="34">
        <v>1.04</v>
      </c>
      <c r="Z110" s="34">
        <v>1.23</v>
      </c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6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</row>
    <row r="111" spans="1:48" ht="15.75" customHeight="1">
      <c r="A111" s="106" t="s">
        <v>598</v>
      </c>
      <c r="B111" s="95">
        <v>45786</v>
      </c>
      <c r="C111" s="69" t="s">
        <v>597</v>
      </c>
      <c r="D111" s="70">
        <v>1489</v>
      </c>
      <c r="E111" s="71">
        <v>9.1999999999999993</v>
      </c>
      <c r="F111" s="71">
        <v>9.3000000000000007</v>
      </c>
      <c r="G111" s="71">
        <v>4.41</v>
      </c>
      <c r="H111" s="71">
        <v>0.15</v>
      </c>
      <c r="I111" s="71">
        <v>0.64</v>
      </c>
      <c r="J111" s="72">
        <v>2.9000000000000001E-2</v>
      </c>
      <c r="K111" s="72">
        <v>9.9000000000000005E-2</v>
      </c>
      <c r="L111" s="72">
        <v>6.8000000000000005E-2</v>
      </c>
      <c r="M111" s="72">
        <v>1.7999999999999999E-2</v>
      </c>
      <c r="N111" s="87">
        <f t="shared" si="9"/>
        <v>94.585999999999999</v>
      </c>
      <c r="O111" s="82">
        <v>34.869999999999997</v>
      </c>
      <c r="P111" s="34">
        <v>37.4</v>
      </c>
      <c r="Q111" s="34">
        <v>6.69</v>
      </c>
      <c r="R111" s="34">
        <v>18.39</v>
      </c>
      <c r="S111" s="34">
        <v>0.37</v>
      </c>
      <c r="T111" s="34">
        <v>0.23</v>
      </c>
      <c r="U111" s="34">
        <v>0.23</v>
      </c>
      <c r="V111" s="34">
        <v>0.21</v>
      </c>
      <c r="W111" s="34">
        <v>0.52</v>
      </c>
      <c r="X111" s="34">
        <v>0.96</v>
      </c>
      <c r="Y111" s="34">
        <v>1.0725552050473186</v>
      </c>
      <c r="Z111" s="34">
        <v>1.2644106681961571</v>
      </c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6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</row>
    <row r="112" spans="1:48" ht="15.75" customHeight="1">
      <c r="A112" s="106" t="s">
        <v>600</v>
      </c>
      <c r="B112" s="95">
        <v>45786</v>
      </c>
      <c r="C112" s="69" t="s">
        <v>599</v>
      </c>
      <c r="D112" s="70">
        <v>1468</v>
      </c>
      <c r="E112" s="71">
        <v>11.15</v>
      </c>
      <c r="F112" s="71">
        <v>11.25</v>
      </c>
      <c r="G112" s="71">
        <v>4.28</v>
      </c>
      <c r="H112" s="71">
        <v>0.12</v>
      </c>
      <c r="I112" s="71">
        <v>0.32</v>
      </c>
      <c r="J112" s="72">
        <v>4.9000000000000002E-2</v>
      </c>
      <c r="K112" s="72">
        <v>9.5000000000000001E-2</v>
      </c>
      <c r="L112" s="72">
        <v>3.4000000000000002E-2</v>
      </c>
      <c r="M112" s="72">
        <v>1.7000000000000001E-2</v>
      </c>
      <c r="N112" s="87">
        <f t="shared" si="9"/>
        <v>95.084999999999994</v>
      </c>
      <c r="O112" s="82">
        <v>34.61</v>
      </c>
      <c r="P112" s="34">
        <v>37</v>
      </c>
      <c r="Q112" s="34">
        <v>6.65</v>
      </c>
      <c r="R112" s="34">
        <v>18.29</v>
      </c>
      <c r="S112" s="34">
        <v>0.59</v>
      </c>
      <c r="T112" s="34">
        <v>0.28999999999999998</v>
      </c>
      <c r="U112" s="34">
        <v>0.24</v>
      </c>
      <c r="V112" s="34">
        <v>0.24</v>
      </c>
      <c r="W112" s="34">
        <v>0.5</v>
      </c>
      <c r="X112" s="34">
        <v>1.02</v>
      </c>
      <c r="Y112" s="34">
        <v>1.069055186362323</v>
      </c>
      <c r="Z112" s="34">
        <v>1.2611961860733891</v>
      </c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6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</row>
    <row r="113" spans="1:48" ht="15.75" customHeight="1">
      <c r="A113" s="106" t="s">
        <v>602</v>
      </c>
      <c r="B113" s="95">
        <v>45786</v>
      </c>
      <c r="C113" s="69" t="s">
        <v>601</v>
      </c>
      <c r="D113" s="70">
        <v>1483</v>
      </c>
      <c r="E113" s="71">
        <v>13</v>
      </c>
      <c r="F113" s="71">
        <v>13.1</v>
      </c>
      <c r="G113" s="71">
        <v>4.4000000000000004</v>
      </c>
      <c r="H113" s="71">
        <v>0.15</v>
      </c>
      <c r="I113" s="71">
        <v>0.8</v>
      </c>
      <c r="J113" s="72">
        <v>2.3E-2</v>
      </c>
      <c r="K113" s="72">
        <v>0.1</v>
      </c>
      <c r="L113" s="72">
        <v>8.2000000000000003E-2</v>
      </c>
      <c r="M113" s="72">
        <v>1.6E-2</v>
      </c>
      <c r="N113" s="87">
        <f t="shared" si="9"/>
        <v>94.429000000000002</v>
      </c>
      <c r="O113" s="82">
        <v>34.47</v>
      </c>
      <c r="P113" s="34">
        <v>37.68</v>
      </c>
      <c r="Q113" s="34">
        <v>6.72</v>
      </c>
      <c r="R113" s="34">
        <v>18.53</v>
      </c>
      <c r="S113" s="34">
        <v>0.3</v>
      </c>
      <c r="T113" s="34">
        <v>0.2</v>
      </c>
      <c r="U113" s="34">
        <v>0.23</v>
      </c>
      <c r="V113" s="34">
        <v>0.2</v>
      </c>
      <c r="W113" s="34">
        <v>0.52</v>
      </c>
      <c r="X113" s="34">
        <v>0.92</v>
      </c>
      <c r="Y113" s="34">
        <v>1.0931244560487381</v>
      </c>
      <c r="Z113" s="34">
        <v>1.288076588337685</v>
      </c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6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</row>
    <row r="114" spans="1:48" ht="15.75" customHeight="1">
      <c r="A114" s="106" t="s">
        <v>604</v>
      </c>
      <c r="B114" s="95">
        <v>45786</v>
      </c>
      <c r="C114" s="69" t="s">
        <v>603</v>
      </c>
      <c r="D114" s="70">
        <v>1473</v>
      </c>
      <c r="E114" s="71">
        <v>15.1</v>
      </c>
      <c r="F114" s="71">
        <v>15.2</v>
      </c>
      <c r="G114" s="71">
        <v>4.1500000000000004</v>
      </c>
      <c r="H114" s="71">
        <v>0.12</v>
      </c>
      <c r="I114" s="71">
        <v>0.48</v>
      </c>
      <c r="J114" s="72">
        <v>5.8999999999999997E-2</v>
      </c>
      <c r="K114" s="72">
        <v>9.5000000000000001E-2</v>
      </c>
      <c r="L114" s="72">
        <v>3.5999999999999997E-2</v>
      </c>
      <c r="M114" s="72">
        <v>1.2E-2</v>
      </c>
      <c r="N114" s="87">
        <f t="shared" si="9"/>
        <v>95.048000000000002</v>
      </c>
      <c r="O114" s="82">
        <v>33.96</v>
      </c>
      <c r="P114" s="34">
        <v>37.270000000000003</v>
      </c>
      <c r="Q114" s="34">
        <v>6.83</v>
      </c>
      <c r="R114" s="34">
        <v>18.649999999999999</v>
      </c>
      <c r="S114" s="34">
        <v>0.53</v>
      </c>
      <c r="T114" s="34">
        <v>0.31</v>
      </c>
      <c r="U114" s="34">
        <v>0.25</v>
      </c>
      <c r="V114" s="34">
        <v>0.23</v>
      </c>
      <c r="W114" s="34">
        <v>0.55000000000000004</v>
      </c>
      <c r="X114" s="34">
        <v>1.1100000000000001</v>
      </c>
      <c r="Y114" s="34">
        <v>1.0974676089517079</v>
      </c>
      <c r="Z114" s="34">
        <v>1.2985865724381624</v>
      </c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6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</row>
    <row r="115" spans="1:48" ht="15.75" customHeight="1">
      <c r="A115" s="106" t="s">
        <v>606</v>
      </c>
      <c r="B115" s="95">
        <v>45786</v>
      </c>
      <c r="C115" s="69" t="s">
        <v>605</v>
      </c>
      <c r="D115" s="70">
        <v>1473</v>
      </c>
      <c r="E115" s="71">
        <v>16.5</v>
      </c>
      <c r="F115" s="71">
        <v>17</v>
      </c>
      <c r="G115" s="71">
        <v>4.3099999999999996</v>
      </c>
      <c r="H115" s="71">
        <v>0.13</v>
      </c>
      <c r="I115" s="71">
        <v>0.57999999999999996</v>
      </c>
      <c r="J115" s="72">
        <v>2.3E-2</v>
      </c>
      <c r="K115" s="72">
        <v>9.2999999999999999E-2</v>
      </c>
      <c r="L115" s="72">
        <v>6.5000000000000002E-2</v>
      </c>
      <c r="M115" s="72">
        <v>1.4E-2</v>
      </c>
      <c r="N115" s="87">
        <f t="shared" si="9"/>
        <v>94.784999999999997</v>
      </c>
      <c r="O115" s="82">
        <v>34</v>
      </c>
      <c r="P115" s="34">
        <v>37.51</v>
      </c>
      <c r="Q115" s="34">
        <v>6.89</v>
      </c>
      <c r="R115" s="34">
        <v>18.59</v>
      </c>
      <c r="S115" s="34">
        <v>0.34</v>
      </c>
      <c r="T115" s="34">
        <v>0.28000000000000003</v>
      </c>
      <c r="U115" s="34">
        <v>0.24</v>
      </c>
      <c r="V115" s="34">
        <v>0.28999999999999998</v>
      </c>
      <c r="W115" s="34">
        <v>0.48</v>
      </c>
      <c r="X115" s="34">
        <v>1.0900000000000001</v>
      </c>
      <c r="Y115" s="34">
        <v>1.1032352941176471</v>
      </c>
      <c r="Z115" s="34">
        <v>1.3058823529411765</v>
      </c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6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</row>
    <row r="116" spans="1:48" ht="15.75" customHeight="1">
      <c r="A116" s="106" t="s">
        <v>608</v>
      </c>
      <c r="B116" s="95">
        <v>45786</v>
      </c>
      <c r="C116" s="69" t="s">
        <v>607</v>
      </c>
      <c r="D116" s="70">
        <v>1488</v>
      </c>
      <c r="E116" s="71">
        <v>18.350000000000001</v>
      </c>
      <c r="F116" s="71">
        <v>18.45</v>
      </c>
      <c r="G116" s="71">
        <v>4.25</v>
      </c>
      <c r="H116" s="71">
        <v>0.12</v>
      </c>
      <c r="I116" s="71">
        <v>0.66</v>
      </c>
      <c r="J116" s="72">
        <v>1.4999999999999999E-2</v>
      </c>
      <c r="K116" s="72">
        <v>9.7000000000000003E-2</v>
      </c>
      <c r="L116" s="72">
        <v>7.0000000000000007E-2</v>
      </c>
      <c r="M116" s="72">
        <v>1.0999999999999999E-2</v>
      </c>
      <c r="N116" s="87">
        <f t="shared" si="9"/>
        <v>94.777000000000001</v>
      </c>
      <c r="O116" s="82">
        <v>33.07</v>
      </c>
      <c r="P116" s="34">
        <v>38.369999999999997</v>
      </c>
      <c r="Q116" s="34">
        <v>6.86</v>
      </c>
      <c r="R116" s="34">
        <v>19.420000000000002</v>
      </c>
      <c r="S116" s="34">
        <v>0.28000000000000003</v>
      </c>
      <c r="T116" s="34">
        <v>0.16</v>
      </c>
      <c r="U116" s="34">
        <v>0.24</v>
      </c>
      <c r="V116" s="34">
        <v>0.2</v>
      </c>
      <c r="W116" s="34">
        <v>0.42</v>
      </c>
      <c r="X116" s="34">
        <v>0.87</v>
      </c>
      <c r="Y116" s="34">
        <v>1.1602661022074388</v>
      </c>
      <c r="Z116" s="34">
        <v>1.3677048684608406</v>
      </c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6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</row>
    <row r="117" spans="1:48" ht="15.75" customHeight="1">
      <c r="A117" s="106" t="s">
        <v>609</v>
      </c>
      <c r="B117" s="95">
        <v>45786</v>
      </c>
      <c r="C117" s="69" t="s">
        <v>610</v>
      </c>
      <c r="D117" s="70">
        <v>1497</v>
      </c>
      <c r="E117" s="71">
        <v>20.350000000000001</v>
      </c>
      <c r="F117" s="71">
        <v>20.45</v>
      </c>
      <c r="G117" s="71">
        <v>4.34</v>
      </c>
      <c r="H117" s="71">
        <v>0.14000000000000001</v>
      </c>
      <c r="I117" s="71">
        <v>0.51</v>
      </c>
      <c r="J117" s="72">
        <v>2.5000000000000001E-2</v>
      </c>
      <c r="K117" s="72">
        <v>9.1999999999999998E-2</v>
      </c>
      <c r="L117" s="72">
        <v>6.6000000000000003E-2</v>
      </c>
      <c r="M117" s="72">
        <v>1.7999999999999999E-2</v>
      </c>
      <c r="N117" s="87">
        <f t="shared" si="9"/>
        <v>94.808999999999997</v>
      </c>
      <c r="O117" s="82">
        <v>33.130000000000003</v>
      </c>
      <c r="P117" s="34">
        <v>37.81</v>
      </c>
      <c r="Q117" s="34">
        <v>6.93</v>
      </c>
      <c r="R117" s="34">
        <v>19.46</v>
      </c>
      <c r="S117" s="34">
        <v>0.28999999999999998</v>
      </c>
      <c r="T117" s="34">
        <v>0.2</v>
      </c>
      <c r="U117" s="34">
        <v>0.25</v>
      </c>
      <c r="V117" s="34">
        <v>0.25</v>
      </c>
      <c r="W117" s="34">
        <v>0.5</v>
      </c>
      <c r="X117" s="34">
        <v>0.91</v>
      </c>
      <c r="Y117" s="34">
        <v>1.1412616963477211</v>
      </c>
      <c r="Z117" s="34">
        <v>1.3504376697856926</v>
      </c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6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</row>
    <row r="118" spans="1:48" ht="15.75" customHeight="1">
      <c r="A118" s="106" t="s">
        <v>612</v>
      </c>
      <c r="B118" s="95">
        <v>45786</v>
      </c>
      <c r="C118" s="69" t="s">
        <v>611</v>
      </c>
      <c r="D118" s="70" t="s">
        <v>97</v>
      </c>
      <c r="E118" s="71">
        <v>10.3</v>
      </c>
      <c r="F118" s="71">
        <v>10.4</v>
      </c>
      <c r="G118" s="71">
        <v>4.34</v>
      </c>
      <c r="H118" s="71">
        <v>0.13</v>
      </c>
      <c r="I118" s="71">
        <v>0.34</v>
      </c>
      <c r="J118" s="72">
        <v>4.7E-2</v>
      </c>
      <c r="K118" s="72">
        <v>9.2999999999999999E-2</v>
      </c>
      <c r="L118" s="72">
        <v>3.6999999999999998E-2</v>
      </c>
      <c r="M118" s="72">
        <v>1.7000000000000001E-2</v>
      </c>
      <c r="N118" s="87">
        <f t="shared" si="9"/>
        <v>94.995999999999995</v>
      </c>
      <c r="O118" s="82">
        <v>34.26</v>
      </c>
      <c r="P118" s="34">
        <v>36.47</v>
      </c>
      <c r="Q118" s="34">
        <v>6.73</v>
      </c>
      <c r="R118" s="34">
        <v>18.86</v>
      </c>
      <c r="S118" s="34">
        <v>0.52</v>
      </c>
      <c r="T118" s="34">
        <v>0.33</v>
      </c>
      <c r="U118" s="34">
        <v>0.27</v>
      </c>
      <c r="V118" s="34">
        <v>0.21</v>
      </c>
      <c r="W118" s="34">
        <v>0.55000000000000004</v>
      </c>
      <c r="X118" s="34">
        <v>1.1100000000000001</v>
      </c>
      <c r="Y118" s="34">
        <v>1.0645067133683597</v>
      </c>
      <c r="Z118" s="34">
        <v>1.2609457092819616</v>
      </c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6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</row>
    <row r="119" spans="1:48" ht="15.75" customHeight="1">
      <c r="A119" s="104"/>
      <c r="B119" s="95"/>
      <c r="C119" s="69"/>
      <c r="D119" s="70"/>
      <c r="E119" s="71"/>
      <c r="F119" s="71"/>
      <c r="G119" s="71"/>
      <c r="H119" s="71"/>
      <c r="I119" s="71"/>
      <c r="J119" s="72"/>
      <c r="K119" s="72"/>
      <c r="L119" s="72"/>
      <c r="M119" s="72"/>
      <c r="N119" s="87"/>
      <c r="O119" s="82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6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</row>
    <row r="120" spans="1:48" ht="15.75" customHeight="1">
      <c r="A120" s="106" t="s">
        <v>614</v>
      </c>
      <c r="B120" s="95">
        <v>45787</v>
      </c>
      <c r="C120" s="69" t="s">
        <v>613</v>
      </c>
      <c r="D120" s="70">
        <v>1483</v>
      </c>
      <c r="E120" s="71">
        <v>0.55000000000000004</v>
      </c>
      <c r="F120" s="71">
        <v>1.05</v>
      </c>
      <c r="G120" s="71">
        <v>4.18</v>
      </c>
      <c r="H120" s="71">
        <v>0.1</v>
      </c>
      <c r="I120" s="71">
        <v>0.55000000000000004</v>
      </c>
      <c r="J120" s="72">
        <v>2.5000000000000001E-2</v>
      </c>
      <c r="K120" s="72">
        <v>0.10199999999999999</v>
      </c>
      <c r="L120" s="72">
        <v>5.2999999999999999E-2</v>
      </c>
      <c r="M120" s="72">
        <v>1.0999999999999999E-2</v>
      </c>
      <c r="N120" s="87">
        <f t="shared" ref="N120:N132" si="10">100-SUM(G120:M120)</f>
        <v>94.978999999999999</v>
      </c>
      <c r="O120" s="82">
        <v>33.96</v>
      </c>
      <c r="P120" s="34">
        <v>37.54</v>
      </c>
      <c r="Q120" s="34">
        <v>6.77</v>
      </c>
      <c r="R120" s="34">
        <v>19.04</v>
      </c>
      <c r="S120" s="34">
        <v>0.3</v>
      </c>
      <c r="T120" s="34">
        <v>0.22</v>
      </c>
      <c r="U120" s="34">
        <v>0.24</v>
      </c>
      <c r="V120" s="34">
        <v>0.21</v>
      </c>
      <c r="W120" s="34">
        <v>0.54</v>
      </c>
      <c r="X120" s="34">
        <v>0.97</v>
      </c>
      <c r="Y120" s="34">
        <v>1.1100000000000001</v>
      </c>
      <c r="Z120" s="34">
        <v>1.3</v>
      </c>
      <c r="AA120" s="34"/>
      <c r="AB120" s="34" t="s">
        <v>50</v>
      </c>
      <c r="AC120" s="34">
        <v>6.3</v>
      </c>
      <c r="AD120" s="34">
        <v>24.8</v>
      </c>
      <c r="AE120" s="34">
        <v>18.8</v>
      </c>
      <c r="AF120" s="34">
        <v>0.6</v>
      </c>
      <c r="AG120" s="34">
        <v>3.48</v>
      </c>
      <c r="AH120" s="34">
        <v>52.319999999999993</v>
      </c>
      <c r="AI120" s="34">
        <v>1.3191489361702127</v>
      </c>
      <c r="AJ120" s="34">
        <v>43.119266055045877</v>
      </c>
      <c r="AK120" s="34">
        <v>862.54</v>
      </c>
      <c r="AL120" s="36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</row>
    <row r="121" spans="1:48" ht="15.75" customHeight="1">
      <c r="A121" s="106" t="s">
        <v>616</v>
      </c>
      <c r="B121" s="95">
        <v>45787</v>
      </c>
      <c r="C121" s="69" t="s">
        <v>615</v>
      </c>
      <c r="D121" s="70">
        <v>1474</v>
      </c>
      <c r="E121" s="71">
        <v>2.5</v>
      </c>
      <c r="F121" s="71">
        <v>3</v>
      </c>
      <c r="G121" s="71">
        <v>4.28</v>
      </c>
      <c r="H121" s="71">
        <v>0.13</v>
      </c>
      <c r="I121" s="71">
        <v>0.33</v>
      </c>
      <c r="J121" s="72">
        <v>4.2000000000000003E-2</v>
      </c>
      <c r="K121" s="72">
        <v>9.1999999999999998E-2</v>
      </c>
      <c r="L121" s="72">
        <v>4.1000000000000002E-2</v>
      </c>
      <c r="M121" s="72">
        <v>1.7000000000000001E-2</v>
      </c>
      <c r="N121" s="87">
        <f t="shared" si="10"/>
        <v>95.067999999999998</v>
      </c>
      <c r="O121" s="82">
        <v>34.5</v>
      </c>
      <c r="P121" s="34">
        <v>36.86</v>
      </c>
      <c r="Q121" s="34">
        <v>6.83</v>
      </c>
      <c r="R121" s="34">
        <v>18.7</v>
      </c>
      <c r="S121" s="34">
        <v>0.45</v>
      </c>
      <c r="T121" s="34">
        <v>0.28000000000000003</v>
      </c>
      <c r="U121" s="34">
        <v>0.25</v>
      </c>
      <c r="V121" s="34">
        <v>0.22</v>
      </c>
      <c r="W121" s="34">
        <v>0.53</v>
      </c>
      <c r="X121" s="34">
        <v>1.03</v>
      </c>
      <c r="Y121" s="34">
        <v>1.0684057971014493</v>
      </c>
      <c r="Z121" s="34">
        <v>1.2663768115942029</v>
      </c>
      <c r="AA121" s="34"/>
      <c r="AB121" s="34" t="s">
        <v>53</v>
      </c>
      <c r="AC121" s="34">
        <v>14.3</v>
      </c>
      <c r="AD121" s="34">
        <v>24.6</v>
      </c>
      <c r="AE121" s="34">
        <v>18.8</v>
      </c>
      <c r="AF121" s="34">
        <v>0.6</v>
      </c>
      <c r="AG121" s="34">
        <v>3.35</v>
      </c>
      <c r="AH121" s="34">
        <v>52.65</v>
      </c>
      <c r="AI121" s="34">
        <v>1.3085106382978724</v>
      </c>
      <c r="AJ121" s="34">
        <v>43.317972350230413</v>
      </c>
      <c r="AK121" s="34">
        <v>852.47499999999991</v>
      </c>
      <c r="AL121" s="36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</row>
    <row r="122" spans="1:48" ht="15.75" customHeight="1">
      <c r="A122" s="106" t="s">
        <v>618</v>
      </c>
      <c r="B122" s="95">
        <v>45787</v>
      </c>
      <c r="C122" s="69" t="s">
        <v>617</v>
      </c>
      <c r="D122" s="70">
        <v>1483</v>
      </c>
      <c r="E122" s="71">
        <v>5.0999999999999996</v>
      </c>
      <c r="F122" s="71">
        <v>5.2</v>
      </c>
      <c r="G122" s="71">
        <v>4.2</v>
      </c>
      <c r="H122" s="71">
        <v>0.11</v>
      </c>
      <c r="I122" s="71">
        <v>0.59</v>
      </c>
      <c r="J122" s="72">
        <v>2.1000000000000001E-2</v>
      </c>
      <c r="K122" s="72">
        <v>9.7000000000000003E-2</v>
      </c>
      <c r="L122" s="72">
        <v>5.8000000000000003E-2</v>
      </c>
      <c r="M122" s="72">
        <v>1.0999999999999999E-2</v>
      </c>
      <c r="N122" s="87">
        <f t="shared" si="10"/>
        <v>94.912999999999997</v>
      </c>
      <c r="O122" s="82">
        <v>34.49</v>
      </c>
      <c r="P122" s="34">
        <v>37.58</v>
      </c>
      <c r="Q122" s="34">
        <v>6.81</v>
      </c>
      <c r="R122" s="34">
        <v>18.54</v>
      </c>
      <c r="S122" s="34">
        <v>0.27</v>
      </c>
      <c r="T122" s="34">
        <v>0.23</v>
      </c>
      <c r="U122" s="34">
        <v>0.23</v>
      </c>
      <c r="V122" s="34">
        <v>0.23</v>
      </c>
      <c r="W122" s="34">
        <v>0.52</v>
      </c>
      <c r="X122" s="34">
        <v>0.98</v>
      </c>
      <c r="Y122" s="34">
        <v>1.0895911858509713</v>
      </c>
      <c r="Z122" s="34">
        <v>1.2870397216584517</v>
      </c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6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</row>
    <row r="123" spans="1:48" ht="15.75" customHeight="1">
      <c r="A123" s="106" t="s">
        <v>619</v>
      </c>
      <c r="B123" s="95">
        <v>45787</v>
      </c>
      <c r="C123" s="69" t="s">
        <v>620</v>
      </c>
      <c r="D123" s="70">
        <v>1490</v>
      </c>
      <c r="E123" s="71">
        <v>7.05</v>
      </c>
      <c r="F123" s="71">
        <v>7.15</v>
      </c>
      <c r="G123" s="71">
        <v>4.3899999999999997</v>
      </c>
      <c r="H123" s="71">
        <v>0.14000000000000001</v>
      </c>
      <c r="I123" s="71">
        <v>0.67</v>
      </c>
      <c r="J123" s="72">
        <v>2.4E-2</v>
      </c>
      <c r="K123" s="72">
        <v>0.106</v>
      </c>
      <c r="L123" s="72">
        <v>6.6000000000000003E-2</v>
      </c>
      <c r="M123" s="72">
        <v>1.4999999999999999E-2</v>
      </c>
      <c r="N123" s="87">
        <f t="shared" si="10"/>
        <v>94.588999999999999</v>
      </c>
      <c r="O123" s="82">
        <v>34.15</v>
      </c>
      <c r="P123" s="34">
        <v>38.090000000000003</v>
      </c>
      <c r="Q123" s="34">
        <v>6.68</v>
      </c>
      <c r="R123" s="34">
        <v>18.71</v>
      </c>
      <c r="S123" s="34">
        <v>0.31</v>
      </c>
      <c r="T123" s="34">
        <v>0.2</v>
      </c>
      <c r="U123" s="34">
        <v>0.23</v>
      </c>
      <c r="V123" s="34">
        <v>0.21</v>
      </c>
      <c r="W123" s="34">
        <v>0.45</v>
      </c>
      <c r="X123" s="34">
        <v>0.87</v>
      </c>
      <c r="Y123" s="34">
        <v>1.1200000000000001</v>
      </c>
      <c r="Z123" s="34">
        <v>1.31</v>
      </c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6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</row>
    <row r="124" spans="1:48" ht="15.75" customHeight="1">
      <c r="A124" s="106" t="s">
        <v>621</v>
      </c>
      <c r="B124" s="95">
        <v>45787</v>
      </c>
      <c r="C124" s="69" t="s">
        <v>622</v>
      </c>
      <c r="D124" s="70">
        <v>1488</v>
      </c>
      <c r="E124" s="71">
        <v>8.4</v>
      </c>
      <c r="F124" s="71">
        <v>8.5</v>
      </c>
      <c r="G124" s="71">
        <v>4.32</v>
      </c>
      <c r="H124" s="71">
        <v>0.16</v>
      </c>
      <c r="I124" s="71">
        <v>0.54</v>
      </c>
      <c r="J124" s="72">
        <v>2.8000000000000001E-2</v>
      </c>
      <c r="K124" s="72">
        <v>0.106</v>
      </c>
      <c r="L124" s="72">
        <v>6.3E-2</v>
      </c>
      <c r="M124" s="72">
        <v>1.7999999999999999E-2</v>
      </c>
      <c r="N124" s="87">
        <f t="shared" si="10"/>
        <v>94.765000000000001</v>
      </c>
      <c r="O124" s="82">
        <v>34.56</v>
      </c>
      <c r="P124" s="34">
        <v>37.68</v>
      </c>
      <c r="Q124" s="34">
        <v>6.65</v>
      </c>
      <c r="R124" s="34">
        <v>18.48</v>
      </c>
      <c r="S124" s="34">
        <v>0.28999999999999998</v>
      </c>
      <c r="T124" s="34">
        <v>0.23</v>
      </c>
      <c r="U124" s="34">
        <v>0.23</v>
      </c>
      <c r="V124" s="34">
        <v>0.22</v>
      </c>
      <c r="W124" s="34">
        <v>0.52</v>
      </c>
      <c r="X124" s="34">
        <v>0.97</v>
      </c>
      <c r="Y124" s="34">
        <v>1.0900000000000001</v>
      </c>
      <c r="Z124" s="34">
        <v>1.28</v>
      </c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6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</row>
    <row r="125" spans="1:48" ht="15.75" customHeight="1">
      <c r="A125" s="106" t="s">
        <v>624</v>
      </c>
      <c r="B125" s="95">
        <v>45787</v>
      </c>
      <c r="C125" s="69" t="s">
        <v>623</v>
      </c>
      <c r="D125" s="70">
        <v>1487</v>
      </c>
      <c r="E125" s="71">
        <v>10.4</v>
      </c>
      <c r="F125" s="71">
        <v>10.5</v>
      </c>
      <c r="G125" s="71">
        <v>4.4000000000000004</v>
      </c>
      <c r="H125" s="71">
        <v>0.16</v>
      </c>
      <c r="I125" s="71">
        <v>0.77</v>
      </c>
      <c r="J125" s="72">
        <v>1.4999999999999999E-2</v>
      </c>
      <c r="K125" s="72">
        <v>0.10100000000000001</v>
      </c>
      <c r="L125" s="72">
        <v>9.5000000000000001E-2</v>
      </c>
      <c r="M125" s="72">
        <v>1.7000000000000001E-2</v>
      </c>
      <c r="N125" s="87">
        <f t="shared" si="10"/>
        <v>94.442000000000007</v>
      </c>
      <c r="O125" s="82">
        <v>33.369999999999997</v>
      </c>
      <c r="P125" s="34">
        <v>38.71</v>
      </c>
      <c r="Q125" s="34">
        <v>6.77</v>
      </c>
      <c r="R125" s="34">
        <v>18.71</v>
      </c>
      <c r="S125" s="34">
        <v>0.31</v>
      </c>
      <c r="T125" s="34">
        <v>0.19</v>
      </c>
      <c r="U125" s="34">
        <v>0.22</v>
      </c>
      <c r="V125" s="34">
        <v>0.21</v>
      </c>
      <c r="W125" s="34">
        <v>0.45</v>
      </c>
      <c r="X125" s="34">
        <v>0.95</v>
      </c>
      <c r="Y125" s="34">
        <v>1.1600239736290081</v>
      </c>
      <c r="Z125" s="34">
        <v>1.3629008091099792</v>
      </c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6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</row>
    <row r="126" spans="1:48" ht="15.75" customHeight="1">
      <c r="A126" s="107" t="s">
        <v>626</v>
      </c>
      <c r="B126" s="95">
        <v>45787</v>
      </c>
      <c r="C126" s="69" t="s">
        <v>625</v>
      </c>
      <c r="D126" s="70">
        <v>1489</v>
      </c>
      <c r="E126" s="71">
        <v>12.4</v>
      </c>
      <c r="F126" s="71">
        <v>12.5</v>
      </c>
      <c r="G126" s="71">
        <v>4.4400000000000004</v>
      </c>
      <c r="H126" s="71">
        <v>0.16</v>
      </c>
      <c r="I126" s="71">
        <v>0.7</v>
      </c>
      <c r="J126" s="72">
        <v>1.7999999999999999E-2</v>
      </c>
      <c r="K126" s="72">
        <v>0.106</v>
      </c>
      <c r="L126" s="72">
        <v>8.5999999999999993E-2</v>
      </c>
      <c r="M126" s="72">
        <v>1.7000000000000001E-2</v>
      </c>
      <c r="N126" s="87">
        <f t="shared" si="10"/>
        <v>94.472999999999999</v>
      </c>
      <c r="O126" s="82">
        <v>33.200000000000003</v>
      </c>
      <c r="P126" s="34">
        <v>38.880000000000003</v>
      </c>
      <c r="Q126" s="34">
        <v>6.75</v>
      </c>
      <c r="R126" s="34">
        <v>18.96</v>
      </c>
      <c r="S126" s="34">
        <v>0.28000000000000003</v>
      </c>
      <c r="T126" s="34">
        <v>0.16</v>
      </c>
      <c r="U126" s="34">
        <v>0.22</v>
      </c>
      <c r="V126" s="34">
        <v>0.17</v>
      </c>
      <c r="W126" s="34">
        <v>0.38</v>
      </c>
      <c r="X126" s="34">
        <v>0.9</v>
      </c>
      <c r="Y126" s="34">
        <v>1.1710843373493975</v>
      </c>
      <c r="Z126" s="34">
        <v>1.3743975903614458</v>
      </c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6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</row>
    <row r="127" spans="1:48" ht="15.75" customHeight="1">
      <c r="A127" s="107" t="s">
        <v>628</v>
      </c>
      <c r="B127" s="95">
        <v>45787</v>
      </c>
      <c r="C127" s="69" t="s">
        <v>627</v>
      </c>
      <c r="D127" s="70">
        <v>1484</v>
      </c>
      <c r="E127" s="71">
        <v>14</v>
      </c>
      <c r="F127" s="71">
        <v>14.1</v>
      </c>
      <c r="G127" s="71">
        <v>4.3099999999999996</v>
      </c>
      <c r="H127" s="71">
        <v>0.12</v>
      </c>
      <c r="I127" s="71">
        <v>0.39</v>
      </c>
      <c r="J127" s="72">
        <v>0.03</v>
      </c>
      <c r="K127" s="72">
        <v>9.7000000000000003E-2</v>
      </c>
      <c r="L127" s="72">
        <v>4.8000000000000001E-2</v>
      </c>
      <c r="M127" s="72">
        <v>1.6E-2</v>
      </c>
      <c r="N127" s="87">
        <f t="shared" si="10"/>
        <v>94.989000000000004</v>
      </c>
      <c r="O127" s="82">
        <v>33.270000000000003</v>
      </c>
      <c r="P127" s="34">
        <v>38.33</v>
      </c>
      <c r="Q127" s="34">
        <v>6.81</v>
      </c>
      <c r="R127" s="34">
        <v>18.87</v>
      </c>
      <c r="S127" s="34">
        <v>0.28999999999999998</v>
      </c>
      <c r="T127" s="34">
        <v>0.22</v>
      </c>
      <c r="U127" s="34">
        <v>0.25</v>
      </c>
      <c r="V127" s="34">
        <v>0.28999999999999998</v>
      </c>
      <c r="W127" s="34">
        <v>0.4</v>
      </c>
      <c r="X127" s="34">
        <v>1</v>
      </c>
      <c r="Y127" s="34">
        <v>1.152088969041178</v>
      </c>
      <c r="Z127" s="34">
        <v>1.3567778779681394</v>
      </c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6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</row>
    <row r="128" spans="1:48" ht="15.75" customHeight="1">
      <c r="A128" s="107" t="s">
        <v>630</v>
      </c>
      <c r="B128" s="95">
        <v>45787</v>
      </c>
      <c r="C128" s="69" t="s">
        <v>629</v>
      </c>
      <c r="D128" s="70">
        <v>1461</v>
      </c>
      <c r="E128" s="71">
        <v>16</v>
      </c>
      <c r="F128" s="71">
        <v>16.100000000000001</v>
      </c>
      <c r="G128" s="71">
        <v>4.1900000000000004</v>
      </c>
      <c r="H128" s="71">
        <v>0.15</v>
      </c>
      <c r="I128" s="71">
        <v>0.59</v>
      </c>
      <c r="J128" s="72">
        <v>2.1000000000000001E-2</v>
      </c>
      <c r="K128" s="72">
        <v>0.10100000000000001</v>
      </c>
      <c r="L128" s="72">
        <v>6.9000000000000006E-2</v>
      </c>
      <c r="M128" s="72">
        <v>1.7000000000000001E-2</v>
      </c>
      <c r="N128" s="87">
        <f t="shared" si="10"/>
        <v>94.861999999999995</v>
      </c>
      <c r="O128" s="82">
        <v>33.97</v>
      </c>
      <c r="P128" s="34">
        <v>37.49</v>
      </c>
      <c r="Q128" s="34">
        <v>6.82</v>
      </c>
      <c r="R128" s="34">
        <v>18.7</v>
      </c>
      <c r="S128" s="34">
        <v>0.39</v>
      </c>
      <c r="T128" s="34">
        <v>0.28000000000000003</v>
      </c>
      <c r="U128" s="34">
        <v>0.24</v>
      </c>
      <c r="V128" s="34">
        <v>0.26</v>
      </c>
      <c r="W128" s="34">
        <v>0.44</v>
      </c>
      <c r="X128" s="34">
        <v>1.0900000000000001</v>
      </c>
      <c r="Y128" s="34">
        <v>1.1036208419193407</v>
      </c>
      <c r="Z128" s="34">
        <v>1.3043862231380632</v>
      </c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6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</row>
    <row r="129" spans="1:48" ht="15.75" customHeight="1">
      <c r="A129" s="107" t="s">
        <v>632</v>
      </c>
      <c r="B129" s="95">
        <v>45787</v>
      </c>
      <c r="C129" s="69" t="s">
        <v>631</v>
      </c>
      <c r="D129" s="70">
        <v>1502</v>
      </c>
      <c r="E129" s="71">
        <v>18.2</v>
      </c>
      <c r="F129" s="71">
        <v>18.3</v>
      </c>
      <c r="G129" s="71">
        <v>4.1500000000000004</v>
      </c>
      <c r="H129" s="71">
        <v>0.12</v>
      </c>
      <c r="I129" s="71">
        <v>0.56999999999999995</v>
      </c>
      <c r="J129" s="72">
        <v>0.02</v>
      </c>
      <c r="K129" s="72">
        <v>9.6000000000000002E-2</v>
      </c>
      <c r="L129" s="72">
        <v>6.5000000000000002E-2</v>
      </c>
      <c r="M129" s="72">
        <v>1.2E-2</v>
      </c>
      <c r="N129" s="87">
        <f t="shared" si="10"/>
        <v>94.966999999999999</v>
      </c>
      <c r="O129" s="82">
        <v>32.869999999999997</v>
      </c>
      <c r="P129" s="34">
        <v>38.299999999999997</v>
      </c>
      <c r="Q129" s="34">
        <v>6.88</v>
      </c>
      <c r="R129" s="34">
        <v>19.39</v>
      </c>
      <c r="S129" s="34">
        <v>0.33</v>
      </c>
      <c r="T129" s="34">
        <v>0.19</v>
      </c>
      <c r="U129" s="34">
        <v>0.24</v>
      </c>
      <c r="V129" s="34">
        <v>0.25</v>
      </c>
      <c r="W129" s="34">
        <v>0.52</v>
      </c>
      <c r="X129" s="34">
        <v>0.91</v>
      </c>
      <c r="Y129" s="34">
        <v>1.1651962275631276</v>
      </c>
      <c r="Z129" s="34">
        <v>1.3745056282324308</v>
      </c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6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</row>
    <row r="130" spans="1:48" ht="15.75" customHeight="1">
      <c r="A130" s="107" t="s">
        <v>634</v>
      </c>
      <c r="B130" s="95">
        <v>45787</v>
      </c>
      <c r="C130" s="69" t="s">
        <v>633</v>
      </c>
      <c r="D130" s="70">
        <v>1495</v>
      </c>
      <c r="E130" s="71">
        <v>19.5</v>
      </c>
      <c r="F130" s="71">
        <v>20</v>
      </c>
      <c r="G130" s="71">
        <v>4.22</v>
      </c>
      <c r="H130" s="71">
        <v>0.13</v>
      </c>
      <c r="I130" s="71">
        <v>0.49</v>
      </c>
      <c r="J130" s="72">
        <v>2.5999999999999999E-2</v>
      </c>
      <c r="K130" s="72">
        <v>9.5000000000000001E-2</v>
      </c>
      <c r="L130" s="72">
        <v>0.06</v>
      </c>
      <c r="M130" s="72">
        <v>1.6E-2</v>
      </c>
      <c r="N130" s="87">
        <f t="shared" si="10"/>
        <v>94.962999999999994</v>
      </c>
      <c r="O130" s="82">
        <v>33.4</v>
      </c>
      <c r="P130" s="34">
        <v>37.83</v>
      </c>
      <c r="Q130" s="34">
        <v>6.88</v>
      </c>
      <c r="R130" s="34">
        <v>19.32</v>
      </c>
      <c r="S130" s="34">
        <v>0.27</v>
      </c>
      <c r="T130" s="34">
        <v>0.19</v>
      </c>
      <c r="U130" s="34">
        <v>0.24</v>
      </c>
      <c r="V130" s="34">
        <v>0.28000000000000003</v>
      </c>
      <c r="W130" s="34">
        <v>0.5</v>
      </c>
      <c r="X130" s="34">
        <v>0.92</v>
      </c>
      <c r="Y130" s="34">
        <v>1.1326347305389222</v>
      </c>
      <c r="Z130" s="34">
        <v>1.3386227544910181</v>
      </c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6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</row>
    <row r="131" spans="1:48" ht="15.75" customHeight="1">
      <c r="A131" s="107" t="s">
        <v>636</v>
      </c>
      <c r="B131" s="95">
        <v>45787</v>
      </c>
      <c r="C131" s="69" t="s">
        <v>635</v>
      </c>
      <c r="D131" s="70">
        <v>1486</v>
      </c>
      <c r="E131" s="71">
        <v>21.4</v>
      </c>
      <c r="F131" s="71">
        <v>21.5</v>
      </c>
      <c r="G131" s="71">
        <v>4.2</v>
      </c>
      <c r="H131" s="71">
        <v>0.11</v>
      </c>
      <c r="I131" s="71">
        <v>0.33</v>
      </c>
      <c r="J131" s="72">
        <v>3.2000000000000001E-2</v>
      </c>
      <c r="K131" s="72">
        <v>9.4E-2</v>
      </c>
      <c r="L131" s="72">
        <v>3.6999999999999998E-2</v>
      </c>
      <c r="M131" s="72">
        <v>1.2999999999999999E-2</v>
      </c>
      <c r="N131" s="87">
        <f t="shared" si="10"/>
        <v>95.183999999999997</v>
      </c>
      <c r="O131" s="82">
        <v>34.17</v>
      </c>
      <c r="P131" s="34">
        <v>37.01</v>
      </c>
      <c r="Q131" s="34">
        <v>6.74</v>
      </c>
      <c r="R131" s="34">
        <v>19.09</v>
      </c>
      <c r="S131" s="34">
        <v>0.37</v>
      </c>
      <c r="T131" s="34">
        <v>0.25</v>
      </c>
      <c r="U131" s="34">
        <v>0.24</v>
      </c>
      <c r="V131" s="34">
        <v>0.23</v>
      </c>
      <c r="W131" s="34">
        <v>0.52</v>
      </c>
      <c r="X131" s="34">
        <v>1.03</v>
      </c>
      <c r="Y131" s="34">
        <v>1.083113842551946</v>
      </c>
      <c r="Z131" s="34">
        <v>1.2803628914252267</v>
      </c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6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</row>
    <row r="132" spans="1:48" ht="15.75" customHeight="1">
      <c r="A132" s="107" t="s">
        <v>638</v>
      </c>
      <c r="B132" s="95">
        <v>45787</v>
      </c>
      <c r="C132" s="69" t="s">
        <v>637</v>
      </c>
      <c r="D132" s="70">
        <v>1468</v>
      </c>
      <c r="E132" s="71">
        <v>23.4</v>
      </c>
      <c r="F132" s="71">
        <v>23.5</v>
      </c>
      <c r="G132" s="71">
        <v>4.1500000000000004</v>
      </c>
      <c r="H132" s="71">
        <v>0.1</v>
      </c>
      <c r="I132" s="71">
        <v>0.31</v>
      </c>
      <c r="J132" s="72">
        <v>0.04</v>
      </c>
      <c r="K132" s="72">
        <v>9.0999999999999998E-2</v>
      </c>
      <c r="L132" s="72">
        <v>2.7E-2</v>
      </c>
      <c r="M132" s="72">
        <v>1.0999999999999999E-2</v>
      </c>
      <c r="N132" s="87">
        <f t="shared" si="10"/>
        <v>95.271000000000001</v>
      </c>
      <c r="O132" s="82">
        <v>35.01</v>
      </c>
      <c r="P132" s="34">
        <v>36.17</v>
      </c>
      <c r="Q132" s="34">
        <v>6.7</v>
      </c>
      <c r="R132" s="34">
        <v>18.809999999999999</v>
      </c>
      <c r="S132" s="34">
        <v>0.56000000000000005</v>
      </c>
      <c r="T132" s="34">
        <v>0.3</v>
      </c>
      <c r="U132" s="34">
        <v>0.23</v>
      </c>
      <c r="V132" s="34">
        <v>0.21</v>
      </c>
      <c r="W132" s="34">
        <v>0.54</v>
      </c>
      <c r="X132" s="34">
        <v>1.1000000000000001</v>
      </c>
      <c r="Y132" s="34">
        <v>1.0331333904598687</v>
      </c>
      <c r="Z132" s="34">
        <v>1.2245072836332478</v>
      </c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6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</row>
    <row r="133" spans="1:48" ht="15.75" customHeight="1">
      <c r="A133" s="104"/>
      <c r="B133" s="95"/>
      <c r="C133" s="69"/>
      <c r="D133" s="70"/>
      <c r="E133" s="71"/>
      <c r="F133" s="71"/>
      <c r="G133" s="71"/>
      <c r="H133" s="71"/>
      <c r="I133" s="71"/>
      <c r="J133" s="72"/>
      <c r="K133" s="72"/>
      <c r="L133" s="72"/>
      <c r="M133" s="72"/>
      <c r="N133" s="87"/>
      <c r="O133" s="82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6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</row>
    <row r="134" spans="1:48" ht="15.75" customHeight="1">
      <c r="A134" s="107" t="s">
        <v>640</v>
      </c>
      <c r="B134" s="95">
        <v>45788</v>
      </c>
      <c r="C134" s="69" t="s">
        <v>639</v>
      </c>
      <c r="D134" s="70">
        <v>1474</v>
      </c>
      <c r="E134" s="71">
        <v>1.3</v>
      </c>
      <c r="F134" s="71">
        <v>1.4</v>
      </c>
      <c r="G134" s="71">
        <v>4.12</v>
      </c>
      <c r="H134" s="71">
        <v>0.1</v>
      </c>
      <c r="I134" s="71">
        <v>0.39</v>
      </c>
      <c r="J134" s="72">
        <v>2.9000000000000001E-2</v>
      </c>
      <c r="K134" s="72">
        <v>0.09</v>
      </c>
      <c r="L134" s="72">
        <v>3.6999999999999998E-2</v>
      </c>
      <c r="M134" s="72">
        <v>1.0999999999999999E-2</v>
      </c>
      <c r="N134" s="87">
        <f t="shared" ref="N134:N145" si="11">100-SUM(G134:M134)</f>
        <v>95.222999999999999</v>
      </c>
      <c r="O134" s="82">
        <v>34.090000000000003</v>
      </c>
      <c r="P134" s="34">
        <v>37.06</v>
      </c>
      <c r="Q134" s="34">
        <v>7.05</v>
      </c>
      <c r="R134" s="34">
        <v>18.5</v>
      </c>
      <c r="S134" s="34">
        <v>0.59</v>
      </c>
      <c r="T134" s="34">
        <v>0.3</v>
      </c>
      <c r="U134" s="34">
        <v>0.23</v>
      </c>
      <c r="V134" s="34">
        <v>0.21</v>
      </c>
      <c r="W134" s="34">
        <v>0.54</v>
      </c>
      <c r="X134" s="34">
        <v>1.1000000000000001</v>
      </c>
      <c r="Y134" s="34">
        <v>1.0871223232619536</v>
      </c>
      <c r="Z134" s="34">
        <v>1.2939278380756818</v>
      </c>
      <c r="AA134" s="34"/>
      <c r="AB134" s="34" t="s">
        <v>48</v>
      </c>
      <c r="AC134" s="34">
        <v>22.3</v>
      </c>
      <c r="AD134" s="34" t="s">
        <v>51</v>
      </c>
      <c r="AE134" s="34"/>
      <c r="AF134" s="34"/>
      <c r="AG134" s="34"/>
      <c r="AH134" s="34"/>
      <c r="AI134" s="34"/>
      <c r="AJ134" s="34"/>
      <c r="AK134" s="34"/>
      <c r="AL134" s="36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</row>
    <row r="135" spans="1:48" ht="15.75" customHeight="1">
      <c r="A135" s="107" t="s">
        <v>642</v>
      </c>
      <c r="B135" s="95">
        <v>45788</v>
      </c>
      <c r="C135" s="69" t="s">
        <v>641</v>
      </c>
      <c r="D135" s="70">
        <v>1487</v>
      </c>
      <c r="E135" s="71">
        <v>2.5</v>
      </c>
      <c r="F135" s="71">
        <v>3</v>
      </c>
      <c r="G135" s="71">
        <v>4.26</v>
      </c>
      <c r="H135" s="71">
        <v>0.11</v>
      </c>
      <c r="I135" s="71">
        <v>0.62</v>
      </c>
      <c r="J135" s="72">
        <v>2.1999999999999999E-2</v>
      </c>
      <c r="K135" s="72">
        <v>9.1999999999999998E-2</v>
      </c>
      <c r="L135" s="72">
        <v>5.6000000000000001E-2</v>
      </c>
      <c r="M135" s="72">
        <v>1.0999999999999999E-2</v>
      </c>
      <c r="N135" s="87">
        <f t="shared" si="11"/>
        <v>94.828999999999994</v>
      </c>
      <c r="O135" s="82">
        <v>34.29</v>
      </c>
      <c r="P135" s="34">
        <v>37.299999999999997</v>
      </c>
      <c r="Q135" s="34">
        <v>6.79</v>
      </c>
      <c r="R135" s="34">
        <v>18.98</v>
      </c>
      <c r="S135" s="34">
        <v>0.36</v>
      </c>
      <c r="T135" s="34">
        <v>0.2</v>
      </c>
      <c r="U135" s="34">
        <v>0.22</v>
      </c>
      <c r="V135" s="34">
        <v>0.21</v>
      </c>
      <c r="W135" s="34">
        <v>0.54</v>
      </c>
      <c r="X135" s="34">
        <v>0.95</v>
      </c>
      <c r="Y135" s="34">
        <v>1.0877806940799066</v>
      </c>
      <c r="Z135" s="34">
        <v>1.2857976086322542</v>
      </c>
      <c r="AA135" s="34"/>
      <c r="AB135" s="34" t="s">
        <v>50</v>
      </c>
      <c r="AC135" s="34">
        <v>6.3</v>
      </c>
      <c r="AD135" s="34">
        <v>25.2</v>
      </c>
      <c r="AE135" s="34">
        <v>18.2</v>
      </c>
      <c r="AF135" s="34">
        <v>0.6</v>
      </c>
      <c r="AG135" s="34">
        <v>3.22</v>
      </c>
      <c r="AH135" s="34">
        <v>52.78</v>
      </c>
      <c r="AI135" s="34">
        <v>1.3846153846153846</v>
      </c>
      <c r="AJ135" s="34">
        <v>41.935483870967744</v>
      </c>
      <c r="AK135" s="34">
        <v>866.81000000000006</v>
      </c>
      <c r="AL135" s="36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</row>
    <row r="136" spans="1:48" ht="15.75" customHeight="1">
      <c r="A136" s="107" t="s">
        <v>644</v>
      </c>
      <c r="B136" s="95">
        <v>45788</v>
      </c>
      <c r="C136" s="69" t="s">
        <v>643</v>
      </c>
      <c r="D136" s="70">
        <v>1498</v>
      </c>
      <c r="E136" s="71">
        <v>5</v>
      </c>
      <c r="F136" s="71">
        <v>5.13</v>
      </c>
      <c r="G136" s="71">
        <v>4.1500000000000004</v>
      </c>
      <c r="H136" s="71">
        <v>7.0000000000000007E-2</v>
      </c>
      <c r="I136" s="71">
        <v>0.46</v>
      </c>
      <c r="J136" s="72">
        <v>1.7000000000000001E-2</v>
      </c>
      <c r="K136" s="72">
        <v>0.09</v>
      </c>
      <c r="L136" s="72">
        <v>3.5000000000000003E-2</v>
      </c>
      <c r="M136" s="72">
        <v>1.0999999999999999E-2</v>
      </c>
      <c r="N136" s="87">
        <f t="shared" si="11"/>
        <v>95.167000000000002</v>
      </c>
      <c r="O136" s="82">
        <v>34.51</v>
      </c>
      <c r="P136" s="34">
        <v>36.909999999999997</v>
      </c>
      <c r="Q136" s="34">
        <v>6.77</v>
      </c>
      <c r="R136" s="34">
        <v>19.09</v>
      </c>
      <c r="S136" s="34">
        <v>0.47</v>
      </c>
      <c r="T136" s="34">
        <v>0.2</v>
      </c>
      <c r="U136" s="34">
        <v>0.21</v>
      </c>
      <c r="V136" s="34">
        <v>0.23</v>
      </c>
      <c r="W136" s="34">
        <v>0.52</v>
      </c>
      <c r="X136" s="34">
        <v>0.91</v>
      </c>
      <c r="Y136" s="34">
        <v>1.0695450594030715</v>
      </c>
      <c r="Z136" s="34">
        <v>1.2657200811359024</v>
      </c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6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</row>
    <row r="137" spans="1:48" ht="15.75" customHeight="1">
      <c r="A137" s="107" t="s">
        <v>645</v>
      </c>
      <c r="B137" s="95">
        <v>45788</v>
      </c>
      <c r="C137" s="69" t="s">
        <v>646</v>
      </c>
      <c r="D137" s="70">
        <v>1470</v>
      </c>
      <c r="E137" s="71">
        <v>7</v>
      </c>
      <c r="F137" s="71">
        <v>7.1</v>
      </c>
      <c r="G137" s="71">
        <v>4.28</v>
      </c>
      <c r="H137" s="71">
        <v>0.12</v>
      </c>
      <c r="I137" s="71">
        <v>0.28999999999999998</v>
      </c>
      <c r="J137" s="72">
        <v>4.4999999999999998E-2</v>
      </c>
      <c r="K137" s="72">
        <v>0.09</v>
      </c>
      <c r="L137" s="72">
        <v>3.2000000000000001E-2</v>
      </c>
      <c r="M137" s="72">
        <v>1.6E-2</v>
      </c>
      <c r="N137" s="87">
        <f t="shared" si="11"/>
        <v>95.126999999999995</v>
      </c>
      <c r="O137" s="82">
        <v>35.299999999999997</v>
      </c>
      <c r="P137" s="34">
        <v>36.200000000000003</v>
      </c>
      <c r="Q137" s="34">
        <v>6.71</v>
      </c>
      <c r="R137" s="34">
        <v>19.02</v>
      </c>
      <c r="S137" s="34">
        <v>0.38</v>
      </c>
      <c r="T137" s="34">
        <v>0.26</v>
      </c>
      <c r="U137" s="34">
        <v>0.24</v>
      </c>
      <c r="V137" s="34">
        <v>0.24</v>
      </c>
      <c r="W137" s="34">
        <v>0.51</v>
      </c>
      <c r="X137" s="34">
        <v>1.01</v>
      </c>
      <c r="Y137" s="34">
        <v>1.0254957507082154</v>
      </c>
      <c r="Z137" s="34">
        <v>1.2155807365439095</v>
      </c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6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</row>
    <row r="138" spans="1:48" ht="15.75" customHeight="1">
      <c r="A138" s="107" t="s">
        <v>648</v>
      </c>
      <c r="B138" s="95">
        <v>45788</v>
      </c>
      <c r="C138" s="69" t="s">
        <v>647</v>
      </c>
      <c r="D138" s="70">
        <v>1484</v>
      </c>
      <c r="E138" s="71">
        <v>9.0500000000000007</v>
      </c>
      <c r="F138" s="71">
        <v>9.15</v>
      </c>
      <c r="G138" s="71">
        <v>4.38</v>
      </c>
      <c r="H138" s="71">
        <v>0.15</v>
      </c>
      <c r="I138" s="71">
        <v>0.52</v>
      </c>
      <c r="J138" s="72">
        <v>0.03</v>
      </c>
      <c r="K138" s="72">
        <v>0.106</v>
      </c>
      <c r="L138" s="72">
        <v>6.3E-2</v>
      </c>
      <c r="M138" s="72">
        <v>1.9E-2</v>
      </c>
      <c r="N138" s="87">
        <f t="shared" si="11"/>
        <v>94.731999999999999</v>
      </c>
      <c r="O138" s="82">
        <v>33.94</v>
      </c>
      <c r="P138" s="34">
        <v>37.24</v>
      </c>
      <c r="Q138" s="34">
        <v>6.79</v>
      </c>
      <c r="R138" s="34">
        <v>19.18</v>
      </c>
      <c r="S138" s="34">
        <v>0.35</v>
      </c>
      <c r="T138" s="34">
        <v>0.24</v>
      </c>
      <c r="U138" s="34">
        <v>0.24</v>
      </c>
      <c r="V138" s="34">
        <v>0.25</v>
      </c>
      <c r="W138" s="34">
        <v>0.53</v>
      </c>
      <c r="X138" s="34">
        <v>1.03</v>
      </c>
      <c r="Y138" s="34">
        <v>1.0972304065998824</v>
      </c>
      <c r="Z138" s="34">
        <v>1.2972893341190337</v>
      </c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6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</row>
    <row r="139" spans="1:48" ht="15.75" customHeight="1">
      <c r="A139" s="107" t="s">
        <v>650</v>
      </c>
      <c r="B139" s="95">
        <v>45788</v>
      </c>
      <c r="C139" s="69" t="s">
        <v>649</v>
      </c>
      <c r="D139" s="70">
        <v>1486</v>
      </c>
      <c r="E139" s="71">
        <v>11.35</v>
      </c>
      <c r="F139" s="71">
        <v>11.45</v>
      </c>
      <c r="G139" s="71">
        <v>4.21</v>
      </c>
      <c r="H139" s="71">
        <v>0.15</v>
      </c>
      <c r="I139" s="71">
        <v>0.44</v>
      </c>
      <c r="J139" s="72">
        <v>2.3E-2</v>
      </c>
      <c r="K139" s="72">
        <v>9.1999999999999998E-2</v>
      </c>
      <c r="L139" s="72">
        <v>5.7000000000000002E-2</v>
      </c>
      <c r="M139" s="72">
        <v>1.7000000000000001E-2</v>
      </c>
      <c r="N139" s="87">
        <f t="shared" si="11"/>
        <v>95.010999999999996</v>
      </c>
      <c r="O139" s="82">
        <v>33.340000000000003</v>
      </c>
      <c r="P139" s="34">
        <v>37.520000000000003</v>
      </c>
      <c r="Q139" s="34">
        <v>6.92</v>
      </c>
      <c r="R139" s="34">
        <v>19.690000000000001</v>
      </c>
      <c r="S139" s="34">
        <v>0.28999999999999998</v>
      </c>
      <c r="T139" s="34">
        <v>0.19</v>
      </c>
      <c r="U139" s="34">
        <v>0.24</v>
      </c>
      <c r="V139" s="34">
        <v>0.23</v>
      </c>
      <c r="W139" s="34">
        <v>0.52</v>
      </c>
      <c r="X139" s="34">
        <v>0.94</v>
      </c>
      <c r="Y139" s="34">
        <v>1.1253749250149969</v>
      </c>
      <c r="Z139" s="34">
        <v>1.3329334133173365</v>
      </c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6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</row>
    <row r="140" spans="1:48" ht="15.75" customHeight="1">
      <c r="A140" s="107" t="s">
        <v>652</v>
      </c>
      <c r="B140" s="95">
        <v>45788</v>
      </c>
      <c r="C140" s="69" t="s">
        <v>651</v>
      </c>
      <c r="D140" s="70">
        <v>1463</v>
      </c>
      <c r="E140" s="71">
        <v>13.42</v>
      </c>
      <c r="F140" s="71">
        <v>13.52</v>
      </c>
      <c r="G140" s="71">
        <v>4.24</v>
      </c>
      <c r="H140" s="71">
        <v>0.13</v>
      </c>
      <c r="I140" s="71">
        <v>0.34</v>
      </c>
      <c r="J140" s="72">
        <v>3.9E-2</v>
      </c>
      <c r="K140" s="72">
        <v>9.0999999999999998E-2</v>
      </c>
      <c r="L140" s="72">
        <v>4.2999999999999997E-2</v>
      </c>
      <c r="M140" s="72">
        <v>1.7000000000000001E-2</v>
      </c>
      <c r="N140" s="87">
        <f t="shared" si="11"/>
        <v>95.1</v>
      </c>
      <c r="O140" s="82">
        <v>34</v>
      </c>
      <c r="P140" s="34">
        <v>36.82</v>
      </c>
      <c r="Q140" s="34">
        <v>6.9</v>
      </c>
      <c r="R140" s="34">
        <v>19.41</v>
      </c>
      <c r="S140" s="34">
        <v>0.32</v>
      </c>
      <c r="T140" s="34">
        <v>0.24</v>
      </c>
      <c r="U140" s="34">
        <v>0.26</v>
      </c>
      <c r="V140" s="34">
        <v>0.31</v>
      </c>
      <c r="W140" s="34">
        <v>0.53</v>
      </c>
      <c r="X140" s="34">
        <v>0.94</v>
      </c>
      <c r="Y140" s="34">
        <v>1.0829411764705883</v>
      </c>
      <c r="Z140" s="34">
        <v>1.2858823529411765</v>
      </c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6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</row>
    <row r="141" spans="1:48" ht="15.75" customHeight="1">
      <c r="A141" s="107" t="s">
        <v>654</v>
      </c>
      <c r="B141" s="95">
        <v>45788</v>
      </c>
      <c r="C141" s="69" t="s">
        <v>653</v>
      </c>
      <c r="D141" s="70">
        <v>1474</v>
      </c>
      <c r="E141" s="71">
        <v>16</v>
      </c>
      <c r="F141" s="71">
        <v>16.100000000000001</v>
      </c>
      <c r="G141" s="71">
        <v>4.2699999999999996</v>
      </c>
      <c r="H141" s="71">
        <v>0.13</v>
      </c>
      <c r="I141" s="71">
        <v>0.4</v>
      </c>
      <c r="J141" s="72">
        <v>3.4000000000000002E-2</v>
      </c>
      <c r="K141" s="72">
        <v>9.7000000000000003E-2</v>
      </c>
      <c r="L141" s="72">
        <v>0.05</v>
      </c>
      <c r="M141" s="72">
        <v>1.6E-2</v>
      </c>
      <c r="N141" s="87">
        <f t="shared" si="11"/>
        <v>95.003</v>
      </c>
      <c r="O141" s="82">
        <v>34.44</v>
      </c>
      <c r="P141" s="34">
        <v>36.340000000000003</v>
      </c>
      <c r="Q141" s="34">
        <v>6.93</v>
      </c>
      <c r="R141" s="34">
        <v>19.34</v>
      </c>
      <c r="S141" s="34">
        <v>0.36</v>
      </c>
      <c r="T141" s="34">
        <v>0.26</v>
      </c>
      <c r="U141" s="34">
        <v>0.25</v>
      </c>
      <c r="V141" s="34">
        <v>0.3</v>
      </c>
      <c r="W141" s="34">
        <v>0.43</v>
      </c>
      <c r="X141" s="34">
        <v>1.05</v>
      </c>
      <c r="Y141" s="34">
        <v>1.0551684088269455</v>
      </c>
      <c r="Z141" s="34">
        <v>1.2563879210220676</v>
      </c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6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</row>
    <row r="142" spans="1:48" ht="15.75" customHeight="1">
      <c r="A142" s="107" t="s">
        <v>656</v>
      </c>
      <c r="B142" s="95">
        <v>45788</v>
      </c>
      <c r="C142" s="69" t="s">
        <v>655</v>
      </c>
      <c r="D142" s="70">
        <v>1481</v>
      </c>
      <c r="E142" s="71">
        <v>18.25</v>
      </c>
      <c r="F142" s="71">
        <v>18.350000000000001</v>
      </c>
      <c r="G142" s="71">
        <v>4.18</v>
      </c>
      <c r="H142" s="71">
        <v>0.14000000000000001</v>
      </c>
      <c r="I142" s="71">
        <v>0.53</v>
      </c>
      <c r="J142" s="72">
        <v>0.02</v>
      </c>
      <c r="K142" s="72">
        <v>9.8000000000000004E-2</v>
      </c>
      <c r="L142" s="72">
        <v>6.3E-2</v>
      </c>
      <c r="M142" s="72">
        <v>1.2999999999999999E-2</v>
      </c>
      <c r="N142" s="87">
        <f t="shared" si="11"/>
        <v>94.956000000000003</v>
      </c>
      <c r="O142" s="82">
        <v>33.78</v>
      </c>
      <c r="P142" s="34">
        <v>37.049999999999997</v>
      </c>
      <c r="Q142" s="34">
        <v>7.07</v>
      </c>
      <c r="R142" s="34">
        <v>19.47</v>
      </c>
      <c r="S142" s="34">
        <v>0.25</v>
      </c>
      <c r="T142" s="34">
        <v>0.21</v>
      </c>
      <c r="U142" s="34">
        <v>0.23</v>
      </c>
      <c r="V142" s="34">
        <v>0.27</v>
      </c>
      <c r="W142" s="34">
        <v>0.5</v>
      </c>
      <c r="X142" s="34">
        <v>0.99</v>
      </c>
      <c r="Y142" s="34">
        <v>1.0968028419182947</v>
      </c>
      <c r="Z142" s="34">
        <v>1.3060982830076968</v>
      </c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6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</row>
    <row r="143" spans="1:48" ht="15.75" customHeight="1">
      <c r="A143" s="107" t="s">
        <v>658</v>
      </c>
      <c r="B143" s="95">
        <v>45788</v>
      </c>
      <c r="C143" s="69" t="s">
        <v>657</v>
      </c>
      <c r="D143" s="70">
        <v>1491</v>
      </c>
      <c r="E143" s="71">
        <v>20.2</v>
      </c>
      <c r="F143" s="71">
        <v>20.3</v>
      </c>
      <c r="G143" s="71">
        <v>4.2300000000000004</v>
      </c>
      <c r="H143" s="71">
        <v>0.13</v>
      </c>
      <c r="I143" s="71">
        <v>0.46</v>
      </c>
      <c r="J143" s="72">
        <v>1.9E-2</v>
      </c>
      <c r="K143" s="72">
        <v>9.8000000000000004E-2</v>
      </c>
      <c r="L143" s="72">
        <v>5.8000000000000003E-2</v>
      </c>
      <c r="M143" s="72">
        <v>1.4E-2</v>
      </c>
      <c r="N143" s="87">
        <f t="shared" si="11"/>
        <v>94.991</v>
      </c>
      <c r="O143" s="82">
        <v>32.61</v>
      </c>
      <c r="P143" s="34">
        <v>38.07</v>
      </c>
      <c r="Q143" s="34">
        <v>7.29</v>
      </c>
      <c r="R143" s="34">
        <v>19.45</v>
      </c>
      <c r="S143" s="34">
        <v>0.28999999999999998</v>
      </c>
      <c r="T143" s="34">
        <v>0.19</v>
      </c>
      <c r="U143" s="34">
        <v>0.25</v>
      </c>
      <c r="V143" s="34">
        <v>0.27</v>
      </c>
      <c r="W143" s="34">
        <v>0.5</v>
      </c>
      <c r="X143" s="34">
        <v>0.93</v>
      </c>
      <c r="Y143" s="34">
        <v>1.1674333026678934</v>
      </c>
      <c r="Z143" s="34">
        <v>1.390984360625575</v>
      </c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6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</row>
    <row r="144" spans="1:48" ht="15.75" customHeight="1">
      <c r="A144" s="107" t="s">
        <v>660</v>
      </c>
      <c r="B144" s="51">
        <v>45788</v>
      </c>
      <c r="C144" s="33" t="s">
        <v>659</v>
      </c>
      <c r="D144" s="37">
        <v>1490</v>
      </c>
      <c r="E144" s="34">
        <v>22.4</v>
      </c>
      <c r="F144" s="34">
        <v>22.5</v>
      </c>
      <c r="G144" s="34">
        <v>4.26</v>
      </c>
      <c r="H144" s="34">
        <v>0.15</v>
      </c>
      <c r="I144" s="34">
        <v>0.43</v>
      </c>
      <c r="J144" s="31">
        <v>2.7E-2</v>
      </c>
      <c r="K144" s="31">
        <v>9.6000000000000002E-2</v>
      </c>
      <c r="L144" s="31">
        <v>5.7000000000000002E-2</v>
      </c>
      <c r="M144" s="31">
        <v>1.7000000000000001E-2</v>
      </c>
      <c r="N144" s="87">
        <f t="shared" si="11"/>
        <v>94.962999999999994</v>
      </c>
      <c r="O144" s="34">
        <v>32.9</v>
      </c>
      <c r="P144" s="34">
        <v>37.43</v>
      </c>
      <c r="Q144" s="34">
        <v>7.21</v>
      </c>
      <c r="R144" s="34">
        <v>19.5</v>
      </c>
      <c r="S144" s="34">
        <v>0.47</v>
      </c>
      <c r="T144" s="34">
        <v>0.26</v>
      </c>
      <c r="U144" s="34">
        <v>0.27</v>
      </c>
      <c r="V144" s="34">
        <v>0.27</v>
      </c>
      <c r="W144" s="34">
        <v>0.5</v>
      </c>
      <c r="X144" s="34">
        <v>1.02</v>
      </c>
      <c r="Y144" s="34">
        <f>P144/O144</f>
        <v>1.1376899696048632</v>
      </c>
      <c r="Z144" s="34">
        <f>(Q144+P144)/O144</f>
        <v>1.356838905775076</v>
      </c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6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</row>
    <row r="145" spans="1:48" ht="15.75" customHeight="1">
      <c r="A145" s="107" t="s">
        <v>662</v>
      </c>
      <c r="B145" s="95">
        <v>45788</v>
      </c>
      <c r="C145" s="69" t="s">
        <v>661</v>
      </c>
      <c r="D145" s="70">
        <v>1479</v>
      </c>
      <c r="E145" s="71">
        <v>23.4</v>
      </c>
      <c r="F145" s="71">
        <v>23.5</v>
      </c>
      <c r="G145" s="71">
        <v>4.28</v>
      </c>
      <c r="H145" s="71">
        <v>0.14000000000000001</v>
      </c>
      <c r="I145" s="71">
        <v>0.42</v>
      </c>
      <c r="J145" s="72">
        <v>2.8000000000000001E-2</v>
      </c>
      <c r="K145" s="72">
        <v>9.5000000000000001E-2</v>
      </c>
      <c r="L145" s="72">
        <v>5.2999999999999999E-2</v>
      </c>
      <c r="M145" s="72">
        <v>1.6E-2</v>
      </c>
      <c r="N145" s="87">
        <f t="shared" si="11"/>
        <v>94.968000000000004</v>
      </c>
      <c r="O145" s="82">
        <v>33.53</v>
      </c>
      <c r="P145" s="34">
        <v>37.270000000000003</v>
      </c>
      <c r="Q145" s="34">
        <v>7.12</v>
      </c>
      <c r="R145" s="34">
        <v>19.329999999999998</v>
      </c>
      <c r="S145" s="34">
        <v>0.27</v>
      </c>
      <c r="T145" s="34">
        <v>0.25</v>
      </c>
      <c r="U145" s="34">
        <v>0.27</v>
      </c>
      <c r="V145" s="34">
        <v>0.23</v>
      </c>
      <c r="W145" s="34">
        <v>0.54</v>
      </c>
      <c r="X145" s="34">
        <v>0.97</v>
      </c>
      <c r="Y145" s="34">
        <f>P145/O145</f>
        <v>1.1115419027736355</v>
      </c>
      <c r="Z145" s="34">
        <f>(Q145+P145)/O145</f>
        <v>1.3238890545779898</v>
      </c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6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</row>
    <row r="146" spans="1:48" ht="15.75" customHeight="1">
      <c r="A146" s="104"/>
      <c r="B146" s="95"/>
      <c r="C146" s="69"/>
      <c r="D146" s="70"/>
      <c r="E146" s="71"/>
      <c r="F146" s="71"/>
      <c r="G146" s="71"/>
      <c r="H146" s="71"/>
      <c r="I146" s="71"/>
      <c r="J146" s="72"/>
      <c r="K146" s="72"/>
      <c r="L146" s="72"/>
      <c r="M146" s="72"/>
      <c r="N146" s="87"/>
      <c r="O146" s="82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6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</row>
    <row r="147" spans="1:48" ht="15.75" customHeight="1">
      <c r="A147" s="107" t="s">
        <v>664</v>
      </c>
      <c r="B147" s="51">
        <v>45789</v>
      </c>
      <c r="C147" s="33" t="s">
        <v>663</v>
      </c>
      <c r="D147" s="37">
        <v>1480</v>
      </c>
      <c r="E147" s="34">
        <v>2</v>
      </c>
      <c r="F147" s="34">
        <v>2.1</v>
      </c>
      <c r="G147" s="34">
        <v>4.2</v>
      </c>
      <c r="H147" s="34">
        <v>0.12</v>
      </c>
      <c r="I147" s="34">
        <v>0.3</v>
      </c>
      <c r="J147" s="31">
        <v>3.5999999999999997E-2</v>
      </c>
      <c r="K147" s="31">
        <v>9.0999999999999998E-2</v>
      </c>
      <c r="L147" s="31">
        <v>3.2000000000000001E-2</v>
      </c>
      <c r="M147" s="31">
        <v>1.2E-2</v>
      </c>
      <c r="N147" s="87">
        <f t="shared" ref="N147:N159" si="12">100-SUM(G147:M147)</f>
        <v>95.209000000000003</v>
      </c>
      <c r="O147" s="34">
        <v>33.880000000000003</v>
      </c>
      <c r="P147" s="34">
        <v>36.869999999999997</v>
      </c>
      <c r="Q147" s="34">
        <v>7.03</v>
      </c>
      <c r="R147" s="34">
        <v>19.03</v>
      </c>
      <c r="S147" s="34">
        <v>0.45</v>
      </c>
      <c r="T147" s="34">
        <v>0.31</v>
      </c>
      <c r="U147" s="34">
        <v>0.28000000000000003</v>
      </c>
      <c r="V147" s="34">
        <v>0.21</v>
      </c>
      <c r="W147" s="34">
        <v>0.54</v>
      </c>
      <c r="X147" s="34">
        <v>1.07</v>
      </c>
      <c r="Y147" s="34">
        <v>1.0882526564344746</v>
      </c>
      <c r="Z147" s="34">
        <v>1.2957497048406137</v>
      </c>
      <c r="AA147" s="34"/>
      <c r="AB147" s="34" t="s">
        <v>48</v>
      </c>
      <c r="AC147" s="34">
        <v>23</v>
      </c>
      <c r="AD147" s="34">
        <v>24.8</v>
      </c>
      <c r="AE147" s="34">
        <v>18.8</v>
      </c>
      <c r="AF147" s="34">
        <v>0.6</v>
      </c>
      <c r="AG147" s="34">
        <v>3.62</v>
      </c>
      <c r="AH147" s="34">
        <v>52.18</v>
      </c>
      <c r="AI147" s="34">
        <v>1.3191489361702127</v>
      </c>
      <c r="AJ147" s="34">
        <v>43.119266055045877</v>
      </c>
      <c r="AK147" s="34">
        <v>866.81</v>
      </c>
      <c r="AL147" s="36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</row>
    <row r="148" spans="1:48" ht="15.75" customHeight="1">
      <c r="A148" s="107" t="s">
        <v>666</v>
      </c>
      <c r="B148" s="51">
        <v>45789</v>
      </c>
      <c r="C148" s="33" t="s">
        <v>665</v>
      </c>
      <c r="D148" s="37">
        <v>1480</v>
      </c>
      <c r="E148" s="34">
        <v>3.5</v>
      </c>
      <c r="F148" s="34">
        <v>4</v>
      </c>
      <c r="G148" s="34">
        <v>4.28</v>
      </c>
      <c r="H148" s="34">
        <v>0.14000000000000001</v>
      </c>
      <c r="I148" s="34">
        <v>0.33</v>
      </c>
      <c r="J148" s="31">
        <v>3.5000000000000003E-2</v>
      </c>
      <c r="K148" s="31">
        <v>9.0999999999999998E-2</v>
      </c>
      <c r="L148" s="31">
        <v>4.2000000000000003E-2</v>
      </c>
      <c r="M148" s="31">
        <v>1.6E-2</v>
      </c>
      <c r="N148" s="87">
        <f t="shared" si="12"/>
        <v>95.066000000000003</v>
      </c>
      <c r="O148" s="34">
        <v>33.85</v>
      </c>
      <c r="P148" s="34">
        <v>36.92</v>
      </c>
      <c r="Q148" s="34">
        <v>7.03</v>
      </c>
      <c r="R148" s="34">
        <v>19.05</v>
      </c>
      <c r="S148" s="34">
        <v>0.45</v>
      </c>
      <c r="T148" s="34">
        <v>0.31</v>
      </c>
      <c r="U148" s="34">
        <v>0.27</v>
      </c>
      <c r="V148" s="34">
        <v>0.23</v>
      </c>
      <c r="W148" s="34">
        <v>0.52</v>
      </c>
      <c r="X148" s="34">
        <v>1.0900000000000001</v>
      </c>
      <c r="Y148" s="34">
        <v>1.0906942392909897</v>
      </c>
      <c r="Z148" s="34">
        <v>1.2983751846381093</v>
      </c>
      <c r="AA148" s="34"/>
      <c r="AB148" s="34" t="s">
        <v>50</v>
      </c>
      <c r="AC148" s="34">
        <v>6.3</v>
      </c>
      <c r="AD148" s="34"/>
      <c r="AE148" s="34"/>
      <c r="AF148" s="34"/>
      <c r="AG148" s="34"/>
      <c r="AH148" s="34"/>
      <c r="AI148" s="34"/>
      <c r="AJ148" s="34"/>
      <c r="AK148" s="34"/>
      <c r="AL148" s="36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</row>
    <row r="149" spans="1:48" ht="15.75" customHeight="1">
      <c r="A149" s="108" t="s">
        <v>668</v>
      </c>
      <c r="B149" s="51">
        <v>45789</v>
      </c>
      <c r="C149" s="33" t="s">
        <v>667</v>
      </c>
      <c r="D149" s="37">
        <v>1471</v>
      </c>
      <c r="E149" s="34">
        <v>5.4</v>
      </c>
      <c r="F149" s="34">
        <v>5.5</v>
      </c>
      <c r="G149" s="34">
        <v>4.28</v>
      </c>
      <c r="H149" s="34">
        <v>0.14000000000000001</v>
      </c>
      <c r="I149" s="34">
        <v>0.32</v>
      </c>
      <c r="J149" s="31">
        <v>3.3000000000000002E-2</v>
      </c>
      <c r="K149" s="31">
        <v>9.1999999999999998E-2</v>
      </c>
      <c r="L149" s="31">
        <v>0.04</v>
      </c>
      <c r="M149" s="31">
        <v>1.4E-2</v>
      </c>
      <c r="N149" s="87">
        <f t="shared" si="12"/>
        <v>95.081000000000003</v>
      </c>
      <c r="O149" s="34">
        <v>34.17</v>
      </c>
      <c r="P149" s="34">
        <v>36.89</v>
      </c>
      <c r="Q149" s="34">
        <v>7.03</v>
      </c>
      <c r="R149" s="34">
        <v>19.03</v>
      </c>
      <c r="S149" s="34">
        <v>0.32</v>
      </c>
      <c r="T149" s="34">
        <v>0.28999999999999998</v>
      </c>
      <c r="U149" s="34">
        <v>0.26</v>
      </c>
      <c r="V149" s="34">
        <v>0.24</v>
      </c>
      <c r="W149" s="34">
        <v>0.5</v>
      </c>
      <c r="X149" s="34">
        <v>1.1000000000000001</v>
      </c>
      <c r="Y149" s="34">
        <f>P149/O149</f>
        <v>1.0796019900497511</v>
      </c>
      <c r="Z149" s="34">
        <f>(Q149+P149)/O149</f>
        <v>1.2853380158033363</v>
      </c>
      <c r="AA149" s="34"/>
      <c r="AB149" s="34" t="s">
        <v>53</v>
      </c>
      <c r="AC149" s="34">
        <v>14.3</v>
      </c>
      <c r="AD149" s="34">
        <v>24.8</v>
      </c>
      <c r="AE149" s="34">
        <v>18.399999999999999</v>
      </c>
      <c r="AF149" s="34">
        <v>0.6</v>
      </c>
      <c r="AG149" s="34">
        <v>3.48</v>
      </c>
      <c r="AH149" s="34">
        <v>52.72</v>
      </c>
      <c r="AI149" s="34">
        <v>1.347826086956522</v>
      </c>
      <c r="AJ149" s="34">
        <v>42.592592592592588</v>
      </c>
      <c r="AK149" s="34">
        <v>862.54</v>
      </c>
      <c r="AL149" s="36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</row>
    <row r="150" spans="1:48" ht="15.75" customHeight="1">
      <c r="A150" s="108" t="s">
        <v>669</v>
      </c>
      <c r="B150" s="51">
        <v>45789</v>
      </c>
      <c r="C150" s="33" t="s">
        <v>670</v>
      </c>
      <c r="D150" s="37">
        <v>1482</v>
      </c>
      <c r="E150" s="34">
        <v>7.05</v>
      </c>
      <c r="F150" s="34">
        <v>7.15</v>
      </c>
      <c r="G150" s="34">
        <v>4.32</v>
      </c>
      <c r="H150" s="34">
        <v>0.16</v>
      </c>
      <c r="I150" s="34">
        <v>0.47</v>
      </c>
      <c r="J150" s="31">
        <v>2.5999999999999999E-2</v>
      </c>
      <c r="K150" s="31">
        <v>9.5000000000000001E-2</v>
      </c>
      <c r="L150" s="31">
        <v>5.2999999999999999E-2</v>
      </c>
      <c r="M150" s="31">
        <v>1.6E-2</v>
      </c>
      <c r="N150" s="87">
        <f t="shared" si="12"/>
        <v>94.86</v>
      </c>
      <c r="O150" s="34">
        <v>34.06</v>
      </c>
      <c r="P150" s="34">
        <v>36.94</v>
      </c>
      <c r="Q150" s="34">
        <v>7.04</v>
      </c>
      <c r="R150" s="34">
        <v>19.04</v>
      </c>
      <c r="S150" s="34">
        <v>0.32</v>
      </c>
      <c r="T150" s="34">
        <v>0.28000000000000003</v>
      </c>
      <c r="U150" s="34">
        <v>0.26</v>
      </c>
      <c r="V150" s="34">
        <v>0.24</v>
      </c>
      <c r="W150" s="34">
        <v>0.5</v>
      </c>
      <c r="X150" s="34">
        <v>1.06</v>
      </c>
      <c r="Y150" s="34">
        <f>P150/O150</f>
        <v>1.0845566647093363</v>
      </c>
      <c r="Z150" s="34">
        <f>(Q150+P150)/O150</f>
        <v>1.2912507339988255</v>
      </c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6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</row>
    <row r="151" spans="1:48" ht="15.75" customHeight="1">
      <c r="A151" s="108" t="s">
        <v>671</v>
      </c>
      <c r="B151" s="51">
        <v>45789</v>
      </c>
      <c r="C151" s="33" t="s">
        <v>672</v>
      </c>
      <c r="D151" s="70">
        <v>1484</v>
      </c>
      <c r="E151" s="71">
        <v>9.0500000000000007</v>
      </c>
      <c r="F151" s="71">
        <v>9.15</v>
      </c>
      <c r="G151" s="71">
        <v>4.2699999999999996</v>
      </c>
      <c r="H151" s="71">
        <v>0.17</v>
      </c>
      <c r="I151" s="71">
        <v>0.86</v>
      </c>
      <c r="J151" s="72">
        <v>1.7999999999999999E-2</v>
      </c>
      <c r="K151" s="72">
        <v>0.1</v>
      </c>
      <c r="L151" s="72">
        <v>8.8999999999999996E-2</v>
      </c>
      <c r="M151" s="72">
        <v>1.6E-2</v>
      </c>
      <c r="N151" s="87">
        <f t="shared" si="12"/>
        <v>94.477000000000004</v>
      </c>
      <c r="O151" s="82">
        <v>33.380000000000003</v>
      </c>
      <c r="P151" s="34">
        <v>37.76</v>
      </c>
      <c r="Q151" s="34">
        <v>7.33</v>
      </c>
      <c r="R151" s="34">
        <v>19.13</v>
      </c>
      <c r="S151" s="34">
        <v>0.23</v>
      </c>
      <c r="T151" s="34">
        <v>0.19</v>
      </c>
      <c r="U151" s="34">
        <v>0.25</v>
      </c>
      <c r="V151" s="34">
        <v>0.23</v>
      </c>
      <c r="W151" s="34">
        <v>0.51</v>
      </c>
      <c r="X151" s="34">
        <v>0.87</v>
      </c>
      <c r="Y151" s="34">
        <v>1.1299999999999999</v>
      </c>
      <c r="Z151" s="34">
        <v>1.35</v>
      </c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6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</row>
    <row r="152" spans="1:48" ht="15.75" customHeight="1">
      <c r="A152" s="108" t="s">
        <v>673</v>
      </c>
      <c r="B152" s="95">
        <v>45789</v>
      </c>
      <c r="C152" s="69" t="s">
        <v>674</v>
      </c>
      <c r="D152" s="70">
        <v>1494</v>
      </c>
      <c r="E152" s="71">
        <v>10.5</v>
      </c>
      <c r="F152" s="71">
        <v>11</v>
      </c>
      <c r="G152" s="71">
        <v>4.29</v>
      </c>
      <c r="H152" s="71">
        <v>0.17</v>
      </c>
      <c r="I152" s="71">
        <v>0.61</v>
      </c>
      <c r="J152" s="72">
        <v>0.02</v>
      </c>
      <c r="K152" s="72">
        <v>9.8000000000000004E-2</v>
      </c>
      <c r="L152" s="72">
        <v>7.2999999999999995E-2</v>
      </c>
      <c r="M152" s="72">
        <v>1.7999999999999999E-2</v>
      </c>
      <c r="N152" s="87">
        <f t="shared" si="12"/>
        <v>94.721000000000004</v>
      </c>
      <c r="O152" s="82">
        <v>33.58</v>
      </c>
      <c r="P152" s="34">
        <v>37.42</v>
      </c>
      <c r="Q152" s="34">
        <v>7.03</v>
      </c>
      <c r="R152" s="34">
        <v>19.350000000000001</v>
      </c>
      <c r="S152" s="34">
        <v>0.28000000000000003</v>
      </c>
      <c r="T152" s="34">
        <v>0.21</v>
      </c>
      <c r="U152" s="34">
        <v>0.25</v>
      </c>
      <c r="V152" s="34">
        <v>0.24</v>
      </c>
      <c r="W152" s="34">
        <v>0.5</v>
      </c>
      <c r="X152" s="34">
        <v>0.86</v>
      </c>
      <c r="Y152" s="34">
        <v>1.1143537820131031</v>
      </c>
      <c r="Z152" s="34">
        <v>1.3237045860631329</v>
      </c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6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</row>
    <row r="153" spans="1:48" ht="15.75" customHeight="1">
      <c r="A153" s="108" t="s">
        <v>675</v>
      </c>
      <c r="B153" s="95">
        <v>45789</v>
      </c>
      <c r="C153" s="69" t="s">
        <v>676</v>
      </c>
      <c r="D153" s="70">
        <v>1493</v>
      </c>
      <c r="E153" s="71">
        <v>12.35</v>
      </c>
      <c r="F153" s="71">
        <v>12.45</v>
      </c>
      <c r="G153" s="71">
        <v>4.26</v>
      </c>
      <c r="H153" s="71">
        <v>0.15</v>
      </c>
      <c r="I153" s="71">
        <v>0.45</v>
      </c>
      <c r="J153" s="72">
        <v>2.8000000000000001E-2</v>
      </c>
      <c r="K153" s="72">
        <v>0.09</v>
      </c>
      <c r="L153" s="72">
        <v>5.5E-2</v>
      </c>
      <c r="M153" s="72">
        <v>1.7000000000000001E-2</v>
      </c>
      <c r="N153" s="87">
        <f t="shared" si="12"/>
        <v>94.95</v>
      </c>
      <c r="O153" s="82">
        <v>33.39</v>
      </c>
      <c r="P153" s="34">
        <v>37.340000000000003</v>
      </c>
      <c r="Q153" s="34">
        <v>6.99</v>
      </c>
      <c r="R153" s="34">
        <v>19.329999999999998</v>
      </c>
      <c r="S153" s="34">
        <v>0.35</v>
      </c>
      <c r="T153" s="34">
        <v>0.24</v>
      </c>
      <c r="U153" s="34">
        <v>0.26</v>
      </c>
      <c r="V153" s="34">
        <v>0.22</v>
      </c>
      <c r="W153" s="34">
        <v>0.52</v>
      </c>
      <c r="X153" s="34">
        <v>0.94</v>
      </c>
      <c r="Y153" s="34">
        <v>1.1182988918837977</v>
      </c>
      <c r="Z153" s="34">
        <v>1.3276430068882901</v>
      </c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6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</row>
    <row r="154" spans="1:48" ht="15.75" customHeight="1">
      <c r="A154" s="108" t="s">
        <v>678</v>
      </c>
      <c r="B154" s="95">
        <v>45789</v>
      </c>
      <c r="C154" s="69" t="s">
        <v>677</v>
      </c>
      <c r="D154" s="70">
        <v>1487</v>
      </c>
      <c r="E154" s="71">
        <v>14.45</v>
      </c>
      <c r="F154" s="71">
        <v>14.55</v>
      </c>
      <c r="G154" s="71">
        <v>4.3099999999999996</v>
      </c>
      <c r="H154" s="71">
        <v>0.15</v>
      </c>
      <c r="I154" s="71">
        <v>0.46</v>
      </c>
      <c r="J154" s="72">
        <v>3.2000000000000001E-2</v>
      </c>
      <c r="K154" s="72">
        <v>9.6000000000000002E-2</v>
      </c>
      <c r="L154" s="72">
        <v>5.2999999999999999E-2</v>
      </c>
      <c r="M154" s="72">
        <v>1.7000000000000001E-2</v>
      </c>
      <c r="N154" s="87">
        <f t="shared" si="12"/>
        <v>94.882000000000005</v>
      </c>
      <c r="O154" s="82">
        <v>33.86</v>
      </c>
      <c r="P154" s="34">
        <v>36.71</v>
      </c>
      <c r="Q154" s="34">
        <v>6.92</v>
      </c>
      <c r="R154" s="34">
        <v>19.670000000000002</v>
      </c>
      <c r="S154" s="34">
        <v>0.24</v>
      </c>
      <c r="T154" s="34">
        <v>0.24</v>
      </c>
      <c r="U154" s="34">
        <v>0.28000000000000003</v>
      </c>
      <c r="V154" s="34">
        <v>0.21</v>
      </c>
      <c r="W154" s="34">
        <v>0.54</v>
      </c>
      <c r="X154" s="34">
        <v>0.94</v>
      </c>
      <c r="Y154" s="34">
        <v>1.0841701122268164</v>
      </c>
      <c r="Z154" s="34">
        <v>1.2885410513880686</v>
      </c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6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</row>
    <row r="155" spans="1:48" ht="15.75" customHeight="1">
      <c r="A155" s="108" t="s">
        <v>680</v>
      </c>
      <c r="B155" s="95">
        <v>45789</v>
      </c>
      <c r="C155" s="69" t="s">
        <v>679</v>
      </c>
      <c r="D155" s="70">
        <v>1472</v>
      </c>
      <c r="E155" s="71">
        <v>16.100000000000001</v>
      </c>
      <c r="F155" s="71">
        <v>16.2</v>
      </c>
      <c r="G155" s="71">
        <v>4.29</v>
      </c>
      <c r="H155" s="71">
        <v>0.15</v>
      </c>
      <c r="I155" s="71">
        <v>0.34</v>
      </c>
      <c r="J155" s="72">
        <v>3.5999999999999997E-2</v>
      </c>
      <c r="K155" s="72">
        <v>9.9000000000000005E-2</v>
      </c>
      <c r="L155" s="72">
        <v>4.3999999999999997E-2</v>
      </c>
      <c r="M155" s="72">
        <v>1.7999999999999999E-2</v>
      </c>
      <c r="N155" s="87">
        <f t="shared" si="12"/>
        <v>95.022999999999996</v>
      </c>
      <c r="O155" s="82">
        <v>33.979999999999997</v>
      </c>
      <c r="P155" s="34">
        <v>36.619999999999997</v>
      </c>
      <c r="Q155" s="34">
        <v>7.32</v>
      </c>
      <c r="R155" s="34">
        <v>18.850000000000001</v>
      </c>
      <c r="S155" s="34">
        <v>0.46</v>
      </c>
      <c r="T155" s="34">
        <v>0.3</v>
      </c>
      <c r="U155" s="34">
        <v>0.27</v>
      </c>
      <c r="V155" s="34">
        <v>0.22</v>
      </c>
      <c r="W155" s="34">
        <v>0.52</v>
      </c>
      <c r="X155" s="34">
        <v>1.05</v>
      </c>
      <c r="Y155" s="34">
        <v>1.0776927604473219</v>
      </c>
      <c r="Z155" s="34">
        <v>1.2931135962330784</v>
      </c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6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</row>
    <row r="156" spans="1:48" ht="15.75" customHeight="1">
      <c r="A156" s="108" t="s">
        <v>682</v>
      </c>
      <c r="B156" s="95">
        <v>45789</v>
      </c>
      <c r="C156" s="69" t="s">
        <v>681</v>
      </c>
      <c r="D156" s="70">
        <v>1478</v>
      </c>
      <c r="E156" s="71">
        <v>18.149999999999999</v>
      </c>
      <c r="F156" s="71">
        <v>18.25</v>
      </c>
      <c r="G156" s="71">
        <v>4.26</v>
      </c>
      <c r="H156" s="71">
        <v>0.14000000000000001</v>
      </c>
      <c r="I156" s="71">
        <v>0.42</v>
      </c>
      <c r="J156" s="72">
        <v>3.4000000000000002E-2</v>
      </c>
      <c r="K156" s="72">
        <v>9.5000000000000001E-2</v>
      </c>
      <c r="L156" s="72">
        <v>4.9000000000000002E-2</v>
      </c>
      <c r="M156" s="72">
        <v>1.7999999999999999E-2</v>
      </c>
      <c r="N156" s="87">
        <f t="shared" si="12"/>
        <v>94.983999999999995</v>
      </c>
      <c r="O156" s="82">
        <v>34.17</v>
      </c>
      <c r="P156" s="34">
        <v>36.86</v>
      </c>
      <c r="Q156" s="34">
        <v>7.43</v>
      </c>
      <c r="R156" s="34">
        <v>18.61</v>
      </c>
      <c r="S156" s="34">
        <v>0.34</v>
      </c>
      <c r="T156" s="34">
        <v>0.26</v>
      </c>
      <c r="U156" s="34">
        <v>0.27</v>
      </c>
      <c r="V156" s="34">
        <v>0.2</v>
      </c>
      <c r="W156" s="34">
        <v>0.51</v>
      </c>
      <c r="X156" s="34">
        <v>0.98</v>
      </c>
      <c r="Y156" s="34">
        <v>1.0787240269242024</v>
      </c>
      <c r="Z156" s="34">
        <v>1.2961662276851038</v>
      </c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6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</row>
    <row r="157" spans="1:48" ht="15.75" customHeight="1">
      <c r="A157" s="108" t="s">
        <v>684</v>
      </c>
      <c r="B157" s="95">
        <v>45789</v>
      </c>
      <c r="C157" s="69" t="s">
        <v>683</v>
      </c>
      <c r="D157" s="70">
        <v>1482</v>
      </c>
      <c r="E157" s="71">
        <v>19.3</v>
      </c>
      <c r="F157" s="71">
        <v>19.399999999999999</v>
      </c>
      <c r="G157" s="71">
        <v>4.2300000000000004</v>
      </c>
      <c r="H157" s="71">
        <v>0.15</v>
      </c>
      <c r="I157" s="71">
        <v>0.57999999999999996</v>
      </c>
      <c r="J157" s="72">
        <v>2.5999999999999999E-2</v>
      </c>
      <c r="K157" s="72">
        <v>9.1999999999999998E-2</v>
      </c>
      <c r="L157" s="72">
        <v>6.8000000000000005E-2</v>
      </c>
      <c r="M157" s="72">
        <v>1.9E-2</v>
      </c>
      <c r="N157" s="87">
        <f t="shared" si="12"/>
        <v>94.834999999999994</v>
      </c>
      <c r="O157" s="82">
        <v>33.479999999999997</v>
      </c>
      <c r="P157" s="34">
        <v>37.64</v>
      </c>
      <c r="Q157" s="34">
        <v>7.63</v>
      </c>
      <c r="R157" s="34">
        <v>18.559999999999999</v>
      </c>
      <c r="S157" s="34">
        <v>0.32</v>
      </c>
      <c r="T157" s="34">
        <v>0.22</v>
      </c>
      <c r="U157" s="34">
        <v>0.27</v>
      </c>
      <c r="V157" s="34">
        <v>0.19</v>
      </c>
      <c r="W157" s="34">
        <v>0.5</v>
      </c>
      <c r="X157" s="34">
        <v>0.9</v>
      </c>
      <c r="Y157" s="34">
        <v>1.1242532855436083</v>
      </c>
      <c r="Z157" s="34">
        <v>1.3521505376344087</v>
      </c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6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</row>
    <row r="158" spans="1:48" ht="15.75" customHeight="1">
      <c r="A158" s="108" t="s">
        <v>686</v>
      </c>
      <c r="B158" s="95">
        <v>45789</v>
      </c>
      <c r="C158" s="69" t="s">
        <v>685</v>
      </c>
      <c r="D158" s="70">
        <v>1496</v>
      </c>
      <c r="E158" s="71">
        <v>21.1</v>
      </c>
      <c r="F158" s="71">
        <v>21.2</v>
      </c>
      <c r="G158" s="71">
        <v>4.2699999999999996</v>
      </c>
      <c r="H158" s="71">
        <v>0.15</v>
      </c>
      <c r="I158" s="71">
        <v>0.4</v>
      </c>
      <c r="J158" s="72">
        <v>2.5999999999999999E-2</v>
      </c>
      <c r="K158" s="72">
        <v>9.7000000000000003E-2</v>
      </c>
      <c r="L158" s="72">
        <v>4.9000000000000002E-2</v>
      </c>
      <c r="M158" s="72">
        <v>1.9E-2</v>
      </c>
      <c r="N158" s="87">
        <f t="shared" si="12"/>
        <v>94.989000000000004</v>
      </c>
      <c r="O158" s="82">
        <v>33.520000000000003</v>
      </c>
      <c r="P158" s="34">
        <v>37.81</v>
      </c>
      <c r="Q158" s="34">
        <v>7.39</v>
      </c>
      <c r="R158" s="34">
        <v>18.690000000000001</v>
      </c>
      <c r="S158" s="34">
        <v>0.25</v>
      </c>
      <c r="T158" s="34">
        <v>0.22</v>
      </c>
      <c r="U158" s="34">
        <v>0.27</v>
      </c>
      <c r="V158" s="34">
        <v>0.2</v>
      </c>
      <c r="W158" s="34">
        <v>0.55000000000000004</v>
      </c>
      <c r="X158" s="34">
        <v>0.88</v>
      </c>
      <c r="Y158" s="34">
        <v>1.1279832935560858</v>
      </c>
      <c r="Z158" s="34">
        <v>1.3484486873508352</v>
      </c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6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</row>
    <row r="159" spans="1:48" ht="15.75" customHeight="1">
      <c r="A159" s="108" t="s">
        <v>688</v>
      </c>
      <c r="B159" s="95">
        <v>45789</v>
      </c>
      <c r="C159" s="69" t="s">
        <v>687</v>
      </c>
      <c r="D159" s="70">
        <v>1476</v>
      </c>
      <c r="E159" s="71">
        <v>23.1</v>
      </c>
      <c r="F159" s="71">
        <v>23.2</v>
      </c>
      <c r="G159" s="71">
        <v>4.28</v>
      </c>
      <c r="H159" s="71">
        <v>0.16</v>
      </c>
      <c r="I159" s="71">
        <v>0.43</v>
      </c>
      <c r="J159" s="72">
        <v>2.5999999999999999E-2</v>
      </c>
      <c r="K159" s="72">
        <v>9.6000000000000002E-2</v>
      </c>
      <c r="L159" s="72">
        <v>5.2999999999999999E-2</v>
      </c>
      <c r="M159" s="72">
        <v>2.1000000000000001E-2</v>
      </c>
      <c r="N159" s="87">
        <f t="shared" si="12"/>
        <v>94.933999999999997</v>
      </c>
      <c r="O159" s="82">
        <v>34.32</v>
      </c>
      <c r="P159" s="34">
        <v>37.31</v>
      </c>
      <c r="Q159" s="34">
        <v>7.27</v>
      </c>
      <c r="R159" s="34">
        <v>18.29</v>
      </c>
      <c r="S159" s="34">
        <v>0.38</v>
      </c>
      <c r="T159" s="34">
        <v>0.28000000000000003</v>
      </c>
      <c r="U159" s="34">
        <v>0.26</v>
      </c>
      <c r="V159" s="34">
        <v>0.27</v>
      </c>
      <c r="W159" s="34">
        <v>0.52</v>
      </c>
      <c r="X159" s="34">
        <v>0.99</v>
      </c>
      <c r="Y159" s="34">
        <v>1.0871212121212122</v>
      </c>
      <c r="Z159" s="34">
        <v>1.298951048951049</v>
      </c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6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</row>
    <row r="160" spans="1:48" ht="15.75" customHeight="1">
      <c r="A160" s="104"/>
      <c r="B160" s="95"/>
      <c r="C160" s="69"/>
      <c r="D160" s="70"/>
      <c r="E160" s="71"/>
      <c r="F160" s="71"/>
      <c r="G160" s="71"/>
      <c r="H160" s="71"/>
      <c r="I160" s="71"/>
      <c r="J160" s="72"/>
      <c r="K160" s="72"/>
      <c r="L160" s="72"/>
      <c r="M160" s="72"/>
      <c r="N160" s="87"/>
      <c r="O160" s="82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6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</row>
    <row r="161" spans="1:48" ht="15.75" customHeight="1">
      <c r="A161" s="109" t="s">
        <v>690</v>
      </c>
      <c r="B161" s="95">
        <v>45790</v>
      </c>
      <c r="C161" s="69" t="s">
        <v>689</v>
      </c>
      <c r="D161" s="70">
        <v>1480</v>
      </c>
      <c r="E161" s="71">
        <v>0.5</v>
      </c>
      <c r="F161" s="71">
        <v>1</v>
      </c>
      <c r="G161" s="71">
        <v>4.4000000000000004</v>
      </c>
      <c r="H161" s="71">
        <v>0.17</v>
      </c>
      <c r="I161" s="71">
        <v>0.52</v>
      </c>
      <c r="J161" s="72">
        <v>0.02</v>
      </c>
      <c r="K161" s="72">
        <v>9.4E-2</v>
      </c>
      <c r="L161" s="72">
        <v>6.3E-2</v>
      </c>
      <c r="M161" s="72">
        <v>2.1999999999999999E-2</v>
      </c>
      <c r="N161" s="87">
        <f t="shared" ref="N161:N172" si="13">100-SUM(G161:M161)</f>
        <v>94.710999999999999</v>
      </c>
      <c r="O161" s="82">
        <v>33.619999999999997</v>
      </c>
      <c r="P161" s="34">
        <v>38.01</v>
      </c>
      <c r="Q161" s="34">
        <v>7.45</v>
      </c>
      <c r="R161" s="34">
        <v>18.41</v>
      </c>
      <c r="S161" s="34">
        <v>0.28000000000000003</v>
      </c>
      <c r="T161" s="34">
        <v>0.22</v>
      </c>
      <c r="U161" s="34">
        <v>0.25</v>
      </c>
      <c r="V161" s="34">
        <v>0.24</v>
      </c>
      <c r="W161" s="34">
        <v>0.51</v>
      </c>
      <c r="X161" s="34">
        <v>0.92</v>
      </c>
      <c r="Y161" s="34">
        <f>P161/O161</f>
        <v>1.1305770374776918</v>
      </c>
      <c r="Z161" s="34">
        <f>(Q161+P161)/O161</f>
        <v>1.3521713265913149</v>
      </c>
      <c r="AA161" s="34"/>
      <c r="AB161" s="34" t="s">
        <v>48</v>
      </c>
      <c r="AC161" s="34">
        <v>23</v>
      </c>
      <c r="AD161" s="34" t="s">
        <v>97</v>
      </c>
      <c r="AE161" s="34"/>
      <c r="AF161" s="34"/>
      <c r="AG161" s="34"/>
      <c r="AH161" s="34"/>
      <c r="AI161" s="34"/>
      <c r="AJ161" s="34"/>
      <c r="AK161" s="34"/>
      <c r="AL161" s="36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</row>
    <row r="162" spans="1:48" ht="15.75" customHeight="1">
      <c r="A162" s="110" t="s">
        <v>694</v>
      </c>
      <c r="B162" s="95">
        <v>45790</v>
      </c>
      <c r="C162" s="69" t="s">
        <v>691</v>
      </c>
      <c r="D162" s="70">
        <v>1491</v>
      </c>
      <c r="E162" s="71">
        <v>2.4</v>
      </c>
      <c r="F162" s="71">
        <v>2.5</v>
      </c>
      <c r="G162" s="71">
        <v>4.32</v>
      </c>
      <c r="H162" s="71">
        <v>0.15</v>
      </c>
      <c r="I162" s="71">
        <v>0.46</v>
      </c>
      <c r="J162" s="72">
        <v>2.3E-2</v>
      </c>
      <c r="K162" s="72">
        <v>9.1999999999999998E-2</v>
      </c>
      <c r="L162" s="72">
        <v>0.06</v>
      </c>
      <c r="M162" s="72">
        <v>2.1999999999999999E-2</v>
      </c>
      <c r="N162" s="87">
        <f t="shared" si="13"/>
        <v>94.873000000000005</v>
      </c>
      <c r="O162" s="82">
        <v>33.270000000000003</v>
      </c>
      <c r="P162" s="34">
        <v>38.18</v>
      </c>
      <c r="Q162" s="34">
        <v>7.5</v>
      </c>
      <c r="R162" s="34">
        <v>18.55</v>
      </c>
      <c r="S162" s="34">
        <v>0.26</v>
      </c>
      <c r="T162" s="34">
        <v>0.21</v>
      </c>
      <c r="U162" s="34">
        <v>0.25</v>
      </c>
      <c r="V162" s="34">
        <v>0.24</v>
      </c>
      <c r="W162" s="34">
        <v>0.49</v>
      </c>
      <c r="X162" s="34">
        <v>0.93</v>
      </c>
      <c r="Y162" s="34">
        <v>1.1475804027652539</v>
      </c>
      <c r="Z162" s="34">
        <v>1.3730087165614666</v>
      </c>
      <c r="AA162" s="34"/>
      <c r="AB162" s="34" t="s">
        <v>50</v>
      </c>
      <c r="AC162" s="34">
        <v>6.3</v>
      </c>
      <c r="AD162" s="34">
        <v>24.8</v>
      </c>
      <c r="AE162" s="34">
        <v>18.8</v>
      </c>
      <c r="AF162" s="34">
        <v>0.6</v>
      </c>
      <c r="AG162" s="34">
        <v>3.35</v>
      </c>
      <c r="AH162" s="34">
        <v>52.65</v>
      </c>
      <c r="AI162" s="34">
        <v>1.3191489361702127</v>
      </c>
      <c r="AJ162" s="34">
        <v>43.119266055045877</v>
      </c>
      <c r="AK162" s="34">
        <v>858.57499999999993</v>
      </c>
      <c r="AL162" s="36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</row>
    <row r="163" spans="1:48" ht="15.75" customHeight="1">
      <c r="A163" s="110" t="s">
        <v>693</v>
      </c>
      <c r="B163" s="95">
        <v>45790</v>
      </c>
      <c r="C163" s="69" t="s">
        <v>692</v>
      </c>
      <c r="D163" s="70">
        <v>1478</v>
      </c>
      <c r="E163" s="71">
        <v>4.2</v>
      </c>
      <c r="F163" s="71">
        <v>4.3</v>
      </c>
      <c r="G163" s="71">
        <v>4.32</v>
      </c>
      <c r="H163" s="71">
        <v>0.14000000000000001</v>
      </c>
      <c r="I163" s="71">
        <v>0.35</v>
      </c>
      <c r="J163" s="72">
        <v>2.9000000000000001E-2</v>
      </c>
      <c r="K163" s="72">
        <v>9.8000000000000004E-2</v>
      </c>
      <c r="L163" s="72">
        <v>3.4000000000000002E-2</v>
      </c>
      <c r="M163" s="72">
        <v>2.1999999999999999E-2</v>
      </c>
      <c r="N163" s="87">
        <f t="shared" si="13"/>
        <v>95.007000000000005</v>
      </c>
      <c r="O163" s="82">
        <v>33.68</v>
      </c>
      <c r="P163" s="34">
        <v>37.69</v>
      </c>
      <c r="Q163" s="34">
        <v>7.54</v>
      </c>
      <c r="R163" s="34">
        <v>18.32</v>
      </c>
      <c r="S163" s="34">
        <v>0.28999999999999998</v>
      </c>
      <c r="T163" s="34">
        <v>0.27</v>
      </c>
      <c r="U163" s="34">
        <v>0.28000000000000003</v>
      </c>
      <c r="V163" s="34">
        <v>0.27</v>
      </c>
      <c r="W163" s="34">
        <v>0.49</v>
      </c>
      <c r="X163" s="34">
        <v>1.01</v>
      </c>
      <c r="Y163" s="34">
        <v>1.1190617577197148</v>
      </c>
      <c r="Z163" s="34">
        <v>1.3429334916864608</v>
      </c>
      <c r="AA163" s="34"/>
      <c r="AB163" s="34" t="s">
        <v>53</v>
      </c>
      <c r="AC163" s="34">
        <v>14.3</v>
      </c>
      <c r="AD163" s="34" t="s">
        <v>97</v>
      </c>
      <c r="AE163" s="34"/>
      <c r="AF163" s="34"/>
      <c r="AG163" s="34"/>
      <c r="AH163" s="34"/>
      <c r="AI163" s="34"/>
      <c r="AJ163" s="34"/>
      <c r="AK163" s="34"/>
      <c r="AL163" s="36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</row>
    <row r="164" spans="1:48" ht="15.75" customHeight="1">
      <c r="A164" s="111" t="s">
        <v>696</v>
      </c>
      <c r="B164" s="95">
        <v>45790</v>
      </c>
      <c r="C164" s="69" t="s">
        <v>695</v>
      </c>
      <c r="D164" s="70">
        <v>1478</v>
      </c>
      <c r="E164" s="71">
        <v>6.2</v>
      </c>
      <c r="F164" s="71">
        <v>6.3</v>
      </c>
      <c r="G164" s="71">
        <v>4.3600000000000003</v>
      </c>
      <c r="H164" s="71">
        <v>0.15</v>
      </c>
      <c r="I164" s="71">
        <v>0.44</v>
      </c>
      <c r="J164" s="72">
        <v>2.7E-2</v>
      </c>
      <c r="K164" s="72">
        <v>9.0999999999999998E-2</v>
      </c>
      <c r="L164" s="72">
        <v>5.5E-2</v>
      </c>
      <c r="M164" s="72">
        <v>2.1000000000000001E-2</v>
      </c>
      <c r="N164" s="87">
        <f t="shared" si="13"/>
        <v>94.855999999999995</v>
      </c>
      <c r="O164" s="82">
        <v>34.11</v>
      </c>
      <c r="P164" s="34">
        <v>37.270000000000003</v>
      </c>
      <c r="Q164" s="34">
        <v>7.54</v>
      </c>
      <c r="R164" s="34">
        <v>18.29</v>
      </c>
      <c r="S164" s="34">
        <v>0.28000000000000003</v>
      </c>
      <c r="T164" s="34">
        <v>0.26</v>
      </c>
      <c r="U164" s="34">
        <v>0.27</v>
      </c>
      <c r="V164" s="34">
        <v>0.26</v>
      </c>
      <c r="W164" s="34">
        <v>0.51</v>
      </c>
      <c r="X164" s="34">
        <v>0.99</v>
      </c>
      <c r="Y164" s="34">
        <v>1.0926414541190268</v>
      </c>
      <c r="Z164" s="34">
        <v>1.3136909997068309</v>
      </c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6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</row>
    <row r="165" spans="1:48" ht="15.75" customHeight="1">
      <c r="A165" s="111" t="s">
        <v>698</v>
      </c>
      <c r="B165" s="95">
        <v>45790</v>
      </c>
      <c r="C165" s="69" t="s">
        <v>697</v>
      </c>
      <c r="D165" s="70">
        <v>1463</v>
      </c>
      <c r="E165" s="71">
        <v>9.1</v>
      </c>
      <c r="F165" s="71">
        <v>9.1999999999999993</v>
      </c>
      <c r="G165" s="71">
        <v>4.22</v>
      </c>
      <c r="H165" s="71">
        <v>0.14000000000000001</v>
      </c>
      <c r="I165" s="71">
        <v>0.34</v>
      </c>
      <c r="J165" s="72">
        <v>0.05</v>
      </c>
      <c r="K165" s="72">
        <v>9.1999999999999998E-2</v>
      </c>
      <c r="L165" s="72">
        <v>4.3999999999999997E-2</v>
      </c>
      <c r="M165" s="72">
        <v>2.1000000000000001E-2</v>
      </c>
      <c r="N165" s="87">
        <f t="shared" si="13"/>
        <v>95.093000000000004</v>
      </c>
      <c r="O165" s="82">
        <v>34.69</v>
      </c>
      <c r="P165" s="34">
        <v>36.47</v>
      </c>
      <c r="Q165" s="34">
        <v>7.35</v>
      </c>
      <c r="R165" s="34">
        <v>18.22</v>
      </c>
      <c r="S165" s="34">
        <v>0.45</v>
      </c>
      <c r="T165" s="34">
        <v>0.38</v>
      </c>
      <c r="U165" s="34">
        <v>0.3</v>
      </c>
      <c r="V165" s="34">
        <v>0.24</v>
      </c>
      <c r="W165" s="34">
        <v>0.49</v>
      </c>
      <c r="X165" s="34">
        <v>1.1000000000000001</v>
      </c>
      <c r="Y165" s="34">
        <v>1.0513116171807437</v>
      </c>
      <c r="Z165" s="34">
        <v>1.2631882386855002</v>
      </c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6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</row>
    <row r="166" spans="1:48" ht="15.75" customHeight="1">
      <c r="A166" s="111" t="s">
        <v>700</v>
      </c>
      <c r="B166" s="95">
        <v>45790</v>
      </c>
      <c r="C166" s="69" t="s">
        <v>699</v>
      </c>
      <c r="D166" s="70">
        <v>1487</v>
      </c>
      <c r="E166" s="71">
        <v>10.1</v>
      </c>
      <c r="F166" s="71">
        <v>10.199999999999999</v>
      </c>
      <c r="G166" s="71">
        <v>4.22</v>
      </c>
      <c r="H166" s="71">
        <v>0.13</v>
      </c>
      <c r="I166" s="71">
        <v>0.56000000000000005</v>
      </c>
      <c r="J166" s="72">
        <v>2.3E-2</v>
      </c>
      <c r="K166" s="72">
        <v>9.2999999999999999E-2</v>
      </c>
      <c r="L166" s="72">
        <v>5.8000000000000003E-2</v>
      </c>
      <c r="M166" s="72">
        <v>1.4E-2</v>
      </c>
      <c r="N166" s="87">
        <f t="shared" si="13"/>
        <v>94.902000000000001</v>
      </c>
      <c r="O166" s="82">
        <v>34.04</v>
      </c>
      <c r="P166" s="34">
        <v>37.21</v>
      </c>
      <c r="Q166" s="34">
        <v>7.17</v>
      </c>
      <c r="R166" s="34">
        <v>18.829999999999998</v>
      </c>
      <c r="S166" s="34">
        <v>0.27</v>
      </c>
      <c r="T166" s="34">
        <v>0.27</v>
      </c>
      <c r="U166" s="34">
        <v>0.27</v>
      </c>
      <c r="V166" s="34">
        <v>0.27</v>
      </c>
      <c r="W166" s="34">
        <v>0.5</v>
      </c>
      <c r="X166" s="34">
        <v>0.98</v>
      </c>
      <c r="Y166" s="34">
        <v>1.0931257344300822</v>
      </c>
      <c r="Z166" s="34">
        <v>1.3037602820211518</v>
      </c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6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</row>
    <row r="167" spans="1:48" ht="15.75" customHeight="1">
      <c r="A167" s="111" t="s">
        <v>702</v>
      </c>
      <c r="B167" s="95">
        <v>45790</v>
      </c>
      <c r="C167" s="69" t="s">
        <v>701</v>
      </c>
      <c r="D167" s="70">
        <v>1487</v>
      </c>
      <c r="E167" s="71">
        <v>12</v>
      </c>
      <c r="F167" s="71">
        <v>12.1</v>
      </c>
      <c r="G167" s="71">
        <v>4.4000000000000004</v>
      </c>
      <c r="H167" s="71">
        <v>0.16</v>
      </c>
      <c r="I167" s="71">
        <v>0.78</v>
      </c>
      <c r="J167" s="72">
        <v>0.02</v>
      </c>
      <c r="K167" s="72">
        <v>0.10299999999999999</v>
      </c>
      <c r="L167" s="72">
        <v>0.08</v>
      </c>
      <c r="M167" s="72">
        <v>1.6E-2</v>
      </c>
      <c r="N167" s="87">
        <f t="shared" si="13"/>
        <v>94.441000000000003</v>
      </c>
      <c r="O167" s="82">
        <v>33.57</v>
      </c>
      <c r="P167" s="34">
        <v>37.79</v>
      </c>
      <c r="Q167" s="34">
        <v>7.12</v>
      </c>
      <c r="R167" s="34">
        <v>19.170000000000002</v>
      </c>
      <c r="S167" s="34">
        <v>0.24</v>
      </c>
      <c r="T167" s="34">
        <v>0.2</v>
      </c>
      <c r="U167" s="34">
        <v>0.24</v>
      </c>
      <c r="V167" s="34">
        <v>0.22</v>
      </c>
      <c r="W167" s="34">
        <v>0.46</v>
      </c>
      <c r="X167" s="34">
        <v>0.89</v>
      </c>
      <c r="Y167" s="34">
        <v>1.1257074769139113</v>
      </c>
      <c r="Z167" s="34">
        <v>1.3378016085790883</v>
      </c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6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</row>
    <row r="168" spans="1:48" ht="15.75" customHeight="1">
      <c r="A168" s="111" t="s">
        <v>704</v>
      </c>
      <c r="B168" s="95">
        <v>45790</v>
      </c>
      <c r="C168" s="69" t="s">
        <v>703</v>
      </c>
      <c r="D168" s="70">
        <v>1505</v>
      </c>
      <c r="E168" s="71">
        <v>13.45</v>
      </c>
      <c r="F168" s="71">
        <v>13.55</v>
      </c>
      <c r="G168" s="71">
        <v>4.22</v>
      </c>
      <c r="H168" s="71">
        <v>0.11</v>
      </c>
      <c r="I168" s="71">
        <v>0.49</v>
      </c>
      <c r="J168" s="72">
        <v>2.1000000000000001E-2</v>
      </c>
      <c r="K168" s="72">
        <v>9.5000000000000001E-2</v>
      </c>
      <c r="L168" s="72">
        <v>4.3999999999999997E-2</v>
      </c>
      <c r="M168" s="72">
        <v>1.7999999999999999E-2</v>
      </c>
      <c r="N168" s="87">
        <f t="shared" si="13"/>
        <v>95.001999999999995</v>
      </c>
      <c r="O168" s="82">
        <v>33.61</v>
      </c>
      <c r="P168" s="34">
        <v>37.76</v>
      </c>
      <c r="Q168" s="34">
        <v>7.06</v>
      </c>
      <c r="R168" s="34">
        <v>19.16</v>
      </c>
      <c r="S168" s="34">
        <v>0.25</v>
      </c>
      <c r="T168" s="34">
        <v>0.19</v>
      </c>
      <c r="U168" s="34">
        <v>0.24</v>
      </c>
      <c r="V168" s="34">
        <v>0.22</v>
      </c>
      <c r="W168" s="34">
        <v>0.52</v>
      </c>
      <c r="X168" s="34">
        <v>0.83</v>
      </c>
      <c r="Y168" s="34">
        <v>1.1234751562035108</v>
      </c>
      <c r="Z168" s="34">
        <v>1.3335316869979172</v>
      </c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6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</row>
    <row r="169" spans="1:48" ht="15.75" customHeight="1">
      <c r="A169" s="111" t="s">
        <v>706</v>
      </c>
      <c r="B169" s="95">
        <v>45790</v>
      </c>
      <c r="C169" s="69" t="s">
        <v>705</v>
      </c>
      <c r="D169" s="70">
        <v>1489</v>
      </c>
      <c r="E169" s="71">
        <v>16.2</v>
      </c>
      <c r="F169" s="71">
        <v>16.3</v>
      </c>
      <c r="G169" s="71">
        <v>4.29</v>
      </c>
      <c r="H169" s="71">
        <v>0.15</v>
      </c>
      <c r="I169" s="71">
        <v>0.49</v>
      </c>
      <c r="J169" s="72">
        <v>2.8000000000000001E-2</v>
      </c>
      <c r="K169" s="72">
        <v>0.09</v>
      </c>
      <c r="L169" s="72">
        <v>5.3999999999999999E-2</v>
      </c>
      <c r="M169" s="72">
        <v>1.7999999999999999E-2</v>
      </c>
      <c r="N169" s="87">
        <f t="shared" si="13"/>
        <v>94.88</v>
      </c>
      <c r="O169" s="82">
        <v>34.17</v>
      </c>
      <c r="P169" s="34">
        <v>37.26</v>
      </c>
      <c r="Q169" s="34">
        <v>7.29</v>
      </c>
      <c r="R169" s="34">
        <v>18.399999999999999</v>
      </c>
      <c r="S169" s="34">
        <v>0.28999999999999998</v>
      </c>
      <c r="T169" s="34">
        <v>0.25</v>
      </c>
      <c r="U169" s="34">
        <v>0.26</v>
      </c>
      <c r="V169" s="34">
        <v>0.23</v>
      </c>
      <c r="W169" s="34">
        <v>0.52</v>
      </c>
      <c r="X169" s="34">
        <v>0.91</v>
      </c>
      <c r="Y169" s="34">
        <v>1.0904302019315188</v>
      </c>
      <c r="Z169" s="34">
        <v>1.3037752414398593</v>
      </c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6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</row>
    <row r="170" spans="1:48" ht="15.75" customHeight="1">
      <c r="A170" s="111" t="s">
        <v>708</v>
      </c>
      <c r="B170" s="95">
        <v>45790</v>
      </c>
      <c r="C170" s="69" t="s">
        <v>707</v>
      </c>
      <c r="D170" s="70">
        <v>1496</v>
      </c>
      <c r="E170" s="71">
        <v>19</v>
      </c>
      <c r="F170" s="71">
        <v>19.100000000000001</v>
      </c>
      <c r="G170" s="71">
        <v>4.3499999999999996</v>
      </c>
      <c r="H170" s="71">
        <v>0.16</v>
      </c>
      <c r="I170" s="71">
        <v>0.38</v>
      </c>
      <c r="J170" s="72">
        <v>2.8000000000000001E-2</v>
      </c>
      <c r="K170" s="72">
        <v>9.5000000000000001E-2</v>
      </c>
      <c r="L170" s="72">
        <v>0.05</v>
      </c>
      <c r="M170" s="72">
        <v>1.9E-2</v>
      </c>
      <c r="N170" s="87">
        <f t="shared" si="13"/>
        <v>94.918000000000006</v>
      </c>
      <c r="O170" s="82">
        <v>33.880000000000003</v>
      </c>
      <c r="P170" s="34">
        <v>37.630000000000003</v>
      </c>
      <c r="Q170" s="34">
        <v>7.45</v>
      </c>
      <c r="R170" s="34">
        <v>18.43</v>
      </c>
      <c r="S170" s="34">
        <v>0.22</v>
      </c>
      <c r="T170" s="34">
        <v>0.22</v>
      </c>
      <c r="U170" s="34">
        <v>0.26</v>
      </c>
      <c r="V170" s="34">
        <v>0.2</v>
      </c>
      <c r="W170" s="34">
        <v>0.55000000000000004</v>
      </c>
      <c r="X170" s="34">
        <v>0.93</v>
      </c>
      <c r="Y170" s="34">
        <v>1.1106847697756788</v>
      </c>
      <c r="Z170" s="34">
        <v>1.3305785123966942</v>
      </c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6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</row>
    <row r="171" spans="1:48" ht="15.75" customHeight="1">
      <c r="A171" s="111" t="s">
        <v>710</v>
      </c>
      <c r="B171" s="95">
        <v>45790</v>
      </c>
      <c r="C171" s="69" t="s">
        <v>709</v>
      </c>
      <c r="D171" s="70">
        <v>1465</v>
      </c>
      <c r="E171" s="71">
        <v>21</v>
      </c>
      <c r="F171" s="71">
        <v>21.1</v>
      </c>
      <c r="G171" s="71">
        <v>4.28</v>
      </c>
      <c r="H171" s="71">
        <v>0.12</v>
      </c>
      <c r="I171" s="71">
        <v>0.21</v>
      </c>
      <c r="J171" s="72">
        <v>6.0999999999999999E-2</v>
      </c>
      <c r="K171" s="72">
        <v>9.6000000000000002E-2</v>
      </c>
      <c r="L171" s="72">
        <v>2.1999999999999999E-2</v>
      </c>
      <c r="M171" s="72">
        <v>1.7999999999999999E-2</v>
      </c>
      <c r="N171" s="87">
        <f t="shared" si="13"/>
        <v>95.192999999999998</v>
      </c>
      <c r="O171" s="82">
        <v>34.14</v>
      </c>
      <c r="P171" s="34">
        <v>36.89</v>
      </c>
      <c r="Q171" s="34">
        <v>7.55</v>
      </c>
      <c r="R171" s="34">
        <v>17.91</v>
      </c>
      <c r="S171" s="34">
        <v>0.56999999999999995</v>
      </c>
      <c r="T171" s="34">
        <v>0.4</v>
      </c>
      <c r="U171" s="34">
        <v>0.28000000000000003</v>
      </c>
      <c r="V171" s="34">
        <v>0.22</v>
      </c>
      <c r="W171" s="34">
        <v>0.57999999999999996</v>
      </c>
      <c r="X171" s="34">
        <v>1.1399999999999999</v>
      </c>
      <c r="Y171" s="34">
        <v>1.0805506736965436</v>
      </c>
      <c r="Z171" s="34">
        <v>1.3016988869361452</v>
      </c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6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</row>
    <row r="172" spans="1:48" ht="15.75" customHeight="1">
      <c r="A172" s="111" t="s">
        <v>712</v>
      </c>
      <c r="B172" s="95">
        <v>45790</v>
      </c>
      <c r="C172" s="69" t="s">
        <v>711</v>
      </c>
      <c r="D172" s="70">
        <v>1461</v>
      </c>
      <c r="E172" s="71">
        <v>23</v>
      </c>
      <c r="F172" s="71">
        <v>23.1</v>
      </c>
      <c r="G172" s="71">
        <v>4.25</v>
      </c>
      <c r="H172" s="71">
        <v>0.17</v>
      </c>
      <c r="I172" s="71">
        <v>0.48</v>
      </c>
      <c r="J172" s="72">
        <v>2.3E-2</v>
      </c>
      <c r="K172" s="72">
        <v>9.5000000000000001E-2</v>
      </c>
      <c r="L172" s="72">
        <v>5.6000000000000001E-2</v>
      </c>
      <c r="M172" s="72">
        <v>0.02</v>
      </c>
      <c r="N172" s="87">
        <f t="shared" si="13"/>
        <v>94.906000000000006</v>
      </c>
      <c r="O172" s="82">
        <v>34.25</v>
      </c>
      <c r="P172" s="34">
        <v>37.53</v>
      </c>
      <c r="Q172" s="34">
        <v>7.61</v>
      </c>
      <c r="R172" s="34">
        <v>17.66</v>
      </c>
      <c r="S172" s="34">
        <v>0.33</v>
      </c>
      <c r="T172" s="34">
        <v>0.36</v>
      </c>
      <c r="U172" s="34">
        <v>0.28999999999999998</v>
      </c>
      <c r="V172" s="34">
        <v>0.28000000000000003</v>
      </c>
      <c r="W172" s="34">
        <v>0.5</v>
      </c>
      <c r="X172" s="34">
        <v>1.07</v>
      </c>
      <c r="Y172" s="34">
        <f>P172/O172</f>
        <v>1.0957664233576643</v>
      </c>
      <c r="Z172" s="34">
        <f>(Q172+P172)/O172</f>
        <v>1.3179562043795621</v>
      </c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6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</row>
    <row r="173" spans="1:48" ht="15.75" customHeight="1">
      <c r="A173" s="104"/>
      <c r="B173" s="95"/>
      <c r="C173" s="69"/>
      <c r="D173" s="70"/>
      <c r="E173" s="71"/>
      <c r="F173" s="71"/>
      <c r="G173" s="71"/>
      <c r="H173" s="71"/>
      <c r="I173" s="71"/>
      <c r="J173" s="72"/>
      <c r="K173" s="72"/>
      <c r="L173" s="72"/>
      <c r="M173" s="72"/>
      <c r="N173" s="87"/>
      <c r="O173" s="82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6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</row>
    <row r="174" spans="1:48" ht="15.75" customHeight="1">
      <c r="A174" s="112" t="s">
        <v>714</v>
      </c>
      <c r="B174" s="95">
        <v>45791</v>
      </c>
      <c r="C174" s="69" t="s">
        <v>713</v>
      </c>
      <c r="D174" s="70">
        <v>1501</v>
      </c>
      <c r="E174" s="71">
        <v>0.1</v>
      </c>
      <c r="F174" s="71">
        <v>0.2</v>
      </c>
      <c r="G174" s="71">
        <v>4.3099999999999996</v>
      </c>
      <c r="H174" s="71">
        <v>0.16</v>
      </c>
      <c r="I174" s="71">
        <v>0.69</v>
      </c>
      <c r="J174" s="72">
        <v>1.9E-2</v>
      </c>
      <c r="K174" s="72">
        <v>9.5000000000000001E-2</v>
      </c>
      <c r="L174" s="72">
        <v>7.3999999999999996E-2</v>
      </c>
      <c r="M174" s="72">
        <v>1.7999999999999999E-2</v>
      </c>
      <c r="N174" s="87">
        <f t="shared" ref="N174:N186" si="14">100-SUM(G174:M174)</f>
        <v>94.634</v>
      </c>
      <c r="O174" s="82">
        <v>33.630000000000003</v>
      </c>
      <c r="P174" s="34">
        <v>38.47</v>
      </c>
      <c r="Q174" s="34">
        <v>7.54</v>
      </c>
      <c r="R174" s="34">
        <v>17.97</v>
      </c>
      <c r="S174" s="34">
        <v>0.24</v>
      </c>
      <c r="T174" s="34">
        <v>0.22</v>
      </c>
      <c r="U174" s="34">
        <v>0.26</v>
      </c>
      <c r="V174" s="34">
        <v>0.2</v>
      </c>
      <c r="W174" s="34">
        <v>0.48</v>
      </c>
      <c r="X174" s="34">
        <v>0.89</v>
      </c>
      <c r="Y174" s="34">
        <f>P174/O174</f>
        <v>1.1439191198334819</v>
      </c>
      <c r="Z174" s="34">
        <f>(Q174+P174)/O174</f>
        <v>1.3681236990782037</v>
      </c>
      <c r="AA174" s="34"/>
      <c r="AB174" s="34" t="s">
        <v>48</v>
      </c>
      <c r="AC174" s="34">
        <v>22.5</v>
      </c>
      <c r="AD174" s="34">
        <v>24.8</v>
      </c>
      <c r="AE174" s="34">
        <v>18.600000000000001</v>
      </c>
      <c r="AF174" s="34">
        <v>0.4</v>
      </c>
      <c r="AG174" s="34">
        <v>3.62</v>
      </c>
      <c r="AH174" s="34">
        <v>52.58</v>
      </c>
      <c r="AI174" s="34">
        <v>1.3333333333333333</v>
      </c>
      <c r="AJ174" s="34">
        <v>42.857142857142854</v>
      </c>
      <c r="AK174" s="34">
        <v>866.81</v>
      </c>
      <c r="AL174" s="36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</row>
    <row r="175" spans="1:48" ht="15.75" customHeight="1">
      <c r="A175" s="113" t="s">
        <v>716</v>
      </c>
      <c r="B175" s="95">
        <v>45791</v>
      </c>
      <c r="C175" s="69" t="s">
        <v>715</v>
      </c>
      <c r="D175" s="70">
        <v>1491</v>
      </c>
      <c r="E175" s="71">
        <v>1.5</v>
      </c>
      <c r="F175" s="71">
        <v>2</v>
      </c>
      <c r="G175" s="71">
        <v>4.34</v>
      </c>
      <c r="H175" s="71">
        <v>0.15</v>
      </c>
      <c r="I175" s="71">
        <v>0.43</v>
      </c>
      <c r="J175" s="72">
        <v>2.5000000000000001E-2</v>
      </c>
      <c r="K175" s="72">
        <v>9.4E-2</v>
      </c>
      <c r="L175" s="72">
        <v>5.0999999999999997E-2</v>
      </c>
      <c r="M175" s="72">
        <v>1.7999999999999999E-2</v>
      </c>
      <c r="N175" s="87">
        <f t="shared" si="14"/>
        <v>94.891999999999996</v>
      </c>
      <c r="O175" s="82">
        <v>33.229999999999997</v>
      </c>
      <c r="P175" s="34">
        <v>38.31</v>
      </c>
      <c r="Q175" s="34">
        <v>7.56</v>
      </c>
      <c r="R175" s="34">
        <v>18.41</v>
      </c>
      <c r="S175" s="34">
        <v>0.4</v>
      </c>
      <c r="T175" s="34">
        <v>0.2</v>
      </c>
      <c r="U175" s="34">
        <v>0.25</v>
      </c>
      <c r="V175" s="34">
        <v>0.21</v>
      </c>
      <c r="W175" s="34">
        <v>0.44</v>
      </c>
      <c r="X175" s="34">
        <v>0.89</v>
      </c>
      <c r="Y175" s="34">
        <f>P175/O175</f>
        <v>1.1528739091182667</v>
      </c>
      <c r="Z175" s="34">
        <f>(Q175+P175)/O175</f>
        <v>1.3803791754438763</v>
      </c>
      <c r="AA175" s="34"/>
      <c r="AB175" s="34" t="s">
        <v>50</v>
      </c>
      <c r="AC175" s="34">
        <v>6.3</v>
      </c>
      <c r="AD175" s="34"/>
      <c r="AE175" s="34"/>
      <c r="AF175" s="34"/>
      <c r="AG175" s="34"/>
      <c r="AH175" s="34"/>
      <c r="AI175" s="34"/>
      <c r="AJ175" s="34"/>
      <c r="AK175" s="34"/>
      <c r="AL175" s="36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</row>
    <row r="176" spans="1:48" ht="15.75" customHeight="1">
      <c r="A176" s="114" t="s">
        <v>718</v>
      </c>
      <c r="B176" s="95">
        <v>45791</v>
      </c>
      <c r="C176" s="69" t="s">
        <v>717</v>
      </c>
      <c r="D176" s="70">
        <v>1485</v>
      </c>
      <c r="E176" s="71">
        <v>4.2</v>
      </c>
      <c r="F176" s="71">
        <v>4.3</v>
      </c>
      <c r="G176" s="71">
        <v>4.29</v>
      </c>
      <c r="H176" s="71">
        <v>0.15</v>
      </c>
      <c r="I176" s="71">
        <v>0.32</v>
      </c>
      <c r="J176" s="72">
        <v>3.1E-2</v>
      </c>
      <c r="K176" s="72">
        <v>9.4E-2</v>
      </c>
      <c r="L176" s="72">
        <v>4.1000000000000002E-2</v>
      </c>
      <c r="M176" s="72">
        <v>1.9E-2</v>
      </c>
      <c r="N176" s="87">
        <f t="shared" si="14"/>
        <v>95.054999999999993</v>
      </c>
      <c r="O176" s="82">
        <v>33.43</v>
      </c>
      <c r="P176" s="34">
        <v>37.880000000000003</v>
      </c>
      <c r="Q176" s="34">
        <v>7.59</v>
      </c>
      <c r="R176" s="34">
        <v>18.079999999999998</v>
      </c>
      <c r="S176" s="34">
        <v>0.6</v>
      </c>
      <c r="T176" s="34">
        <v>0.26</v>
      </c>
      <c r="U176" s="34">
        <v>0.27</v>
      </c>
      <c r="V176" s="34">
        <v>0.26</v>
      </c>
      <c r="W176" s="34">
        <v>0.54</v>
      </c>
      <c r="X176" s="34">
        <v>0.97</v>
      </c>
      <c r="Y176" s="34">
        <f>P176/O176</f>
        <v>1.1331139694884835</v>
      </c>
      <c r="Z176" s="34">
        <f>(Q176+P176)/O176</f>
        <v>1.3601555489081663</v>
      </c>
      <c r="AA176" s="34"/>
      <c r="AB176" s="34" t="s">
        <v>53</v>
      </c>
      <c r="AC176" s="34">
        <v>14.3</v>
      </c>
      <c r="AD176" s="34">
        <v>24.8</v>
      </c>
      <c r="AE176" s="34">
        <v>18.8</v>
      </c>
      <c r="AF176" s="34">
        <v>0.6</v>
      </c>
      <c r="AG176" s="34">
        <v>3.35</v>
      </c>
      <c r="AH176" s="34">
        <v>52.45</v>
      </c>
      <c r="AI176" s="34">
        <v>1.3191489361702127</v>
      </c>
      <c r="AJ176" s="34">
        <v>43.119266055045877</v>
      </c>
      <c r="AK176" s="34">
        <v>858.57499999999993</v>
      </c>
      <c r="AL176" s="36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</row>
    <row r="177" spans="1:48" ht="15.75" customHeight="1">
      <c r="A177" s="115" t="s">
        <v>720</v>
      </c>
      <c r="B177" s="95">
        <v>45791</v>
      </c>
      <c r="C177" s="69" t="s">
        <v>719</v>
      </c>
      <c r="D177" s="70">
        <v>1487</v>
      </c>
      <c r="E177" s="71">
        <v>6.55</v>
      </c>
      <c r="F177" s="71">
        <v>7.05</v>
      </c>
      <c r="G177" s="71">
        <v>4.3099999999999996</v>
      </c>
      <c r="H177" s="71">
        <v>0.15</v>
      </c>
      <c r="I177" s="71">
        <v>0.38</v>
      </c>
      <c r="J177" s="72">
        <v>3.3000000000000002E-2</v>
      </c>
      <c r="K177" s="72">
        <v>9.0999999999999998E-2</v>
      </c>
      <c r="L177" s="72">
        <v>4.3999999999999997E-2</v>
      </c>
      <c r="M177" s="72">
        <v>0.02</v>
      </c>
      <c r="N177" s="87">
        <f t="shared" si="14"/>
        <v>94.971999999999994</v>
      </c>
      <c r="O177" s="82">
        <v>34.590000000000003</v>
      </c>
      <c r="P177" s="34">
        <v>37.32</v>
      </c>
      <c r="Q177" s="34">
        <v>7.41</v>
      </c>
      <c r="R177" s="34">
        <v>18.07</v>
      </c>
      <c r="S177" s="34">
        <v>0.25</v>
      </c>
      <c r="T177" s="34">
        <v>0.23</v>
      </c>
      <c r="U177" s="34">
        <v>0.25</v>
      </c>
      <c r="V177" s="34">
        <v>0.24</v>
      </c>
      <c r="W177" s="34">
        <v>0.52</v>
      </c>
      <c r="X177" s="34">
        <v>0.95</v>
      </c>
      <c r="Y177" s="34">
        <v>1.0789245446660884</v>
      </c>
      <c r="Z177" s="34">
        <v>1.2931483087597571</v>
      </c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6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</row>
    <row r="178" spans="1:48" ht="15.75" customHeight="1">
      <c r="A178" s="115" t="s">
        <v>722</v>
      </c>
      <c r="B178" s="95">
        <v>45791</v>
      </c>
      <c r="C178" s="69" t="s">
        <v>721</v>
      </c>
      <c r="D178" s="70">
        <v>1468</v>
      </c>
      <c r="E178" s="71">
        <v>8.1999999999999993</v>
      </c>
      <c r="F178" s="71">
        <v>8.3000000000000007</v>
      </c>
      <c r="G178" s="71">
        <v>4.26</v>
      </c>
      <c r="H178" s="71">
        <v>0.15</v>
      </c>
      <c r="I178" s="71">
        <v>0.37</v>
      </c>
      <c r="J178" s="72">
        <v>3.7999999999999999E-2</v>
      </c>
      <c r="K178" s="72">
        <v>9.0999999999999998E-2</v>
      </c>
      <c r="L178" s="72">
        <v>0.04</v>
      </c>
      <c r="M178" s="72">
        <v>0.02</v>
      </c>
      <c r="N178" s="87">
        <f t="shared" si="14"/>
        <v>95.031000000000006</v>
      </c>
      <c r="O178" s="82">
        <v>35.08</v>
      </c>
      <c r="P178" s="34">
        <v>36.74</v>
      </c>
      <c r="Q178" s="34">
        <v>7.36</v>
      </c>
      <c r="R178" s="34">
        <v>18.079999999999998</v>
      </c>
      <c r="S178" s="34">
        <v>0.28000000000000003</v>
      </c>
      <c r="T178" s="34">
        <v>0.27</v>
      </c>
      <c r="U178" s="34">
        <v>0.26</v>
      </c>
      <c r="V178" s="34">
        <v>0.25</v>
      </c>
      <c r="W178" s="34">
        <v>0.51</v>
      </c>
      <c r="X178" s="34">
        <v>0.99</v>
      </c>
      <c r="Y178" s="34">
        <v>1.047320410490308</v>
      </c>
      <c r="Z178" s="34">
        <v>1.2571265678449259</v>
      </c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6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</row>
    <row r="179" spans="1:48" ht="15.75" customHeight="1">
      <c r="A179" s="115" t="s">
        <v>724</v>
      </c>
      <c r="B179" s="95">
        <v>45791</v>
      </c>
      <c r="C179" s="69" t="s">
        <v>723</v>
      </c>
      <c r="D179" s="70">
        <v>1485</v>
      </c>
      <c r="E179" s="71">
        <v>10.1</v>
      </c>
      <c r="F179" s="71">
        <v>10.199999999999999</v>
      </c>
      <c r="G179" s="71">
        <v>4.32</v>
      </c>
      <c r="H179" s="71">
        <v>0.17</v>
      </c>
      <c r="I179" s="71">
        <v>0.51</v>
      </c>
      <c r="J179" s="72">
        <v>2.1999999999999999E-2</v>
      </c>
      <c r="K179" s="72">
        <v>0.106</v>
      </c>
      <c r="L179" s="72">
        <v>6.9000000000000006E-2</v>
      </c>
      <c r="M179" s="72">
        <v>1.9E-2</v>
      </c>
      <c r="N179" s="87">
        <f t="shared" si="14"/>
        <v>94.784000000000006</v>
      </c>
      <c r="O179" s="82">
        <v>34.28</v>
      </c>
      <c r="P179" s="34">
        <v>37.49</v>
      </c>
      <c r="Q179" s="34">
        <v>7.43</v>
      </c>
      <c r="R179" s="34">
        <v>18.260000000000002</v>
      </c>
      <c r="S179" s="34">
        <v>0.27</v>
      </c>
      <c r="T179" s="34">
        <v>0.24</v>
      </c>
      <c r="U179" s="34">
        <v>0.25</v>
      </c>
      <c r="V179" s="34">
        <v>0.23</v>
      </c>
      <c r="W179" s="34">
        <v>0.48</v>
      </c>
      <c r="X179" s="34">
        <v>0.96</v>
      </c>
      <c r="Y179" s="34">
        <v>1.0936406067677946</v>
      </c>
      <c r="Z179" s="34">
        <v>1.3103850641773629</v>
      </c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6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</row>
    <row r="180" spans="1:48" ht="15.75" customHeight="1">
      <c r="A180" s="115" t="s">
        <v>726</v>
      </c>
      <c r="B180" s="95">
        <v>45791</v>
      </c>
      <c r="C180" s="69" t="s">
        <v>725</v>
      </c>
      <c r="D180" s="70">
        <v>1510</v>
      </c>
      <c r="E180" s="71">
        <v>12.15</v>
      </c>
      <c r="F180" s="71">
        <v>12.25</v>
      </c>
      <c r="G180" s="71">
        <v>4.4400000000000004</v>
      </c>
      <c r="H180" s="71">
        <v>0.12</v>
      </c>
      <c r="I180" s="71">
        <v>0.52</v>
      </c>
      <c r="J180" s="72">
        <v>1.2999999999999999E-2</v>
      </c>
      <c r="K180" s="72">
        <v>9.4E-2</v>
      </c>
      <c r="L180" s="72">
        <v>4.2000000000000003E-2</v>
      </c>
      <c r="M180" s="72">
        <v>1.2E-2</v>
      </c>
      <c r="N180" s="87">
        <f t="shared" si="14"/>
        <v>94.759</v>
      </c>
      <c r="O180" s="82">
        <v>33.61</v>
      </c>
      <c r="P180" s="34">
        <v>38.090000000000003</v>
      </c>
      <c r="Q180" s="34">
        <v>7.37</v>
      </c>
      <c r="R180" s="34">
        <v>18.690000000000001</v>
      </c>
      <c r="S180" s="34">
        <v>0.25</v>
      </c>
      <c r="T180" s="34">
        <v>0.19</v>
      </c>
      <c r="U180" s="34">
        <v>0.24</v>
      </c>
      <c r="V180" s="34">
        <v>0.19</v>
      </c>
      <c r="W180" s="34">
        <v>0.4</v>
      </c>
      <c r="X180" s="34">
        <v>0.88</v>
      </c>
      <c r="Y180" s="34">
        <v>1.1332936626004166</v>
      </c>
      <c r="Z180" s="34">
        <v>1.3525736387979768</v>
      </c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6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</row>
    <row r="181" spans="1:48" ht="15.75" customHeight="1">
      <c r="A181" s="115" t="s">
        <v>728</v>
      </c>
      <c r="B181" s="95">
        <v>45791</v>
      </c>
      <c r="C181" s="69" t="s">
        <v>727</v>
      </c>
      <c r="D181" s="70">
        <v>1481</v>
      </c>
      <c r="E181" s="71">
        <v>14.3</v>
      </c>
      <c r="F181" s="71">
        <v>14.4</v>
      </c>
      <c r="G181" s="71">
        <v>4.43</v>
      </c>
      <c r="H181" s="71">
        <v>0.17</v>
      </c>
      <c r="I181" s="71">
        <v>0.56000000000000005</v>
      </c>
      <c r="J181" s="72">
        <v>2.9000000000000001E-2</v>
      </c>
      <c r="K181" s="72">
        <v>9.8000000000000004E-2</v>
      </c>
      <c r="L181" s="72">
        <v>5.8999999999999997E-2</v>
      </c>
      <c r="M181" s="72">
        <v>1.9E-2</v>
      </c>
      <c r="N181" s="87">
        <f t="shared" si="14"/>
        <v>94.635000000000005</v>
      </c>
      <c r="O181" s="82">
        <v>34.29</v>
      </c>
      <c r="P181" s="34">
        <v>37.47</v>
      </c>
      <c r="Q181" s="34">
        <v>7.11</v>
      </c>
      <c r="R181" s="34">
        <v>18.41</v>
      </c>
      <c r="S181" s="34">
        <v>0.25</v>
      </c>
      <c r="T181" s="34">
        <v>0.24</v>
      </c>
      <c r="U181" s="34">
        <v>0.25</v>
      </c>
      <c r="V181" s="34">
        <v>0.19</v>
      </c>
      <c r="W181" s="34">
        <v>0.56000000000000005</v>
      </c>
      <c r="X181" s="34">
        <v>0.93</v>
      </c>
      <c r="Y181" s="34">
        <v>1.0927384076990376</v>
      </c>
      <c r="Z181" s="34">
        <v>1.300087489063867</v>
      </c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6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</row>
    <row r="182" spans="1:48" ht="15.75" customHeight="1">
      <c r="A182" s="115" t="s">
        <v>730</v>
      </c>
      <c r="B182" s="95">
        <v>45791</v>
      </c>
      <c r="C182" s="69" t="s">
        <v>729</v>
      </c>
      <c r="D182" s="70">
        <v>1497</v>
      </c>
      <c r="E182" s="71">
        <v>16.3</v>
      </c>
      <c r="F182" s="71">
        <v>16.399999999999999</v>
      </c>
      <c r="G182" s="71">
        <v>4.26</v>
      </c>
      <c r="H182" s="71">
        <v>0.13</v>
      </c>
      <c r="I182" s="71">
        <v>0.46</v>
      </c>
      <c r="J182" s="72">
        <v>3.9E-2</v>
      </c>
      <c r="K182" s="72">
        <v>9.5000000000000001E-2</v>
      </c>
      <c r="L182" s="72">
        <v>0.05</v>
      </c>
      <c r="M182" s="72">
        <v>1.7000000000000001E-2</v>
      </c>
      <c r="N182" s="87">
        <f t="shared" si="14"/>
        <v>94.948999999999998</v>
      </c>
      <c r="O182" s="82">
        <v>34.119999999999997</v>
      </c>
      <c r="P182" s="34">
        <v>37.36</v>
      </c>
      <c r="Q182" s="34">
        <v>7.16</v>
      </c>
      <c r="R182" s="34">
        <v>18.59</v>
      </c>
      <c r="S182" s="34">
        <v>0.35</v>
      </c>
      <c r="T182" s="34">
        <v>0.23</v>
      </c>
      <c r="U182" s="34">
        <v>0.27</v>
      </c>
      <c r="V182" s="34">
        <v>0.2</v>
      </c>
      <c r="W182" s="34">
        <v>0.54</v>
      </c>
      <c r="X182" s="34">
        <v>0.89</v>
      </c>
      <c r="Y182" s="34">
        <v>1.0949589683470107</v>
      </c>
      <c r="Z182" s="34">
        <v>1.3048065650644782</v>
      </c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6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</row>
    <row r="183" spans="1:48" ht="15.75" customHeight="1">
      <c r="A183" s="115" t="s">
        <v>732</v>
      </c>
      <c r="B183" s="95">
        <v>45791</v>
      </c>
      <c r="C183" s="69" t="s">
        <v>731</v>
      </c>
      <c r="D183" s="70">
        <v>1484</v>
      </c>
      <c r="E183" s="71">
        <v>18.350000000000001</v>
      </c>
      <c r="F183" s="71">
        <v>18.45</v>
      </c>
      <c r="G183" s="71">
        <v>4.33</v>
      </c>
      <c r="H183" s="71">
        <v>0.19</v>
      </c>
      <c r="I183" s="71">
        <v>0.87</v>
      </c>
      <c r="J183" s="72">
        <v>1.7999999999999999E-2</v>
      </c>
      <c r="K183" s="72">
        <v>0.105</v>
      </c>
      <c r="L183" s="72">
        <v>8.6999999999999994E-2</v>
      </c>
      <c r="M183" s="72">
        <v>1.7999999999999999E-2</v>
      </c>
      <c r="N183" s="87">
        <f t="shared" si="14"/>
        <v>94.382000000000005</v>
      </c>
      <c r="O183" s="82">
        <v>34.01</v>
      </c>
      <c r="P183" s="34">
        <v>37.82</v>
      </c>
      <c r="Q183" s="34">
        <v>7.17</v>
      </c>
      <c r="R183" s="34">
        <v>18.47</v>
      </c>
      <c r="S183" s="34">
        <v>0.21</v>
      </c>
      <c r="T183" s="34">
        <v>0.24</v>
      </c>
      <c r="U183" s="34">
        <v>0.25</v>
      </c>
      <c r="V183" s="34">
        <v>0.2</v>
      </c>
      <c r="W183" s="34">
        <v>0.53</v>
      </c>
      <c r="X183" s="34">
        <v>0.93</v>
      </c>
      <c r="Y183" s="34">
        <v>1.1120258747427227</v>
      </c>
      <c r="Z183" s="34">
        <v>1.3228462216995003</v>
      </c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6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</row>
    <row r="184" spans="1:48" ht="15.75" customHeight="1">
      <c r="A184" s="115" t="s">
        <v>734</v>
      </c>
      <c r="B184" s="95">
        <v>45791</v>
      </c>
      <c r="C184" s="69" t="s">
        <v>733</v>
      </c>
      <c r="D184" s="70">
        <v>1496</v>
      </c>
      <c r="E184" s="71">
        <v>19.5</v>
      </c>
      <c r="F184" s="71">
        <v>20</v>
      </c>
      <c r="G184" s="71">
        <v>4.37</v>
      </c>
      <c r="H184" s="71">
        <v>0.15</v>
      </c>
      <c r="I184" s="71">
        <v>0.52</v>
      </c>
      <c r="J184" s="72">
        <v>3.4000000000000002E-2</v>
      </c>
      <c r="K184" s="72">
        <v>9.5000000000000001E-2</v>
      </c>
      <c r="L184" s="72">
        <v>5.3999999999999999E-2</v>
      </c>
      <c r="M184" s="72">
        <v>1.7000000000000001E-2</v>
      </c>
      <c r="N184" s="87">
        <f t="shared" si="14"/>
        <v>94.76</v>
      </c>
      <c r="O184" s="82">
        <v>34.53</v>
      </c>
      <c r="P184" s="34">
        <v>37.270000000000003</v>
      </c>
      <c r="Q184" s="34">
        <v>7.15</v>
      </c>
      <c r="R184" s="34">
        <v>18.350000000000001</v>
      </c>
      <c r="S184" s="34">
        <v>0.27</v>
      </c>
      <c r="T184" s="34">
        <v>0.24</v>
      </c>
      <c r="U184" s="34">
        <v>0.26</v>
      </c>
      <c r="V184" s="34">
        <v>0.21</v>
      </c>
      <c r="W184" s="34">
        <v>0.54</v>
      </c>
      <c r="X184" s="34">
        <v>0.88</v>
      </c>
      <c r="Y184" s="34">
        <v>1.0793512887344339</v>
      </c>
      <c r="Z184" s="34">
        <v>1.2864176078772083</v>
      </c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6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</row>
    <row r="185" spans="1:48" ht="15.75" customHeight="1">
      <c r="A185" s="115" t="s">
        <v>736</v>
      </c>
      <c r="B185" s="95">
        <v>45791</v>
      </c>
      <c r="C185" s="69" t="s">
        <v>735</v>
      </c>
      <c r="D185" s="70">
        <v>1486</v>
      </c>
      <c r="E185" s="71">
        <v>21.2</v>
      </c>
      <c r="F185" s="71">
        <v>21.3</v>
      </c>
      <c r="G185" s="71">
        <v>4.4000000000000004</v>
      </c>
      <c r="H185" s="71">
        <v>0.17</v>
      </c>
      <c r="I185" s="71">
        <v>0.54</v>
      </c>
      <c r="J185" s="72">
        <v>0.03</v>
      </c>
      <c r="K185" s="72">
        <v>9.9000000000000005E-2</v>
      </c>
      <c r="L185" s="72">
        <v>0.06</v>
      </c>
      <c r="M185" s="72">
        <v>1.7000000000000001E-2</v>
      </c>
      <c r="N185" s="87">
        <f t="shared" si="14"/>
        <v>94.683999999999997</v>
      </c>
      <c r="O185" s="82">
        <v>34.67</v>
      </c>
      <c r="P185" s="34">
        <v>36.880000000000003</v>
      </c>
      <c r="Q185" s="34">
        <v>7.07</v>
      </c>
      <c r="R185" s="34">
        <v>18.55</v>
      </c>
      <c r="S185" s="34">
        <v>0.28999999999999998</v>
      </c>
      <c r="T185" s="34">
        <v>0.25</v>
      </c>
      <c r="U185" s="34">
        <v>0.26</v>
      </c>
      <c r="V185" s="34">
        <v>0.22</v>
      </c>
      <c r="W185" s="34">
        <v>0.54</v>
      </c>
      <c r="X185" s="34">
        <v>0.92</v>
      </c>
      <c r="Y185" s="34">
        <v>1.0637438707816556</v>
      </c>
      <c r="Z185" s="34">
        <v>1.2676665705220651</v>
      </c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6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</row>
    <row r="186" spans="1:48" ht="15.75" customHeight="1">
      <c r="A186" s="117" t="s">
        <v>752</v>
      </c>
      <c r="B186" s="51">
        <v>45791</v>
      </c>
      <c r="C186" s="33" t="s">
        <v>737</v>
      </c>
      <c r="D186" s="37">
        <v>1465</v>
      </c>
      <c r="E186" s="34">
        <v>23.5</v>
      </c>
      <c r="F186" s="34">
        <v>0</v>
      </c>
      <c r="G186" s="34">
        <v>4.3099999999999996</v>
      </c>
      <c r="H186" s="34">
        <v>0.12</v>
      </c>
      <c r="I186" s="34">
        <v>0.28000000000000003</v>
      </c>
      <c r="J186" s="31">
        <v>5.8000000000000003E-2</v>
      </c>
      <c r="K186" s="31">
        <v>9.8000000000000004E-2</v>
      </c>
      <c r="L186" s="31">
        <v>2.4E-2</v>
      </c>
      <c r="M186" s="31">
        <v>1.6E-2</v>
      </c>
      <c r="N186" s="87">
        <f t="shared" si="14"/>
        <v>95.093999999999994</v>
      </c>
      <c r="O186" s="34">
        <v>35.97</v>
      </c>
      <c r="P186" s="34">
        <v>35.76</v>
      </c>
      <c r="Q186" s="34">
        <v>6.89</v>
      </c>
      <c r="R186" s="34">
        <v>18.100000000000001</v>
      </c>
      <c r="S186" s="34">
        <v>0.57999999999999996</v>
      </c>
      <c r="T186" s="34">
        <v>0.42</v>
      </c>
      <c r="U186" s="34">
        <v>0.27</v>
      </c>
      <c r="V186" s="34">
        <v>0.31</v>
      </c>
      <c r="W186" s="34">
        <v>0.54</v>
      </c>
      <c r="X186" s="34">
        <v>1.04</v>
      </c>
      <c r="Y186" s="34">
        <f>P186/O186</f>
        <v>0.994161801501251</v>
      </c>
      <c r="Z186" s="34">
        <f>(Q186+P186)/O186</f>
        <v>1.1857103141506811</v>
      </c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6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</row>
    <row r="187" spans="1:48" ht="15.75" customHeight="1">
      <c r="A187" s="115"/>
      <c r="B187" s="95"/>
      <c r="C187" s="69"/>
      <c r="D187" s="70"/>
      <c r="E187" s="71"/>
      <c r="F187" s="71"/>
      <c r="G187" s="71"/>
      <c r="H187" s="71"/>
      <c r="I187" s="71"/>
      <c r="J187" s="72"/>
      <c r="K187" s="72"/>
      <c r="L187" s="72"/>
      <c r="M187" s="72"/>
      <c r="N187" s="87"/>
      <c r="O187" s="82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6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</row>
    <row r="188" spans="1:48" ht="15.75" customHeight="1">
      <c r="A188" s="115" t="s">
        <v>739</v>
      </c>
      <c r="B188" s="51">
        <v>45792</v>
      </c>
      <c r="C188" s="33" t="s">
        <v>738</v>
      </c>
      <c r="D188" s="37">
        <v>1480</v>
      </c>
      <c r="E188" s="34">
        <v>1.3</v>
      </c>
      <c r="F188" s="34">
        <v>1.4</v>
      </c>
      <c r="G188" s="34">
        <v>4.26</v>
      </c>
      <c r="H188" s="34">
        <v>0.16</v>
      </c>
      <c r="I188" s="34">
        <v>0.91</v>
      </c>
      <c r="J188" s="31">
        <v>2.9000000000000001E-2</v>
      </c>
      <c r="K188" s="31">
        <v>0.107</v>
      </c>
      <c r="L188" s="31">
        <v>8.1000000000000003E-2</v>
      </c>
      <c r="M188" s="31">
        <v>1.6E-2</v>
      </c>
      <c r="N188" s="87">
        <f t="shared" ref="N188:N200" si="15">100-SUM(G188:M188)</f>
        <v>94.436999999999998</v>
      </c>
      <c r="O188" s="34">
        <v>34.869999999999997</v>
      </c>
      <c r="P188" s="34">
        <v>36.75</v>
      </c>
      <c r="Q188" s="34">
        <v>7.12</v>
      </c>
      <c r="R188" s="34">
        <v>18.59</v>
      </c>
      <c r="S188" s="34">
        <v>0.27</v>
      </c>
      <c r="T188" s="34">
        <v>0.23</v>
      </c>
      <c r="U188" s="34">
        <v>0.26</v>
      </c>
      <c r="V188" s="34">
        <v>0.3</v>
      </c>
      <c r="W188" s="34">
        <v>0.49</v>
      </c>
      <c r="X188" s="34">
        <v>0.98</v>
      </c>
      <c r="Y188" s="34">
        <f>P188/O188</f>
        <v>1.0539145397189562</v>
      </c>
      <c r="Z188" s="34">
        <f>(Q188+P188)/O188</f>
        <v>1.2581015199311729</v>
      </c>
      <c r="AA188" s="34"/>
      <c r="AB188" s="34" t="s">
        <v>48</v>
      </c>
      <c r="AC188" s="34">
        <v>23</v>
      </c>
      <c r="AD188" s="34" t="s">
        <v>97</v>
      </c>
      <c r="AE188" s="34"/>
      <c r="AF188" s="34"/>
      <c r="AG188" s="34"/>
      <c r="AH188" s="34"/>
      <c r="AI188" s="34"/>
      <c r="AJ188" s="34"/>
      <c r="AK188" s="34"/>
      <c r="AL188" s="36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</row>
    <row r="189" spans="1:48" ht="15.75" customHeight="1">
      <c r="A189" s="115" t="s">
        <v>741</v>
      </c>
      <c r="B189" s="51">
        <v>45792</v>
      </c>
      <c r="C189" s="33" t="s">
        <v>740</v>
      </c>
      <c r="D189" s="37">
        <v>1480</v>
      </c>
      <c r="E189" s="34">
        <v>2.2000000000000002</v>
      </c>
      <c r="F189" s="34">
        <v>2.2999999999999998</v>
      </c>
      <c r="G189" s="34">
        <v>4.38</v>
      </c>
      <c r="H189" s="34">
        <v>0.15</v>
      </c>
      <c r="I189" s="34">
        <v>0.59</v>
      </c>
      <c r="J189" s="31">
        <v>3.6999999999999998E-2</v>
      </c>
      <c r="K189" s="31">
        <v>0.10100000000000001</v>
      </c>
      <c r="L189" s="31">
        <v>6.0999999999999999E-2</v>
      </c>
      <c r="M189" s="31">
        <v>1.6E-2</v>
      </c>
      <c r="N189" s="87">
        <f t="shared" si="15"/>
        <v>94.665000000000006</v>
      </c>
      <c r="O189" s="34" t="s">
        <v>52</v>
      </c>
      <c r="P189" s="34" t="s">
        <v>52</v>
      </c>
      <c r="Q189" s="34" t="s">
        <v>52</v>
      </c>
      <c r="R189" s="34" t="s">
        <v>52</v>
      </c>
      <c r="S189" s="34" t="s">
        <v>52</v>
      </c>
      <c r="T189" s="34" t="s">
        <v>52</v>
      </c>
      <c r="U189" s="34" t="s">
        <v>52</v>
      </c>
      <c r="V189" s="34" t="s">
        <v>52</v>
      </c>
      <c r="W189" s="34" t="s">
        <v>52</v>
      </c>
      <c r="X189" s="34" t="s">
        <v>52</v>
      </c>
      <c r="Y189" s="34" t="s">
        <v>52</v>
      </c>
      <c r="Z189" s="34" t="s">
        <v>52</v>
      </c>
      <c r="AA189" s="34"/>
      <c r="AB189" s="34" t="s">
        <v>50</v>
      </c>
      <c r="AC189" s="34">
        <v>7</v>
      </c>
      <c r="AD189" s="34">
        <v>25</v>
      </c>
      <c r="AE189" s="34">
        <v>18.600000000000001</v>
      </c>
      <c r="AF189" s="34">
        <v>0.6</v>
      </c>
      <c r="AG189" s="34">
        <v>3.22</v>
      </c>
      <c r="AH189" s="34">
        <v>52.58</v>
      </c>
      <c r="AI189" s="34">
        <v>1.3440860215053763</v>
      </c>
      <c r="AJ189" s="34">
        <v>42.660550458715598</v>
      </c>
      <c r="AK189" s="34">
        <v>860.71</v>
      </c>
      <c r="AL189" s="36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</row>
    <row r="190" spans="1:48" ht="15.75" customHeight="1">
      <c r="A190" s="117" t="s">
        <v>751</v>
      </c>
      <c r="B190" s="51">
        <v>45792</v>
      </c>
      <c r="C190" s="33" t="s">
        <v>742</v>
      </c>
      <c r="D190" s="37">
        <v>1498</v>
      </c>
      <c r="E190" s="34">
        <v>4.0999999999999996</v>
      </c>
      <c r="F190" s="34">
        <v>4.2</v>
      </c>
      <c r="G190" s="34">
        <v>4.25</v>
      </c>
      <c r="H190" s="34">
        <v>0.15</v>
      </c>
      <c r="I190" s="34">
        <v>0.47</v>
      </c>
      <c r="J190" s="31">
        <v>0.04</v>
      </c>
      <c r="K190" s="31">
        <v>9.4E-2</v>
      </c>
      <c r="L190" s="31">
        <v>0.05</v>
      </c>
      <c r="M190" s="31">
        <v>1.7999999999999999E-2</v>
      </c>
      <c r="N190" s="87">
        <f t="shared" si="15"/>
        <v>94.927999999999997</v>
      </c>
      <c r="O190" s="34">
        <v>35.28</v>
      </c>
      <c r="P190" s="34">
        <v>36.26</v>
      </c>
      <c r="Q190" s="34">
        <v>6.94</v>
      </c>
      <c r="R190" s="34">
        <v>18.739999999999998</v>
      </c>
      <c r="S190" s="34">
        <v>0.39</v>
      </c>
      <c r="T190" s="34">
        <v>0.28000000000000003</v>
      </c>
      <c r="U190" s="34">
        <v>0.27</v>
      </c>
      <c r="V190" s="34">
        <v>0.32</v>
      </c>
      <c r="W190" s="34">
        <v>0.47</v>
      </c>
      <c r="X190" s="34">
        <v>0.92</v>
      </c>
      <c r="Y190" s="34">
        <f>P190/O190</f>
        <v>1.0277777777777777</v>
      </c>
      <c r="Z190" s="34">
        <f>(Q190+P190)/O190</f>
        <v>1.2244897959183672</v>
      </c>
      <c r="AA190" s="34"/>
      <c r="AB190" s="34" t="s">
        <v>53</v>
      </c>
      <c r="AC190" s="34">
        <v>14.3</v>
      </c>
      <c r="AD190" s="34" t="s">
        <v>97</v>
      </c>
      <c r="AE190" s="34"/>
      <c r="AF190" s="34"/>
      <c r="AG190" s="34"/>
      <c r="AH190" s="34"/>
      <c r="AI190" s="34"/>
      <c r="AJ190" s="34"/>
      <c r="AK190" s="34"/>
      <c r="AL190" s="36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</row>
    <row r="191" spans="1:48" ht="15.75" customHeight="1">
      <c r="A191" s="116" t="s">
        <v>744</v>
      </c>
      <c r="B191" s="95">
        <v>45792</v>
      </c>
      <c r="C191" s="69" t="s">
        <v>743</v>
      </c>
      <c r="D191" s="70">
        <v>1501</v>
      </c>
      <c r="E191" s="71">
        <v>5.4</v>
      </c>
      <c r="F191" s="71">
        <v>5.5</v>
      </c>
      <c r="G191" s="71">
        <v>4.41</v>
      </c>
      <c r="H191" s="71">
        <v>0.16</v>
      </c>
      <c r="I191" s="71">
        <v>0.5</v>
      </c>
      <c r="J191" s="72">
        <v>4.1000000000000002E-2</v>
      </c>
      <c r="K191" s="72">
        <v>0.104</v>
      </c>
      <c r="L191" s="72">
        <v>5.1999999999999998E-2</v>
      </c>
      <c r="M191" s="72">
        <v>1.9E-2</v>
      </c>
      <c r="N191" s="87">
        <f t="shared" si="15"/>
        <v>94.713999999999999</v>
      </c>
      <c r="O191" s="82">
        <v>35.840000000000003</v>
      </c>
      <c r="P191" s="34">
        <v>36.1</v>
      </c>
      <c r="Q191" s="34">
        <v>6.87</v>
      </c>
      <c r="R191" s="34">
        <v>18.41</v>
      </c>
      <c r="S191" s="34">
        <v>0.33</v>
      </c>
      <c r="T191" s="34">
        <v>0.27</v>
      </c>
      <c r="U191" s="34">
        <v>0.25</v>
      </c>
      <c r="V191" s="34">
        <v>0.24</v>
      </c>
      <c r="W191" s="34">
        <v>0.5</v>
      </c>
      <c r="X191" s="34">
        <v>0.93</v>
      </c>
      <c r="Y191" s="34">
        <v>1.0072544642857142</v>
      </c>
      <c r="Z191" s="34">
        <v>1.198939732142857</v>
      </c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6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</row>
    <row r="192" spans="1:48" ht="15.75" customHeight="1">
      <c r="A192" s="116" t="s">
        <v>746</v>
      </c>
      <c r="B192" s="95">
        <v>45792</v>
      </c>
      <c r="C192" s="69" t="s">
        <v>745</v>
      </c>
      <c r="D192" s="70">
        <v>1481</v>
      </c>
      <c r="E192" s="71">
        <v>7.3</v>
      </c>
      <c r="F192" s="71">
        <v>7.4</v>
      </c>
      <c r="G192" s="71">
        <v>4.32</v>
      </c>
      <c r="H192" s="71">
        <v>0.15</v>
      </c>
      <c r="I192" s="71">
        <v>0.38</v>
      </c>
      <c r="J192" s="72">
        <v>5.5E-2</v>
      </c>
      <c r="K192" s="72">
        <v>9.4E-2</v>
      </c>
      <c r="L192" s="72">
        <v>3.7999999999999999E-2</v>
      </c>
      <c r="M192" s="72">
        <v>2.1000000000000001E-2</v>
      </c>
      <c r="N192" s="87">
        <f t="shared" si="15"/>
        <v>94.941999999999993</v>
      </c>
      <c r="O192" s="82">
        <v>36.159999999999997</v>
      </c>
      <c r="P192" s="34">
        <v>35.79</v>
      </c>
      <c r="Q192" s="34">
        <v>6.96</v>
      </c>
      <c r="R192" s="34">
        <v>17.850000000000001</v>
      </c>
      <c r="S192" s="34">
        <v>0.47</v>
      </c>
      <c r="T192" s="34">
        <v>0.33</v>
      </c>
      <c r="U192" s="34">
        <v>0.25</v>
      </c>
      <c r="V192" s="34">
        <v>0.22</v>
      </c>
      <c r="W192" s="34">
        <v>0.51</v>
      </c>
      <c r="X192" s="34">
        <v>1.01</v>
      </c>
      <c r="Y192" s="34">
        <v>0.98976769911504436</v>
      </c>
      <c r="Z192" s="34">
        <v>1.1822455752212391</v>
      </c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6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</row>
    <row r="193" spans="1:48" ht="15.75" customHeight="1">
      <c r="A193" s="116" t="s">
        <v>748</v>
      </c>
      <c r="B193" s="95">
        <v>45792</v>
      </c>
      <c r="C193" s="69" t="s">
        <v>747</v>
      </c>
      <c r="D193" s="70">
        <v>1491</v>
      </c>
      <c r="E193" s="71">
        <v>9.1999999999999993</v>
      </c>
      <c r="F193" s="71">
        <v>9.3000000000000007</v>
      </c>
      <c r="G193" s="71">
        <v>4.13</v>
      </c>
      <c r="H193" s="71">
        <v>0.13</v>
      </c>
      <c r="I193" s="71">
        <v>0.47</v>
      </c>
      <c r="J193" s="72">
        <v>2.1000000000000001E-2</v>
      </c>
      <c r="K193" s="72">
        <v>9.5000000000000001E-2</v>
      </c>
      <c r="L193" s="72">
        <v>4.2999999999999997E-2</v>
      </c>
      <c r="M193" s="72">
        <v>1.2E-2</v>
      </c>
      <c r="N193" s="87">
        <f t="shared" si="15"/>
        <v>95.099000000000004</v>
      </c>
      <c r="O193" s="82">
        <v>35.130000000000003</v>
      </c>
      <c r="P193" s="34">
        <v>36.93</v>
      </c>
      <c r="Q193" s="34">
        <v>7.34</v>
      </c>
      <c r="R193" s="34">
        <v>17.89</v>
      </c>
      <c r="S193" s="34">
        <v>0.33</v>
      </c>
      <c r="T193" s="34">
        <v>0.27</v>
      </c>
      <c r="U193" s="34">
        <v>0.25</v>
      </c>
      <c r="V193" s="34">
        <v>0.25</v>
      </c>
      <c r="W193" s="34">
        <v>0.53</v>
      </c>
      <c r="X193" s="34">
        <v>0.96</v>
      </c>
      <c r="Y193" s="34">
        <v>1.0512382578992314</v>
      </c>
      <c r="Z193" s="34">
        <v>1.2601764873327639</v>
      </c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6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</row>
    <row r="194" spans="1:48" ht="15.75" customHeight="1">
      <c r="A194" s="116" t="s">
        <v>750</v>
      </c>
      <c r="B194" s="95">
        <v>45792</v>
      </c>
      <c r="C194" s="69" t="s">
        <v>749</v>
      </c>
      <c r="D194" s="70">
        <v>1481</v>
      </c>
      <c r="E194" s="71">
        <v>11.25</v>
      </c>
      <c r="F194" s="71">
        <v>11.35</v>
      </c>
      <c r="G194" s="71">
        <v>4.1399999999999997</v>
      </c>
      <c r="H194" s="71">
        <v>0.12</v>
      </c>
      <c r="I194" s="71">
        <v>0.38</v>
      </c>
      <c r="J194" s="72">
        <v>2.8000000000000001E-2</v>
      </c>
      <c r="K194" s="72">
        <v>9.4E-2</v>
      </c>
      <c r="L194" s="72">
        <v>3.6999999999999998E-2</v>
      </c>
      <c r="M194" s="72">
        <v>1.4999999999999999E-2</v>
      </c>
      <c r="N194" s="87">
        <f t="shared" si="15"/>
        <v>95.186000000000007</v>
      </c>
      <c r="O194" s="82">
        <v>34.85</v>
      </c>
      <c r="P194" s="34">
        <v>37.57</v>
      </c>
      <c r="Q194" s="34">
        <v>7.37</v>
      </c>
      <c r="R194" s="34">
        <v>17.61</v>
      </c>
      <c r="S194" s="34">
        <v>0.28999999999999998</v>
      </c>
      <c r="T194" s="34">
        <v>0.28000000000000003</v>
      </c>
      <c r="U194" s="34">
        <v>0.25</v>
      </c>
      <c r="V194" s="34">
        <v>0.21</v>
      </c>
      <c r="W194" s="34">
        <v>0.5</v>
      </c>
      <c r="X194" s="34">
        <v>0.98</v>
      </c>
      <c r="Y194" s="34">
        <v>1.0780487804878049</v>
      </c>
      <c r="Z194" s="34">
        <v>1.2895265423242466</v>
      </c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6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</row>
    <row r="195" spans="1:48" ht="15.75" customHeight="1">
      <c r="A195" s="117" t="s">
        <v>754</v>
      </c>
      <c r="B195" s="95">
        <v>45792</v>
      </c>
      <c r="C195" s="69" t="s">
        <v>753</v>
      </c>
      <c r="D195" s="70">
        <v>1489</v>
      </c>
      <c r="E195" s="71">
        <v>12.5</v>
      </c>
      <c r="F195" s="71">
        <v>13</v>
      </c>
      <c r="G195" s="71">
        <v>4.1900000000000004</v>
      </c>
      <c r="H195" s="71">
        <v>0.13</v>
      </c>
      <c r="I195" s="71">
        <v>0.48</v>
      </c>
      <c r="J195" s="72">
        <v>2.1000000000000001E-2</v>
      </c>
      <c r="K195" s="72">
        <v>9.7000000000000003E-2</v>
      </c>
      <c r="L195" s="72">
        <v>4.5999999999999999E-2</v>
      </c>
      <c r="M195" s="72">
        <v>1.4E-2</v>
      </c>
      <c r="N195" s="87">
        <f t="shared" si="15"/>
        <v>95.021999999999991</v>
      </c>
      <c r="O195" s="82">
        <v>34.6</v>
      </c>
      <c r="P195" s="34">
        <v>37.94</v>
      </c>
      <c r="Q195" s="34">
        <v>7.41</v>
      </c>
      <c r="R195" s="34">
        <v>17.5</v>
      </c>
      <c r="S195" s="34">
        <v>0.31</v>
      </c>
      <c r="T195" s="34">
        <v>0.26</v>
      </c>
      <c r="U195" s="34">
        <v>0.25</v>
      </c>
      <c r="V195" s="34">
        <v>0.22</v>
      </c>
      <c r="W195" s="34">
        <v>0.47</v>
      </c>
      <c r="X195" s="34">
        <v>0.94</v>
      </c>
      <c r="Y195" s="34">
        <v>1.0965317919075144</v>
      </c>
      <c r="Z195" s="34">
        <v>1.3106936416184969</v>
      </c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6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</row>
    <row r="196" spans="1:48" ht="15.75" customHeight="1">
      <c r="A196" s="117" t="s">
        <v>756</v>
      </c>
      <c r="B196" s="95">
        <v>45792</v>
      </c>
      <c r="C196" s="69" t="s">
        <v>755</v>
      </c>
      <c r="D196" s="70">
        <v>1485</v>
      </c>
      <c r="E196" s="71">
        <v>14.3</v>
      </c>
      <c r="F196" s="71">
        <v>14.4</v>
      </c>
      <c r="G196" s="71">
        <v>4.32</v>
      </c>
      <c r="H196" s="71">
        <v>0.14000000000000001</v>
      </c>
      <c r="I196" s="71">
        <v>0.34</v>
      </c>
      <c r="J196" s="72">
        <v>3.5000000000000003E-2</v>
      </c>
      <c r="K196" s="72">
        <v>9.1999999999999998E-2</v>
      </c>
      <c r="L196" s="72">
        <v>4.1000000000000002E-2</v>
      </c>
      <c r="M196" s="72">
        <v>1.7999999999999999E-2</v>
      </c>
      <c r="N196" s="87">
        <f t="shared" si="15"/>
        <v>95.013999999999996</v>
      </c>
      <c r="O196" s="82">
        <v>34.74</v>
      </c>
      <c r="P196" s="34">
        <v>37.82</v>
      </c>
      <c r="Q196" s="34">
        <v>7.58</v>
      </c>
      <c r="R196" s="34">
        <v>17.41</v>
      </c>
      <c r="S196" s="34">
        <v>0.22</v>
      </c>
      <c r="T196" s="34">
        <v>0.24</v>
      </c>
      <c r="U196" s="34">
        <v>0.25</v>
      </c>
      <c r="V196" s="34">
        <v>0.23</v>
      </c>
      <c r="W196" s="34">
        <v>0.49</v>
      </c>
      <c r="X196" s="34">
        <v>0.89</v>
      </c>
      <c r="Y196" s="34">
        <v>1.0886586067933217</v>
      </c>
      <c r="Z196" s="34">
        <v>1.3068508923431201</v>
      </c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6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</row>
    <row r="197" spans="1:48" ht="15.75" customHeight="1">
      <c r="A197" s="117" t="s">
        <v>758</v>
      </c>
      <c r="B197" s="95">
        <v>45792</v>
      </c>
      <c r="C197" s="69" t="s">
        <v>757</v>
      </c>
      <c r="D197" s="70">
        <v>1477</v>
      </c>
      <c r="E197" s="71">
        <v>17.100000000000001</v>
      </c>
      <c r="F197" s="71">
        <v>17.2</v>
      </c>
      <c r="G197" s="71">
        <v>4.3099999999999996</v>
      </c>
      <c r="H197" s="71">
        <v>0.16</v>
      </c>
      <c r="I197" s="71">
        <v>0.45</v>
      </c>
      <c r="J197" s="72">
        <v>2.5000000000000001E-2</v>
      </c>
      <c r="K197" s="72">
        <v>9.6000000000000002E-2</v>
      </c>
      <c r="L197" s="72">
        <v>5.0999999999999997E-2</v>
      </c>
      <c r="M197" s="72">
        <v>2.1000000000000001E-2</v>
      </c>
      <c r="N197" s="87">
        <f t="shared" si="15"/>
        <v>94.887</v>
      </c>
      <c r="O197" s="82">
        <v>34.93</v>
      </c>
      <c r="P197" s="34">
        <v>37.79</v>
      </c>
      <c r="Q197" s="34">
        <v>7.05</v>
      </c>
      <c r="R197" s="34">
        <v>17.5</v>
      </c>
      <c r="S197" s="34">
        <v>0.34</v>
      </c>
      <c r="T197" s="34">
        <v>0.26</v>
      </c>
      <c r="U197" s="34">
        <v>0.25</v>
      </c>
      <c r="V197" s="34">
        <v>0.19</v>
      </c>
      <c r="W197" s="34">
        <v>0.55000000000000004</v>
      </c>
      <c r="X197" s="34">
        <v>0.93</v>
      </c>
      <c r="Y197" s="34">
        <v>1.0818780417978815</v>
      </c>
      <c r="Z197" s="34">
        <v>1.2837102776982536</v>
      </c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6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</row>
    <row r="198" spans="1:48" ht="15.75" customHeight="1">
      <c r="A198" s="117" t="s">
        <v>760</v>
      </c>
      <c r="B198" s="95">
        <v>45792</v>
      </c>
      <c r="C198" s="69" t="s">
        <v>759</v>
      </c>
      <c r="D198" s="70">
        <v>1489</v>
      </c>
      <c r="E198" s="71">
        <v>19</v>
      </c>
      <c r="F198" s="71">
        <v>19.100000000000001</v>
      </c>
      <c r="G198" s="71">
        <v>4.4400000000000004</v>
      </c>
      <c r="H198" s="71">
        <v>0.16</v>
      </c>
      <c r="I198" s="71">
        <v>0.57999999999999996</v>
      </c>
      <c r="J198" s="72">
        <v>2.3E-2</v>
      </c>
      <c r="K198" s="72">
        <v>9.9000000000000005E-2</v>
      </c>
      <c r="L198" s="72">
        <v>0.06</v>
      </c>
      <c r="M198" s="72">
        <v>1.9E-2</v>
      </c>
      <c r="N198" s="87">
        <f t="shared" si="15"/>
        <v>94.619</v>
      </c>
      <c r="O198" s="82">
        <v>34.5</v>
      </c>
      <c r="P198" s="34">
        <v>38.43</v>
      </c>
      <c r="Q198" s="34">
        <v>6.92</v>
      </c>
      <c r="R198" s="34">
        <v>17.53</v>
      </c>
      <c r="S198" s="34">
        <v>0.4</v>
      </c>
      <c r="T198" s="34">
        <v>0.22</v>
      </c>
      <c r="U198" s="34">
        <v>0.25</v>
      </c>
      <c r="V198" s="34">
        <v>0.2</v>
      </c>
      <c r="W198" s="34">
        <v>0.53</v>
      </c>
      <c r="X198" s="34">
        <v>0.87</v>
      </c>
      <c r="Y198" s="34">
        <v>1.1139130434782609</v>
      </c>
      <c r="Z198" s="34">
        <v>1.3144927536231885</v>
      </c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6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</row>
    <row r="199" spans="1:48" ht="15.75" customHeight="1">
      <c r="A199" s="117" t="s">
        <v>762</v>
      </c>
      <c r="B199" s="95">
        <v>45792</v>
      </c>
      <c r="C199" s="69" t="s">
        <v>761</v>
      </c>
      <c r="D199" s="70">
        <v>1501</v>
      </c>
      <c r="E199" s="71">
        <v>21.1</v>
      </c>
      <c r="F199" s="71">
        <v>21.2</v>
      </c>
      <c r="G199" s="71">
        <v>4.3899999999999997</v>
      </c>
      <c r="H199" s="71">
        <v>0.17</v>
      </c>
      <c r="I199" s="71">
        <v>0.49</v>
      </c>
      <c r="J199" s="72">
        <v>1.7999999999999999E-2</v>
      </c>
      <c r="K199" s="72">
        <v>9.4E-2</v>
      </c>
      <c r="L199" s="72">
        <v>5.5E-2</v>
      </c>
      <c r="M199" s="72">
        <v>2.1000000000000001E-2</v>
      </c>
      <c r="N199" s="87">
        <f t="shared" si="15"/>
        <v>94.762</v>
      </c>
      <c r="O199" s="82">
        <v>34.700000000000003</v>
      </c>
      <c r="P199" s="34">
        <v>39.01</v>
      </c>
      <c r="Q199" s="34">
        <v>6.88</v>
      </c>
      <c r="R199" s="34">
        <v>17.11</v>
      </c>
      <c r="S199" s="34">
        <v>0.22</v>
      </c>
      <c r="T199" s="34">
        <v>0.21</v>
      </c>
      <c r="U199" s="34">
        <v>0.24</v>
      </c>
      <c r="V199" s="34">
        <v>0.22</v>
      </c>
      <c r="W199" s="34">
        <v>0.5</v>
      </c>
      <c r="X199" s="34">
        <v>0.83</v>
      </c>
      <c r="Y199" s="34">
        <v>1.1242074927953889</v>
      </c>
      <c r="Z199" s="34">
        <v>1.322478386167147</v>
      </c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6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</row>
    <row r="200" spans="1:48" ht="15.75" customHeight="1">
      <c r="A200" s="117" t="s">
        <v>763</v>
      </c>
      <c r="B200" s="95">
        <v>45792</v>
      </c>
      <c r="C200" s="69" t="s">
        <v>764</v>
      </c>
      <c r="D200" s="70">
        <v>1488</v>
      </c>
      <c r="E200" s="71">
        <v>23.2</v>
      </c>
      <c r="F200" s="71">
        <v>23.3</v>
      </c>
      <c r="G200" s="71">
        <v>4.29</v>
      </c>
      <c r="H200" s="71">
        <v>0.17</v>
      </c>
      <c r="I200" s="71">
        <v>0.37</v>
      </c>
      <c r="J200" s="72">
        <v>2.4E-2</v>
      </c>
      <c r="K200" s="72">
        <v>9.2999999999999999E-2</v>
      </c>
      <c r="L200" s="72">
        <v>4.2999999999999997E-2</v>
      </c>
      <c r="M200" s="72">
        <v>2.1999999999999999E-2</v>
      </c>
      <c r="N200" s="87">
        <f t="shared" si="15"/>
        <v>94.988</v>
      </c>
      <c r="O200" s="82">
        <v>34.770000000000003</v>
      </c>
      <c r="P200" s="34">
        <v>38.979999999999997</v>
      </c>
      <c r="Q200" s="34">
        <v>6.86</v>
      </c>
      <c r="R200" s="34">
        <v>16.72</v>
      </c>
      <c r="S200" s="34">
        <v>0.26</v>
      </c>
      <c r="T200" s="34">
        <v>0.28000000000000003</v>
      </c>
      <c r="U200" s="34">
        <v>0.25</v>
      </c>
      <c r="V200" s="34">
        <v>0.24</v>
      </c>
      <c r="W200" s="34">
        <v>0.54</v>
      </c>
      <c r="X200" s="34">
        <v>0.93</v>
      </c>
      <c r="Y200" s="34">
        <v>1.1210813920046014</v>
      </c>
      <c r="Z200" s="34">
        <v>1.3183779119930972</v>
      </c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6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</row>
    <row r="201" spans="1:48" ht="15.75" customHeight="1">
      <c r="A201" s="115"/>
      <c r="B201" s="95"/>
      <c r="C201" s="69"/>
      <c r="D201" s="70"/>
      <c r="E201" s="71"/>
      <c r="F201" s="71"/>
      <c r="G201" s="71"/>
      <c r="H201" s="71"/>
      <c r="I201" s="71"/>
      <c r="J201" s="72"/>
      <c r="K201" s="72"/>
      <c r="L201" s="72"/>
      <c r="M201" s="72"/>
      <c r="N201" s="87"/>
      <c r="O201" s="82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6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</row>
    <row r="202" spans="1:48" ht="15.75" customHeight="1">
      <c r="A202" s="117" t="s">
        <v>765</v>
      </c>
      <c r="B202" s="95">
        <v>45793</v>
      </c>
      <c r="C202" s="69" t="s">
        <v>766</v>
      </c>
      <c r="D202" s="70">
        <v>1496</v>
      </c>
      <c r="E202" s="71">
        <v>1.05</v>
      </c>
      <c r="F202" s="71">
        <v>1.1499999999999999</v>
      </c>
      <c r="G202" s="71">
        <v>4.32</v>
      </c>
      <c r="H202" s="71">
        <v>0.16</v>
      </c>
      <c r="I202" s="71">
        <v>0.56000000000000005</v>
      </c>
      <c r="J202" s="72">
        <v>0.02</v>
      </c>
      <c r="K202" s="72">
        <v>9.4E-2</v>
      </c>
      <c r="L202" s="72">
        <v>0.06</v>
      </c>
      <c r="M202" s="72">
        <v>2.1000000000000001E-2</v>
      </c>
      <c r="N202" s="87">
        <f t="shared" ref="N202:N213" si="16">100-SUM(G202:M202)</f>
        <v>94.765000000000001</v>
      </c>
      <c r="O202" s="82">
        <v>34.159999999999997</v>
      </c>
      <c r="P202" s="34">
        <v>39.369999999999997</v>
      </c>
      <c r="Q202" s="34">
        <v>6.91</v>
      </c>
      <c r="R202" s="34">
        <v>17.21</v>
      </c>
      <c r="S202" s="34">
        <v>0.24</v>
      </c>
      <c r="T202" s="34">
        <v>0.21</v>
      </c>
      <c r="U202" s="34">
        <v>0.26</v>
      </c>
      <c r="V202" s="34">
        <v>0.22</v>
      </c>
      <c r="W202" s="34">
        <v>0.48</v>
      </c>
      <c r="X202" s="34">
        <v>0.84</v>
      </c>
      <c r="Y202" s="34">
        <v>1.1525175644028103</v>
      </c>
      <c r="Z202" s="34">
        <v>1.3548009367681499</v>
      </c>
      <c r="AA202" s="34"/>
      <c r="AB202" s="34" t="s">
        <v>48</v>
      </c>
      <c r="AC202" s="34">
        <v>23</v>
      </c>
      <c r="AD202" s="34">
        <v>24.8</v>
      </c>
      <c r="AE202" s="34">
        <v>18.2</v>
      </c>
      <c r="AF202" s="34">
        <v>0.6</v>
      </c>
      <c r="AG202" s="34">
        <v>3.35</v>
      </c>
      <c r="AH202" s="34">
        <v>53.05</v>
      </c>
      <c r="AI202" s="34">
        <v>1.3626373626373627</v>
      </c>
      <c r="AJ202" s="34">
        <v>42.325581395348841</v>
      </c>
      <c r="AK202" s="34">
        <v>858.57499999999993</v>
      </c>
      <c r="AL202" s="36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</row>
    <row r="203" spans="1:48" ht="15.75" customHeight="1">
      <c r="A203" s="117" t="s">
        <v>767</v>
      </c>
      <c r="B203" s="95">
        <v>45793</v>
      </c>
      <c r="C203" s="69" t="s">
        <v>768</v>
      </c>
      <c r="D203" s="70">
        <v>1477</v>
      </c>
      <c r="E203" s="71">
        <v>2.4500000000000002</v>
      </c>
      <c r="F203" s="71">
        <v>2.5499999999999998</v>
      </c>
      <c r="G203" s="71">
        <v>4.3600000000000003</v>
      </c>
      <c r="H203" s="71">
        <v>0.15</v>
      </c>
      <c r="I203" s="71">
        <v>0.36</v>
      </c>
      <c r="J203" s="72">
        <v>2.5999999999999999E-2</v>
      </c>
      <c r="K203" s="72">
        <v>9.2999999999999999E-2</v>
      </c>
      <c r="L203" s="72">
        <v>4.2000000000000003E-2</v>
      </c>
      <c r="M203" s="72">
        <v>0.02</v>
      </c>
      <c r="N203" s="87">
        <f t="shared" si="16"/>
        <v>94.948999999999998</v>
      </c>
      <c r="O203" s="82">
        <v>34.119999999999997</v>
      </c>
      <c r="P203" s="34">
        <v>39.130000000000003</v>
      </c>
      <c r="Q203" s="34">
        <v>6.9</v>
      </c>
      <c r="R203" s="34">
        <v>17.29</v>
      </c>
      <c r="S203" s="34">
        <v>0.28000000000000003</v>
      </c>
      <c r="T203" s="34">
        <v>0.24</v>
      </c>
      <c r="U203" s="34">
        <v>0.25</v>
      </c>
      <c r="V203" s="34">
        <v>0.24</v>
      </c>
      <c r="W203" s="34">
        <v>0.51</v>
      </c>
      <c r="X203" s="34">
        <v>0.91</v>
      </c>
      <c r="Y203" s="34">
        <v>1.1468347010550999</v>
      </c>
      <c r="Z203" s="34">
        <v>1.3490621336459556</v>
      </c>
      <c r="AA203" s="34"/>
      <c r="AB203" s="34" t="s">
        <v>50</v>
      </c>
      <c r="AC203" s="34">
        <v>7</v>
      </c>
      <c r="AD203" s="34" t="s">
        <v>97</v>
      </c>
      <c r="AE203" s="34"/>
      <c r="AF203" s="34"/>
      <c r="AG203" s="34"/>
      <c r="AH203" s="34"/>
      <c r="AI203" s="34"/>
      <c r="AJ203" s="34"/>
      <c r="AK203" s="34"/>
      <c r="AL203" s="36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</row>
    <row r="204" spans="1:48" ht="15.75" customHeight="1">
      <c r="A204" s="118" t="s">
        <v>770</v>
      </c>
      <c r="B204" s="95">
        <v>45793</v>
      </c>
      <c r="C204" s="69" t="s">
        <v>769</v>
      </c>
      <c r="D204" s="70">
        <v>1478</v>
      </c>
      <c r="E204" s="71">
        <v>4.5</v>
      </c>
      <c r="F204" s="71">
        <v>5</v>
      </c>
      <c r="G204" s="71">
        <v>4.3099999999999996</v>
      </c>
      <c r="H204" s="71">
        <v>0.15</v>
      </c>
      <c r="I204" s="71">
        <v>0.37</v>
      </c>
      <c r="J204" s="72">
        <v>2.9000000000000001E-2</v>
      </c>
      <c r="K204" s="72">
        <v>9.4E-2</v>
      </c>
      <c r="L204" s="72">
        <v>4.4999999999999998E-2</v>
      </c>
      <c r="M204" s="72">
        <v>0.02</v>
      </c>
      <c r="N204" s="87">
        <f t="shared" si="16"/>
        <v>94.981999999999999</v>
      </c>
      <c r="O204" s="82">
        <v>34.72</v>
      </c>
      <c r="P204" s="34">
        <v>38.270000000000003</v>
      </c>
      <c r="Q204" s="34">
        <v>6.92</v>
      </c>
      <c r="R204" s="34">
        <v>17.32</v>
      </c>
      <c r="S204" s="34">
        <v>0.34</v>
      </c>
      <c r="T204" s="34">
        <v>0.28999999999999998</v>
      </c>
      <c r="U204" s="34">
        <v>0.26</v>
      </c>
      <c r="V204" s="34">
        <v>0.25</v>
      </c>
      <c r="W204" s="34">
        <v>0.54</v>
      </c>
      <c r="X204" s="34">
        <v>0.99</v>
      </c>
      <c r="Y204" s="34">
        <f>P204/O204</f>
        <v>1.102246543778802</v>
      </c>
      <c r="Z204" s="34">
        <f>(Q204+P204)/O204</f>
        <v>1.3015552995391706</v>
      </c>
      <c r="AA204" s="34"/>
      <c r="AB204" s="34" t="s">
        <v>53</v>
      </c>
      <c r="AC204" s="34">
        <v>14.3</v>
      </c>
      <c r="AD204" s="34"/>
      <c r="AE204" s="34"/>
      <c r="AF204" s="34"/>
      <c r="AG204" s="34"/>
      <c r="AH204" s="34"/>
      <c r="AI204" s="34"/>
      <c r="AJ204" s="34"/>
      <c r="AK204" s="34"/>
      <c r="AL204" s="36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</row>
    <row r="205" spans="1:48" ht="15.75" customHeight="1">
      <c r="A205" s="119" t="s">
        <v>771</v>
      </c>
      <c r="B205" s="95">
        <v>45793</v>
      </c>
      <c r="C205" s="69" t="s">
        <v>772</v>
      </c>
      <c r="D205" s="70">
        <v>1471</v>
      </c>
      <c r="E205" s="71">
        <v>8</v>
      </c>
      <c r="F205" s="71">
        <v>8.1</v>
      </c>
      <c r="G205" s="71">
        <v>4.34</v>
      </c>
      <c r="H205" s="71">
        <v>0.15</v>
      </c>
      <c r="I205" s="71">
        <v>0.44</v>
      </c>
      <c r="J205" s="72">
        <v>2.8000000000000001E-2</v>
      </c>
      <c r="K205" s="72">
        <v>9.7000000000000003E-2</v>
      </c>
      <c r="L205" s="72">
        <v>4.9000000000000002E-2</v>
      </c>
      <c r="M205" s="72">
        <v>1.9E-2</v>
      </c>
      <c r="N205" s="87">
        <f t="shared" si="16"/>
        <v>94.876999999999995</v>
      </c>
      <c r="O205" s="82">
        <v>34.78</v>
      </c>
      <c r="P205" s="34">
        <v>37.520000000000003</v>
      </c>
      <c r="Q205" s="34">
        <v>6.91</v>
      </c>
      <c r="R205" s="34">
        <v>17.66</v>
      </c>
      <c r="S205" s="34">
        <v>0.53</v>
      </c>
      <c r="T205" s="34">
        <v>0.28000000000000003</v>
      </c>
      <c r="U205" s="34">
        <v>0.24</v>
      </c>
      <c r="V205" s="34">
        <v>0.25</v>
      </c>
      <c r="W205" s="34">
        <v>0.5</v>
      </c>
      <c r="X205" s="34">
        <v>0.97</v>
      </c>
      <c r="Y205" s="34">
        <v>1.0787809085681426</v>
      </c>
      <c r="Z205" s="34">
        <v>1.277458309373203</v>
      </c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6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</row>
    <row r="206" spans="1:48" ht="15.75" customHeight="1">
      <c r="A206" s="119" t="s">
        <v>774</v>
      </c>
      <c r="B206" s="95">
        <v>45793</v>
      </c>
      <c r="C206" s="69" t="s">
        <v>773</v>
      </c>
      <c r="D206" s="70">
        <v>1465</v>
      </c>
      <c r="E206" s="71">
        <v>9.4</v>
      </c>
      <c r="F206" s="71">
        <v>9.5</v>
      </c>
      <c r="G206" s="71">
        <v>4.3899999999999997</v>
      </c>
      <c r="H206" s="71">
        <v>0.14000000000000001</v>
      </c>
      <c r="I206" s="71">
        <v>0.46</v>
      </c>
      <c r="J206" s="72">
        <v>4.1000000000000002E-2</v>
      </c>
      <c r="K206" s="72">
        <v>9.6000000000000002E-2</v>
      </c>
      <c r="L206" s="72">
        <v>0.04</v>
      </c>
      <c r="M206" s="72">
        <v>2.1000000000000001E-2</v>
      </c>
      <c r="N206" s="87">
        <f t="shared" si="16"/>
        <v>94.811999999999998</v>
      </c>
      <c r="O206" s="82">
        <v>35.14</v>
      </c>
      <c r="P206" s="34">
        <v>37.840000000000003</v>
      </c>
      <c r="Q206" s="34">
        <v>6.87</v>
      </c>
      <c r="R206" s="34">
        <v>17.309999999999999</v>
      </c>
      <c r="S206" s="34">
        <v>0.37</v>
      </c>
      <c r="T206" s="34">
        <v>0.28000000000000003</v>
      </c>
      <c r="U206" s="34">
        <v>0.26</v>
      </c>
      <c r="V206" s="34">
        <v>0.26</v>
      </c>
      <c r="W206" s="34">
        <v>0.51</v>
      </c>
      <c r="X206" s="34">
        <v>0.97</v>
      </c>
      <c r="Y206" s="34">
        <v>1.0768355150825271</v>
      </c>
      <c r="Z206" s="34">
        <v>1.2723392145702903</v>
      </c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6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</row>
    <row r="207" spans="1:48" ht="15.75" customHeight="1">
      <c r="A207" s="120" t="s">
        <v>776</v>
      </c>
      <c r="B207" s="95">
        <v>45793</v>
      </c>
      <c r="C207" s="69" t="s">
        <v>775</v>
      </c>
      <c r="D207" s="70">
        <v>1485</v>
      </c>
      <c r="E207" s="71">
        <v>11.5</v>
      </c>
      <c r="F207" s="71">
        <v>12</v>
      </c>
      <c r="G207" s="71">
        <v>4.17</v>
      </c>
      <c r="H207" s="71">
        <v>0.11</v>
      </c>
      <c r="I207" s="71">
        <v>0.34</v>
      </c>
      <c r="J207" s="72">
        <v>2.1000000000000001E-2</v>
      </c>
      <c r="K207" s="72">
        <v>9.5000000000000001E-2</v>
      </c>
      <c r="L207" s="72">
        <v>2.9000000000000001E-2</v>
      </c>
      <c r="M207" s="72">
        <v>1.2E-2</v>
      </c>
      <c r="N207" s="87">
        <f t="shared" si="16"/>
        <v>95.222999999999999</v>
      </c>
      <c r="O207" s="82">
        <v>34.659999999999997</v>
      </c>
      <c r="P207" s="34">
        <v>38.92</v>
      </c>
      <c r="Q207" s="34">
        <v>6.9</v>
      </c>
      <c r="R207" s="34">
        <v>16.899999999999999</v>
      </c>
      <c r="S207" s="34">
        <v>0.28999999999999998</v>
      </c>
      <c r="T207" s="34">
        <v>0.28000000000000003</v>
      </c>
      <c r="U207" s="34">
        <v>0.26</v>
      </c>
      <c r="V207" s="34">
        <v>0.22</v>
      </c>
      <c r="W207" s="34">
        <v>0.5</v>
      </c>
      <c r="X207" s="34">
        <v>0.96</v>
      </c>
      <c r="Y207" s="34">
        <v>1.1229082515868438</v>
      </c>
      <c r="Z207" s="34">
        <v>1.3219849971148299</v>
      </c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6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</row>
    <row r="208" spans="1:48" ht="15.75" customHeight="1">
      <c r="A208" s="120" t="s">
        <v>778</v>
      </c>
      <c r="B208" s="95">
        <v>45793</v>
      </c>
      <c r="C208" s="69" t="s">
        <v>777</v>
      </c>
      <c r="D208" s="70">
        <v>1481</v>
      </c>
      <c r="E208" s="71">
        <v>13.5</v>
      </c>
      <c r="F208" s="71">
        <v>14</v>
      </c>
      <c r="G208" s="71">
        <v>4.17</v>
      </c>
      <c r="H208" s="71">
        <v>0.13</v>
      </c>
      <c r="I208" s="71">
        <v>0.39</v>
      </c>
      <c r="J208" s="72">
        <v>1.7999999999999999E-2</v>
      </c>
      <c r="K208" s="72">
        <v>9.1999999999999998E-2</v>
      </c>
      <c r="L208" s="72">
        <v>2.5000000000000001E-2</v>
      </c>
      <c r="M208" s="72">
        <v>1.2999999999999999E-2</v>
      </c>
      <c r="N208" s="87">
        <f t="shared" si="16"/>
        <v>95.162000000000006</v>
      </c>
      <c r="O208" s="82">
        <v>34.46</v>
      </c>
      <c r="P208" s="34">
        <v>38.799999999999997</v>
      </c>
      <c r="Q208" s="34">
        <v>6.97</v>
      </c>
      <c r="R208" s="34">
        <v>16.97</v>
      </c>
      <c r="S208" s="34">
        <v>0.38</v>
      </c>
      <c r="T208" s="34">
        <v>0.28999999999999998</v>
      </c>
      <c r="U208" s="34">
        <v>0.27</v>
      </c>
      <c r="V208" s="34">
        <v>0.21</v>
      </c>
      <c r="W208" s="34">
        <v>0.47</v>
      </c>
      <c r="X208" s="34">
        <v>0.98</v>
      </c>
      <c r="Y208" s="34">
        <v>1.1259431224608241</v>
      </c>
      <c r="Z208" s="34">
        <v>1.328206616366802</v>
      </c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6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</row>
    <row r="209" spans="1:48" ht="15.75" customHeight="1">
      <c r="A209" s="120" t="s">
        <v>780</v>
      </c>
      <c r="B209" s="95">
        <v>45793</v>
      </c>
      <c r="C209" s="69" t="s">
        <v>779</v>
      </c>
      <c r="D209" s="70">
        <v>1479</v>
      </c>
      <c r="E209" s="71">
        <v>15.2</v>
      </c>
      <c r="F209" s="71">
        <v>15.3</v>
      </c>
      <c r="G209" s="71">
        <v>4.2699999999999996</v>
      </c>
      <c r="H209" s="71">
        <v>0.14000000000000001</v>
      </c>
      <c r="I209" s="71">
        <v>0.37</v>
      </c>
      <c r="J209" s="72">
        <v>2.5999999999999999E-2</v>
      </c>
      <c r="K209" s="72">
        <v>9.1999999999999998E-2</v>
      </c>
      <c r="L209" s="72">
        <v>4.2999999999999997E-2</v>
      </c>
      <c r="M209" s="72">
        <v>1.9E-2</v>
      </c>
      <c r="N209" s="87">
        <f t="shared" si="16"/>
        <v>95.04</v>
      </c>
      <c r="O209" s="82">
        <v>34.26</v>
      </c>
      <c r="P209" s="34">
        <v>39.04</v>
      </c>
      <c r="Q209" s="34">
        <v>6.9</v>
      </c>
      <c r="R209" s="34">
        <v>17.23</v>
      </c>
      <c r="S209" s="34">
        <v>0.4</v>
      </c>
      <c r="T209" s="34">
        <v>0.24</v>
      </c>
      <c r="U209" s="34">
        <v>0.26</v>
      </c>
      <c r="V209" s="34">
        <v>0.19</v>
      </c>
      <c r="W209" s="34">
        <v>0.45</v>
      </c>
      <c r="X209" s="34">
        <v>0.92</v>
      </c>
      <c r="Y209" s="34">
        <v>1.1395213076474022</v>
      </c>
      <c r="Z209" s="34">
        <v>1.3409223584354932</v>
      </c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6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</row>
    <row r="210" spans="1:48" ht="15.75" customHeight="1">
      <c r="A210" s="120" t="s">
        <v>782</v>
      </c>
      <c r="B210" s="95">
        <v>45793</v>
      </c>
      <c r="C210" s="69" t="s">
        <v>781</v>
      </c>
      <c r="D210" s="70">
        <v>1483</v>
      </c>
      <c r="E210" s="71">
        <v>16.5</v>
      </c>
      <c r="F210" s="71">
        <v>17</v>
      </c>
      <c r="G210" s="71">
        <v>4.3499999999999996</v>
      </c>
      <c r="H210" s="71">
        <v>0.17</v>
      </c>
      <c r="I210" s="71">
        <v>0.45</v>
      </c>
      <c r="J210" s="72">
        <v>0.02</v>
      </c>
      <c r="K210" s="72">
        <v>9.9000000000000005E-2</v>
      </c>
      <c r="L210" s="72">
        <v>5.5E-2</v>
      </c>
      <c r="M210" s="72">
        <v>0.02</v>
      </c>
      <c r="N210" s="87">
        <f t="shared" si="16"/>
        <v>94.835999999999999</v>
      </c>
      <c r="O210" s="82">
        <v>34.29</v>
      </c>
      <c r="P210" s="34">
        <v>39.32</v>
      </c>
      <c r="Q210" s="34">
        <v>6.89</v>
      </c>
      <c r="R210" s="34">
        <v>17.05</v>
      </c>
      <c r="S210" s="34">
        <v>0.26</v>
      </c>
      <c r="T210" s="34">
        <v>0.24</v>
      </c>
      <c r="U210" s="34">
        <v>0.26</v>
      </c>
      <c r="V210" s="34">
        <v>0.2</v>
      </c>
      <c r="W210" s="34">
        <v>0.45</v>
      </c>
      <c r="X210" s="34">
        <v>0.92</v>
      </c>
      <c r="Y210" s="34">
        <v>1.1466899970836979</v>
      </c>
      <c r="Z210" s="34">
        <v>1.3476232137649462</v>
      </c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6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</row>
    <row r="211" spans="1:48" ht="15.75" customHeight="1">
      <c r="A211" s="120" t="s">
        <v>784</v>
      </c>
      <c r="B211" s="95">
        <v>45793</v>
      </c>
      <c r="C211" s="69" t="s">
        <v>783</v>
      </c>
      <c r="D211" s="70">
        <v>1489</v>
      </c>
      <c r="E211" s="71">
        <v>18.5</v>
      </c>
      <c r="F211" s="71">
        <v>19</v>
      </c>
      <c r="G211" s="71">
        <v>4.43</v>
      </c>
      <c r="H211" s="71">
        <v>0.15</v>
      </c>
      <c r="I211" s="71">
        <v>0.41</v>
      </c>
      <c r="J211" s="72">
        <v>2.4E-2</v>
      </c>
      <c r="K211" s="72">
        <v>9.2999999999999999E-2</v>
      </c>
      <c r="L211" s="72">
        <v>4.7E-2</v>
      </c>
      <c r="M211" s="72">
        <v>1.9E-2</v>
      </c>
      <c r="N211" s="87">
        <f t="shared" si="16"/>
        <v>94.826999999999998</v>
      </c>
      <c r="O211" s="82">
        <v>34.06</v>
      </c>
      <c r="P211" s="34">
        <v>39.51</v>
      </c>
      <c r="Q211" s="34">
        <v>6.97</v>
      </c>
      <c r="R211" s="34">
        <v>16.920000000000002</v>
      </c>
      <c r="S211" s="34">
        <v>0.34</v>
      </c>
      <c r="T211" s="34">
        <v>0.25</v>
      </c>
      <c r="U211" s="34">
        <v>0.25</v>
      </c>
      <c r="V211" s="34">
        <v>0.21</v>
      </c>
      <c r="W211" s="34">
        <v>0.46</v>
      </c>
      <c r="X211" s="34">
        <v>0.92</v>
      </c>
      <c r="Y211" s="34">
        <v>1.1600117439812094</v>
      </c>
      <c r="Z211" s="34">
        <v>1.3646506165590133</v>
      </c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6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</row>
    <row r="212" spans="1:48" ht="15.75" customHeight="1">
      <c r="A212" s="120" t="s">
        <v>786</v>
      </c>
      <c r="B212" s="95">
        <v>45793</v>
      </c>
      <c r="C212" s="69" t="s">
        <v>785</v>
      </c>
      <c r="D212" s="70">
        <v>1474</v>
      </c>
      <c r="E212" s="71">
        <v>21</v>
      </c>
      <c r="F212" s="71">
        <v>21.1</v>
      </c>
      <c r="G212" s="71">
        <v>4.3499999999999996</v>
      </c>
      <c r="H212" s="71">
        <v>0.14000000000000001</v>
      </c>
      <c r="I212" s="71">
        <v>0.3</v>
      </c>
      <c r="J212" s="72">
        <v>3.6999999999999998E-2</v>
      </c>
      <c r="K212" s="72">
        <v>9.2999999999999999E-2</v>
      </c>
      <c r="L212" s="72">
        <v>3.5000000000000003E-2</v>
      </c>
      <c r="M212" s="72">
        <v>0.02</v>
      </c>
      <c r="N212" s="87">
        <f t="shared" si="16"/>
        <v>95.025000000000006</v>
      </c>
      <c r="O212" s="82">
        <v>34.92</v>
      </c>
      <c r="P212" s="34">
        <v>38.380000000000003</v>
      </c>
      <c r="Q212" s="34">
        <v>7.07</v>
      </c>
      <c r="R212" s="34">
        <v>16.850000000000001</v>
      </c>
      <c r="S212" s="34">
        <v>0.32</v>
      </c>
      <c r="T212" s="34">
        <v>0.32</v>
      </c>
      <c r="U212" s="34">
        <v>0.25</v>
      </c>
      <c r="V212" s="34">
        <v>0.22</v>
      </c>
      <c r="W212" s="34">
        <v>0.53</v>
      </c>
      <c r="X212" s="34">
        <v>1.02</v>
      </c>
      <c r="Y212" s="34">
        <v>1.0990836197021765</v>
      </c>
      <c r="Z212" s="34">
        <v>1.3015463917525774</v>
      </c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6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</row>
    <row r="213" spans="1:48" ht="15.75" customHeight="1">
      <c r="A213" s="120" t="s">
        <v>788</v>
      </c>
      <c r="B213" s="95">
        <v>45793</v>
      </c>
      <c r="C213" s="69" t="s">
        <v>787</v>
      </c>
      <c r="D213" s="70">
        <v>1487</v>
      </c>
      <c r="E213" s="71">
        <v>22.5</v>
      </c>
      <c r="F213" s="71">
        <v>23</v>
      </c>
      <c r="G213" s="71">
        <v>4.3</v>
      </c>
      <c r="H213" s="71">
        <v>0.16</v>
      </c>
      <c r="I213" s="71">
        <v>0.38</v>
      </c>
      <c r="J213" s="72">
        <v>2.4E-2</v>
      </c>
      <c r="K213" s="72">
        <v>9.5000000000000001E-2</v>
      </c>
      <c r="L213" s="72">
        <v>4.5999999999999999E-2</v>
      </c>
      <c r="M213" s="72">
        <v>2.1000000000000001E-2</v>
      </c>
      <c r="N213" s="87">
        <f t="shared" si="16"/>
        <v>94.974000000000004</v>
      </c>
      <c r="O213" s="82">
        <v>34.44</v>
      </c>
      <c r="P213" s="34">
        <v>38.71</v>
      </c>
      <c r="Q213" s="34">
        <v>7.16</v>
      </c>
      <c r="R213" s="34">
        <v>17.12</v>
      </c>
      <c r="S213" s="34">
        <v>0.25</v>
      </c>
      <c r="T213" s="34">
        <v>0.27</v>
      </c>
      <c r="U213" s="34">
        <v>0.25</v>
      </c>
      <c r="V213" s="34">
        <v>0.21</v>
      </c>
      <c r="W213" s="34">
        <v>0.48</v>
      </c>
      <c r="X213" s="34">
        <v>1</v>
      </c>
      <c r="Y213" s="34">
        <f>P213/O213</f>
        <v>1.1239837398373984</v>
      </c>
      <c r="Z213" s="34">
        <f>(Q213+P213)/O213</f>
        <v>1.3318815331010456</v>
      </c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6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</row>
    <row r="214" spans="1:48" ht="15.75" customHeight="1">
      <c r="A214" s="115"/>
      <c r="B214" s="95"/>
      <c r="C214" s="69"/>
      <c r="D214" s="70"/>
      <c r="E214" s="71"/>
      <c r="F214" s="71"/>
      <c r="G214" s="71"/>
      <c r="H214" s="71"/>
      <c r="I214" s="71"/>
      <c r="J214" s="72"/>
      <c r="K214" s="72"/>
      <c r="L214" s="72"/>
      <c r="M214" s="72"/>
      <c r="N214" s="87"/>
      <c r="O214" s="82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6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</row>
    <row r="215" spans="1:48" ht="15.75" customHeight="1">
      <c r="A215" s="120" t="s">
        <v>790</v>
      </c>
      <c r="B215" s="95">
        <v>45794</v>
      </c>
      <c r="C215" s="69" t="s">
        <v>789</v>
      </c>
      <c r="D215" s="70">
        <v>1472</v>
      </c>
      <c r="E215" s="71">
        <v>12.4</v>
      </c>
      <c r="F215" s="71">
        <v>12.5</v>
      </c>
      <c r="G215" s="71">
        <v>4.3099999999999996</v>
      </c>
      <c r="H215" s="71">
        <v>0.16</v>
      </c>
      <c r="I215" s="71">
        <v>0.35</v>
      </c>
      <c r="J215" s="72">
        <v>2.5000000000000001E-2</v>
      </c>
      <c r="K215" s="72">
        <v>9.6000000000000002E-2</v>
      </c>
      <c r="L215" s="72">
        <v>4.4999999999999998E-2</v>
      </c>
      <c r="M215" s="72">
        <v>1.9E-2</v>
      </c>
      <c r="N215" s="87">
        <f t="shared" ref="N215:N227" si="17">100-SUM(G215:M215)</f>
        <v>94.995000000000005</v>
      </c>
      <c r="O215" s="82">
        <v>35.229999999999997</v>
      </c>
      <c r="P215" s="34">
        <v>38.159999999999997</v>
      </c>
      <c r="Q215" s="34">
        <v>6.98</v>
      </c>
      <c r="R215" s="34">
        <v>16.87</v>
      </c>
      <c r="S215" s="34">
        <v>0.31</v>
      </c>
      <c r="T215" s="34">
        <v>0.28000000000000003</v>
      </c>
      <c r="U215" s="34">
        <v>0.25</v>
      </c>
      <c r="V215" s="34">
        <v>0.22</v>
      </c>
      <c r="W215" s="34">
        <v>0.53</v>
      </c>
      <c r="X215" s="34">
        <v>0.99</v>
      </c>
      <c r="Y215" s="34">
        <v>1.0831677547544707</v>
      </c>
      <c r="Z215" s="34">
        <v>1.2812943514050525</v>
      </c>
      <c r="AA215" s="34"/>
      <c r="AB215" s="34" t="s">
        <v>48</v>
      </c>
      <c r="AC215" s="34">
        <v>23</v>
      </c>
      <c r="AD215" s="34" t="s">
        <v>97</v>
      </c>
      <c r="AE215" s="34"/>
      <c r="AF215" s="34"/>
      <c r="AG215" s="34"/>
      <c r="AH215" s="34"/>
      <c r="AI215" s="34"/>
      <c r="AJ215" s="34"/>
      <c r="AK215" s="34"/>
      <c r="AL215" s="36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</row>
    <row r="216" spans="1:48" ht="15.75" customHeight="1">
      <c r="A216" s="120" t="s">
        <v>791</v>
      </c>
      <c r="B216" s="95">
        <v>45794</v>
      </c>
      <c r="C216" s="69" t="s">
        <v>792</v>
      </c>
      <c r="D216" s="70">
        <v>1482</v>
      </c>
      <c r="E216" s="71">
        <v>2.4500000000000002</v>
      </c>
      <c r="F216" s="71">
        <v>2.5499999999999998</v>
      </c>
      <c r="G216" s="71">
        <v>4.3099999999999996</v>
      </c>
      <c r="H216" s="71">
        <v>0.15</v>
      </c>
      <c r="I216" s="71">
        <v>0.35</v>
      </c>
      <c r="J216" s="72">
        <v>2.7E-2</v>
      </c>
      <c r="K216" s="72">
        <v>9.0999999999999998E-2</v>
      </c>
      <c r="L216" s="72">
        <v>4.3999999999999997E-2</v>
      </c>
      <c r="M216" s="72">
        <v>1.9E-2</v>
      </c>
      <c r="N216" s="87">
        <f t="shared" si="17"/>
        <v>95.009</v>
      </c>
      <c r="O216" s="82">
        <v>34.44</v>
      </c>
      <c r="P216" s="34">
        <v>38.26</v>
      </c>
      <c r="Q216" s="34">
        <v>7.13</v>
      </c>
      <c r="R216" s="34">
        <v>17.38</v>
      </c>
      <c r="S216" s="34">
        <v>0.35</v>
      </c>
      <c r="T216" s="34">
        <v>0.26</v>
      </c>
      <c r="U216" s="34">
        <v>0.25</v>
      </c>
      <c r="V216" s="34">
        <v>0.22</v>
      </c>
      <c r="W216" s="34">
        <v>0.52</v>
      </c>
      <c r="X216" s="34">
        <v>0.98</v>
      </c>
      <c r="Y216" s="34">
        <v>1.1109175377468061</v>
      </c>
      <c r="Z216" s="34">
        <v>1.3179442508710801</v>
      </c>
      <c r="AA216" s="34"/>
      <c r="AB216" s="34" t="s">
        <v>50</v>
      </c>
      <c r="AC216" s="34">
        <v>7</v>
      </c>
      <c r="AD216" s="34">
        <v>24.8</v>
      </c>
      <c r="AE216" s="34">
        <v>18.8</v>
      </c>
      <c r="AF216" s="34">
        <v>0.6</v>
      </c>
      <c r="AG216" s="34">
        <v>3.22</v>
      </c>
      <c r="AH216" s="34">
        <v>52.58</v>
      </c>
      <c r="AI216" s="34">
        <v>1.3191489361702127</v>
      </c>
      <c r="AJ216" s="34">
        <v>43.119266055045877</v>
      </c>
      <c r="AK216" s="34">
        <v>854.61</v>
      </c>
      <c r="AL216" s="36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</row>
    <row r="217" spans="1:48" ht="15.75" customHeight="1">
      <c r="A217" s="120" t="s">
        <v>794</v>
      </c>
      <c r="B217" s="95">
        <v>45794</v>
      </c>
      <c r="C217" s="69" t="s">
        <v>793</v>
      </c>
      <c r="D217" s="70">
        <v>1479</v>
      </c>
      <c r="E217" s="71">
        <v>4.5</v>
      </c>
      <c r="F217" s="71">
        <v>5</v>
      </c>
      <c r="G217" s="71">
        <v>4.29</v>
      </c>
      <c r="H217" s="71">
        <v>0.15</v>
      </c>
      <c r="I217" s="71">
        <v>0.4</v>
      </c>
      <c r="J217" s="72">
        <v>2.7E-2</v>
      </c>
      <c r="K217" s="72">
        <v>9.4E-2</v>
      </c>
      <c r="L217" s="72">
        <v>4.5999999999999999E-2</v>
      </c>
      <c r="M217" s="72">
        <v>1.9E-2</v>
      </c>
      <c r="N217" s="87">
        <f t="shared" si="17"/>
        <v>94.974000000000004</v>
      </c>
      <c r="O217" s="82">
        <v>35.270000000000003</v>
      </c>
      <c r="P217" s="34">
        <v>37.74</v>
      </c>
      <c r="Q217" s="34">
        <v>7.01</v>
      </c>
      <c r="R217" s="34">
        <v>17.28</v>
      </c>
      <c r="S217" s="34">
        <v>0.34</v>
      </c>
      <c r="T217" s="34">
        <v>0.26</v>
      </c>
      <c r="U217" s="34">
        <v>0.24</v>
      </c>
      <c r="V217" s="34">
        <v>0.28999999999999998</v>
      </c>
      <c r="W217" s="34">
        <v>0.5</v>
      </c>
      <c r="X217" s="34">
        <v>0.96</v>
      </c>
      <c r="Y217" s="34">
        <f>P217/O217</f>
        <v>1.0700311879784519</v>
      </c>
      <c r="Z217" s="34">
        <f>(Q217+P217)/O217</f>
        <v>1.2687836688403742</v>
      </c>
      <c r="AA217" s="34"/>
      <c r="AB217" s="34" t="s">
        <v>53</v>
      </c>
      <c r="AC217" s="34">
        <v>14.3</v>
      </c>
      <c r="AD217" s="34" t="s">
        <v>97</v>
      </c>
      <c r="AE217" s="34"/>
      <c r="AF217" s="34"/>
      <c r="AG217" s="34"/>
      <c r="AH217" s="34"/>
      <c r="AI217" s="34"/>
      <c r="AJ217" s="34"/>
      <c r="AK217" s="34"/>
      <c r="AL217" s="36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</row>
    <row r="218" spans="1:48" ht="15.75" customHeight="1">
      <c r="A218" s="121" t="s">
        <v>795</v>
      </c>
      <c r="B218" s="95">
        <v>45794</v>
      </c>
      <c r="C218" s="69" t="s">
        <v>796</v>
      </c>
      <c r="D218" s="70">
        <v>1481</v>
      </c>
      <c r="E218" s="71">
        <v>7.05</v>
      </c>
      <c r="F218" s="71">
        <v>7.15</v>
      </c>
      <c r="G218" s="71">
        <v>4.2699999999999996</v>
      </c>
      <c r="H218" s="71">
        <v>0.14000000000000001</v>
      </c>
      <c r="I218" s="71">
        <v>0.39</v>
      </c>
      <c r="J218" s="72">
        <v>2.9000000000000001E-2</v>
      </c>
      <c r="K218" s="72">
        <v>9.5000000000000001E-2</v>
      </c>
      <c r="L218" s="72">
        <v>0.04</v>
      </c>
      <c r="M218" s="72">
        <v>1.7000000000000001E-2</v>
      </c>
      <c r="N218" s="87">
        <f t="shared" si="17"/>
        <v>95.019000000000005</v>
      </c>
      <c r="O218" s="82">
        <v>34.86</v>
      </c>
      <c r="P218" s="34">
        <v>37.799999999999997</v>
      </c>
      <c r="Q218" s="34">
        <v>7.13</v>
      </c>
      <c r="R218" s="34">
        <v>17.260000000000002</v>
      </c>
      <c r="S218" s="34">
        <v>0.4</v>
      </c>
      <c r="T218" s="34">
        <v>0.32</v>
      </c>
      <c r="U218" s="34">
        <v>0.26</v>
      </c>
      <c r="V218" s="34">
        <v>0.24</v>
      </c>
      <c r="W218" s="34">
        <v>0.5</v>
      </c>
      <c r="X218" s="34">
        <v>1.05</v>
      </c>
      <c r="Y218" s="34">
        <v>1.08</v>
      </c>
      <c r="Z218" s="34">
        <v>1.29</v>
      </c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6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</row>
    <row r="219" spans="1:48" ht="15.75" customHeight="1">
      <c r="A219" s="124" t="s">
        <v>828</v>
      </c>
      <c r="B219" s="95">
        <v>45794</v>
      </c>
      <c r="C219" s="69" t="s">
        <v>797</v>
      </c>
      <c r="D219" s="70">
        <v>1472</v>
      </c>
      <c r="E219" s="71">
        <v>9</v>
      </c>
      <c r="F219" s="71">
        <v>9.1</v>
      </c>
      <c r="G219" s="71">
        <v>4.3</v>
      </c>
      <c r="H219" s="71">
        <v>0.16</v>
      </c>
      <c r="I219" s="71">
        <v>0.36</v>
      </c>
      <c r="J219" s="72">
        <v>2.5000000000000001E-2</v>
      </c>
      <c r="K219" s="72">
        <v>9.8000000000000004E-2</v>
      </c>
      <c r="L219" s="72">
        <v>4.2999999999999997E-2</v>
      </c>
      <c r="M219" s="72">
        <v>0.02</v>
      </c>
      <c r="N219" s="87">
        <f t="shared" si="17"/>
        <v>94.994</v>
      </c>
      <c r="O219" s="82">
        <v>34.659999999999997</v>
      </c>
      <c r="P219" s="34">
        <v>38.01</v>
      </c>
      <c r="Q219" s="34">
        <v>7.19</v>
      </c>
      <c r="R219" s="34">
        <v>17.37</v>
      </c>
      <c r="S219" s="34">
        <v>0.34</v>
      </c>
      <c r="T219" s="34">
        <v>0.28000000000000003</v>
      </c>
      <c r="U219" s="34">
        <v>0.26</v>
      </c>
      <c r="V219" s="34">
        <v>0.25</v>
      </c>
      <c r="W219" s="34">
        <v>0.55000000000000004</v>
      </c>
      <c r="X219" s="34">
        <v>0.98</v>
      </c>
      <c r="Y219" s="34">
        <v>1.0966532025389499</v>
      </c>
      <c r="Z219" s="34">
        <v>1.3040969417195614</v>
      </c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6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</row>
    <row r="220" spans="1:48" ht="15.75" customHeight="1">
      <c r="A220" s="124" t="s">
        <v>829</v>
      </c>
      <c r="B220" s="95">
        <v>45794</v>
      </c>
      <c r="C220" s="69" t="s">
        <v>799</v>
      </c>
      <c r="D220" s="70">
        <v>1492</v>
      </c>
      <c r="E220" s="71">
        <v>10.4</v>
      </c>
      <c r="F220" s="71">
        <v>10.5</v>
      </c>
      <c r="G220" s="71">
        <v>4.1900000000000004</v>
      </c>
      <c r="H220" s="71">
        <v>0.13</v>
      </c>
      <c r="I220" s="71">
        <v>0.4</v>
      </c>
      <c r="J220" s="72">
        <v>1.7999999999999999E-2</v>
      </c>
      <c r="K220" s="72">
        <v>9.2999999999999999E-2</v>
      </c>
      <c r="L220" s="72">
        <v>4.3999999999999997E-2</v>
      </c>
      <c r="M220" s="72">
        <v>4.3999999999999997E-2</v>
      </c>
      <c r="N220" s="87">
        <f t="shared" si="17"/>
        <v>95.081000000000003</v>
      </c>
      <c r="O220" s="82">
        <v>34.19</v>
      </c>
      <c r="P220" s="34">
        <v>38.78</v>
      </c>
      <c r="Q220" s="34">
        <v>7.28</v>
      </c>
      <c r="R220" s="34">
        <v>17.27</v>
      </c>
      <c r="S220" s="34">
        <v>0.28999999999999998</v>
      </c>
      <c r="T220" s="34">
        <v>0.24</v>
      </c>
      <c r="U220" s="34">
        <v>0.24</v>
      </c>
      <c r="V220" s="34">
        <v>0.2</v>
      </c>
      <c r="W220" s="34">
        <v>0.45</v>
      </c>
      <c r="X220" s="34">
        <v>0.94</v>
      </c>
      <c r="Y220" s="34">
        <v>1.1342497806376135</v>
      </c>
      <c r="Z220" s="34">
        <v>1.3471775372916059</v>
      </c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6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</row>
    <row r="221" spans="1:48" ht="15.75" customHeight="1">
      <c r="A221" s="124" t="s">
        <v>830</v>
      </c>
      <c r="B221" s="95">
        <v>45794</v>
      </c>
      <c r="C221" s="69" t="s">
        <v>798</v>
      </c>
      <c r="D221" s="70">
        <v>1495</v>
      </c>
      <c r="E221" s="71">
        <v>12</v>
      </c>
      <c r="F221" s="71">
        <v>12.1</v>
      </c>
      <c r="G221" s="71">
        <v>4.3099999999999996</v>
      </c>
      <c r="H221" s="71">
        <v>0.14000000000000001</v>
      </c>
      <c r="I221" s="71">
        <v>0.55000000000000004</v>
      </c>
      <c r="J221" s="72">
        <v>2.5000000000000001E-2</v>
      </c>
      <c r="K221" s="72">
        <v>9.8000000000000004E-2</v>
      </c>
      <c r="L221" s="72">
        <v>5.8999999999999997E-2</v>
      </c>
      <c r="M221" s="72">
        <v>1.7999999999999999E-2</v>
      </c>
      <c r="N221" s="87">
        <f t="shared" si="17"/>
        <v>94.8</v>
      </c>
      <c r="O221" s="82">
        <v>34.5</v>
      </c>
      <c r="P221" s="34">
        <v>38.49</v>
      </c>
      <c r="Q221" s="34">
        <v>7.23</v>
      </c>
      <c r="R221" s="34">
        <v>17.39</v>
      </c>
      <c r="S221" s="34">
        <v>0.22</v>
      </c>
      <c r="T221" s="34">
        <v>0.2</v>
      </c>
      <c r="U221" s="34">
        <v>0.23</v>
      </c>
      <c r="V221" s="34">
        <v>0.24</v>
      </c>
      <c r="W221" s="34">
        <v>0.51</v>
      </c>
      <c r="X221" s="34">
        <v>0.87</v>
      </c>
      <c r="Y221" s="34">
        <v>1.1156521739130436</v>
      </c>
      <c r="Z221" s="34">
        <v>1.3252173913043479</v>
      </c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6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</row>
    <row r="222" spans="1:48" ht="15.75" customHeight="1">
      <c r="A222" s="122" t="s">
        <v>801</v>
      </c>
      <c r="B222" s="95">
        <v>45794</v>
      </c>
      <c r="C222" s="69" t="s">
        <v>800</v>
      </c>
      <c r="D222" s="70">
        <v>1492</v>
      </c>
      <c r="E222" s="71">
        <v>2.1</v>
      </c>
      <c r="F222" s="71">
        <v>2.2000000000000002</v>
      </c>
      <c r="G222" s="71">
        <v>4.29</v>
      </c>
      <c r="H222" s="71">
        <v>0.16</v>
      </c>
      <c r="I222" s="71">
        <v>0.56000000000000005</v>
      </c>
      <c r="J222" s="72">
        <v>2.3E-2</v>
      </c>
      <c r="K222" s="72">
        <v>9.4E-2</v>
      </c>
      <c r="L222" s="72">
        <v>0.06</v>
      </c>
      <c r="M222" s="72">
        <v>1.7999999999999999E-2</v>
      </c>
      <c r="N222" s="87">
        <f t="shared" si="17"/>
        <v>94.795000000000002</v>
      </c>
      <c r="O222" s="82">
        <v>34.67</v>
      </c>
      <c r="P222" s="34">
        <v>38.409999999999997</v>
      </c>
      <c r="Q222" s="34">
        <v>7.1</v>
      </c>
      <c r="R222" s="34">
        <v>17.21</v>
      </c>
      <c r="S222" s="34">
        <v>0.3</v>
      </c>
      <c r="T222" s="34">
        <v>0.22</v>
      </c>
      <c r="U222" s="34">
        <v>0.23</v>
      </c>
      <c r="V222" s="34">
        <v>0.23</v>
      </c>
      <c r="W222" s="34">
        <v>0.52</v>
      </c>
      <c r="X222" s="34">
        <v>0.87</v>
      </c>
      <c r="Y222" s="34">
        <v>1.1078742428612631</v>
      </c>
      <c r="Z222" s="34">
        <v>1.3126622440149984</v>
      </c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6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</row>
    <row r="223" spans="1:48" ht="15.75" customHeight="1">
      <c r="A223" s="122" t="s">
        <v>803</v>
      </c>
      <c r="B223" s="95">
        <v>45794</v>
      </c>
      <c r="C223" s="69" t="s">
        <v>802</v>
      </c>
      <c r="D223" s="70">
        <v>1475</v>
      </c>
      <c r="E223" s="71">
        <v>16.100000000000001</v>
      </c>
      <c r="F223" s="71">
        <v>16.2</v>
      </c>
      <c r="G223" s="71">
        <v>4.2699999999999996</v>
      </c>
      <c r="H223" s="71">
        <v>0.14000000000000001</v>
      </c>
      <c r="I223" s="71">
        <v>0.54</v>
      </c>
      <c r="J223" s="72">
        <v>4.2000000000000003E-2</v>
      </c>
      <c r="K223" s="72">
        <v>9.5000000000000001E-2</v>
      </c>
      <c r="L223" s="72">
        <v>4.2000000000000003E-2</v>
      </c>
      <c r="M223" s="72">
        <v>1.6E-2</v>
      </c>
      <c r="N223" s="87">
        <f t="shared" si="17"/>
        <v>94.855000000000004</v>
      </c>
      <c r="O223" s="82">
        <v>35.159999999999997</v>
      </c>
      <c r="P223" s="34">
        <v>37.92</v>
      </c>
      <c r="Q223" s="34">
        <v>7.07</v>
      </c>
      <c r="R223" s="34">
        <v>17.18</v>
      </c>
      <c r="S223" s="34">
        <v>0.28000000000000003</v>
      </c>
      <c r="T223" s="34">
        <v>0.23</v>
      </c>
      <c r="U223" s="34">
        <v>0.24</v>
      </c>
      <c r="V223" s="34">
        <v>0.2</v>
      </c>
      <c r="W223" s="34">
        <v>0.55000000000000004</v>
      </c>
      <c r="X223" s="34">
        <v>0.93</v>
      </c>
      <c r="Y223" s="34">
        <v>1.0784982935153584</v>
      </c>
      <c r="Z223" s="34">
        <v>1.2795790671217293</v>
      </c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6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</row>
    <row r="224" spans="1:48" ht="15.75" customHeight="1">
      <c r="A224" s="122" t="s">
        <v>805</v>
      </c>
      <c r="B224" s="95">
        <v>45794</v>
      </c>
      <c r="C224" s="69" t="s">
        <v>804</v>
      </c>
      <c r="D224" s="70">
        <v>1483</v>
      </c>
      <c r="E224" s="71">
        <v>18</v>
      </c>
      <c r="F224" s="71">
        <v>18.100000000000001</v>
      </c>
      <c r="G224" s="71">
        <v>4.3</v>
      </c>
      <c r="H224" s="71">
        <v>0.13</v>
      </c>
      <c r="I224" s="71">
        <v>0.35</v>
      </c>
      <c r="J224" s="72">
        <v>3.3000000000000002E-2</v>
      </c>
      <c r="K224" s="72">
        <v>9.7000000000000003E-2</v>
      </c>
      <c r="L224" s="72">
        <v>0.04</v>
      </c>
      <c r="M224" s="72">
        <v>1.7000000000000001E-2</v>
      </c>
      <c r="N224" s="87">
        <f t="shared" si="17"/>
        <v>95.033000000000001</v>
      </c>
      <c r="O224" s="82">
        <v>35.42</v>
      </c>
      <c r="P224" s="34">
        <v>37.64</v>
      </c>
      <c r="Q224" s="34">
        <v>7.04</v>
      </c>
      <c r="R224" s="34">
        <v>17.12</v>
      </c>
      <c r="S224" s="34">
        <v>0.37</v>
      </c>
      <c r="T224" s="34">
        <v>0.24</v>
      </c>
      <c r="U224" s="34">
        <v>0.23</v>
      </c>
      <c r="V224" s="34">
        <v>0.2</v>
      </c>
      <c r="W224" s="34">
        <v>0.55000000000000004</v>
      </c>
      <c r="X224" s="34">
        <v>0.95</v>
      </c>
      <c r="Y224" s="34">
        <v>1.0626764539808018</v>
      </c>
      <c r="Z224" s="34">
        <v>1.261434217955957</v>
      </c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6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</row>
    <row r="225" spans="1:48" ht="15.75" customHeight="1">
      <c r="A225" s="122" t="s">
        <v>807</v>
      </c>
      <c r="B225" s="95">
        <v>45794</v>
      </c>
      <c r="C225" s="69" t="s">
        <v>806</v>
      </c>
      <c r="D225" s="70">
        <v>1481</v>
      </c>
      <c r="E225" s="71">
        <v>20.100000000000001</v>
      </c>
      <c r="F225" s="71">
        <v>20.2</v>
      </c>
      <c r="G225" s="71">
        <v>4.28</v>
      </c>
      <c r="H225" s="71">
        <v>0.14000000000000001</v>
      </c>
      <c r="I225" s="71">
        <v>0.39</v>
      </c>
      <c r="J225" s="72">
        <v>0.03</v>
      </c>
      <c r="K225" s="72">
        <v>9.0999999999999998E-2</v>
      </c>
      <c r="L225" s="72">
        <v>4.5999999999999999E-2</v>
      </c>
      <c r="M225" s="72">
        <v>1.7999999999999999E-2</v>
      </c>
      <c r="N225" s="87">
        <f t="shared" si="17"/>
        <v>95.004999999999995</v>
      </c>
      <c r="O225" s="82">
        <v>35</v>
      </c>
      <c r="P225" s="34">
        <v>37.869999999999997</v>
      </c>
      <c r="Q225" s="34">
        <v>7.34</v>
      </c>
      <c r="R225" s="34">
        <v>16.809999999999999</v>
      </c>
      <c r="S225" s="34">
        <v>0.41</v>
      </c>
      <c r="T225" s="34">
        <v>0.28999999999999998</v>
      </c>
      <c r="U225" s="34">
        <v>0.24</v>
      </c>
      <c r="V225" s="34">
        <v>0.2</v>
      </c>
      <c r="W225" s="34">
        <v>0.55000000000000004</v>
      </c>
      <c r="X225" s="34">
        <v>1.03</v>
      </c>
      <c r="Y225" s="34">
        <v>1.0819999999999999</v>
      </c>
      <c r="Z225" s="34">
        <v>1.2917142857142856</v>
      </c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6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</row>
    <row r="226" spans="1:48" ht="15.75" customHeight="1">
      <c r="A226" s="122" t="s">
        <v>808</v>
      </c>
      <c r="B226" s="95">
        <v>45794</v>
      </c>
      <c r="C226" s="69" t="s">
        <v>809</v>
      </c>
      <c r="D226" s="70">
        <v>1477</v>
      </c>
      <c r="E226" s="71">
        <v>22.25</v>
      </c>
      <c r="F226" s="71">
        <v>22.35</v>
      </c>
      <c r="G226" s="71">
        <v>4.3499999999999996</v>
      </c>
      <c r="H226" s="71">
        <v>0.13</v>
      </c>
      <c r="I226" s="71">
        <v>0.31</v>
      </c>
      <c r="J226" s="72">
        <v>3.3000000000000002E-2</v>
      </c>
      <c r="K226" s="72">
        <v>0.09</v>
      </c>
      <c r="L226" s="72">
        <v>3.6999999999999998E-2</v>
      </c>
      <c r="M226" s="72">
        <v>1.7999999999999999E-2</v>
      </c>
      <c r="N226" s="87">
        <f t="shared" si="17"/>
        <v>95.031999999999996</v>
      </c>
      <c r="O226" s="82">
        <v>35.03</v>
      </c>
      <c r="P226" s="34">
        <v>38.06</v>
      </c>
      <c r="Q226" s="34">
        <v>7.18</v>
      </c>
      <c r="R226" s="34">
        <v>16.940000000000001</v>
      </c>
      <c r="S226" s="34">
        <v>0.32</v>
      </c>
      <c r="T226" s="34">
        <v>0.26</v>
      </c>
      <c r="U226" s="34">
        <v>0.24</v>
      </c>
      <c r="V226" s="34">
        <v>0.24</v>
      </c>
      <c r="W226" s="34">
        <v>0.5</v>
      </c>
      <c r="X226" s="34">
        <v>0.98</v>
      </c>
      <c r="Y226" s="34">
        <v>1.0864972880388239</v>
      </c>
      <c r="Z226" s="34">
        <v>1.2914644590351128</v>
      </c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6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</row>
    <row r="227" spans="1:48" ht="15.75" customHeight="1">
      <c r="A227" s="122" t="s">
        <v>811</v>
      </c>
      <c r="B227" s="95">
        <v>45794</v>
      </c>
      <c r="C227" s="69" t="s">
        <v>810</v>
      </c>
      <c r="D227" s="70">
        <v>1462</v>
      </c>
      <c r="E227" s="71">
        <v>0</v>
      </c>
      <c r="F227" s="71">
        <v>0.1</v>
      </c>
      <c r="G227" s="71">
        <v>4.28</v>
      </c>
      <c r="H227" s="71">
        <v>0.14000000000000001</v>
      </c>
      <c r="I227" s="71">
        <v>0.28000000000000003</v>
      </c>
      <c r="J227" s="72">
        <v>3.9E-2</v>
      </c>
      <c r="K227" s="72">
        <v>9.5000000000000001E-2</v>
      </c>
      <c r="L227" s="72">
        <v>3.2000000000000001E-2</v>
      </c>
      <c r="M227" s="72">
        <v>1.9E-2</v>
      </c>
      <c r="N227" s="87">
        <f t="shared" si="17"/>
        <v>95.114999999999995</v>
      </c>
      <c r="O227" s="82">
        <v>35.43</v>
      </c>
      <c r="P227" s="34">
        <v>37.549999999999997</v>
      </c>
      <c r="Q227" s="34">
        <v>7.14</v>
      </c>
      <c r="R227" s="34">
        <v>16.79</v>
      </c>
      <c r="S227" s="34">
        <v>0.37</v>
      </c>
      <c r="T227" s="34">
        <v>0.32</v>
      </c>
      <c r="U227" s="34">
        <v>0.24</v>
      </c>
      <c r="V227" s="34">
        <v>0.25</v>
      </c>
      <c r="W227" s="34">
        <v>0.51</v>
      </c>
      <c r="X227" s="34">
        <v>1.0900000000000001</v>
      </c>
      <c r="Y227" s="34">
        <v>1.0598362969235111</v>
      </c>
      <c r="Z227" s="34">
        <v>1.2613604290149589</v>
      </c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6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</row>
    <row r="228" spans="1:48" ht="15.75" customHeight="1">
      <c r="A228" s="115"/>
      <c r="B228" s="95"/>
      <c r="C228" s="69"/>
      <c r="D228" s="70"/>
      <c r="E228" s="71"/>
      <c r="F228" s="71"/>
      <c r="G228" s="71"/>
      <c r="H228" s="71"/>
      <c r="I228" s="71"/>
      <c r="J228" s="72"/>
      <c r="K228" s="72"/>
      <c r="L228" s="72"/>
      <c r="M228" s="72"/>
      <c r="N228" s="87"/>
      <c r="O228" s="82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6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</row>
    <row r="229" spans="1:48" ht="15.75" customHeight="1">
      <c r="A229" s="122" t="s">
        <v>813</v>
      </c>
      <c r="B229" s="95">
        <v>45795</v>
      </c>
      <c r="C229" s="69" t="s">
        <v>812</v>
      </c>
      <c r="D229" s="70">
        <v>1462</v>
      </c>
      <c r="E229" s="71">
        <v>0.35</v>
      </c>
      <c r="F229" s="71">
        <v>0.45</v>
      </c>
      <c r="G229" s="71">
        <v>4.33</v>
      </c>
      <c r="H229" s="71">
        <v>0.15</v>
      </c>
      <c r="I229" s="71">
        <v>0.5</v>
      </c>
      <c r="J229" s="72">
        <v>2.7E-2</v>
      </c>
      <c r="K229" s="72">
        <v>9.4E-2</v>
      </c>
      <c r="L229" s="72">
        <v>5.3999999999999999E-2</v>
      </c>
      <c r="M229" s="72">
        <v>0.02</v>
      </c>
      <c r="N229" s="87">
        <f t="shared" ref="N229:N241" si="18">100-SUM(G229:M229)</f>
        <v>94.825000000000003</v>
      </c>
      <c r="O229" s="123" t="s">
        <v>52</v>
      </c>
      <c r="P229" s="123" t="s">
        <v>52</v>
      </c>
      <c r="Q229" s="123" t="s">
        <v>52</v>
      </c>
      <c r="R229" s="123" t="s">
        <v>52</v>
      </c>
      <c r="S229" s="123" t="s">
        <v>52</v>
      </c>
      <c r="T229" s="123" t="s">
        <v>52</v>
      </c>
      <c r="U229" s="123" t="s">
        <v>52</v>
      </c>
      <c r="V229" s="123" t="s">
        <v>52</v>
      </c>
      <c r="W229" s="123" t="s">
        <v>52</v>
      </c>
      <c r="X229" s="123" t="s">
        <v>52</v>
      </c>
      <c r="Y229" s="123" t="s">
        <v>52</v>
      </c>
      <c r="Z229" s="123" t="s">
        <v>52</v>
      </c>
      <c r="AA229" s="34"/>
      <c r="AB229" s="34" t="s">
        <v>48</v>
      </c>
      <c r="AC229" s="34">
        <v>22.3</v>
      </c>
      <c r="AD229" s="34">
        <v>24.6</v>
      </c>
      <c r="AE229" s="34">
        <v>18.2</v>
      </c>
      <c r="AF229" s="34">
        <v>0.6</v>
      </c>
      <c r="AG229" s="34">
        <v>3.48</v>
      </c>
      <c r="AH229" s="34">
        <v>53.12</v>
      </c>
      <c r="AI229" s="34">
        <v>1.3516483516483517</v>
      </c>
      <c r="AJ229" s="34">
        <v>42.523364485981304</v>
      </c>
      <c r="AK229" s="34">
        <v>856.43999999999994</v>
      </c>
      <c r="AL229" s="36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</row>
    <row r="230" spans="1:48" ht="15.75" customHeight="1">
      <c r="A230" s="122" t="s">
        <v>815</v>
      </c>
      <c r="B230" s="95">
        <v>45795</v>
      </c>
      <c r="C230" s="69" t="s">
        <v>814</v>
      </c>
      <c r="D230" s="70">
        <v>1487</v>
      </c>
      <c r="E230" s="71">
        <v>2.1</v>
      </c>
      <c r="F230" s="71">
        <v>2.2000000000000002</v>
      </c>
      <c r="G230" s="71">
        <v>4.38</v>
      </c>
      <c r="H230" s="71">
        <v>0.14000000000000001</v>
      </c>
      <c r="I230" s="71">
        <v>0.56999999999999995</v>
      </c>
      <c r="J230" s="72">
        <v>2.8000000000000001E-2</v>
      </c>
      <c r="K230" s="72">
        <v>0.10299999999999999</v>
      </c>
      <c r="L230" s="72">
        <v>6.0999999999999999E-2</v>
      </c>
      <c r="M230" s="72">
        <v>1.7999999999999999E-2</v>
      </c>
      <c r="N230" s="87">
        <f t="shared" si="18"/>
        <v>94.7</v>
      </c>
      <c r="O230" s="82">
        <v>34.86</v>
      </c>
      <c r="P230" s="34">
        <v>38.28</v>
      </c>
      <c r="Q230" s="34">
        <v>6.91</v>
      </c>
      <c r="R230" s="34">
        <v>17.47</v>
      </c>
      <c r="S230" s="34">
        <v>0.33</v>
      </c>
      <c r="T230" s="34">
        <v>0.21</v>
      </c>
      <c r="U230" s="34">
        <v>0.22</v>
      </c>
      <c r="V230" s="34">
        <v>0.2</v>
      </c>
      <c r="W230" s="34">
        <v>0.49</v>
      </c>
      <c r="X230" s="34">
        <v>0.92</v>
      </c>
      <c r="Y230" s="34">
        <v>1.0981067125645438</v>
      </c>
      <c r="Z230" s="34">
        <v>1.2963281698221456</v>
      </c>
      <c r="AA230" s="34"/>
      <c r="AB230" s="34" t="s">
        <v>50</v>
      </c>
      <c r="AC230" s="34">
        <v>7</v>
      </c>
      <c r="AD230" s="34"/>
      <c r="AE230" s="34"/>
      <c r="AF230" s="34"/>
      <c r="AG230" s="34"/>
      <c r="AH230" s="34"/>
      <c r="AI230" s="34"/>
      <c r="AJ230" s="34"/>
      <c r="AK230" s="34"/>
      <c r="AL230" s="36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</row>
    <row r="231" spans="1:48" ht="15.75" customHeight="1">
      <c r="A231" s="122" t="s">
        <v>817</v>
      </c>
      <c r="B231" s="95">
        <v>45795</v>
      </c>
      <c r="C231" s="69" t="s">
        <v>816</v>
      </c>
      <c r="D231" s="70">
        <v>1478</v>
      </c>
      <c r="E231" s="71">
        <v>4.1500000000000004</v>
      </c>
      <c r="F231" s="71">
        <v>4.25</v>
      </c>
      <c r="G231" s="71">
        <v>4.3899999999999997</v>
      </c>
      <c r="H231" s="71">
        <v>0.15</v>
      </c>
      <c r="I231" s="71">
        <v>0.5</v>
      </c>
      <c r="J231" s="72">
        <v>2.8000000000000001E-2</v>
      </c>
      <c r="K231" s="72">
        <v>0.10299999999999999</v>
      </c>
      <c r="L231" s="72">
        <v>5.7000000000000002E-2</v>
      </c>
      <c r="M231" s="72">
        <v>1.9E-2</v>
      </c>
      <c r="N231" s="87">
        <f t="shared" si="18"/>
        <v>94.753</v>
      </c>
      <c r="O231" s="82">
        <v>34.94</v>
      </c>
      <c r="P231" s="34">
        <v>38.049999999999997</v>
      </c>
      <c r="Q231" s="34">
        <v>7.07</v>
      </c>
      <c r="R231" s="34">
        <v>17.38</v>
      </c>
      <c r="S231" s="34">
        <v>0.36</v>
      </c>
      <c r="T231" s="34">
        <v>0.22</v>
      </c>
      <c r="U231" s="34">
        <v>0.22</v>
      </c>
      <c r="V231" s="34">
        <v>0.21</v>
      </c>
      <c r="W231" s="34">
        <v>0.5</v>
      </c>
      <c r="X231" s="34">
        <v>0.96</v>
      </c>
      <c r="Y231" s="34">
        <v>1.0890097309673725</v>
      </c>
      <c r="Z231" s="34">
        <v>1.2913566113337149</v>
      </c>
      <c r="AA231" s="34"/>
      <c r="AB231" s="34" t="s">
        <v>53</v>
      </c>
      <c r="AC231" s="34">
        <v>14.3</v>
      </c>
      <c r="AD231" s="34">
        <v>24.4</v>
      </c>
      <c r="AE231" s="34">
        <v>18.399999999999999</v>
      </c>
      <c r="AF231" s="34">
        <v>0.6</v>
      </c>
      <c r="AG231" s="34">
        <v>3.62</v>
      </c>
      <c r="AH231" s="34">
        <v>52.980000000000004</v>
      </c>
      <c r="AI231" s="34">
        <v>1.3260869565217392</v>
      </c>
      <c r="AJ231" s="34">
        <v>42.990654205607477</v>
      </c>
      <c r="AK231" s="34">
        <v>854.61</v>
      </c>
      <c r="AL231" s="36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</row>
    <row r="232" spans="1:48" ht="15.75" customHeight="1">
      <c r="A232" s="122" t="s">
        <v>819</v>
      </c>
      <c r="B232" s="95">
        <v>45795</v>
      </c>
      <c r="C232" s="69" t="s">
        <v>818</v>
      </c>
      <c r="D232" s="70" t="s">
        <v>51</v>
      </c>
      <c r="E232" s="71">
        <v>5.45</v>
      </c>
      <c r="F232" s="71">
        <v>5.55</v>
      </c>
      <c r="G232" s="71">
        <v>4.2</v>
      </c>
      <c r="H232" s="71">
        <v>0.12</v>
      </c>
      <c r="I232" s="71">
        <v>0.39</v>
      </c>
      <c r="J232" s="72">
        <v>4.4999999999999998E-2</v>
      </c>
      <c r="K232" s="72">
        <v>0.09</v>
      </c>
      <c r="L232" s="72">
        <v>2.5999999999999999E-2</v>
      </c>
      <c r="M232" s="72">
        <v>1.7999999999999999E-2</v>
      </c>
      <c r="N232" s="87">
        <f t="shared" si="18"/>
        <v>95.111000000000004</v>
      </c>
      <c r="O232" s="82">
        <v>35.72</v>
      </c>
      <c r="P232" s="34">
        <v>37.18</v>
      </c>
      <c r="Q232" s="34">
        <v>7.07</v>
      </c>
      <c r="R232" s="34">
        <v>16.97</v>
      </c>
      <c r="S232" s="34">
        <v>0.43</v>
      </c>
      <c r="T232" s="34">
        <v>0.3</v>
      </c>
      <c r="U232" s="34">
        <v>0.23</v>
      </c>
      <c r="V232" s="34">
        <v>0.23</v>
      </c>
      <c r="W232" s="34">
        <v>0.51</v>
      </c>
      <c r="X232" s="34">
        <v>1.05</v>
      </c>
      <c r="Y232" s="34">
        <v>1.04</v>
      </c>
      <c r="Z232" s="34">
        <v>1.24</v>
      </c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6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</row>
    <row r="233" spans="1:48" ht="15.75" customHeight="1">
      <c r="A233" s="122" t="s">
        <v>821</v>
      </c>
      <c r="B233" s="95">
        <v>45795</v>
      </c>
      <c r="C233" s="69" t="s">
        <v>820</v>
      </c>
      <c r="D233" s="70">
        <v>1476</v>
      </c>
      <c r="E233" s="71">
        <v>8.4</v>
      </c>
      <c r="F233" s="71">
        <v>8.5</v>
      </c>
      <c r="G233" s="71">
        <v>4.1900000000000004</v>
      </c>
      <c r="H233" s="71">
        <v>0.1</v>
      </c>
      <c r="I233" s="71">
        <v>0.33</v>
      </c>
      <c r="J233" s="72">
        <v>3.9E-2</v>
      </c>
      <c r="K233" s="72">
        <v>9.1999999999999998E-2</v>
      </c>
      <c r="L233" s="72">
        <v>2.4E-2</v>
      </c>
      <c r="M233" s="72">
        <v>1.0999999999999999E-2</v>
      </c>
      <c r="N233" s="87">
        <f t="shared" si="18"/>
        <v>95.213999999999999</v>
      </c>
      <c r="O233" s="82">
        <v>35.75</v>
      </c>
      <c r="P233" s="34">
        <v>37.619999999999997</v>
      </c>
      <c r="Q233" s="34">
        <v>7.05</v>
      </c>
      <c r="R233" s="34">
        <v>16.97</v>
      </c>
      <c r="S233" s="34">
        <v>0.25</v>
      </c>
      <c r="T233" s="34">
        <v>0.25</v>
      </c>
      <c r="U233" s="34">
        <v>0.23</v>
      </c>
      <c r="V233" s="34">
        <v>0.22</v>
      </c>
      <c r="W233" s="34">
        <v>0.53</v>
      </c>
      <c r="X233" s="34">
        <v>1.02</v>
      </c>
      <c r="Y233" s="34">
        <v>1.0523076923076922</v>
      </c>
      <c r="Z233" s="34">
        <v>1.2495104895104894</v>
      </c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6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</row>
    <row r="234" spans="1:48" ht="15.75" customHeight="1">
      <c r="A234" s="122" t="s">
        <v>823</v>
      </c>
      <c r="B234" s="95">
        <v>45795</v>
      </c>
      <c r="C234" s="69" t="s">
        <v>822</v>
      </c>
      <c r="D234" s="70">
        <v>1465</v>
      </c>
      <c r="E234" s="71">
        <v>11.1</v>
      </c>
      <c r="F234" s="71">
        <v>11.2</v>
      </c>
      <c r="G234" s="71">
        <v>4.0999999999999996</v>
      </c>
      <c r="H234" s="71">
        <v>0.11</v>
      </c>
      <c r="I234" s="71">
        <v>0.31</v>
      </c>
      <c r="J234" s="72">
        <v>2.3E-2</v>
      </c>
      <c r="K234" s="72">
        <v>9.1999999999999998E-2</v>
      </c>
      <c r="L234" s="72">
        <v>2.7E-2</v>
      </c>
      <c r="M234" s="72">
        <v>1.9E-2</v>
      </c>
      <c r="N234" s="87">
        <f t="shared" si="18"/>
        <v>95.319000000000003</v>
      </c>
      <c r="O234" s="82">
        <v>35.04</v>
      </c>
      <c r="P234" s="34">
        <v>37.99</v>
      </c>
      <c r="Q234" s="34">
        <v>7.14</v>
      </c>
      <c r="R234" s="34">
        <v>16.95</v>
      </c>
      <c r="S234" s="34">
        <v>0.39</v>
      </c>
      <c r="T234" s="34">
        <v>0.3</v>
      </c>
      <c r="U234" s="34">
        <v>0.23</v>
      </c>
      <c r="V234" s="34">
        <v>0.22</v>
      </c>
      <c r="W234" s="34">
        <v>0.52</v>
      </c>
      <c r="X234" s="34">
        <v>1.1100000000000001</v>
      </c>
      <c r="Y234" s="34">
        <v>1.0841894977168951</v>
      </c>
      <c r="Z234" s="34">
        <v>1.2879566210045663</v>
      </c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6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</row>
    <row r="235" spans="1:48" ht="15.75" customHeight="1">
      <c r="A235" s="122" t="s">
        <v>825</v>
      </c>
      <c r="B235" s="95">
        <v>45795</v>
      </c>
      <c r="C235" s="69" t="s">
        <v>824</v>
      </c>
      <c r="D235" s="70">
        <v>1474</v>
      </c>
      <c r="E235" s="71">
        <v>12.5</v>
      </c>
      <c r="F235" s="71">
        <v>13</v>
      </c>
      <c r="G235" s="71">
        <v>4.2699999999999996</v>
      </c>
      <c r="H235" s="71">
        <v>0.15</v>
      </c>
      <c r="I235" s="71">
        <v>0.45</v>
      </c>
      <c r="J235" s="72">
        <v>2.1000000000000001E-2</v>
      </c>
      <c r="K235" s="72">
        <v>0.10100000000000001</v>
      </c>
      <c r="L235" s="72">
        <v>5.5E-2</v>
      </c>
      <c r="M235" s="72">
        <v>1.9E-2</v>
      </c>
      <c r="N235" s="87">
        <f t="shared" si="18"/>
        <v>94.933999999999997</v>
      </c>
      <c r="O235" s="82">
        <v>34.19</v>
      </c>
      <c r="P235" s="34">
        <v>38.42</v>
      </c>
      <c r="Q235" s="34">
        <v>7.19</v>
      </c>
      <c r="R235" s="34">
        <v>17.72</v>
      </c>
      <c r="S235" s="34">
        <v>0.28999999999999998</v>
      </c>
      <c r="T235" s="34">
        <v>0.21</v>
      </c>
      <c r="U235" s="34">
        <v>0.23</v>
      </c>
      <c r="V235" s="34">
        <v>0.2</v>
      </c>
      <c r="W235" s="34">
        <v>0.46</v>
      </c>
      <c r="X235" s="34">
        <v>0.98</v>
      </c>
      <c r="Y235" s="34">
        <v>1.1237203860778007</v>
      </c>
      <c r="Z235" s="34">
        <v>1.3340157940918398</v>
      </c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6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</row>
    <row r="236" spans="1:48" ht="15.75" customHeight="1">
      <c r="A236" s="122" t="s">
        <v>827</v>
      </c>
      <c r="B236" s="95">
        <v>45795</v>
      </c>
      <c r="C236" s="69" t="s">
        <v>826</v>
      </c>
      <c r="D236" s="70">
        <v>1505</v>
      </c>
      <c r="E236" s="71">
        <v>15</v>
      </c>
      <c r="F236" s="71">
        <v>15.1</v>
      </c>
      <c r="G236" s="71">
        <v>4.3899999999999997</v>
      </c>
      <c r="H236" s="71">
        <v>0.17</v>
      </c>
      <c r="I236" s="71">
        <v>0.65</v>
      </c>
      <c r="J236" s="72">
        <v>1.6E-2</v>
      </c>
      <c r="K236" s="72">
        <v>0.105</v>
      </c>
      <c r="L236" s="72">
        <v>8.3000000000000004E-2</v>
      </c>
      <c r="M236" s="72">
        <v>1.7999999999999999E-2</v>
      </c>
      <c r="N236" s="87">
        <f t="shared" si="18"/>
        <v>94.567999999999998</v>
      </c>
      <c r="O236" s="82">
        <v>33.26</v>
      </c>
      <c r="P236" s="34">
        <v>38.85</v>
      </c>
      <c r="Q236" s="34">
        <v>7.4</v>
      </c>
      <c r="R236" s="34">
        <v>18.170000000000002</v>
      </c>
      <c r="S236" s="34">
        <v>0.24</v>
      </c>
      <c r="T236" s="34">
        <v>0.16</v>
      </c>
      <c r="U236" s="34">
        <v>0.23</v>
      </c>
      <c r="V236" s="34">
        <v>0.26</v>
      </c>
      <c r="W236" s="34">
        <v>0.42</v>
      </c>
      <c r="X236" s="34">
        <v>0.9</v>
      </c>
      <c r="Y236" s="34">
        <v>1.1680697534576068</v>
      </c>
      <c r="Z236" s="34">
        <v>1.3905592303066747</v>
      </c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6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</row>
    <row r="237" spans="1:48" ht="15.75" customHeight="1">
      <c r="A237" s="125" t="s">
        <v>832</v>
      </c>
      <c r="B237" s="95">
        <v>45795</v>
      </c>
      <c r="C237" s="69" t="s">
        <v>831</v>
      </c>
      <c r="D237" s="70">
        <v>1503</v>
      </c>
      <c r="E237" s="71">
        <v>17</v>
      </c>
      <c r="F237" s="71">
        <v>17.100000000000001</v>
      </c>
      <c r="G237" s="71">
        <v>4.43</v>
      </c>
      <c r="H237" s="71">
        <v>0.17</v>
      </c>
      <c r="I237" s="71">
        <v>0.68</v>
      </c>
      <c r="J237" s="72">
        <v>1.0999999999999999E-2</v>
      </c>
      <c r="K237" s="72">
        <v>0.10299999999999999</v>
      </c>
      <c r="L237" s="72">
        <v>0.1</v>
      </c>
      <c r="M237" s="72">
        <v>1.7999999999999999E-2</v>
      </c>
      <c r="N237" s="87">
        <f t="shared" si="18"/>
        <v>94.488</v>
      </c>
      <c r="O237" s="82">
        <v>32.46</v>
      </c>
      <c r="P237" s="34">
        <v>38.799999999999997</v>
      </c>
      <c r="Q237" s="34">
        <v>7.42</v>
      </c>
      <c r="R237" s="34">
        <v>18.95</v>
      </c>
      <c r="S237" s="34">
        <v>0.34</v>
      </c>
      <c r="T237" s="34">
        <v>0.15</v>
      </c>
      <c r="U237" s="34">
        <v>0.24</v>
      </c>
      <c r="V237" s="34">
        <v>0.24</v>
      </c>
      <c r="W237" s="34">
        <v>0.4</v>
      </c>
      <c r="X237" s="34">
        <v>0.89</v>
      </c>
      <c r="Y237" s="34">
        <v>1.195317313616759</v>
      </c>
      <c r="Z237" s="34">
        <v>1.4239063462723351</v>
      </c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6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</row>
    <row r="238" spans="1:48" ht="15.75" customHeight="1">
      <c r="A238" s="125" t="s">
        <v>834</v>
      </c>
      <c r="B238" s="95">
        <v>45795</v>
      </c>
      <c r="C238" s="69" t="s">
        <v>833</v>
      </c>
      <c r="D238" s="70">
        <v>1505</v>
      </c>
      <c r="E238" s="71">
        <v>19.100000000000001</v>
      </c>
      <c r="F238" s="71">
        <v>19.2</v>
      </c>
      <c r="G238" s="71">
        <v>4.46</v>
      </c>
      <c r="H238" s="71">
        <v>0.16</v>
      </c>
      <c r="I238" s="71">
        <v>0.56000000000000005</v>
      </c>
      <c r="J238" s="72">
        <v>1.7999999999999999E-2</v>
      </c>
      <c r="K238" s="72">
        <v>0.11700000000000001</v>
      </c>
      <c r="L238" s="72">
        <v>7.9000000000000001E-2</v>
      </c>
      <c r="M238" s="72">
        <v>1.7999999999999999E-2</v>
      </c>
      <c r="N238" s="87">
        <f t="shared" si="18"/>
        <v>94.587999999999994</v>
      </c>
      <c r="O238" s="82">
        <v>32.119999999999997</v>
      </c>
      <c r="P238" s="34">
        <v>39.47</v>
      </c>
      <c r="Q238" s="34">
        <v>7.34</v>
      </c>
      <c r="R238" s="34">
        <v>19.02</v>
      </c>
      <c r="S238" s="34">
        <v>0.22</v>
      </c>
      <c r="T238" s="34">
        <v>0.1</v>
      </c>
      <c r="U238" s="34">
        <v>0.22</v>
      </c>
      <c r="V238" s="34">
        <v>0.18</v>
      </c>
      <c r="W238" s="34">
        <v>0.36</v>
      </c>
      <c r="X238" s="34">
        <v>0.86</v>
      </c>
      <c r="Y238" s="34">
        <v>1.228829389788294</v>
      </c>
      <c r="Z238" s="34">
        <v>1.4573474470734746</v>
      </c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6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</row>
    <row r="239" spans="1:48" ht="15.75" customHeight="1">
      <c r="A239" s="125" t="s">
        <v>836</v>
      </c>
      <c r="B239" s="95">
        <v>45795</v>
      </c>
      <c r="C239" s="69" t="s">
        <v>835</v>
      </c>
      <c r="D239" s="70">
        <v>1489</v>
      </c>
      <c r="E239" s="71">
        <v>20.399999999999999</v>
      </c>
      <c r="F239" s="71">
        <v>20.5</v>
      </c>
      <c r="G239" s="71">
        <v>4.4400000000000004</v>
      </c>
      <c r="H239" s="71">
        <v>0.16</v>
      </c>
      <c r="I239" s="71">
        <v>0.54</v>
      </c>
      <c r="J239" s="72">
        <v>1.4E-2</v>
      </c>
      <c r="K239" s="72">
        <v>0.111</v>
      </c>
      <c r="L239" s="72">
        <v>8.3000000000000004E-2</v>
      </c>
      <c r="M239" s="72">
        <v>1.7999999999999999E-2</v>
      </c>
      <c r="N239" s="87">
        <f t="shared" si="18"/>
        <v>94.634</v>
      </c>
      <c r="O239" s="82">
        <v>31.17</v>
      </c>
      <c r="P239" s="34">
        <v>39.770000000000003</v>
      </c>
      <c r="Q239" s="34">
        <v>7.65</v>
      </c>
      <c r="R239" s="34">
        <v>19.02</v>
      </c>
      <c r="S239" s="34">
        <v>0.26</v>
      </c>
      <c r="T239" s="34">
        <v>0.17</v>
      </c>
      <c r="U239" s="34">
        <v>0.24</v>
      </c>
      <c r="V239" s="34">
        <v>0.21</v>
      </c>
      <c r="W239" s="34">
        <v>0.41</v>
      </c>
      <c r="X239" s="34">
        <v>0.99</v>
      </c>
      <c r="Y239" s="34">
        <v>1.2759063201796599</v>
      </c>
      <c r="Z239" s="34">
        <v>1.5213346166185435</v>
      </c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6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</row>
    <row r="240" spans="1:48" ht="15.75" customHeight="1">
      <c r="A240" s="125" t="s">
        <v>838</v>
      </c>
      <c r="B240" s="95">
        <v>45795</v>
      </c>
      <c r="C240" s="69" t="s">
        <v>837</v>
      </c>
      <c r="D240" s="70">
        <v>1487</v>
      </c>
      <c r="E240" s="71">
        <v>22.4</v>
      </c>
      <c r="F240" s="71">
        <v>22.5</v>
      </c>
      <c r="G240" s="71">
        <v>4.3499999999999996</v>
      </c>
      <c r="H240" s="71">
        <v>0.16</v>
      </c>
      <c r="I240" s="71">
        <v>0.66</v>
      </c>
      <c r="J240" s="72">
        <v>1.2E-2</v>
      </c>
      <c r="K240" s="72">
        <v>0.10199999999999999</v>
      </c>
      <c r="L240" s="72">
        <v>8.8999999999999996E-2</v>
      </c>
      <c r="M240" s="72">
        <v>1.7999999999999999E-2</v>
      </c>
      <c r="N240" s="87">
        <f t="shared" si="18"/>
        <v>94.608999999999995</v>
      </c>
      <c r="O240" s="82">
        <v>31.47</v>
      </c>
      <c r="P240" s="34">
        <v>39.71</v>
      </c>
      <c r="Q240" s="34">
        <v>7.38</v>
      </c>
      <c r="R240" s="34">
        <v>19.14</v>
      </c>
      <c r="S240" s="34">
        <v>0.2</v>
      </c>
      <c r="T240" s="34">
        <v>0.14000000000000001</v>
      </c>
      <c r="U240" s="34">
        <v>0.24</v>
      </c>
      <c r="V240" s="34">
        <v>0.26</v>
      </c>
      <c r="W240" s="34">
        <v>0.44</v>
      </c>
      <c r="X240" s="34">
        <v>0.91</v>
      </c>
      <c r="Y240" s="34">
        <f>P240/O240</f>
        <v>1.2618366698442962</v>
      </c>
      <c r="Z240" s="34">
        <f>(Q240+P240)/O240</f>
        <v>1.4963457260883382</v>
      </c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6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</row>
    <row r="241" spans="1:48" ht="15.75" customHeight="1">
      <c r="A241" s="126" t="s">
        <v>840</v>
      </c>
      <c r="B241" s="95">
        <v>45795</v>
      </c>
      <c r="C241" s="69" t="s">
        <v>839</v>
      </c>
      <c r="D241" s="70">
        <v>1488</v>
      </c>
      <c r="E241" s="71">
        <v>0.15</v>
      </c>
      <c r="F241" s="71">
        <v>0.25</v>
      </c>
      <c r="G241" s="71">
        <v>4.2699999999999996</v>
      </c>
      <c r="H241" s="71">
        <v>0.16</v>
      </c>
      <c r="I241" s="71">
        <v>0.56000000000000005</v>
      </c>
      <c r="J241" s="72">
        <v>2.1000000000000001E-2</v>
      </c>
      <c r="K241" s="72">
        <v>9.1999999999999998E-2</v>
      </c>
      <c r="L241" s="72">
        <v>5.8999999999999997E-2</v>
      </c>
      <c r="M241" s="72">
        <v>1.7000000000000001E-2</v>
      </c>
      <c r="N241" s="87">
        <f t="shared" si="18"/>
        <v>94.820999999999998</v>
      </c>
      <c r="O241" s="82">
        <v>32.130000000000003</v>
      </c>
      <c r="P241" s="34">
        <v>38.909999999999997</v>
      </c>
      <c r="Q241" s="34">
        <v>7.14</v>
      </c>
      <c r="R241" s="34">
        <v>19.07</v>
      </c>
      <c r="S241" s="34">
        <v>0.28000000000000003</v>
      </c>
      <c r="T241" s="34">
        <v>0.22</v>
      </c>
      <c r="U241" s="34">
        <v>0.25</v>
      </c>
      <c r="V241" s="34">
        <v>0.27</v>
      </c>
      <c r="W241" s="34">
        <v>0.52</v>
      </c>
      <c r="X241" s="34">
        <v>1.02</v>
      </c>
      <c r="Y241" s="34">
        <v>1.2110177404295048</v>
      </c>
      <c r="Z241" s="34">
        <v>1.4332399626517272</v>
      </c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6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</row>
    <row r="242" spans="1:48" ht="15.75" customHeight="1">
      <c r="A242" s="126"/>
      <c r="B242" s="95"/>
      <c r="C242" s="69"/>
      <c r="D242" s="70"/>
      <c r="E242" s="71"/>
      <c r="F242" s="71"/>
      <c r="G242" s="71"/>
      <c r="H242" s="71"/>
      <c r="I242" s="71"/>
      <c r="J242" s="72"/>
      <c r="K242" s="72"/>
      <c r="L242" s="72"/>
      <c r="M242" s="72"/>
      <c r="N242" s="87"/>
      <c r="O242" s="82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6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</row>
    <row r="243" spans="1:48" ht="15.75" customHeight="1">
      <c r="A243" s="126" t="s">
        <v>844</v>
      </c>
      <c r="B243" s="95">
        <v>45796</v>
      </c>
      <c r="C243" s="69" t="s">
        <v>841</v>
      </c>
      <c r="D243" s="70">
        <v>1475</v>
      </c>
      <c r="E243" s="71">
        <v>2</v>
      </c>
      <c r="F243" s="71">
        <v>2.1</v>
      </c>
      <c r="G243" s="71">
        <v>4.45</v>
      </c>
      <c r="H243" s="71">
        <v>0.16</v>
      </c>
      <c r="I243" s="71">
        <v>0.4</v>
      </c>
      <c r="J243" s="72">
        <v>2.1000000000000001E-2</v>
      </c>
      <c r="K243" s="72">
        <v>0.108</v>
      </c>
      <c r="L243" s="72">
        <v>5.8000000000000003E-2</v>
      </c>
      <c r="M243" s="72">
        <v>2.3E-2</v>
      </c>
      <c r="N243" s="87">
        <f t="shared" ref="N243:N254" si="19">100-SUM(G243:M243)</f>
        <v>94.78</v>
      </c>
      <c r="O243" s="82">
        <v>32.81</v>
      </c>
      <c r="P243" s="34">
        <v>38.32</v>
      </c>
      <c r="Q243" s="34">
        <v>7.09</v>
      </c>
      <c r="R243" s="34">
        <v>19.04</v>
      </c>
      <c r="S243" s="34">
        <v>0.31</v>
      </c>
      <c r="T243" s="34">
        <v>0.22</v>
      </c>
      <c r="U243" s="34">
        <v>0.23</v>
      </c>
      <c r="V243" s="34">
        <v>0.28000000000000003</v>
      </c>
      <c r="W243" s="34">
        <v>0.52</v>
      </c>
      <c r="X243" s="34">
        <v>1.06</v>
      </c>
      <c r="Y243" s="34">
        <v>1.167936604693691</v>
      </c>
      <c r="Z243" s="34">
        <v>1.3840292593721424</v>
      </c>
      <c r="AA243" s="34"/>
      <c r="AB243" s="34" t="s">
        <v>48</v>
      </c>
      <c r="AC243" s="34">
        <v>22.3</v>
      </c>
      <c r="AD243" s="34" t="s">
        <v>97</v>
      </c>
      <c r="AE243" s="34"/>
      <c r="AF243" s="34"/>
      <c r="AG243" s="34"/>
      <c r="AH243" s="34"/>
      <c r="AI243" s="34"/>
      <c r="AJ243" s="34"/>
      <c r="AK243" s="34"/>
      <c r="AL243" s="36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</row>
    <row r="244" spans="1:48" ht="15.75" customHeight="1">
      <c r="A244" s="126" t="s">
        <v>843</v>
      </c>
      <c r="B244" s="95">
        <v>45796</v>
      </c>
      <c r="C244" s="69" t="s">
        <v>842</v>
      </c>
      <c r="D244" s="70">
        <v>1475</v>
      </c>
      <c r="E244" s="71">
        <v>4.1500000000000004</v>
      </c>
      <c r="F244" s="71">
        <v>4.25</v>
      </c>
      <c r="G244" s="71">
        <v>4.3099999999999996</v>
      </c>
      <c r="H244" s="71">
        <v>0.14000000000000001</v>
      </c>
      <c r="I244" s="71">
        <v>0.37</v>
      </c>
      <c r="J244" s="72">
        <v>2.5999999999999999E-2</v>
      </c>
      <c r="K244" s="72">
        <v>0.10100000000000001</v>
      </c>
      <c r="L244" s="72">
        <v>4.7E-2</v>
      </c>
      <c r="M244" s="72">
        <v>2.3E-2</v>
      </c>
      <c r="N244" s="87">
        <f t="shared" si="19"/>
        <v>94.983000000000004</v>
      </c>
      <c r="O244" s="82">
        <v>33.840000000000003</v>
      </c>
      <c r="P244" s="34">
        <v>37.75</v>
      </c>
      <c r="Q244" s="34">
        <v>7.11</v>
      </c>
      <c r="R244" s="34">
        <v>18.53</v>
      </c>
      <c r="S244" s="34">
        <v>0.3</v>
      </c>
      <c r="T244" s="34">
        <v>0.23</v>
      </c>
      <c r="U244" s="34">
        <v>0.25</v>
      </c>
      <c r="V244" s="34">
        <v>0.25</v>
      </c>
      <c r="W244" s="34">
        <v>0.5</v>
      </c>
      <c r="X244" s="34">
        <v>1.02</v>
      </c>
      <c r="Y244" s="34">
        <v>1.1155437352245863</v>
      </c>
      <c r="Z244" s="34">
        <v>1.3256501182033096</v>
      </c>
      <c r="AA244" s="34"/>
      <c r="AB244" s="34" t="s">
        <v>50</v>
      </c>
      <c r="AC244" s="34">
        <v>6.3</v>
      </c>
      <c r="AD244" s="34">
        <v>24.4</v>
      </c>
      <c r="AE244" s="34">
        <v>18.600000000000001</v>
      </c>
      <c r="AF244" s="34">
        <v>0.6</v>
      </c>
      <c r="AG244" s="34">
        <v>3.48</v>
      </c>
      <c r="AH244" s="34">
        <v>52.92</v>
      </c>
      <c r="AI244" s="34">
        <v>1.311827956989247</v>
      </c>
      <c r="AJ244" s="34">
        <v>43.255813953488378</v>
      </c>
      <c r="AK244" s="34">
        <v>850.34</v>
      </c>
      <c r="AL244" s="36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</row>
    <row r="245" spans="1:48" ht="15.75" customHeight="1">
      <c r="A245" s="126" t="s">
        <v>845</v>
      </c>
      <c r="B245" s="95">
        <v>45796</v>
      </c>
      <c r="C245" s="69" t="s">
        <v>846</v>
      </c>
      <c r="D245" s="70">
        <v>1495</v>
      </c>
      <c r="E245" s="71">
        <v>6.45</v>
      </c>
      <c r="F245" s="71">
        <v>6.55</v>
      </c>
      <c r="G245" s="71">
        <v>4.38</v>
      </c>
      <c r="H245" s="71">
        <v>0.15</v>
      </c>
      <c r="I245" s="71">
        <v>0.55000000000000004</v>
      </c>
      <c r="J245" s="72">
        <v>1.6E-2</v>
      </c>
      <c r="K245" s="72">
        <v>0.108</v>
      </c>
      <c r="L245" s="72">
        <v>5.5E-2</v>
      </c>
      <c r="M245" s="72">
        <v>2.1000000000000001E-2</v>
      </c>
      <c r="N245" s="87">
        <f t="shared" si="19"/>
        <v>94.72</v>
      </c>
      <c r="O245" s="82">
        <v>33.79</v>
      </c>
      <c r="P245" s="34">
        <v>38.1</v>
      </c>
      <c r="Q245" s="34">
        <v>7.09</v>
      </c>
      <c r="R245" s="34">
        <v>18.46</v>
      </c>
      <c r="S245" s="34">
        <v>0.25</v>
      </c>
      <c r="T245" s="34">
        <v>0.2</v>
      </c>
      <c r="U245" s="34">
        <v>0.23</v>
      </c>
      <c r="V245" s="34">
        <v>0.23</v>
      </c>
      <c r="W245" s="34">
        <v>0.52</v>
      </c>
      <c r="X245" s="34">
        <v>0.98</v>
      </c>
      <c r="Y245" s="34">
        <v>1.1275525303344185</v>
      </c>
      <c r="Z245" s="34">
        <v>1.3373779224622668</v>
      </c>
      <c r="AA245" s="34"/>
      <c r="AB245" s="34" t="s">
        <v>53</v>
      </c>
      <c r="AC245" s="34">
        <v>14.3</v>
      </c>
      <c r="AD245" s="34" t="s">
        <v>97</v>
      </c>
      <c r="AE245" s="34"/>
      <c r="AF245" s="34"/>
      <c r="AG245" s="34"/>
      <c r="AH245" s="34"/>
      <c r="AI245" s="34"/>
      <c r="AJ245" s="34"/>
      <c r="AK245" s="34"/>
      <c r="AL245" s="36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</row>
    <row r="246" spans="1:48" ht="15.75" customHeight="1">
      <c r="A246" s="126" t="s">
        <v>847</v>
      </c>
      <c r="B246" s="95">
        <v>45796</v>
      </c>
      <c r="C246" s="69" t="s">
        <v>848</v>
      </c>
      <c r="D246" s="70">
        <v>1483</v>
      </c>
      <c r="E246" s="71">
        <v>8.25</v>
      </c>
      <c r="F246" s="71">
        <v>8.35</v>
      </c>
      <c r="G246" s="71">
        <v>4.38</v>
      </c>
      <c r="H246" s="71">
        <v>0.16</v>
      </c>
      <c r="I246" s="71">
        <v>0.57999999999999996</v>
      </c>
      <c r="J246" s="72">
        <v>1.9E-2</v>
      </c>
      <c r="K246" s="72">
        <v>0.11</v>
      </c>
      <c r="L246" s="72">
        <v>6.9000000000000006E-2</v>
      </c>
      <c r="M246" s="72">
        <v>2.1999999999999999E-2</v>
      </c>
      <c r="N246" s="87">
        <f t="shared" si="19"/>
        <v>94.66</v>
      </c>
      <c r="O246" s="82">
        <v>33.57</v>
      </c>
      <c r="P246" s="34">
        <v>38.380000000000003</v>
      </c>
      <c r="Q246" s="34">
        <v>7.08</v>
      </c>
      <c r="R246" s="34">
        <v>18.45</v>
      </c>
      <c r="S246" s="34">
        <v>0.31</v>
      </c>
      <c r="T246" s="34">
        <v>0.19</v>
      </c>
      <c r="U246" s="34">
        <v>0.22</v>
      </c>
      <c r="V246" s="34">
        <v>0.24</v>
      </c>
      <c r="W246" s="34">
        <v>0.5</v>
      </c>
      <c r="X246" s="34">
        <v>0.95</v>
      </c>
      <c r="Y246" s="34">
        <v>1.1432826928805482</v>
      </c>
      <c r="Z246" s="34">
        <v>1.3541852844801907</v>
      </c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6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</row>
    <row r="247" spans="1:48" ht="15.75" customHeight="1">
      <c r="A247" s="126" t="s">
        <v>850</v>
      </c>
      <c r="B247" s="95">
        <v>45796</v>
      </c>
      <c r="C247" s="69" t="s">
        <v>849</v>
      </c>
      <c r="D247" s="70">
        <v>1490</v>
      </c>
      <c r="E247" s="71">
        <v>10</v>
      </c>
      <c r="F247" s="71">
        <v>10.1</v>
      </c>
      <c r="G247" s="71">
        <v>4.32</v>
      </c>
      <c r="H247" s="71">
        <v>0.14000000000000001</v>
      </c>
      <c r="I247" s="71">
        <v>0.45</v>
      </c>
      <c r="J247" s="72">
        <v>2.3E-2</v>
      </c>
      <c r="K247" s="72">
        <v>9.8000000000000004E-2</v>
      </c>
      <c r="L247" s="72">
        <v>5.5E-2</v>
      </c>
      <c r="M247" s="72">
        <v>2.3E-2</v>
      </c>
      <c r="N247" s="87">
        <f t="shared" si="19"/>
        <v>94.891000000000005</v>
      </c>
      <c r="O247" s="82">
        <v>34.090000000000003</v>
      </c>
      <c r="P247" s="34">
        <v>37.67</v>
      </c>
      <c r="Q247" s="34">
        <v>6.99</v>
      </c>
      <c r="R247" s="34">
        <v>18.59</v>
      </c>
      <c r="S247" s="34">
        <v>0.34</v>
      </c>
      <c r="T247" s="34">
        <v>0.2</v>
      </c>
      <c r="U247" s="34">
        <v>0.23</v>
      </c>
      <c r="V247" s="34">
        <v>0.23</v>
      </c>
      <c r="W247" s="34">
        <v>0.51</v>
      </c>
      <c r="X247" s="34">
        <v>0.94</v>
      </c>
      <c r="Y247" s="34">
        <v>1.1050161337635669</v>
      </c>
      <c r="Z247" s="34">
        <v>1.3100616016427105</v>
      </c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6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</row>
    <row r="248" spans="1:48" ht="15.75" customHeight="1">
      <c r="A248" s="126" t="s">
        <v>852</v>
      </c>
      <c r="B248" s="95">
        <v>45796</v>
      </c>
      <c r="C248" s="69" t="s">
        <v>851</v>
      </c>
      <c r="D248" s="70">
        <v>1486</v>
      </c>
      <c r="E248" s="71">
        <v>12</v>
      </c>
      <c r="F248" s="71">
        <v>12.1</v>
      </c>
      <c r="G248" s="71">
        <v>4.28</v>
      </c>
      <c r="H248" s="71">
        <v>0.15</v>
      </c>
      <c r="I248" s="71">
        <v>0.39</v>
      </c>
      <c r="J248" s="72">
        <v>2.9000000000000001E-2</v>
      </c>
      <c r="K248" s="72">
        <v>0.107</v>
      </c>
      <c r="L248" s="72">
        <v>5.3999999999999999E-2</v>
      </c>
      <c r="M248" s="72">
        <v>2.5999999999999999E-2</v>
      </c>
      <c r="N248" s="87">
        <f t="shared" si="19"/>
        <v>94.963999999999999</v>
      </c>
      <c r="O248" s="82">
        <v>33.869999999999997</v>
      </c>
      <c r="P248" s="34">
        <v>37.64</v>
      </c>
      <c r="Q248" s="34">
        <v>7.01</v>
      </c>
      <c r="R248" s="34">
        <v>18.59</v>
      </c>
      <c r="S248" s="34">
        <v>0.52</v>
      </c>
      <c r="T248" s="34">
        <v>0.24</v>
      </c>
      <c r="U248" s="34">
        <v>0.23</v>
      </c>
      <c r="V248" s="34">
        <v>0.23</v>
      </c>
      <c r="W248" s="34">
        <v>0.52</v>
      </c>
      <c r="X248" s="34">
        <v>1.02</v>
      </c>
      <c r="Y248" s="34">
        <v>1.11130794213168</v>
      </c>
      <c r="Z248" s="34">
        <v>1.318275760259817</v>
      </c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6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</row>
    <row r="249" spans="1:48" ht="15.75" customHeight="1">
      <c r="A249" s="126" t="s">
        <v>854</v>
      </c>
      <c r="B249" s="95">
        <v>45796</v>
      </c>
      <c r="C249" s="69" t="s">
        <v>853</v>
      </c>
      <c r="D249" s="70" t="s">
        <v>51</v>
      </c>
      <c r="E249" s="71">
        <v>13.1</v>
      </c>
      <c r="F249" s="71">
        <v>13.2</v>
      </c>
      <c r="G249" s="71">
        <v>4.32</v>
      </c>
      <c r="H249" s="71">
        <v>0.15</v>
      </c>
      <c r="I249" s="71">
        <v>0.38</v>
      </c>
      <c r="J249" s="72">
        <v>2.7E-2</v>
      </c>
      <c r="K249" s="72">
        <v>0.10199999999999999</v>
      </c>
      <c r="L249" s="72">
        <v>5.0999999999999997E-2</v>
      </c>
      <c r="M249" s="72">
        <v>2.7E-2</v>
      </c>
      <c r="N249" s="87">
        <f t="shared" si="19"/>
        <v>94.942999999999998</v>
      </c>
      <c r="O249" s="82">
        <v>34.369999999999997</v>
      </c>
      <c r="P249" s="34">
        <v>37.69</v>
      </c>
      <c r="Q249" s="34">
        <v>6.94</v>
      </c>
      <c r="R249" s="34">
        <v>18.350000000000001</v>
      </c>
      <c r="S249" s="34">
        <v>0.27</v>
      </c>
      <c r="T249" s="34">
        <v>0.23</v>
      </c>
      <c r="U249" s="34">
        <v>0.22</v>
      </c>
      <c r="V249" s="34">
        <v>0.23</v>
      </c>
      <c r="W249" s="34">
        <v>0.51</v>
      </c>
      <c r="X249" s="34">
        <v>1.01</v>
      </c>
      <c r="Y249" s="34">
        <v>1.0965958684899622</v>
      </c>
      <c r="Z249" s="34">
        <v>1.2985161478033167</v>
      </c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6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</row>
    <row r="250" spans="1:48" ht="15.75" customHeight="1">
      <c r="A250" s="126" t="s">
        <v>856</v>
      </c>
      <c r="B250" s="95">
        <v>45796</v>
      </c>
      <c r="C250" s="69" t="s">
        <v>855</v>
      </c>
      <c r="D250" s="70">
        <v>1472</v>
      </c>
      <c r="E250" s="71">
        <v>15.5</v>
      </c>
      <c r="F250" s="71">
        <v>16</v>
      </c>
      <c r="G250" s="71">
        <v>4.3499999999999996</v>
      </c>
      <c r="H250" s="71">
        <v>0.15</v>
      </c>
      <c r="I250" s="71">
        <v>0.47</v>
      </c>
      <c r="J250" s="72">
        <v>3.1E-2</v>
      </c>
      <c r="K250" s="72">
        <v>0.106</v>
      </c>
      <c r="L250" s="72">
        <v>0.06</v>
      </c>
      <c r="M250" s="72">
        <v>2.8000000000000001E-2</v>
      </c>
      <c r="N250" s="87">
        <f t="shared" si="19"/>
        <v>94.805000000000007</v>
      </c>
      <c r="O250" s="82">
        <v>34.299999999999997</v>
      </c>
      <c r="P250" s="34">
        <v>37.340000000000003</v>
      </c>
      <c r="Q250" s="34">
        <v>6.82</v>
      </c>
      <c r="R250" s="34">
        <v>18.77</v>
      </c>
      <c r="S250" s="34">
        <v>0.28000000000000003</v>
      </c>
      <c r="T250" s="34">
        <v>0.24</v>
      </c>
      <c r="U250" s="34">
        <v>0.24</v>
      </c>
      <c r="V250" s="34">
        <v>0.2</v>
      </c>
      <c r="W250" s="34">
        <v>0.55000000000000004</v>
      </c>
      <c r="X250" s="34">
        <v>1</v>
      </c>
      <c r="Y250" s="34">
        <v>1.0886297376093297</v>
      </c>
      <c r="Z250" s="34">
        <v>1.2874635568513122</v>
      </c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6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</row>
    <row r="251" spans="1:48" ht="15.75" customHeight="1">
      <c r="A251" s="126" t="s">
        <v>858</v>
      </c>
      <c r="B251" s="95">
        <v>45796</v>
      </c>
      <c r="C251" s="69" t="s">
        <v>857</v>
      </c>
      <c r="D251" s="70">
        <v>1486</v>
      </c>
      <c r="E251" s="71">
        <v>17.3</v>
      </c>
      <c r="F251" s="71">
        <v>17.399999999999999</v>
      </c>
      <c r="G251" s="71">
        <v>4.3099999999999996</v>
      </c>
      <c r="H251" s="71">
        <v>0.14000000000000001</v>
      </c>
      <c r="I251" s="71">
        <v>0.35</v>
      </c>
      <c r="J251" s="72">
        <v>3.2000000000000001E-2</v>
      </c>
      <c r="K251" s="72">
        <v>0.10299999999999999</v>
      </c>
      <c r="L251" s="72">
        <v>4.5999999999999999E-2</v>
      </c>
      <c r="M251" s="72">
        <v>2.8000000000000001E-2</v>
      </c>
      <c r="N251" s="87">
        <f t="shared" si="19"/>
        <v>94.991</v>
      </c>
      <c r="O251" s="82">
        <v>33.31</v>
      </c>
      <c r="P251" s="34">
        <v>37.590000000000003</v>
      </c>
      <c r="Q251" s="34">
        <v>6.92</v>
      </c>
      <c r="R251" s="34">
        <v>19.36</v>
      </c>
      <c r="S251" s="34">
        <v>0.44</v>
      </c>
      <c r="T251" s="34">
        <v>0.23</v>
      </c>
      <c r="U251" s="34">
        <v>0.26</v>
      </c>
      <c r="V251" s="34">
        <v>0.25</v>
      </c>
      <c r="W251" s="34">
        <v>0.5</v>
      </c>
      <c r="X251" s="34">
        <v>1</v>
      </c>
      <c r="Y251" s="34">
        <v>1.1284899429600721</v>
      </c>
      <c r="Z251" s="34">
        <v>1.3362353647553289</v>
      </c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6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</row>
    <row r="252" spans="1:48" ht="15.75" customHeight="1">
      <c r="A252" s="126" t="s">
        <v>860</v>
      </c>
      <c r="B252" s="95">
        <v>45796</v>
      </c>
      <c r="C252" s="69" t="s">
        <v>859</v>
      </c>
      <c r="D252" s="70">
        <v>1476</v>
      </c>
      <c r="E252" s="71">
        <v>19.399999999999999</v>
      </c>
      <c r="F252" s="71">
        <v>19.5</v>
      </c>
      <c r="G252" s="71">
        <v>4.3099999999999996</v>
      </c>
      <c r="H252" s="71">
        <v>0.13</v>
      </c>
      <c r="I252" s="71">
        <v>0.37</v>
      </c>
      <c r="J252" s="72">
        <v>3.6999999999999998E-2</v>
      </c>
      <c r="K252" s="72">
        <v>0.105</v>
      </c>
      <c r="L252" s="72">
        <v>4.9000000000000002E-2</v>
      </c>
      <c r="M252" s="72">
        <v>2.7E-2</v>
      </c>
      <c r="N252" s="87">
        <f t="shared" si="19"/>
        <v>94.971999999999994</v>
      </c>
      <c r="O252" s="82">
        <v>34.119999999999997</v>
      </c>
      <c r="P252" s="34">
        <v>36.619999999999997</v>
      </c>
      <c r="Q252" s="34">
        <v>6.71</v>
      </c>
      <c r="R252" s="34">
        <v>19.55</v>
      </c>
      <c r="S252" s="34">
        <v>0.41</v>
      </c>
      <c r="T252" s="34">
        <v>0.26</v>
      </c>
      <c r="U252" s="34">
        <v>0.24</v>
      </c>
      <c r="V252" s="34">
        <v>0.24</v>
      </c>
      <c r="W252" s="34">
        <v>0.51</v>
      </c>
      <c r="X252" s="34">
        <v>1.0900000000000001</v>
      </c>
      <c r="Y252" s="34">
        <v>1.0732708089097305</v>
      </c>
      <c r="Z252" s="34">
        <v>1.2699296600234466</v>
      </c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6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</row>
    <row r="253" spans="1:48" ht="15.75" customHeight="1">
      <c r="A253" s="126" t="s">
        <v>862</v>
      </c>
      <c r="B253" s="95">
        <v>45796</v>
      </c>
      <c r="C253" s="69" t="s">
        <v>861</v>
      </c>
      <c r="D253" s="70">
        <v>1472</v>
      </c>
      <c r="E253" s="71">
        <v>21.1</v>
      </c>
      <c r="F253" s="71">
        <v>21.2</v>
      </c>
      <c r="G253" s="71">
        <v>4.3099999999999996</v>
      </c>
      <c r="H253" s="71">
        <v>0.13</v>
      </c>
      <c r="I253" s="71">
        <v>0.36</v>
      </c>
      <c r="J253" s="72">
        <v>4.1000000000000002E-2</v>
      </c>
      <c r="K253" s="72">
        <v>0.10299999999999999</v>
      </c>
      <c r="L253" s="72">
        <v>4.7E-2</v>
      </c>
      <c r="M253" s="72">
        <v>2.5999999999999999E-2</v>
      </c>
      <c r="N253" s="87">
        <f t="shared" si="19"/>
        <v>94.983000000000004</v>
      </c>
      <c r="O253" s="82">
        <v>33.79</v>
      </c>
      <c r="P253" s="34">
        <v>36.74</v>
      </c>
      <c r="Q253" s="34">
        <v>7.26</v>
      </c>
      <c r="R253" s="34">
        <v>19.34</v>
      </c>
      <c r="S253" s="34">
        <v>0.37</v>
      </c>
      <c r="T253" s="34">
        <v>0.23</v>
      </c>
      <c r="U253" s="34">
        <v>0.24</v>
      </c>
      <c r="V253" s="34">
        <v>0.25</v>
      </c>
      <c r="W253" s="34">
        <v>0.5</v>
      </c>
      <c r="X253" s="34">
        <v>1.08</v>
      </c>
      <c r="Y253" s="34">
        <v>1.0873039360757621</v>
      </c>
      <c r="Z253" s="34">
        <v>1.3021604024859426</v>
      </c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6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</row>
    <row r="254" spans="1:48" ht="15.75" customHeight="1">
      <c r="A254" s="126" t="s">
        <v>864</v>
      </c>
      <c r="B254" s="95">
        <v>45796</v>
      </c>
      <c r="C254" s="69" t="s">
        <v>863</v>
      </c>
      <c r="D254" s="70">
        <v>1477</v>
      </c>
      <c r="E254" s="71">
        <v>23.4</v>
      </c>
      <c r="F254" s="71">
        <v>23.5</v>
      </c>
      <c r="G254" s="71">
        <v>4.28</v>
      </c>
      <c r="H254" s="71">
        <v>0.15</v>
      </c>
      <c r="I254" s="71">
        <v>0.38</v>
      </c>
      <c r="J254" s="72">
        <v>2.9000000000000001E-2</v>
      </c>
      <c r="K254" s="72">
        <v>0.106</v>
      </c>
      <c r="L254" s="72">
        <v>5.1999999999999998E-2</v>
      </c>
      <c r="M254" s="72">
        <v>2.4E-2</v>
      </c>
      <c r="N254" s="87">
        <f t="shared" si="19"/>
        <v>94.978999999999999</v>
      </c>
      <c r="O254" s="82">
        <v>33.43</v>
      </c>
      <c r="P254" s="34">
        <v>37.369999999999997</v>
      </c>
      <c r="Q254" s="34">
        <v>7.15</v>
      </c>
      <c r="R254" s="34">
        <v>19.16</v>
      </c>
      <c r="S254" s="34">
        <v>0.37</v>
      </c>
      <c r="T254" s="34">
        <v>0.27</v>
      </c>
      <c r="U254" s="34">
        <v>0.24</v>
      </c>
      <c r="V254" s="34">
        <v>0.25</v>
      </c>
      <c r="W254" s="34">
        <v>0.54</v>
      </c>
      <c r="X254" s="34">
        <v>1.1000000000000001</v>
      </c>
      <c r="Y254" s="34">
        <f>P254/O254</f>
        <v>1.1178582111875561</v>
      </c>
      <c r="Z254" s="34">
        <f>(Q254+P254)/O254</f>
        <v>1.3317379599162429</v>
      </c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6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</row>
    <row r="255" spans="1:48" ht="15.75" customHeight="1">
      <c r="A255" s="115"/>
      <c r="B255" s="95"/>
      <c r="C255" s="69"/>
      <c r="D255" s="70"/>
      <c r="E255" s="71"/>
      <c r="F255" s="71"/>
      <c r="G255" s="71"/>
      <c r="H255" s="71"/>
      <c r="I255" s="71"/>
      <c r="J255" s="72"/>
      <c r="K255" s="72"/>
      <c r="L255" s="72"/>
      <c r="M255" s="72"/>
      <c r="N255" s="87"/>
      <c r="O255" s="82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6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</row>
    <row r="256" spans="1:48" ht="15.75" customHeight="1">
      <c r="A256" s="127" t="s">
        <v>866</v>
      </c>
      <c r="B256" s="95">
        <v>45797</v>
      </c>
      <c r="C256" s="69" t="s">
        <v>865</v>
      </c>
      <c r="D256" s="70">
        <v>1484</v>
      </c>
      <c r="E256" s="71">
        <v>1.5</v>
      </c>
      <c r="F256" s="71">
        <v>2</v>
      </c>
      <c r="G256" s="71">
        <v>4.3499999999999996</v>
      </c>
      <c r="H256" s="71">
        <v>0.18</v>
      </c>
      <c r="I256" s="71">
        <v>0.96</v>
      </c>
      <c r="J256" s="72">
        <v>1.6E-2</v>
      </c>
      <c r="K256" s="72">
        <v>0.11600000000000001</v>
      </c>
      <c r="L256" s="72">
        <v>0.111</v>
      </c>
      <c r="M256" s="72">
        <v>2.7E-2</v>
      </c>
      <c r="N256" s="87">
        <f t="shared" ref="N256:N267" si="20">100-SUM(G256:M256)</f>
        <v>94.24</v>
      </c>
      <c r="O256" s="82">
        <v>33.07</v>
      </c>
      <c r="P256" s="34">
        <v>38.340000000000003</v>
      </c>
      <c r="Q256" s="34">
        <v>6.94</v>
      </c>
      <c r="R256" s="34">
        <v>19.38</v>
      </c>
      <c r="S256" s="34">
        <v>0.25</v>
      </c>
      <c r="T256" s="34">
        <v>0.15</v>
      </c>
      <c r="U256" s="34">
        <v>0.21</v>
      </c>
      <c r="V256" s="34">
        <v>0.2</v>
      </c>
      <c r="W256" s="34">
        <v>0.45</v>
      </c>
      <c r="X256" s="34">
        <v>0.9</v>
      </c>
      <c r="Y256" s="34">
        <f>P256/O256</f>
        <v>1.1593589355911704</v>
      </c>
      <c r="Z256" s="34">
        <f>(Q256+P256)/O256</f>
        <v>1.3692168128212883</v>
      </c>
      <c r="AA256" s="34"/>
      <c r="AB256" s="34" t="s">
        <v>48</v>
      </c>
      <c r="AC256" s="34">
        <v>22.3</v>
      </c>
      <c r="AD256" s="34">
        <v>24.8</v>
      </c>
      <c r="AE256" s="34">
        <v>19</v>
      </c>
      <c r="AF256" s="34">
        <v>0.6</v>
      </c>
      <c r="AG256" s="34">
        <v>3.62</v>
      </c>
      <c r="AH256" s="34">
        <v>51.980000000000004</v>
      </c>
      <c r="AI256" s="34">
        <v>1.3052631578947369</v>
      </c>
      <c r="AJ256" s="34">
        <v>43.37899543378996</v>
      </c>
      <c r="AK256" s="34">
        <v>866.81</v>
      </c>
      <c r="AL256" s="36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</row>
    <row r="257" spans="1:48" ht="15.75" customHeight="1">
      <c r="A257" s="128" t="s">
        <v>868</v>
      </c>
      <c r="B257" s="95">
        <v>45797</v>
      </c>
      <c r="C257" s="69" t="s">
        <v>867</v>
      </c>
      <c r="D257" s="70">
        <v>1481</v>
      </c>
      <c r="E257" s="71">
        <v>4.3499999999999996</v>
      </c>
      <c r="F257" s="71">
        <v>4.45</v>
      </c>
      <c r="G257" s="71">
        <v>4.41</v>
      </c>
      <c r="H257" s="71">
        <v>0.17</v>
      </c>
      <c r="I257" s="71">
        <v>0.6</v>
      </c>
      <c r="J257" s="72">
        <v>1.7999999999999999E-2</v>
      </c>
      <c r="K257" s="72">
        <v>0.11</v>
      </c>
      <c r="L257" s="72">
        <v>7.6999999999999999E-2</v>
      </c>
      <c r="M257" s="72">
        <v>0.03</v>
      </c>
      <c r="N257" s="87">
        <f t="shared" si="20"/>
        <v>94.584999999999994</v>
      </c>
      <c r="O257" s="82">
        <v>32.659999999999997</v>
      </c>
      <c r="P257" s="34">
        <v>38.409999999999997</v>
      </c>
      <c r="Q257" s="34">
        <v>6.95</v>
      </c>
      <c r="R257" s="34">
        <v>19.690000000000001</v>
      </c>
      <c r="S257" s="34">
        <v>0.23</v>
      </c>
      <c r="T257" s="34">
        <v>0.16</v>
      </c>
      <c r="U257" s="34">
        <v>0.23</v>
      </c>
      <c r="V257" s="34">
        <v>0.22</v>
      </c>
      <c r="W257" s="34">
        <v>0.45</v>
      </c>
      <c r="X257" s="34">
        <v>0.92</v>
      </c>
      <c r="Y257" s="34">
        <v>1.176056338028169</v>
      </c>
      <c r="Z257" s="34">
        <v>1.3888548683404778</v>
      </c>
      <c r="AA257" s="34"/>
      <c r="AB257" s="34" t="s">
        <v>50</v>
      </c>
      <c r="AC257" s="34">
        <v>6.3</v>
      </c>
      <c r="AD257" s="34" t="s">
        <v>97</v>
      </c>
      <c r="AE257" s="34"/>
      <c r="AF257" s="34"/>
      <c r="AG257" s="34"/>
      <c r="AH257" s="34"/>
      <c r="AI257" s="34"/>
      <c r="AJ257" s="34"/>
      <c r="AK257" s="34"/>
      <c r="AL257" s="36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</row>
    <row r="258" spans="1:48" ht="15.75" customHeight="1">
      <c r="A258" s="129" t="s">
        <v>870</v>
      </c>
      <c r="B258" s="95">
        <v>45797</v>
      </c>
      <c r="C258" s="69" t="s">
        <v>869</v>
      </c>
      <c r="D258" s="70">
        <v>1484</v>
      </c>
      <c r="E258" s="71">
        <v>6.4</v>
      </c>
      <c r="F258" s="71">
        <v>6.5</v>
      </c>
      <c r="G258" s="71">
        <v>4.34</v>
      </c>
      <c r="H258" s="71">
        <v>0.16</v>
      </c>
      <c r="I258" s="71">
        <v>0.43</v>
      </c>
      <c r="J258" s="72">
        <v>2.1999999999999999E-2</v>
      </c>
      <c r="K258" s="72">
        <v>0.104</v>
      </c>
      <c r="L258" s="72">
        <v>6.4000000000000001E-2</v>
      </c>
      <c r="M258" s="72">
        <v>3.2000000000000001E-2</v>
      </c>
      <c r="N258" s="87">
        <f t="shared" si="20"/>
        <v>94.847999999999999</v>
      </c>
      <c r="O258" s="82">
        <v>32.729999999999997</v>
      </c>
      <c r="P258" s="34">
        <v>38.049999999999997</v>
      </c>
      <c r="Q258" s="34">
        <v>6.89</v>
      </c>
      <c r="R258" s="34">
        <v>19.47</v>
      </c>
      <c r="S258" s="34">
        <v>0.28999999999999998</v>
      </c>
      <c r="T258" s="34">
        <v>0.24</v>
      </c>
      <c r="U258" s="34">
        <v>0.25</v>
      </c>
      <c r="V258" s="34">
        <v>0.25</v>
      </c>
      <c r="W258" s="34">
        <v>0.5</v>
      </c>
      <c r="X258" s="34">
        <v>1.07</v>
      </c>
      <c r="Y258" s="34">
        <v>1.1625420103880233</v>
      </c>
      <c r="Z258" s="34">
        <v>1.3730522456461962</v>
      </c>
      <c r="AA258" s="34"/>
      <c r="AB258" s="34" t="s">
        <v>53</v>
      </c>
      <c r="AC258" s="34">
        <v>14.5</v>
      </c>
      <c r="AD258" s="34">
        <v>25.4</v>
      </c>
      <c r="AE258" s="34">
        <v>18.600000000000001</v>
      </c>
      <c r="AF258" s="34">
        <v>0.6</v>
      </c>
      <c r="AG258" s="34">
        <v>3.48</v>
      </c>
      <c r="AH258" s="34">
        <v>51.92</v>
      </c>
      <c r="AI258" s="34">
        <v>1.3655913978494623</v>
      </c>
      <c r="AJ258" s="34">
        <v>42.27272727272728</v>
      </c>
      <c r="AK258" s="34">
        <v>880.84</v>
      </c>
      <c r="AL258" s="36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</row>
    <row r="259" spans="1:48" ht="15.75" customHeight="1">
      <c r="A259" s="130" t="s">
        <v>872</v>
      </c>
      <c r="B259" s="95">
        <v>45797</v>
      </c>
      <c r="C259" s="69" t="s">
        <v>871</v>
      </c>
      <c r="D259" s="70">
        <v>1465</v>
      </c>
      <c r="E259" s="71">
        <v>8.5</v>
      </c>
      <c r="F259" s="71">
        <v>9</v>
      </c>
      <c r="G259" s="71">
        <v>4.33</v>
      </c>
      <c r="H259" s="71">
        <v>0.15</v>
      </c>
      <c r="I259" s="71">
        <v>0.37</v>
      </c>
      <c r="J259" s="72">
        <v>2.8000000000000001E-2</v>
      </c>
      <c r="K259" s="72">
        <v>0.104</v>
      </c>
      <c r="L259" s="72">
        <v>5.3999999999999999E-2</v>
      </c>
      <c r="M259" s="72">
        <v>3.1E-2</v>
      </c>
      <c r="N259" s="87">
        <f t="shared" si="20"/>
        <v>94.932999999999993</v>
      </c>
      <c r="O259" s="82">
        <v>33.53</v>
      </c>
      <c r="P259" s="34">
        <v>37.18</v>
      </c>
      <c r="Q259" s="34">
        <v>6.84</v>
      </c>
      <c r="R259" s="34">
        <v>19.52</v>
      </c>
      <c r="S259" s="34">
        <v>0.27</v>
      </c>
      <c r="T259" s="34">
        <v>0.24</v>
      </c>
      <c r="U259" s="34">
        <v>0.25</v>
      </c>
      <c r="V259" s="34">
        <v>0.23</v>
      </c>
      <c r="W259" s="34">
        <v>0.52</v>
      </c>
      <c r="X259" s="34">
        <v>1.1000000000000001</v>
      </c>
      <c r="Y259" s="34">
        <v>1.1088577393379062</v>
      </c>
      <c r="Z259" s="34">
        <v>1.3128541604533253</v>
      </c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6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</row>
    <row r="260" spans="1:48" ht="15.75" customHeight="1">
      <c r="A260" s="130" t="s">
        <v>874</v>
      </c>
      <c r="B260" s="95">
        <v>45797</v>
      </c>
      <c r="C260" s="69" t="s">
        <v>873</v>
      </c>
      <c r="D260" s="70">
        <v>1488</v>
      </c>
      <c r="E260" s="71">
        <v>10.45</v>
      </c>
      <c r="F260" s="71">
        <v>10.55</v>
      </c>
      <c r="G260" s="71">
        <v>4.26</v>
      </c>
      <c r="H260" s="71">
        <v>0.15</v>
      </c>
      <c r="I260" s="71">
        <v>0.5</v>
      </c>
      <c r="J260" s="72">
        <v>3.4000000000000002E-2</v>
      </c>
      <c r="K260" s="72">
        <v>9.7000000000000003E-2</v>
      </c>
      <c r="L260" s="72">
        <v>0.06</v>
      </c>
      <c r="M260" s="72">
        <v>0.03</v>
      </c>
      <c r="N260" s="87">
        <f t="shared" si="20"/>
        <v>94.869</v>
      </c>
      <c r="O260" s="82">
        <v>33.020000000000003</v>
      </c>
      <c r="P260" s="34">
        <v>36.880000000000003</v>
      </c>
      <c r="Q260" s="34">
        <v>6.93</v>
      </c>
      <c r="R260" s="34">
        <v>19.940000000000001</v>
      </c>
      <c r="S260" s="34">
        <v>0.43</v>
      </c>
      <c r="T260" s="34">
        <v>0.28000000000000003</v>
      </c>
      <c r="U260" s="34">
        <v>0.26</v>
      </c>
      <c r="V260" s="34">
        <v>0.22</v>
      </c>
      <c r="W260" s="34">
        <v>0.52</v>
      </c>
      <c r="X260" s="34">
        <v>1.1399999999999999</v>
      </c>
      <c r="Y260" s="34">
        <v>1.1168988491823137</v>
      </c>
      <c r="Z260" s="34">
        <v>1.326771653543307</v>
      </c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6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</row>
    <row r="261" spans="1:48" ht="15.75" customHeight="1">
      <c r="A261" s="130" t="s">
        <v>876</v>
      </c>
      <c r="B261" s="95">
        <v>45797</v>
      </c>
      <c r="C261" s="69" t="s">
        <v>875</v>
      </c>
      <c r="D261" s="70">
        <v>1491</v>
      </c>
      <c r="E261" s="71">
        <v>11.3</v>
      </c>
      <c r="F261" s="71">
        <v>11.4</v>
      </c>
      <c r="G261" s="71">
        <v>4.4800000000000004</v>
      </c>
      <c r="H261" s="71">
        <v>0.15</v>
      </c>
      <c r="I261" s="71">
        <v>0.69</v>
      </c>
      <c r="J261" s="72">
        <v>2.4E-2</v>
      </c>
      <c r="K261" s="72">
        <v>0.11</v>
      </c>
      <c r="L261" s="72">
        <v>7.8E-2</v>
      </c>
      <c r="M261" s="72">
        <v>2.5999999999999999E-2</v>
      </c>
      <c r="N261" s="87">
        <f t="shared" si="20"/>
        <v>94.441999999999993</v>
      </c>
      <c r="O261" s="82">
        <v>33.46</v>
      </c>
      <c r="P261" s="34">
        <v>37.020000000000003</v>
      </c>
      <c r="Q261" s="34">
        <v>6.87</v>
      </c>
      <c r="R261" s="34">
        <v>19.82</v>
      </c>
      <c r="S261" s="34">
        <v>0.28000000000000003</v>
      </c>
      <c r="T261" s="34">
        <v>0.24</v>
      </c>
      <c r="U261" s="34">
        <v>0.24</v>
      </c>
      <c r="V261" s="34">
        <v>0.22</v>
      </c>
      <c r="W261" s="34">
        <v>0.53</v>
      </c>
      <c r="X261" s="34">
        <v>1.08</v>
      </c>
      <c r="Y261" s="34">
        <v>1.1063956963538555</v>
      </c>
      <c r="Z261" s="34">
        <v>1.3117154811715481</v>
      </c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6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</row>
    <row r="262" spans="1:48" ht="15.75" customHeight="1">
      <c r="A262" s="130" t="s">
        <v>878</v>
      </c>
      <c r="B262" s="95">
        <v>45797</v>
      </c>
      <c r="C262" s="69" t="s">
        <v>877</v>
      </c>
      <c r="D262" s="70">
        <v>1494</v>
      </c>
      <c r="E262" s="71">
        <v>13.4</v>
      </c>
      <c r="F262" s="71">
        <v>13.5</v>
      </c>
      <c r="G262" s="71">
        <v>4.42</v>
      </c>
      <c r="H262" s="71">
        <v>0.17</v>
      </c>
      <c r="I262" s="71">
        <v>0.66</v>
      </c>
      <c r="J262" s="72">
        <v>0.02</v>
      </c>
      <c r="K262" s="72">
        <v>0.11799999999999999</v>
      </c>
      <c r="L262" s="72">
        <v>8.2000000000000003E-2</v>
      </c>
      <c r="M262" s="72">
        <v>2.7E-2</v>
      </c>
      <c r="N262" s="87">
        <f t="shared" si="20"/>
        <v>94.503</v>
      </c>
      <c r="O262" s="82">
        <v>32.840000000000003</v>
      </c>
      <c r="P262" s="34">
        <v>37.65</v>
      </c>
      <c r="Q262" s="34">
        <v>6.91</v>
      </c>
      <c r="R262" s="34">
        <v>20.11</v>
      </c>
      <c r="S262" s="34">
        <v>0.25</v>
      </c>
      <c r="T262" s="34">
        <v>0.19</v>
      </c>
      <c r="U262" s="34">
        <v>0.24</v>
      </c>
      <c r="V262" s="34">
        <v>0.23</v>
      </c>
      <c r="W262" s="34">
        <v>0.49</v>
      </c>
      <c r="X262" s="34">
        <v>0.98</v>
      </c>
      <c r="Y262" s="34">
        <f>P262/O262</f>
        <v>1.1464677222898902</v>
      </c>
      <c r="Z262" s="34">
        <f>(Q262+P262)/O262</f>
        <v>1.3568818514007308</v>
      </c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6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</row>
    <row r="263" spans="1:48" ht="15.75" customHeight="1">
      <c r="A263" s="130" t="s">
        <v>880</v>
      </c>
      <c r="B263" s="95">
        <v>45797</v>
      </c>
      <c r="C263" s="69" t="s">
        <v>879</v>
      </c>
      <c r="D263" s="70">
        <v>1480</v>
      </c>
      <c r="E263" s="71">
        <v>15.25</v>
      </c>
      <c r="F263" s="71">
        <v>15.35</v>
      </c>
      <c r="G263" s="71">
        <v>4.33</v>
      </c>
      <c r="H263" s="71">
        <v>0.16</v>
      </c>
      <c r="I263" s="71">
        <v>0.4</v>
      </c>
      <c r="J263" s="72">
        <v>2.5000000000000001E-2</v>
      </c>
      <c r="K263" s="72">
        <v>0.111</v>
      </c>
      <c r="L263" s="72">
        <v>5.8999999999999997E-2</v>
      </c>
      <c r="M263" s="72">
        <v>2.8000000000000001E-2</v>
      </c>
      <c r="N263" s="87">
        <f t="shared" si="20"/>
        <v>94.887</v>
      </c>
      <c r="O263" s="82">
        <v>33.47</v>
      </c>
      <c r="P263" s="34">
        <v>36.99</v>
      </c>
      <c r="Q263" s="34">
        <v>6.93</v>
      </c>
      <c r="R263" s="34">
        <v>19.829999999999998</v>
      </c>
      <c r="S263" s="34">
        <v>0.3</v>
      </c>
      <c r="T263" s="34">
        <v>0.24</v>
      </c>
      <c r="U263" s="34">
        <v>0.24</v>
      </c>
      <c r="V263" s="34">
        <v>0.3</v>
      </c>
      <c r="W263" s="34">
        <v>0.48</v>
      </c>
      <c r="X263" s="34">
        <v>1.08</v>
      </c>
      <c r="Y263" s="34">
        <f>P263/O263</f>
        <v>1.1051688078876607</v>
      </c>
      <c r="Z263" s="34">
        <f>(Q263+P263)/O263</f>
        <v>1.3122198984164926</v>
      </c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6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</row>
    <row r="264" spans="1:48" ht="15.75" customHeight="1">
      <c r="A264" s="131" t="s">
        <v>882</v>
      </c>
      <c r="B264" s="95">
        <v>45797</v>
      </c>
      <c r="C264" s="69" t="s">
        <v>881</v>
      </c>
      <c r="D264" s="70">
        <v>1485</v>
      </c>
      <c r="E264" s="71">
        <v>17.399999999999999</v>
      </c>
      <c r="F264" s="71">
        <v>17.5</v>
      </c>
      <c r="G264" s="71">
        <v>4.37</v>
      </c>
      <c r="H264" s="71">
        <v>0.14000000000000001</v>
      </c>
      <c r="I264" s="71">
        <v>0.38</v>
      </c>
      <c r="J264" s="72">
        <v>2.8000000000000001E-2</v>
      </c>
      <c r="K264" s="72">
        <v>9.9000000000000005E-2</v>
      </c>
      <c r="L264" s="72">
        <v>5.2999999999999999E-2</v>
      </c>
      <c r="M264" s="72">
        <v>0.02</v>
      </c>
      <c r="N264" s="87">
        <f t="shared" si="20"/>
        <v>94.91</v>
      </c>
      <c r="O264" s="82">
        <v>33.270000000000003</v>
      </c>
      <c r="P264" s="34">
        <v>37.409999999999997</v>
      </c>
      <c r="Q264" s="34">
        <v>7.14</v>
      </c>
      <c r="R264" s="34">
        <v>19.559999999999999</v>
      </c>
      <c r="S264" s="34">
        <v>0.3</v>
      </c>
      <c r="T264" s="34">
        <v>0.19</v>
      </c>
      <c r="U264" s="34">
        <v>0.24</v>
      </c>
      <c r="V264" s="34">
        <v>0.25</v>
      </c>
      <c r="W264" s="34">
        <v>0.54</v>
      </c>
      <c r="X264" s="34">
        <v>0.99</v>
      </c>
      <c r="Y264" s="34">
        <f>P264/O264</f>
        <v>1.1244364292155093</v>
      </c>
      <c r="Z264" s="34">
        <f>(Q264+P264)/O264</f>
        <v>1.3390441839495038</v>
      </c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6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</row>
    <row r="265" spans="1:48" ht="15.75" customHeight="1">
      <c r="A265" s="132" t="s">
        <v>884</v>
      </c>
      <c r="B265" s="95">
        <v>45797</v>
      </c>
      <c r="C265" s="69" t="s">
        <v>883</v>
      </c>
      <c r="D265" s="70">
        <v>1466</v>
      </c>
      <c r="E265" s="71">
        <v>20.149999999999999</v>
      </c>
      <c r="F265" s="71">
        <v>20.25</v>
      </c>
      <c r="G265" s="71">
        <v>4.33</v>
      </c>
      <c r="H265" s="71">
        <v>0.14000000000000001</v>
      </c>
      <c r="I265" s="71">
        <v>0.34</v>
      </c>
      <c r="J265" s="72">
        <v>3.3000000000000002E-2</v>
      </c>
      <c r="K265" s="72">
        <v>0.1</v>
      </c>
      <c r="L265" s="72">
        <v>4.4999999999999998E-2</v>
      </c>
      <c r="M265" s="72">
        <v>0.02</v>
      </c>
      <c r="N265" s="87">
        <f t="shared" si="20"/>
        <v>94.992000000000004</v>
      </c>
      <c r="O265" s="82">
        <v>33.53</v>
      </c>
      <c r="P265" s="34">
        <v>37.58</v>
      </c>
      <c r="Q265" s="34">
        <v>7.01</v>
      </c>
      <c r="R265" s="34">
        <v>18.73</v>
      </c>
      <c r="S265" s="34">
        <v>0.45</v>
      </c>
      <c r="T265" s="34">
        <v>0.28999999999999998</v>
      </c>
      <c r="U265" s="34">
        <v>0.25</v>
      </c>
      <c r="V265" s="34">
        <v>0.31</v>
      </c>
      <c r="W265" s="34">
        <v>0.5</v>
      </c>
      <c r="X265" s="34">
        <v>1.23</v>
      </c>
      <c r="Y265" s="34">
        <f>P265/O265</f>
        <v>1.1207873546078138</v>
      </c>
      <c r="Z265" s="34">
        <f>(Q265+P265)/O265</f>
        <v>1.3298538622129434</v>
      </c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6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</row>
    <row r="266" spans="1:48" ht="15.75" customHeight="1">
      <c r="A266" s="133" t="s">
        <v>885</v>
      </c>
      <c r="B266" s="95">
        <v>45797</v>
      </c>
      <c r="C266" s="69" t="s">
        <v>886</v>
      </c>
      <c r="D266" s="70">
        <v>1483</v>
      </c>
      <c r="E266" s="71">
        <v>21.4</v>
      </c>
      <c r="F266" s="71">
        <v>21.5</v>
      </c>
      <c r="G266" s="71">
        <v>4.43</v>
      </c>
      <c r="H266" s="71">
        <v>0.19</v>
      </c>
      <c r="I266" s="71">
        <v>0.75</v>
      </c>
      <c r="J266" s="72">
        <v>1.6E-2</v>
      </c>
      <c r="K266" s="72">
        <v>0.111</v>
      </c>
      <c r="L266" s="72">
        <v>9.5000000000000001E-2</v>
      </c>
      <c r="M266" s="72">
        <v>2.5000000000000001E-2</v>
      </c>
      <c r="N266" s="87">
        <f t="shared" si="20"/>
        <v>94.382999999999996</v>
      </c>
      <c r="O266" s="82">
        <v>33.020000000000003</v>
      </c>
      <c r="P266" s="34">
        <v>38</v>
      </c>
      <c r="Q266" s="34">
        <v>7.39</v>
      </c>
      <c r="R266" s="34">
        <v>18.95</v>
      </c>
      <c r="S266" s="34">
        <v>0.32</v>
      </c>
      <c r="T266" s="34">
        <v>0.21</v>
      </c>
      <c r="U266" s="34">
        <v>0.23</v>
      </c>
      <c r="V266" s="34">
        <v>0.31</v>
      </c>
      <c r="W266" s="34">
        <v>0.47</v>
      </c>
      <c r="X266" s="34">
        <v>1.02</v>
      </c>
      <c r="Y266" s="34">
        <f>P266/O266</f>
        <v>1.1508176862507571</v>
      </c>
      <c r="Z266" s="34">
        <f>(Q266+P266)/O266</f>
        <v>1.3746214415505753</v>
      </c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6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</row>
    <row r="267" spans="1:48" ht="15.75" customHeight="1">
      <c r="A267" s="134" t="s">
        <v>888</v>
      </c>
      <c r="B267" s="95">
        <v>45797</v>
      </c>
      <c r="C267" s="69" t="s">
        <v>887</v>
      </c>
      <c r="D267" s="70">
        <v>1506</v>
      </c>
      <c r="E267" s="71">
        <v>23.4</v>
      </c>
      <c r="F267" s="71">
        <v>23.5</v>
      </c>
      <c r="G267" s="71">
        <v>4.3600000000000003</v>
      </c>
      <c r="H267" s="71">
        <v>0.17</v>
      </c>
      <c r="I267" s="71">
        <v>0.62</v>
      </c>
      <c r="J267" s="72">
        <v>1.9E-2</v>
      </c>
      <c r="K267" s="72">
        <v>0.124</v>
      </c>
      <c r="L267" s="72">
        <v>0.08</v>
      </c>
      <c r="M267" s="72">
        <v>2.4E-2</v>
      </c>
      <c r="N267" s="87">
        <f t="shared" si="20"/>
        <v>94.602999999999994</v>
      </c>
      <c r="O267" s="82">
        <v>32.75</v>
      </c>
      <c r="P267" s="34">
        <v>38.24</v>
      </c>
      <c r="Q267" s="34">
        <v>7.45</v>
      </c>
      <c r="R267" s="34">
        <v>19.14</v>
      </c>
      <c r="S267" s="34">
        <v>0.21</v>
      </c>
      <c r="T267" s="34">
        <v>0.21</v>
      </c>
      <c r="U267" s="34">
        <v>0.25</v>
      </c>
      <c r="V267" s="34">
        <v>0.21</v>
      </c>
      <c r="W267" s="34">
        <v>0.43</v>
      </c>
      <c r="X267" s="34">
        <v>1</v>
      </c>
      <c r="Y267" s="34">
        <v>1.1676335877862596</v>
      </c>
      <c r="Z267" s="34">
        <v>1.395114503816794</v>
      </c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6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</row>
    <row r="268" spans="1:48" ht="15.75" customHeight="1">
      <c r="A268" s="115"/>
      <c r="B268" s="95"/>
      <c r="C268" s="69"/>
      <c r="D268" s="70"/>
      <c r="E268" s="71"/>
      <c r="F268" s="71"/>
      <c r="G268" s="71"/>
      <c r="H268" s="71"/>
      <c r="I268" s="71"/>
      <c r="J268" s="72"/>
      <c r="K268" s="72"/>
      <c r="L268" s="72"/>
      <c r="M268" s="72"/>
      <c r="N268" s="87"/>
      <c r="O268" s="82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6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</row>
    <row r="269" spans="1:48" ht="15.75" customHeight="1">
      <c r="A269" s="134" t="s">
        <v>890</v>
      </c>
      <c r="B269" s="95">
        <v>45798</v>
      </c>
      <c r="C269" s="69" t="s">
        <v>889</v>
      </c>
      <c r="D269" s="70">
        <v>1483</v>
      </c>
      <c r="E269" s="71">
        <v>1.4</v>
      </c>
      <c r="F269" s="71">
        <v>1.5</v>
      </c>
      <c r="G269" s="71">
        <v>4.28</v>
      </c>
      <c r="H269" s="71">
        <v>0.2</v>
      </c>
      <c r="I269" s="71">
        <v>0.46</v>
      </c>
      <c r="J269" s="72">
        <v>2.5000000000000001E-2</v>
      </c>
      <c r="K269" s="72">
        <v>0.11</v>
      </c>
      <c r="L269" s="72">
        <v>0.06</v>
      </c>
      <c r="M269" s="72">
        <v>1.7999999999999999E-2</v>
      </c>
      <c r="N269" s="87">
        <f t="shared" ref="N269:N281" si="21">100-SUM(G269:M269)</f>
        <v>94.846999999999994</v>
      </c>
      <c r="O269" s="82">
        <v>33.380000000000003</v>
      </c>
      <c r="P269" s="34">
        <v>37.61</v>
      </c>
      <c r="Q269" s="34">
        <v>6.77</v>
      </c>
      <c r="R269" s="34">
        <v>19.579999999999998</v>
      </c>
      <c r="S269" s="34">
        <v>0.25</v>
      </c>
      <c r="T269" s="34">
        <v>0.27</v>
      </c>
      <c r="U269" s="34">
        <v>0.3</v>
      </c>
      <c r="V269" s="34">
        <v>0.24</v>
      </c>
      <c r="W269" s="34">
        <v>0.51</v>
      </c>
      <c r="X269" s="34">
        <v>0.95</v>
      </c>
      <c r="Y269" s="34">
        <v>1.126722588376273</v>
      </c>
      <c r="Z269" s="34">
        <v>1.3295386458957457</v>
      </c>
      <c r="AA269" s="34"/>
      <c r="AB269" s="34" t="s">
        <v>48</v>
      </c>
      <c r="AC269" s="34">
        <v>22.3</v>
      </c>
      <c r="AD269" s="34" t="s">
        <v>97</v>
      </c>
      <c r="AE269" s="34"/>
      <c r="AF269" s="34"/>
      <c r="AG269" s="34"/>
      <c r="AH269" s="34"/>
      <c r="AI269" s="34"/>
      <c r="AJ269" s="34"/>
      <c r="AK269" s="34"/>
      <c r="AL269" s="36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</row>
    <row r="270" spans="1:48" ht="15.75" customHeight="1">
      <c r="A270" s="134" t="s">
        <v>892</v>
      </c>
      <c r="B270" s="95">
        <v>45798</v>
      </c>
      <c r="C270" s="69" t="s">
        <v>891</v>
      </c>
      <c r="D270" s="70">
        <v>1482</v>
      </c>
      <c r="E270" s="71">
        <v>3.52</v>
      </c>
      <c r="F270" s="71">
        <v>4.04</v>
      </c>
      <c r="G270" s="71">
        <v>4.3099999999999996</v>
      </c>
      <c r="H270" s="71">
        <v>0.16</v>
      </c>
      <c r="I270" s="71">
        <v>0.31</v>
      </c>
      <c r="J270" s="72">
        <v>3.4000000000000002E-2</v>
      </c>
      <c r="K270" s="72">
        <v>0.10100000000000001</v>
      </c>
      <c r="L270" s="72">
        <v>4.3999999999999997E-2</v>
      </c>
      <c r="M270" s="72">
        <v>2.1999999999999999E-2</v>
      </c>
      <c r="N270" s="87">
        <f t="shared" si="21"/>
        <v>95.019000000000005</v>
      </c>
      <c r="O270" s="82">
        <v>34.08</v>
      </c>
      <c r="P270" s="34">
        <v>37.14</v>
      </c>
      <c r="Q270" s="34">
        <v>6.69</v>
      </c>
      <c r="R270" s="34">
        <v>19.32</v>
      </c>
      <c r="S270" s="34">
        <v>0.22</v>
      </c>
      <c r="T270" s="34">
        <v>0.26</v>
      </c>
      <c r="U270" s="34">
        <v>0.27</v>
      </c>
      <c r="V270" s="34">
        <v>0.24</v>
      </c>
      <c r="W270" s="34">
        <v>0.52</v>
      </c>
      <c r="X270" s="34">
        <v>1.02</v>
      </c>
      <c r="Y270" s="34">
        <v>1.0897887323943662</v>
      </c>
      <c r="Z270" s="34">
        <v>1.2860915492957747</v>
      </c>
      <c r="AA270" s="34"/>
      <c r="AB270" s="34" t="s">
        <v>50</v>
      </c>
      <c r="AC270" s="34">
        <v>6.3</v>
      </c>
      <c r="AD270" s="34">
        <v>24.6</v>
      </c>
      <c r="AE270" s="34">
        <v>18.2</v>
      </c>
      <c r="AF270" s="34">
        <v>0.6</v>
      </c>
      <c r="AG270" s="34">
        <v>3.48</v>
      </c>
      <c r="AH270" s="34">
        <v>53.12</v>
      </c>
      <c r="AI270" s="34">
        <v>1.3516483516483517</v>
      </c>
      <c r="AJ270" s="34">
        <v>42.523364485981304</v>
      </c>
      <c r="AK270" s="34">
        <v>856.43999999999994</v>
      </c>
      <c r="AL270" s="36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</row>
    <row r="271" spans="1:48" ht="15.75" customHeight="1">
      <c r="A271" s="134" t="s">
        <v>893</v>
      </c>
      <c r="B271" s="95">
        <v>45798</v>
      </c>
      <c r="C271" s="69" t="s">
        <v>894</v>
      </c>
      <c r="D271" s="70">
        <v>1472</v>
      </c>
      <c r="E271" s="71">
        <v>6.3</v>
      </c>
      <c r="F271" s="71">
        <v>6.4</v>
      </c>
      <c r="G271" s="71">
        <v>4.33</v>
      </c>
      <c r="H271" s="71">
        <v>0.16</v>
      </c>
      <c r="I271" s="71">
        <v>0.27</v>
      </c>
      <c r="J271" s="72">
        <v>3.6999999999999998E-2</v>
      </c>
      <c r="K271" s="72">
        <v>0.11</v>
      </c>
      <c r="L271" s="72">
        <v>3.5999999999999997E-2</v>
      </c>
      <c r="M271" s="72">
        <v>2.7E-2</v>
      </c>
      <c r="N271" s="87">
        <f t="shared" si="21"/>
        <v>95.03</v>
      </c>
      <c r="O271" s="82">
        <v>34.14</v>
      </c>
      <c r="P271" s="34">
        <v>36.880000000000003</v>
      </c>
      <c r="Q271" s="34">
        <v>6.85</v>
      </c>
      <c r="R271" s="34">
        <v>19.079999999999998</v>
      </c>
      <c r="S271" s="34">
        <v>0.38</v>
      </c>
      <c r="T271" s="34">
        <v>0.32</v>
      </c>
      <c r="U271" s="34">
        <v>0.28000000000000003</v>
      </c>
      <c r="V271" s="34">
        <v>0.23</v>
      </c>
      <c r="W271" s="34">
        <v>0.52</v>
      </c>
      <c r="X271" s="34">
        <v>1.2</v>
      </c>
      <c r="Y271" s="34">
        <v>1.0802577621558289</v>
      </c>
      <c r="Z271" s="34">
        <v>1.2809021675454013</v>
      </c>
      <c r="AA271" s="34"/>
      <c r="AB271" s="34" t="s">
        <v>53</v>
      </c>
      <c r="AC271" s="34">
        <v>14.5</v>
      </c>
      <c r="AD271" s="34" t="s">
        <v>97</v>
      </c>
      <c r="AE271" s="34"/>
      <c r="AF271" s="34"/>
      <c r="AG271" s="34"/>
      <c r="AH271" s="34"/>
      <c r="AI271" s="34"/>
      <c r="AJ271" s="34"/>
      <c r="AK271" s="34"/>
      <c r="AL271" s="36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</row>
    <row r="272" spans="1:48" ht="15.75" customHeight="1">
      <c r="A272" s="134" t="s">
        <v>895</v>
      </c>
      <c r="B272" s="95">
        <v>45798</v>
      </c>
      <c r="C272" s="69" t="s">
        <v>896</v>
      </c>
      <c r="D272" s="70">
        <v>1479</v>
      </c>
      <c r="E272" s="71">
        <v>8</v>
      </c>
      <c r="F272" s="71">
        <v>8.1</v>
      </c>
      <c r="G272" s="71">
        <v>4.4000000000000004</v>
      </c>
      <c r="H272" s="71">
        <v>0.16</v>
      </c>
      <c r="I272" s="71">
        <v>0.37</v>
      </c>
      <c r="J272" s="72">
        <v>2.8000000000000001E-2</v>
      </c>
      <c r="K272" s="72">
        <v>0.112</v>
      </c>
      <c r="L272" s="72">
        <v>5.2999999999999999E-2</v>
      </c>
      <c r="M272" s="72">
        <v>0.03</v>
      </c>
      <c r="N272" s="87">
        <f t="shared" si="21"/>
        <v>94.846999999999994</v>
      </c>
      <c r="O272" s="82">
        <v>33.64</v>
      </c>
      <c r="P272" s="34">
        <v>37.72</v>
      </c>
      <c r="Q272" s="34">
        <v>6.93</v>
      </c>
      <c r="R272" s="34">
        <v>19.09</v>
      </c>
      <c r="S272" s="34">
        <v>0.23</v>
      </c>
      <c r="T272" s="34">
        <v>0.23</v>
      </c>
      <c r="U272" s="34">
        <v>0.25</v>
      </c>
      <c r="V272" s="34">
        <v>0.21</v>
      </c>
      <c r="W272" s="34">
        <v>0.46</v>
      </c>
      <c r="X272" s="34">
        <v>1.06</v>
      </c>
      <c r="Y272" s="34">
        <v>1.1212841854934601</v>
      </c>
      <c r="Z272" s="34">
        <v>1.3272889417360285</v>
      </c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6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</row>
    <row r="273" spans="1:48" ht="15.75" customHeight="1">
      <c r="A273" s="134" t="s">
        <v>898</v>
      </c>
      <c r="B273" s="95">
        <v>45798</v>
      </c>
      <c r="C273" s="69" t="s">
        <v>897</v>
      </c>
      <c r="D273" s="70">
        <v>1488</v>
      </c>
      <c r="E273" s="71">
        <v>9.4</v>
      </c>
      <c r="F273" s="71">
        <v>9.5</v>
      </c>
      <c r="G273" s="71">
        <v>4.3899999999999997</v>
      </c>
      <c r="H273" s="71">
        <v>0.17</v>
      </c>
      <c r="I273" s="71">
        <v>0.55000000000000004</v>
      </c>
      <c r="J273" s="72">
        <v>2.5000000000000001E-2</v>
      </c>
      <c r="K273" s="72">
        <v>0.12</v>
      </c>
      <c r="L273" s="72">
        <v>7.0000000000000007E-2</v>
      </c>
      <c r="M273" s="72">
        <v>0.03</v>
      </c>
      <c r="N273" s="87">
        <f t="shared" si="21"/>
        <v>94.644999999999996</v>
      </c>
      <c r="O273" s="82">
        <v>33.28</v>
      </c>
      <c r="P273" s="34">
        <v>38.49</v>
      </c>
      <c r="Q273" s="34">
        <v>6.92</v>
      </c>
      <c r="R273" s="34">
        <v>18.96</v>
      </c>
      <c r="S273" s="34">
        <v>0.24</v>
      </c>
      <c r="T273" s="34">
        <v>0.19</v>
      </c>
      <c r="U273" s="34">
        <v>0.23</v>
      </c>
      <c r="V273" s="34">
        <v>0.18</v>
      </c>
      <c r="W273" s="34">
        <v>0.41</v>
      </c>
      <c r="X273" s="34">
        <v>0.99</v>
      </c>
      <c r="Y273" s="34">
        <v>1.1565504807692308</v>
      </c>
      <c r="Z273" s="34">
        <v>1.3644831730769231</v>
      </c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6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</row>
    <row r="274" spans="1:48" ht="15.75" customHeight="1">
      <c r="A274" s="134" t="s">
        <v>900</v>
      </c>
      <c r="B274" s="95">
        <v>45798</v>
      </c>
      <c r="C274" s="69" t="s">
        <v>899</v>
      </c>
      <c r="D274" s="70">
        <v>1494</v>
      </c>
      <c r="E274" s="71">
        <v>11.4</v>
      </c>
      <c r="F274" s="71">
        <v>11.5</v>
      </c>
      <c r="G274" s="71">
        <v>4.45</v>
      </c>
      <c r="H274" s="71">
        <v>0.18</v>
      </c>
      <c r="I274" s="71">
        <v>0.78</v>
      </c>
      <c r="J274" s="72">
        <v>1.7999999999999999E-2</v>
      </c>
      <c r="K274" s="72">
        <v>0.125</v>
      </c>
      <c r="L274" s="72">
        <v>0.09</v>
      </c>
      <c r="M274" s="72">
        <v>2.8000000000000001E-2</v>
      </c>
      <c r="N274" s="87">
        <f t="shared" si="21"/>
        <v>94.329000000000008</v>
      </c>
      <c r="O274" s="82">
        <v>33.130000000000003</v>
      </c>
      <c r="P274" s="34">
        <v>38.22</v>
      </c>
      <c r="Q274" s="34">
        <v>7.07</v>
      </c>
      <c r="R274" s="34">
        <v>19.27</v>
      </c>
      <c r="S274" s="34">
        <v>0.21</v>
      </c>
      <c r="T274" s="34">
        <v>0.19</v>
      </c>
      <c r="U274" s="34">
        <v>0.23</v>
      </c>
      <c r="V274" s="34">
        <v>0.21</v>
      </c>
      <c r="W274" s="34">
        <v>0.42</v>
      </c>
      <c r="X274" s="34">
        <v>0.95</v>
      </c>
      <c r="Y274" s="34">
        <v>1.1536371868397222</v>
      </c>
      <c r="Z274" s="34">
        <v>1.367038937518865</v>
      </c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6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</row>
    <row r="275" spans="1:48" ht="15.75" customHeight="1">
      <c r="A275" s="134" t="s">
        <v>902</v>
      </c>
      <c r="B275" s="95">
        <v>45798</v>
      </c>
      <c r="C275" s="69" t="s">
        <v>901</v>
      </c>
      <c r="D275" s="70" t="s">
        <v>51</v>
      </c>
      <c r="E275" s="71">
        <v>13.05</v>
      </c>
      <c r="F275" s="71">
        <v>13.15</v>
      </c>
      <c r="G275" s="71">
        <v>4.4000000000000004</v>
      </c>
      <c r="H275" s="71">
        <v>0.16</v>
      </c>
      <c r="I275" s="71">
        <v>0.56000000000000005</v>
      </c>
      <c r="J275" s="72">
        <v>2.4E-2</v>
      </c>
      <c r="K275" s="72">
        <v>0.114</v>
      </c>
      <c r="L275" s="72">
        <v>6.8000000000000005E-2</v>
      </c>
      <c r="M275" s="72">
        <v>2.8000000000000001E-2</v>
      </c>
      <c r="N275" s="87">
        <f t="shared" si="21"/>
        <v>94.646000000000001</v>
      </c>
      <c r="O275" s="82">
        <v>33.58</v>
      </c>
      <c r="P275" s="34">
        <v>37.74</v>
      </c>
      <c r="Q275" s="34">
        <v>7.02</v>
      </c>
      <c r="R275" s="34">
        <v>19.21</v>
      </c>
      <c r="S275" s="34">
        <v>0.23</v>
      </c>
      <c r="T275" s="34">
        <v>0.19</v>
      </c>
      <c r="U275" s="34">
        <v>0.23</v>
      </c>
      <c r="V275" s="34">
        <v>0.18</v>
      </c>
      <c r="W275" s="34">
        <v>0.52</v>
      </c>
      <c r="X275" s="34">
        <v>0.95</v>
      </c>
      <c r="Y275" s="34">
        <v>1.1238832638475285</v>
      </c>
      <c r="Z275" s="34">
        <v>1.3329362715902324</v>
      </c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6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</row>
    <row r="276" spans="1:48" ht="15.75" customHeight="1">
      <c r="A276" s="134" t="s">
        <v>904</v>
      </c>
      <c r="B276" s="95">
        <v>45798</v>
      </c>
      <c r="C276" s="69" t="s">
        <v>903</v>
      </c>
      <c r="D276" s="70">
        <v>1474</v>
      </c>
      <c r="E276" s="71">
        <v>15.1</v>
      </c>
      <c r="F276" s="71">
        <v>15.2</v>
      </c>
      <c r="G276" s="71">
        <v>4.3600000000000003</v>
      </c>
      <c r="H276" s="71">
        <v>0.17</v>
      </c>
      <c r="I276" s="71">
        <v>0.36</v>
      </c>
      <c r="J276" s="72">
        <v>3.1E-2</v>
      </c>
      <c r="K276" s="72">
        <v>0.112</v>
      </c>
      <c r="L276" s="72">
        <v>4.8000000000000001E-2</v>
      </c>
      <c r="M276" s="72">
        <v>2.5000000000000001E-2</v>
      </c>
      <c r="N276" s="87">
        <f t="shared" si="21"/>
        <v>94.894000000000005</v>
      </c>
      <c r="O276" s="82">
        <v>33.950000000000003</v>
      </c>
      <c r="P276" s="34">
        <v>37.07</v>
      </c>
      <c r="Q276" s="34">
        <v>6.93</v>
      </c>
      <c r="R276" s="34">
        <v>19.12</v>
      </c>
      <c r="S276" s="34">
        <v>0.31</v>
      </c>
      <c r="T276" s="34">
        <v>0.28000000000000003</v>
      </c>
      <c r="U276" s="34">
        <v>0.25</v>
      </c>
      <c r="V276" s="34">
        <v>0.2</v>
      </c>
      <c r="W276" s="34">
        <v>0.49</v>
      </c>
      <c r="X276" s="34">
        <v>1.05</v>
      </c>
      <c r="Y276" s="34">
        <v>1.0918998527245949</v>
      </c>
      <c r="Z276" s="34">
        <v>1.296023564064801</v>
      </c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6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</row>
    <row r="277" spans="1:48" ht="15.75" customHeight="1">
      <c r="A277" s="134" t="s">
        <v>906</v>
      </c>
      <c r="B277" s="95">
        <v>45798</v>
      </c>
      <c r="C277" s="69" t="s">
        <v>905</v>
      </c>
      <c r="D277" s="70">
        <v>1462</v>
      </c>
      <c r="E277" s="71">
        <v>16.399999999999999</v>
      </c>
      <c r="F277" s="71">
        <v>16.5</v>
      </c>
      <c r="G277" s="71">
        <v>4.3499999999999996</v>
      </c>
      <c r="H277" s="71">
        <v>0.14000000000000001</v>
      </c>
      <c r="I277" s="71">
        <v>0.24</v>
      </c>
      <c r="J277" s="72">
        <v>4.7E-2</v>
      </c>
      <c r="K277" s="72">
        <v>0.109</v>
      </c>
      <c r="L277" s="72">
        <v>2.3E-2</v>
      </c>
      <c r="M277" s="72">
        <v>2.4E-2</v>
      </c>
      <c r="N277" s="87">
        <f t="shared" si="21"/>
        <v>95.067000000000007</v>
      </c>
      <c r="O277" s="82">
        <v>34.5</v>
      </c>
      <c r="P277" s="34">
        <v>36.75</v>
      </c>
      <c r="Q277" s="34">
        <v>6.84</v>
      </c>
      <c r="R277" s="34">
        <v>18.97</v>
      </c>
      <c r="S277" s="34">
        <v>0.36</v>
      </c>
      <c r="T277" s="34">
        <v>0.32</v>
      </c>
      <c r="U277" s="34">
        <v>0.26</v>
      </c>
      <c r="V277" s="34">
        <v>0.32</v>
      </c>
      <c r="W277" s="34">
        <v>0.41</v>
      </c>
      <c r="X277" s="34">
        <v>1.1000000000000001</v>
      </c>
      <c r="Y277" s="34">
        <f>P277/O277</f>
        <v>1.0652173913043479</v>
      </c>
      <c r="Z277" s="34">
        <f>(Q277+P277)/O277</f>
        <v>1.2634782608695654</v>
      </c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6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</row>
    <row r="278" spans="1:48" ht="15.75" customHeight="1">
      <c r="A278" s="135" t="s">
        <v>908</v>
      </c>
      <c r="B278" s="95">
        <v>45798</v>
      </c>
      <c r="C278" s="69" t="s">
        <v>907</v>
      </c>
      <c r="D278" s="70">
        <v>1474</v>
      </c>
      <c r="E278" s="71">
        <v>18.100000000000001</v>
      </c>
      <c r="F278" s="71">
        <v>18.2</v>
      </c>
      <c r="G278" s="71">
        <v>4.37</v>
      </c>
      <c r="H278" s="71">
        <v>0.16</v>
      </c>
      <c r="I278" s="71">
        <v>0.28999999999999998</v>
      </c>
      <c r="J278" s="72">
        <v>0.03</v>
      </c>
      <c r="K278" s="72">
        <v>0.105</v>
      </c>
      <c r="L278" s="72">
        <v>4.2000000000000003E-2</v>
      </c>
      <c r="M278" s="72">
        <v>3.1E-2</v>
      </c>
      <c r="N278" s="87">
        <f t="shared" si="21"/>
        <v>94.971999999999994</v>
      </c>
      <c r="O278" s="82">
        <v>34.36</v>
      </c>
      <c r="P278" s="34">
        <v>37.380000000000003</v>
      </c>
      <c r="Q278" s="34">
        <v>7</v>
      </c>
      <c r="R278" s="34">
        <v>18.29</v>
      </c>
      <c r="S278" s="34">
        <v>0.43</v>
      </c>
      <c r="T278" s="34">
        <v>0.32</v>
      </c>
      <c r="U278" s="34">
        <v>0.26</v>
      </c>
      <c r="V278" s="34">
        <v>0.27</v>
      </c>
      <c r="W278" s="34">
        <v>0.46</v>
      </c>
      <c r="X278" s="34">
        <v>1.1000000000000001</v>
      </c>
      <c r="Y278" s="34">
        <f>P278/O278</f>
        <v>1.0878928987194414</v>
      </c>
      <c r="Z278" s="34">
        <f>(Q278+P278)/O278</f>
        <v>1.291618160651921</v>
      </c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6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</row>
    <row r="279" spans="1:48" ht="15.75" customHeight="1">
      <c r="A279" s="136" t="s">
        <v>910</v>
      </c>
      <c r="B279" s="95">
        <v>45798</v>
      </c>
      <c r="C279" s="69" t="s">
        <v>909</v>
      </c>
      <c r="D279" s="70">
        <v>1485</v>
      </c>
      <c r="E279" s="71">
        <v>20.100000000000001</v>
      </c>
      <c r="F279" s="71">
        <v>20.2</v>
      </c>
      <c r="G279" s="71">
        <v>4.45</v>
      </c>
      <c r="H279" s="71">
        <v>0.17</v>
      </c>
      <c r="I279" s="71">
        <v>0.56999999999999995</v>
      </c>
      <c r="J279" s="72">
        <v>2.4E-2</v>
      </c>
      <c r="K279" s="72">
        <v>0.11600000000000001</v>
      </c>
      <c r="L279" s="72">
        <v>6.6000000000000003E-2</v>
      </c>
      <c r="M279" s="72">
        <v>0.03</v>
      </c>
      <c r="N279" s="87">
        <f t="shared" si="21"/>
        <v>94.573999999999998</v>
      </c>
      <c r="O279" s="82">
        <v>34.32</v>
      </c>
      <c r="P279" s="34">
        <v>37.69</v>
      </c>
      <c r="Q279" s="34">
        <v>7.07</v>
      </c>
      <c r="R279" s="34">
        <v>18.09</v>
      </c>
      <c r="S279" s="34">
        <v>0.4</v>
      </c>
      <c r="T279" s="34">
        <v>0.28000000000000003</v>
      </c>
      <c r="U279" s="34">
        <v>0.25</v>
      </c>
      <c r="V279" s="34">
        <v>0.23</v>
      </c>
      <c r="W279" s="34">
        <v>0.51</v>
      </c>
      <c r="X279" s="34">
        <v>1.05</v>
      </c>
      <c r="Y279" s="34">
        <f>P279/O279</f>
        <v>1.098193473193473</v>
      </c>
      <c r="Z279" s="34">
        <f>(Q279+P279)/O279</f>
        <v>1.3041958041958042</v>
      </c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6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</row>
    <row r="280" spans="1:48" ht="15.75" customHeight="1">
      <c r="A280" s="137" t="s">
        <v>912</v>
      </c>
      <c r="B280" s="95">
        <v>45798</v>
      </c>
      <c r="C280" s="69" t="s">
        <v>911</v>
      </c>
      <c r="D280" s="70">
        <v>1488</v>
      </c>
      <c r="E280" s="71">
        <v>21.3</v>
      </c>
      <c r="F280" s="71">
        <v>21.4</v>
      </c>
      <c r="G280" s="71">
        <v>4.43</v>
      </c>
      <c r="H280" s="71">
        <v>0.16</v>
      </c>
      <c r="I280" s="71">
        <v>0.45</v>
      </c>
      <c r="J280" s="72">
        <v>2.5000000000000001E-2</v>
      </c>
      <c r="K280" s="72">
        <v>0.11</v>
      </c>
      <c r="L280" s="72">
        <v>5.6000000000000001E-2</v>
      </c>
      <c r="M280" s="72">
        <v>0.03</v>
      </c>
      <c r="N280" s="87">
        <f t="shared" si="21"/>
        <v>94.739000000000004</v>
      </c>
      <c r="O280" s="82">
        <v>33.68</v>
      </c>
      <c r="P280" s="34">
        <v>38.380000000000003</v>
      </c>
      <c r="Q280" s="34">
        <v>7.29</v>
      </c>
      <c r="R280" s="34">
        <v>18.149999999999999</v>
      </c>
      <c r="S280" s="34">
        <v>0.24</v>
      </c>
      <c r="T280" s="34">
        <v>0.21</v>
      </c>
      <c r="U280" s="34">
        <v>0.26</v>
      </c>
      <c r="V280" s="34">
        <v>0.18</v>
      </c>
      <c r="W280" s="34">
        <v>0.43</v>
      </c>
      <c r="X280" s="34">
        <v>1.01</v>
      </c>
      <c r="Y280" s="34">
        <f>P280/O280</f>
        <v>1.1395486935866985</v>
      </c>
      <c r="Z280" s="34">
        <f>(Q280+P280)/O280</f>
        <v>1.355997624703088</v>
      </c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6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</row>
    <row r="281" spans="1:48" ht="15.75" customHeight="1">
      <c r="A281" s="138" t="s">
        <v>914</v>
      </c>
      <c r="B281" s="95">
        <v>45798</v>
      </c>
      <c r="C281" s="69" t="s">
        <v>913</v>
      </c>
      <c r="D281" s="70">
        <v>1484</v>
      </c>
      <c r="E281" s="71">
        <v>23.05</v>
      </c>
      <c r="F281" s="71">
        <v>23.15</v>
      </c>
      <c r="G281" s="71">
        <v>4.3099999999999996</v>
      </c>
      <c r="H281" s="71">
        <v>0.17</v>
      </c>
      <c r="I281" s="71">
        <v>0.38</v>
      </c>
      <c r="J281" s="72">
        <v>2.4E-2</v>
      </c>
      <c r="K281" s="72">
        <v>0.106</v>
      </c>
      <c r="L281" s="72">
        <v>0.05</v>
      </c>
      <c r="M281" s="72">
        <v>3.2000000000000001E-2</v>
      </c>
      <c r="N281" s="87">
        <f t="shared" si="21"/>
        <v>94.927999999999997</v>
      </c>
      <c r="O281" s="82">
        <v>33.36</v>
      </c>
      <c r="P281" s="34">
        <v>38.47</v>
      </c>
      <c r="Q281" s="34">
        <v>7.27</v>
      </c>
      <c r="R281" s="34">
        <v>18.239999999999998</v>
      </c>
      <c r="S281" s="34">
        <v>0.4</v>
      </c>
      <c r="T281" s="34">
        <v>0.23</v>
      </c>
      <c r="U281" s="34">
        <v>0.27</v>
      </c>
      <c r="V281" s="34">
        <v>0.24</v>
      </c>
      <c r="W281" s="34">
        <v>0.46</v>
      </c>
      <c r="X281" s="34">
        <v>0.94</v>
      </c>
      <c r="Y281" s="34">
        <v>1.1531774580335732</v>
      </c>
      <c r="Z281" s="34">
        <v>1.3711031175059951</v>
      </c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6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</row>
    <row r="282" spans="1:48" ht="15.75" customHeight="1">
      <c r="A282" s="115"/>
      <c r="B282" s="95"/>
      <c r="C282" s="69"/>
      <c r="D282" s="70"/>
      <c r="E282" s="71"/>
      <c r="F282" s="71"/>
      <c r="G282" s="71"/>
      <c r="H282" s="71"/>
      <c r="I282" s="71"/>
      <c r="J282" s="72"/>
      <c r="K282" s="72"/>
      <c r="L282" s="72"/>
      <c r="M282" s="72"/>
      <c r="N282" s="87"/>
      <c r="O282" s="82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6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</row>
    <row r="283" spans="1:48" ht="15.75" customHeight="1">
      <c r="A283" s="138" t="s">
        <v>916</v>
      </c>
      <c r="B283" s="95">
        <v>45799</v>
      </c>
      <c r="C283" s="69" t="s">
        <v>915</v>
      </c>
      <c r="D283" s="70">
        <v>1481</v>
      </c>
      <c r="E283" s="71">
        <v>0.4</v>
      </c>
      <c r="F283" s="71">
        <v>0.5</v>
      </c>
      <c r="G283" s="71">
        <v>4.32</v>
      </c>
      <c r="H283" s="71">
        <v>0.16</v>
      </c>
      <c r="I283" s="71">
        <v>0.35</v>
      </c>
      <c r="J283" s="72">
        <v>2.5999999999999999E-2</v>
      </c>
      <c r="K283" s="72">
        <v>0.109</v>
      </c>
      <c r="L283" s="72">
        <v>4.8000000000000001E-2</v>
      </c>
      <c r="M283" s="72">
        <v>3.1E-2</v>
      </c>
      <c r="N283" s="87">
        <f t="shared" ref="N283:N294" si="22">100-SUM(G283:M283)</f>
        <v>94.956000000000003</v>
      </c>
      <c r="O283" s="82">
        <v>34.020000000000003</v>
      </c>
      <c r="P283" s="34">
        <v>38.22</v>
      </c>
      <c r="Q283" s="34">
        <v>7.02</v>
      </c>
      <c r="R283" s="34">
        <v>17.8</v>
      </c>
      <c r="S283" s="34">
        <v>0.3</v>
      </c>
      <c r="T283" s="34">
        <v>0.25</v>
      </c>
      <c r="U283" s="34">
        <v>0.25</v>
      </c>
      <c r="V283" s="34">
        <v>0.24</v>
      </c>
      <c r="W283" s="34">
        <v>0.46</v>
      </c>
      <c r="X283" s="34">
        <v>0.99</v>
      </c>
      <c r="Y283" s="34">
        <v>1.1234567901234567</v>
      </c>
      <c r="Z283" s="34">
        <v>1.329805996472663</v>
      </c>
      <c r="AA283" s="34"/>
      <c r="AB283" s="34" t="s">
        <v>48</v>
      </c>
      <c r="AC283" s="34">
        <v>22.3</v>
      </c>
      <c r="AD283" s="34">
        <v>25</v>
      </c>
      <c r="AE283" s="34">
        <v>18.8</v>
      </c>
      <c r="AF283" s="34">
        <v>0.6</v>
      </c>
      <c r="AG283" s="34">
        <v>3.75</v>
      </c>
      <c r="AH283" s="34">
        <v>51.85</v>
      </c>
      <c r="AI283" s="34">
        <v>1.3297872340425532</v>
      </c>
      <c r="AJ283" s="34">
        <v>42.922374429223744</v>
      </c>
      <c r="AK283" s="34">
        <v>876.875</v>
      </c>
      <c r="AL283" s="36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</row>
    <row r="284" spans="1:48" ht="15.75" customHeight="1">
      <c r="A284" s="138" t="s">
        <v>918</v>
      </c>
      <c r="B284" s="95">
        <v>45799</v>
      </c>
      <c r="C284" s="69" t="s">
        <v>917</v>
      </c>
      <c r="D284" s="70">
        <v>1494</v>
      </c>
      <c r="E284" s="71">
        <v>2.2999999999999998</v>
      </c>
      <c r="F284" s="71">
        <v>2.4</v>
      </c>
      <c r="G284" s="71">
        <v>4.42</v>
      </c>
      <c r="H284" s="71">
        <v>0.19</v>
      </c>
      <c r="I284" s="71">
        <v>0.65</v>
      </c>
      <c r="J284" s="72">
        <v>1.7999999999999999E-2</v>
      </c>
      <c r="K284" s="72">
        <v>0.11700000000000001</v>
      </c>
      <c r="L284" s="72">
        <v>0.09</v>
      </c>
      <c r="M284" s="72">
        <v>2.9000000000000001E-2</v>
      </c>
      <c r="N284" s="87">
        <f t="shared" si="22"/>
        <v>94.486000000000004</v>
      </c>
      <c r="O284" s="82">
        <v>33.65</v>
      </c>
      <c r="P284" s="34">
        <v>38.32</v>
      </c>
      <c r="Q284" s="34">
        <v>7.12</v>
      </c>
      <c r="R284" s="34">
        <v>18.41</v>
      </c>
      <c r="S284" s="34">
        <v>0.28999999999999998</v>
      </c>
      <c r="T284" s="34">
        <v>0.23</v>
      </c>
      <c r="U284" s="34">
        <v>0.23</v>
      </c>
      <c r="V284" s="34">
        <v>0.24</v>
      </c>
      <c r="W284" s="34">
        <v>0.46</v>
      </c>
      <c r="X284" s="34">
        <v>1.02</v>
      </c>
      <c r="Y284" s="34">
        <v>1.1387815750371471</v>
      </c>
      <c r="Z284" s="34">
        <v>1.3503714710252601</v>
      </c>
      <c r="AA284" s="34"/>
      <c r="AB284" s="34" t="s">
        <v>50</v>
      </c>
      <c r="AC284" s="34">
        <v>6.3</v>
      </c>
      <c r="AD284" s="34" t="s">
        <v>97</v>
      </c>
      <c r="AE284" s="34"/>
      <c r="AF284" s="34"/>
      <c r="AG284" s="34"/>
      <c r="AH284" s="34"/>
      <c r="AI284" s="34"/>
      <c r="AJ284" s="34"/>
      <c r="AK284" s="34"/>
      <c r="AL284" s="36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</row>
    <row r="285" spans="1:48" ht="15.75" customHeight="1">
      <c r="A285" s="138" t="s">
        <v>920</v>
      </c>
      <c r="B285" s="95">
        <v>45799</v>
      </c>
      <c r="C285" s="69" t="s">
        <v>919</v>
      </c>
      <c r="D285" s="70">
        <v>1504</v>
      </c>
      <c r="E285" s="71">
        <v>4.5</v>
      </c>
      <c r="F285" s="71">
        <v>5</v>
      </c>
      <c r="G285" s="71">
        <v>4.4000000000000004</v>
      </c>
      <c r="H285" s="71">
        <v>0.16</v>
      </c>
      <c r="I285" s="71">
        <v>0.28000000000000003</v>
      </c>
      <c r="J285" s="72">
        <v>0.03</v>
      </c>
      <c r="K285" s="72">
        <v>0.10199999999999999</v>
      </c>
      <c r="L285" s="72">
        <v>3.9E-2</v>
      </c>
      <c r="M285" s="72">
        <v>2.9000000000000001E-2</v>
      </c>
      <c r="N285" s="87">
        <f t="shared" si="22"/>
        <v>94.96</v>
      </c>
      <c r="O285" s="82">
        <v>33.15</v>
      </c>
      <c r="P285" s="34">
        <v>38.57</v>
      </c>
      <c r="Q285" s="34">
        <v>7.17</v>
      </c>
      <c r="R285" s="34">
        <v>19.059999999999999</v>
      </c>
      <c r="S285" s="34">
        <v>0.22</v>
      </c>
      <c r="T285" s="34">
        <v>0.15</v>
      </c>
      <c r="U285" s="34">
        <v>0.22</v>
      </c>
      <c r="V285" s="34">
        <v>0.16</v>
      </c>
      <c r="W285" s="34">
        <v>0.36</v>
      </c>
      <c r="X285" s="34">
        <v>0.87</v>
      </c>
      <c r="Y285" s="34">
        <v>1.1634992458521871</v>
      </c>
      <c r="Z285" s="34">
        <v>1.3797888386123682</v>
      </c>
      <c r="AA285" s="34"/>
      <c r="AB285" s="34" t="s">
        <v>53</v>
      </c>
      <c r="AC285" s="34">
        <v>14.5</v>
      </c>
      <c r="AD285" s="34">
        <v>24.8</v>
      </c>
      <c r="AE285" s="34">
        <v>18.399999999999999</v>
      </c>
      <c r="AF285" s="34">
        <v>0.6</v>
      </c>
      <c r="AG285" s="34">
        <v>3.62</v>
      </c>
      <c r="AH285" s="34">
        <v>52.58</v>
      </c>
      <c r="AI285" s="34">
        <v>1.347826086956522</v>
      </c>
      <c r="AJ285" s="34">
        <v>42.592592592592588</v>
      </c>
      <c r="AK285" s="34">
        <v>866.81</v>
      </c>
      <c r="AL285" s="36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</row>
    <row r="286" spans="1:48" ht="15.75" customHeight="1">
      <c r="A286" s="138" t="s">
        <v>921</v>
      </c>
      <c r="B286" s="95">
        <v>45799</v>
      </c>
      <c r="C286" s="69" t="s">
        <v>922</v>
      </c>
      <c r="D286" s="70">
        <v>1502</v>
      </c>
      <c r="E286" s="71">
        <v>6.5</v>
      </c>
      <c r="F286" s="71">
        <v>7</v>
      </c>
      <c r="G286" s="71">
        <v>4.34</v>
      </c>
      <c r="H286" s="71">
        <v>0.17</v>
      </c>
      <c r="I286" s="71">
        <v>0.47</v>
      </c>
      <c r="J286" s="72">
        <v>2.5000000000000001E-2</v>
      </c>
      <c r="K286" s="72">
        <v>0.122</v>
      </c>
      <c r="L286" s="72">
        <v>6.5000000000000002E-2</v>
      </c>
      <c r="M286" s="72">
        <v>2.8000000000000001E-2</v>
      </c>
      <c r="N286" s="87">
        <f t="shared" si="22"/>
        <v>94.78</v>
      </c>
      <c r="O286" s="82">
        <v>33.200000000000003</v>
      </c>
      <c r="P286" s="34">
        <v>38.15</v>
      </c>
      <c r="Q286" s="34">
        <v>7.13</v>
      </c>
      <c r="R286" s="34">
        <v>18.97</v>
      </c>
      <c r="S286" s="34">
        <v>0.27</v>
      </c>
      <c r="T286" s="34">
        <v>0.21</v>
      </c>
      <c r="U286" s="34">
        <v>0.24</v>
      </c>
      <c r="V286" s="34">
        <v>0.26</v>
      </c>
      <c r="W286" s="34">
        <v>0.49</v>
      </c>
      <c r="X286" s="34">
        <v>0.97</v>
      </c>
      <c r="Y286" s="34">
        <v>1.1490963855421685</v>
      </c>
      <c r="Z286" s="34">
        <v>1.3638554216867469</v>
      </c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6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</row>
    <row r="287" spans="1:48" ht="15.75" customHeight="1">
      <c r="A287" s="138" t="s">
        <v>924</v>
      </c>
      <c r="B287" s="95">
        <v>45799</v>
      </c>
      <c r="C287" s="69" t="s">
        <v>923</v>
      </c>
      <c r="D287" s="70">
        <v>1469</v>
      </c>
      <c r="E287" s="71">
        <v>8.4</v>
      </c>
      <c r="F287" s="71">
        <v>8.5</v>
      </c>
      <c r="G287" s="71">
        <v>4.3</v>
      </c>
      <c r="H287" s="71">
        <v>0.18</v>
      </c>
      <c r="I287" s="71">
        <v>0.46</v>
      </c>
      <c r="J287" s="72">
        <v>2.3E-2</v>
      </c>
      <c r="K287" s="72">
        <v>0.11600000000000001</v>
      </c>
      <c r="L287" s="72">
        <v>6.3E-2</v>
      </c>
      <c r="M287" s="72">
        <v>2.9000000000000001E-2</v>
      </c>
      <c r="N287" s="87">
        <f t="shared" si="22"/>
        <v>94.829000000000008</v>
      </c>
      <c r="O287" s="82">
        <v>33.93</v>
      </c>
      <c r="P287" s="34">
        <v>37.69</v>
      </c>
      <c r="Q287" s="34">
        <v>7.13</v>
      </c>
      <c r="R287" s="34">
        <v>18.510000000000002</v>
      </c>
      <c r="S287" s="34">
        <v>0.27</v>
      </c>
      <c r="T287" s="34">
        <v>0.25</v>
      </c>
      <c r="U287" s="34">
        <v>0.24</v>
      </c>
      <c r="V287" s="34">
        <v>0.2</v>
      </c>
      <c r="W287" s="34">
        <v>0.52</v>
      </c>
      <c r="X287" s="34">
        <v>1.05</v>
      </c>
      <c r="Y287" s="34">
        <v>1.1108163866784555</v>
      </c>
      <c r="Z287" s="34">
        <v>1.3209549071618036</v>
      </c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6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</row>
    <row r="288" spans="1:48" ht="15.75" customHeight="1">
      <c r="A288" s="138" t="s">
        <v>926</v>
      </c>
      <c r="B288" s="95">
        <v>45799</v>
      </c>
      <c r="C288" s="69" t="s">
        <v>925</v>
      </c>
      <c r="D288" s="70">
        <v>1484</v>
      </c>
      <c r="E288" s="71">
        <v>10.3</v>
      </c>
      <c r="F288" s="71">
        <v>10.4</v>
      </c>
      <c r="G288" s="71">
        <v>4.3499999999999996</v>
      </c>
      <c r="H288" s="71">
        <v>0.15</v>
      </c>
      <c r="I288" s="71">
        <v>0.33</v>
      </c>
      <c r="J288" s="72">
        <v>3.6999999999999998E-2</v>
      </c>
      <c r="K288" s="72">
        <v>0.107</v>
      </c>
      <c r="L288" s="72">
        <v>4.3999999999999997E-2</v>
      </c>
      <c r="M288" s="72">
        <v>2.8000000000000001E-2</v>
      </c>
      <c r="N288" s="87">
        <f t="shared" si="22"/>
        <v>94.954000000000008</v>
      </c>
      <c r="O288" s="82">
        <v>34.01</v>
      </c>
      <c r="P288" s="34">
        <v>37.630000000000003</v>
      </c>
      <c r="Q288" s="34">
        <v>7.11</v>
      </c>
      <c r="R288" s="34">
        <v>18.32</v>
      </c>
      <c r="S288" s="34">
        <v>0.39</v>
      </c>
      <c r="T288" s="34">
        <v>0.28000000000000003</v>
      </c>
      <c r="U288" s="34">
        <v>0.24</v>
      </c>
      <c r="V288" s="34">
        <v>0.18</v>
      </c>
      <c r="W288" s="34">
        <v>0.52</v>
      </c>
      <c r="X288" s="34">
        <v>1.05</v>
      </c>
      <c r="Y288" s="34">
        <v>1.106439282563952</v>
      </c>
      <c r="Z288" s="34">
        <v>1.315495442516907</v>
      </c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6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</row>
    <row r="289" spans="1:48" ht="15.75" customHeight="1">
      <c r="A289" s="138" t="s">
        <v>928</v>
      </c>
      <c r="B289" s="95">
        <v>45799</v>
      </c>
      <c r="C289" s="69" t="s">
        <v>927</v>
      </c>
      <c r="D289" s="70">
        <v>1488</v>
      </c>
      <c r="E289" s="71">
        <v>12</v>
      </c>
      <c r="F289" s="71">
        <v>12.1</v>
      </c>
      <c r="G289" s="71">
        <v>4.34</v>
      </c>
      <c r="H289" s="71">
        <v>0.17</v>
      </c>
      <c r="I289" s="71">
        <v>0.37</v>
      </c>
      <c r="J289" s="72">
        <v>2.8000000000000001E-2</v>
      </c>
      <c r="K289" s="72">
        <v>0.11799999999999999</v>
      </c>
      <c r="L289" s="72">
        <v>5.1999999999999998E-2</v>
      </c>
      <c r="M289" s="72">
        <v>0.03</v>
      </c>
      <c r="N289" s="87">
        <f t="shared" si="22"/>
        <v>94.891999999999996</v>
      </c>
      <c r="O289" s="82">
        <v>33.659999999999997</v>
      </c>
      <c r="P289" s="34">
        <v>37.979999999999997</v>
      </c>
      <c r="Q289" s="34">
        <v>7.11</v>
      </c>
      <c r="R289" s="34">
        <v>18.27</v>
      </c>
      <c r="S289" s="34">
        <v>0.44</v>
      </c>
      <c r="T289" s="34">
        <v>0.28999999999999998</v>
      </c>
      <c r="U289" s="34">
        <v>0.24</v>
      </c>
      <c r="V289" s="34">
        <v>0.18</v>
      </c>
      <c r="W289" s="34">
        <v>0.5</v>
      </c>
      <c r="X289" s="34">
        <v>1.1000000000000001</v>
      </c>
      <c r="Y289" s="34">
        <v>1.1283422459893049</v>
      </c>
      <c r="Z289" s="34">
        <v>1.339572192513369</v>
      </c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6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</row>
    <row r="290" spans="1:48" ht="15.75" customHeight="1">
      <c r="A290" s="138" t="s">
        <v>930</v>
      </c>
      <c r="B290" s="95">
        <v>45799</v>
      </c>
      <c r="C290" s="69" t="s">
        <v>929</v>
      </c>
      <c r="D290" s="70" t="s">
        <v>51</v>
      </c>
      <c r="E290" s="71">
        <v>13.4</v>
      </c>
      <c r="F290" s="71">
        <v>13.5</v>
      </c>
      <c r="G290" s="71">
        <v>4.29</v>
      </c>
      <c r="H290" s="71">
        <v>0.15</v>
      </c>
      <c r="I290" s="71">
        <v>0.38</v>
      </c>
      <c r="J290" s="72">
        <v>2.7E-2</v>
      </c>
      <c r="K290" s="72">
        <v>0.107</v>
      </c>
      <c r="L290" s="72">
        <v>0.05</v>
      </c>
      <c r="M290" s="72">
        <v>2.7E-2</v>
      </c>
      <c r="N290" s="87">
        <f t="shared" si="22"/>
        <v>94.968999999999994</v>
      </c>
      <c r="O290" s="82">
        <v>33.81</v>
      </c>
      <c r="P290" s="34">
        <v>38.01</v>
      </c>
      <c r="Q290" s="34">
        <v>7.1</v>
      </c>
      <c r="R290" s="34">
        <v>18.27</v>
      </c>
      <c r="S290" s="34">
        <v>0.34</v>
      </c>
      <c r="T290" s="34">
        <v>0.26</v>
      </c>
      <c r="U290" s="34">
        <v>0.25</v>
      </c>
      <c r="V290" s="34">
        <v>0.19</v>
      </c>
      <c r="W290" s="34">
        <v>0.5</v>
      </c>
      <c r="X290" s="34">
        <v>1.04</v>
      </c>
      <c r="Y290" s="34">
        <v>1.1242236024844718</v>
      </c>
      <c r="Z290" s="34">
        <v>1.334220644779651</v>
      </c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6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</row>
    <row r="291" spans="1:48" ht="15.75" customHeight="1">
      <c r="A291" s="139" t="s">
        <v>932</v>
      </c>
      <c r="B291" s="95">
        <v>45799</v>
      </c>
      <c r="C291" s="69" t="s">
        <v>931</v>
      </c>
      <c r="D291" s="70">
        <v>1478</v>
      </c>
      <c r="E291" s="71">
        <v>15.3</v>
      </c>
      <c r="F291" s="71">
        <v>15.4</v>
      </c>
      <c r="G291" s="71">
        <v>4.32</v>
      </c>
      <c r="H291" s="71">
        <v>0.15</v>
      </c>
      <c r="I291" s="71">
        <v>0.34</v>
      </c>
      <c r="J291" s="72">
        <v>2.8000000000000001E-2</v>
      </c>
      <c r="K291" s="72">
        <v>9.9000000000000005E-2</v>
      </c>
      <c r="L291" s="72">
        <v>4.4999999999999998E-2</v>
      </c>
      <c r="M291" s="72">
        <v>2.7E-2</v>
      </c>
      <c r="N291" s="87">
        <f t="shared" si="22"/>
        <v>94.991</v>
      </c>
      <c r="O291" s="82">
        <v>34</v>
      </c>
      <c r="P291" s="34">
        <v>37.9</v>
      </c>
      <c r="Q291" s="34">
        <v>7.11</v>
      </c>
      <c r="R291" s="34">
        <v>18.399999999999999</v>
      </c>
      <c r="S291" s="34">
        <v>0.28999999999999998</v>
      </c>
      <c r="T291" s="34">
        <v>0.23</v>
      </c>
      <c r="U291" s="34">
        <v>0.25</v>
      </c>
      <c r="V291" s="34">
        <v>0.28000000000000003</v>
      </c>
      <c r="W291" s="34">
        <v>0.44</v>
      </c>
      <c r="X291" s="34">
        <v>0.97</v>
      </c>
      <c r="Y291" s="34">
        <f>P291/O291</f>
        <v>1.1147058823529412</v>
      </c>
      <c r="Z291" s="34">
        <f>(Q291+P291)/O291</f>
        <v>1.3238235294117646</v>
      </c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6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</row>
    <row r="292" spans="1:48" ht="15.75" customHeight="1">
      <c r="A292" s="140" t="s">
        <v>934</v>
      </c>
      <c r="B292" s="95">
        <v>45799</v>
      </c>
      <c r="C292" s="69" t="s">
        <v>933</v>
      </c>
      <c r="D292" s="70">
        <v>1465</v>
      </c>
      <c r="E292" s="71">
        <v>17.399999999999999</v>
      </c>
      <c r="F292" s="71">
        <v>17.5</v>
      </c>
      <c r="G292" s="71">
        <v>4.3099999999999996</v>
      </c>
      <c r="H292" s="71">
        <v>0.15</v>
      </c>
      <c r="I292" s="71">
        <v>0.33</v>
      </c>
      <c r="J292" s="72">
        <v>3.1E-2</v>
      </c>
      <c r="K292" s="72">
        <v>0.10299999999999999</v>
      </c>
      <c r="L292" s="72">
        <v>4.3999999999999997E-2</v>
      </c>
      <c r="M292" s="72">
        <v>2.7E-2</v>
      </c>
      <c r="N292" s="87">
        <f t="shared" si="22"/>
        <v>95.004999999999995</v>
      </c>
      <c r="O292" s="82">
        <v>34.479999999999997</v>
      </c>
      <c r="P292" s="34">
        <v>37.53</v>
      </c>
      <c r="Q292" s="34">
        <v>7.01</v>
      </c>
      <c r="R292" s="34">
        <v>18.25</v>
      </c>
      <c r="S292" s="34">
        <v>0.28999999999999998</v>
      </c>
      <c r="T292" s="34">
        <v>0.25</v>
      </c>
      <c r="U292" s="34">
        <v>0.24</v>
      </c>
      <c r="V292" s="34">
        <v>0.32</v>
      </c>
      <c r="W292" s="34">
        <v>0.42</v>
      </c>
      <c r="X292" s="34">
        <v>1.03</v>
      </c>
      <c r="Y292" s="34">
        <f>P292/O292</f>
        <v>1.0884570765661254</v>
      </c>
      <c r="Z292" s="34">
        <f>(Q292+P292)/O292</f>
        <v>1.2917633410672855</v>
      </c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6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spans="1:48" ht="15.75" customHeight="1">
      <c r="A293" s="141" t="s">
        <v>936</v>
      </c>
      <c r="B293" s="95">
        <v>45799</v>
      </c>
      <c r="C293" s="69" t="s">
        <v>935</v>
      </c>
      <c r="D293" s="70">
        <v>1470</v>
      </c>
      <c r="E293" s="71">
        <v>20</v>
      </c>
      <c r="F293" s="71">
        <v>20.100000000000001</v>
      </c>
      <c r="G293" s="71">
        <v>4.3499999999999996</v>
      </c>
      <c r="H293" s="71">
        <v>0.14000000000000001</v>
      </c>
      <c r="I293" s="71">
        <v>0.25</v>
      </c>
      <c r="J293" s="72">
        <v>4.5999999999999999E-2</v>
      </c>
      <c r="K293" s="72">
        <v>0.104</v>
      </c>
      <c r="L293" s="72">
        <v>3.4000000000000002E-2</v>
      </c>
      <c r="M293" s="72">
        <v>2.5999999999999999E-2</v>
      </c>
      <c r="N293" s="87">
        <f t="shared" si="22"/>
        <v>95.05</v>
      </c>
      <c r="O293" s="82">
        <v>34.19</v>
      </c>
      <c r="P293" s="34">
        <v>37.880000000000003</v>
      </c>
      <c r="Q293" s="34">
        <v>6.89</v>
      </c>
      <c r="R293" s="34">
        <v>18.190000000000001</v>
      </c>
      <c r="S293" s="34">
        <v>0.36</v>
      </c>
      <c r="T293" s="34">
        <v>0.26</v>
      </c>
      <c r="U293" s="34">
        <v>0.25</v>
      </c>
      <c r="V293" s="34">
        <v>0.33</v>
      </c>
      <c r="W293" s="34">
        <v>0.42</v>
      </c>
      <c r="X293" s="34">
        <v>1.07</v>
      </c>
      <c r="Y293" s="34">
        <f>P293/O293</f>
        <v>1.1079262942380814</v>
      </c>
      <c r="Z293" s="34">
        <f>(Q293+P293)/O293</f>
        <v>1.30944720678561</v>
      </c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6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</row>
    <row r="294" spans="1:48" ht="15.75" customHeight="1">
      <c r="A294" s="142" t="s">
        <v>938</v>
      </c>
      <c r="B294" s="95">
        <v>45799</v>
      </c>
      <c r="C294" s="69" t="s">
        <v>937</v>
      </c>
      <c r="D294" s="70">
        <v>1450</v>
      </c>
      <c r="E294" s="71">
        <v>22.45</v>
      </c>
      <c r="F294" s="71">
        <v>22.55</v>
      </c>
      <c r="G294" s="71">
        <v>4.28</v>
      </c>
      <c r="H294" s="71">
        <v>0.12</v>
      </c>
      <c r="I294" s="71">
        <v>0.15</v>
      </c>
      <c r="J294" s="72">
        <v>0.06</v>
      </c>
      <c r="K294" s="72">
        <v>0.106</v>
      </c>
      <c r="L294" s="72">
        <v>1.6E-2</v>
      </c>
      <c r="M294" s="72">
        <v>2.5000000000000001E-2</v>
      </c>
      <c r="N294" s="87">
        <f t="shared" si="22"/>
        <v>95.242999999999995</v>
      </c>
      <c r="O294" s="82">
        <v>34.799999999999997</v>
      </c>
      <c r="P294" s="34">
        <v>36.82</v>
      </c>
      <c r="Q294" s="34">
        <v>7.06</v>
      </c>
      <c r="R294" s="34">
        <v>17.690000000000001</v>
      </c>
      <c r="S294" s="34">
        <v>0.62</v>
      </c>
      <c r="T294" s="34">
        <v>0.44</v>
      </c>
      <c r="U294" s="34">
        <v>0.24</v>
      </c>
      <c r="V294" s="34">
        <v>0.23</v>
      </c>
      <c r="W294" s="34">
        <v>0.54</v>
      </c>
      <c r="X294" s="34">
        <v>1.28</v>
      </c>
      <c r="Y294" s="34">
        <v>1.0580459770114943</v>
      </c>
      <c r="Z294" s="34">
        <v>1.2609195402298852</v>
      </c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6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</row>
    <row r="295" spans="1:48" ht="15.75" customHeight="1">
      <c r="A295" s="115"/>
      <c r="B295" s="95"/>
      <c r="C295" s="69"/>
      <c r="D295" s="70"/>
      <c r="E295" s="71"/>
      <c r="F295" s="71"/>
      <c r="G295" s="71"/>
      <c r="H295" s="71"/>
      <c r="I295" s="71"/>
      <c r="J295" s="72"/>
      <c r="K295" s="72"/>
      <c r="L295" s="72"/>
      <c r="M295" s="72"/>
      <c r="N295" s="87"/>
      <c r="O295" s="82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6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</row>
    <row r="296" spans="1:48" ht="15.75" customHeight="1">
      <c r="A296" s="142" t="s">
        <v>940</v>
      </c>
      <c r="B296" s="95">
        <v>45800</v>
      </c>
      <c r="C296" s="69" t="s">
        <v>939</v>
      </c>
      <c r="D296" s="70">
        <v>1483</v>
      </c>
      <c r="E296" s="71">
        <v>0.25</v>
      </c>
      <c r="F296" s="71">
        <v>0.35</v>
      </c>
      <c r="G296" s="71">
        <v>4.3899999999999997</v>
      </c>
      <c r="H296" s="71">
        <v>0.16</v>
      </c>
      <c r="I296" s="71">
        <v>0.55000000000000004</v>
      </c>
      <c r="J296" s="72">
        <v>3.2000000000000001E-2</v>
      </c>
      <c r="K296" s="72">
        <v>0.12</v>
      </c>
      <c r="L296" s="72">
        <v>0.06</v>
      </c>
      <c r="M296" s="72">
        <v>2.4E-2</v>
      </c>
      <c r="N296" s="87">
        <f t="shared" ref="N296:N307" si="23">100-SUM(G296:M296)</f>
        <v>94.664000000000001</v>
      </c>
      <c r="O296" s="82">
        <v>35.42</v>
      </c>
      <c r="P296" s="34">
        <v>37.31</v>
      </c>
      <c r="Q296" s="34">
        <v>6.97</v>
      </c>
      <c r="R296" s="34">
        <v>17.690000000000001</v>
      </c>
      <c r="S296" s="34">
        <v>0.3</v>
      </c>
      <c r="T296" s="34">
        <v>0.25</v>
      </c>
      <c r="U296" s="34">
        <v>0.22</v>
      </c>
      <c r="V296" s="34">
        <v>0.2</v>
      </c>
      <c r="W296" s="34">
        <v>0.48</v>
      </c>
      <c r="X296" s="34">
        <v>1.05</v>
      </c>
      <c r="Y296" s="34">
        <v>1.0533596837944663</v>
      </c>
      <c r="Z296" s="34">
        <v>1.2501411631846415</v>
      </c>
      <c r="AA296" s="34"/>
      <c r="AB296" s="34" t="s">
        <v>48</v>
      </c>
      <c r="AC296" s="34">
        <v>22.3</v>
      </c>
      <c r="AD296" s="34" t="s">
        <v>51</v>
      </c>
      <c r="AE296" s="34"/>
      <c r="AF296" s="34"/>
      <c r="AG296" s="34"/>
      <c r="AH296" s="34"/>
      <c r="AI296" s="34"/>
      <c r="AJ296" s="34"/>
      <c r="AK296" s="34"/>
      <c r="AL296" s="36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</row>
    <row r="297" spans="1:48" ht="15.75" customHeight="1">
      <c r="A297" s="142" t="s">
        <v>941</v>
      </c>
      <c r="B297" s="95">
        <v>45800</v>
      </c>
      <c r="C297" s="69" t="s">
        <v>942</v>
      </c>
      <c r="D297" s="70">
        <v>1481</v>
      </c>
      <c r="E297" s="71">
        <v>2.4</v>
      </c>
      <c r="F297" s="71">
        <v>2.5</v>
      </c>
      <c r="G297" s="71">
        <v>4.33</v>
      </c>
      <c r="H297" s="71">
        <v>0.16</v>
      </c>
      <c r="I297" s="71">
        <v>0.52</v>
      </c>
      <c r="J297" s="72">
        <v>2.1999999999999999E-2</v>
      </c>
      <c r="K297" s="72">
        <v>0.10299999999999999</v>
      </c>
      <c r="L297" s="72">
        <v>6.2E-2</v>
      </c>
      <c r="M297" s="72">
        <v>2.3E-2</v>
      </c>
      <c r="N297" s="87">
        <f t="shared" si="23"/>
        <v>94.78</v>
      </c>
      <c r="O297" s="82">
        <v>34.99</v>
      </c>
      <c r="P297" s="34">
        <v>37.909999999999997</v>
      </c>
      <c r="Q297" s="34">
        <v>7.11</v>
      </c>
      <c r="R297" s="34">
        <v>17.53</v>
      </c>
      <c r="S297" s="34">
        <v>0.27</v>
      </c>
      <c r="T297" s="34">
        <v>0.22</v>
      </c>
      <c r="U297" s="34">
        <v>0.22</v>
      </c>
      <c r="V297" s="34">
        <v>0.2</v>
      </c>
      <c r="W297" s="34">
        <v>0.45</v>
      </c>
      <c r="X297" s="34">
        <v>0.98</v>
      </c>
      <c r="Y297" s="34">
        <v>1.0834524149757072</v>
      </c>
      <c r="Z297" s="34">
        <v>1.2866533295227205</v>
      </c>
      <c r="AA297" s="34"/>
      <c r="AB297" s="34" t="s">
        <v>50</v>
      </c>
      <c r="AC297" s="34">
        <v>6.3</v>
      </c>
      <c r="AD297" s="34">
        <v>25</v>
      </c>
      <c r="AE297" s="34">
        <v>18.2</v>
      </c>
      <c r="AF297" s="34">
        <v>0.6</v>
      </c>
      <c r="AG297" s="34">
        <v>3.48</v>
      </c>
      <c r="AH297" s="34">
        <v>52.72</v>
      </c>
      <c r="AI297" s="34">
        <v>1.3736263736263736</v>
      </c>
      <c r="AJ297" s="34">
        <v>42.129629629629626</v>
      </c>
      <c r="AK297" s="34">
        <v>868.64</v>
      </c>
      <c r="AL297" s="36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</row>
    <row r="298" spans="1:48" ht="15.75" customHeight="1">
      <c r="A298" s="142" t="s">
        <v>944</v>
      </c>
      <c r="B298" s="95">
        <v>45800</v>
      </c>
      <c r="C298" s="69" t="s">
        <v>943</v>
      </c>
      <c r="D298" s="70">
        <v>1470</v>
      </c>
      <c r="E298" s="71">
        <v>5.0999999999999996</v>
      </c>
      <c r="F298" s="71">
        <v>5.2</v>
      </c>
      <c r="G298" s="71">
        <v>4.33</v>
      </c>
      <c r="H298" s="71">
        <v>0.17</v>
      </c>
      <c r="I298" s="71">
        <v>0.55000000000000004</v>
      </c>
      <c r="J298" s="72">
        <v>2.7E-2</v>
      </c>
      <c r="K298" s="72">
        <v>0.115</v>
      </c>
      <c r="L298" s="72">
        <v>6.6000000000000003E-2</v>
      </c>
      <c r="M298" s="72">
        <v>2.3E-2</v>
      </c>
      <c r="N298" s="87">
        <f t="shared" si="23"/>
        <v>94.718999999999994</v>
      </c>
      <c r="O298" s="82">
        <v>35</v>
      </c>
      <c r="P298" s="34">
        <v>37.74</v>
      </c>
      <c r="Q298" s="34">
        <v>7.2</v>
      </c>
      <c r="R298" s="34">
        <v>17.41</v>
      </c>
      <c r="S298" s="34">
        <v>0.37</v>
      </c>
      <c r="T298" s="34">
        <v>0.25</v>
      </c>
      <c r="U298" s="34">
        <v>0.22</v>
      </c>
      <c r="V298" s="34">
        <v>0.2</v>
      </c>
      <c r="W298" s="34">
        <v>0.46</v>
      </c>
      <c r="X298" s="34">
        <v>1.04</v>
      </c>
      <c r="Y298" s="34">
        <v>1.0782857142857143</v>
      </c>
      <c r="Z298" s="34">
        <v>1.284</v>
      </c>
      <c r="AA298" s="34"/>
      <c r="AB298" s="34" t="s">
        <v>53</v>
      </c>
      <c r="AC298" s="34">
        <v>14.5</v>
      </c>
      <c r="AD298" s="34" t="s">
        <v>51</v>
      </c>
      <c r="AE298" s="34"/>
      <c r="AF298" s="34"/>
      <c r="AG298" s="34"/>
      <c r="AH298" s="34"/>
      <c r="AI298" s="34"/>
      <c r="AJ298" s="34"/>
      <c r="AK298" s="34"/>
      <c r="AL298" s="36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</row>
    <row r="299" spans="1:48" ht="15.75" customHeight="1">
      <c r="A299" s="142" t="s">
        <v>945</v>
      </c>
      <c r="B299" s="95">
        <v>45800</v>
      </c>
      <c r="C299" s="69" t="s">
        <v>946</v>
      </c>
      <c r="D299" s="70">
        <v>1465</v>
      </c>
      <c r="E299" s="71">
        <v>6.55</v>
      </c>
      <c r="F299" s="71">
        <v>7.05</v>
      </c>
      <c r="G299" s="71">
        <v>4.4800000000000004</v>
      </c>
      <c r="H299" s="71">
        <v>0.16</v>
      </c>
      <c r="I299" s="71">
        <v>0.49</v>
      </c>
      <c r="J299" s="72">
        <v>2.4E-2</v>
      </c>
      <c r="K299" s="72">
        <v>0.109</v>
      </c>
      <c r="L299" s="72">
        <v>6.2E-2</v>
      </c>
      <c r="M299" s="72">
        <v>2.1999999999999999E-2</v>
      </c>
      <c r="N299" s="87">
        <f t="shared" si="23"/>
        <v>94.652999999999992</v>
      </c>
      <c r="O299" s="82">
        <v>34.19</v>
      </c>
      <c r="P299" s="34">
        <v>38.25</v>
      </c>
      <c r="Q299" s="34">
        <v>7.18</v>
      </c>
      <c r="R299" s="34">
        <v>17.95</v>
      </c>
      <c r="S299" s="34">
        <v>0.24</v>
      </c>
      <c r="T299" s="34">
        <v>0.22</v>
      </c>
      <c r="U299" s="34">
        <v>0.23</v>
      </c>
      <c r="V299" s="34">
        <v>0.2</v>
      </c>
      <c r="W299" s="34">
        <v>0.44</v>
      </c>
      <c r="X299" s="34">
        <v>0.98</v>
      </c>
      <c r="Y299" s="34">
        <v>1.1187481719801111</v>
      </c>
      <c r="Z299" s="34">
        <v>1.3287510968119334</v>
      </c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6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</row>
    <row r="300" spans="1:48" ht="15.75" customHeight="1">
      <c r="A300" s="142" t="s">
        <v>948</v>
      </c>
      <c r="B300" s="95">
        <v>45800</v>
      </c>
      <c r="C300" s="69" t="s">
        <v>947</v>
      </c>
      <c r="D300" s="70">
        <v>1490</v>
      </c>
      <c r="E300" s="71">
        <v>9.0500000000000007</v>
      </c>
      <c r="F300" s="71">
        <v>9.15</v>
      </c>
      <c r="G300" s="71">
        <v>4.33</v>
      </c>
      <c r="H300" s="71">
        <v>0.16</v>
      </c>
      <c r="I300" s="71">
        <v>0.34</v>
      </c>
      <c r="J300" s="72">
        <v>2.5000000000000001E-2</v>
      </c>
      <c r="K300" s="72">
        <v>0.109</v>
      </c>
      <c r="L300" s="72">
        <v>5.1999999999999998E-2</v>
      </c>
      <c r="M300" s="72">
        <v>2.1999999999999999E-2</v>
      </c>
      <c r="N300" s="87">
        <f t="shared" si="23"/>
        <v>94.962000000000003</v>
      </c>
      <c r="O300" s="82">
        <v>33.68</v>
      </c>
      <c r="P300" s="34">
        <v>38.28</v>
      </c>
      <c r="Q300" s="34">
        <v>7.2</v>
      </c>
      <c r="R300" s="34">
        <v>18.32</v>
      </c>
      <c r="S300" s="34">
        <v>0.28000000000000003</v>
      </c>
      <c r="T300" s="34">
        <v>0.23</v>
      </c>
      <c r="U300" s="34">
        <v>0.24</v>
      </c>
      <c r="V300" s="34">
        <v>0.2</v>
      </c>
      <c r="W300" s="34">
        <v>0.41</v>
      </c>
      <c r="X300" s="34">
        <v>1.06</v>
      </c>
      <c r="Y300" s="34">
        <v>1.1365795724465559</v>
      </c>
      <c r="Z300" s="34">
        <v>1.3503562945368173</v>
      </c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6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</row>
    <row r="301" spans="1:48" ht="15.75" customHeight="1">
      <c r="A301" s="142" t="s">
        <v>950</v>
      </c>
      <c r="B301" s="95">
        <v>45800</v>
      </c>
      <c r="C301" s="69" t="s">
        <v>949</v>
      </c>
      <c r="D301" s="70">
        <v>1473</v>
      </c>
      <c r="E301" s="71">
        <v>11.15</v>
      </c>
      <c r="F301" s="71">
        <v>11.25</v>
      </c>
      <c r="G301" s="71">
        <v>4.32</v>
      </c>
      <c r="H301" s="71">
        <v>0.14000000000000001</v>
      </c>
      <c r="I301" s="71">
        <v>0.25</v>
      </c>
      <c r="J301" s="72">
        <v>4.8000000000000001E-2</v>
      </c>
      <c r="K301" s="72">
        <v>0.105</v>
      </c>
      <c r="L301" s="72">
        <v>3.2000000000000001E-2</v>
      </c>
      <c r="M301" s="72">
        <v>2.1999999999999999E-2</v>
      </c>
      <c r="N301" s="87">
        <f t="shared" si="23"/>
        <v>95.082999999999998</v>
      </c>
      <c r="O301" s="82">
        <v>36.119999999999997</v>
      </c>
      <c r="P301" s="34">
        <v>36.39</v>
      </c>
      <c r="Q301" s="34">
        <v>6.87</v>
      </c>
      <c r="R301" s="34">
        <v>17.510000000000002</v>
      </c>
      <c r="S301" s="34">
        <v>0.49</v>
      </c>
      <c r="T301" s="34">
        <v>0.28999999999999998</v>
      </c>
      <c r="U301" s="34">
        <v>0.23</v>
      </c>
      <c r="V301" s="34">
        <v>0.2</v>
      </c>
      <c r="W301" s="34">
        <v>0.55000000000000004</v>
      </c>
      <c r="X301" s="34">
        <v>1.04</v>
      </c>
      <c r="Y301" s="34">
        <v>1.0074750830564785</v>
      </c>
      <c r="Z301" s="34">
        <v>1.1976744186046513</v>
      </c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6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</row>
    <row r="302" spans="1:48" ht="15.75" customHeight="1">
      <c r="A302" s="142" t="s">
        <v>952</v>
      </c>
      <c r="B302" s="95">
        <v>45800</v>
      </c>
      <c r="C302" s="69" t="s">
        <v>951</v>
      </c>
      <c r="D302" s="70">
        <v>1453</v>
      </c>
      <c r="E302" s="71">
        <v>12.2</v>
      </c>
      <c r="F302" s="71">
        <v>12.3</v>
      </c>
      <c r="G302" s="71">
        <v>4.3099999999999996</v>
      </c>
      <c r="H302" s="71">
        <v>0.15</v>
      </c>
      <c r="I302" s="71">
        <v>0.42</v>
      </c>
      <c r="J302" s="72">
        <v>3.7999999999999999E-2</v>
      </c>
      <c r="K302" s="72">
        <v>0.1</v>
      </c>
      <c r="L302" s="72">
        <v>4.8000000000000001E-2</v>
      </c>
      <c r="M302" s="72">
        <v>2.1999999999999999E-2</v>
      </c>
      <c r="N302" s="87">
        <f t="shared" si="23"/>
        <v>94.912000000000006</v>
      </c>
      <c r="O302" s="82">
        <v>35.19</v>
      </c>
      <c r="P302" s="34">
        <v>37.020000000000003</v>
      </c>
      <c r="Q302" s="34">
        <v>7.24</v>
      </c>
      <c r="R302" s="34">
        <v>17.440000000000001</v>
      </c>
      <c r="S302" s="34">
        <v>0.4</v>
      </c>
      <c r="T302" s="34">
        <v>0.31</v>
      </c>
      <c r="U302" s="34">
        <v>0.25</v>
      </c>
      <c r="V302" s="34">
        <v>0.19</v>
      </c>
      <c r="W302" s="34">
        <v>0.51</v>
      </c>
      <c r="X302" s="34">
        <v>1.1100000000000001</v>
      </c>
      <c r="Y302" s="34">
        <v>1.0520034100596762</v>
      </c>
      <c r="Z302" s="34">
        <v>1.2577436771810175</v>
      </c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6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</row>
    <row r="303" spans="1:48" ht="15.75" customHeight="1">
      <c r="A303" s="142" t="s">
        <v>954</v>
      </c>
      <c r="B303" s="95">
        <v>45800</v>
      </c>
      <c r="C303" s="69" t="s">
        <v>953</v>
      </c>
      <c r="D303" s="70">
        <v>1446</v>
      </c>
      <c r="E303" s="71">
        <v>15</v>
      </c>
      <c r="F303" s="71">
        <v>15.1</v>
      </c>
      <c r="G303" s="71">
        <v>4.2699999999999996</v>
      </c>
      <c r="H303" s="71">
        <v>0.16</v>
      </c>
      <c r="I303" s="71">
        <v>0.48</v>
      </c>
      <c r="J303" s="72">
        <v>3.3000000000000002E-2</v>
      </c>
      <c r="K303" s="72">
        <v>9.6000000000000002E-2</v>
      </c>
      <c r="L303" s="72">
        <v>0.05</v>
      </c>
      <c r="M303" s="72">
        <v>2.1000000000000001E-2</v>
      </c>
      <c r="N303" s="87">
        <f t="shared" si="23"/>
        <v>94.89</v>
      </c>
      <c r="O303" s="82">
        <v>35.630000000000003</v>
      </c>
      <c r="P303" s="34">
        <v>36.56</v>
      </c>
      <c r="Q303" s="34">
        <v>7.19</v>
      </c>
      <c r="R303" s="34">
        <v>17.510000000000002</v>
      </c>
      <c r="S303" s="34">
        <v>0.48</v>
      </c>
      <c r="T303" s="34">
        <v>0.34</v>
      </c>
      <c r="U303" s="34">
        <v>0.26</v>
      </c>
      <c r="V303" s="34">
        <v>0.26</v>
      </c>
      <c r="W303" s="34">
        <v>0.47</v>
      </c>
      <c r="X303" s="34">
        <v>1.08</v>
      </c>
      <c r="Y303" s="34">
        <f>P303/O303</f>
        <v>1.0261015997754701</v>
      </c>
      <c r="Z303" s="34">
        <f>(Q303+P303)/O303</f>
        <v>1.2278978388998034</v>
      </c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6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</row>
    <row r="304" spans="1:48" ht="15.75" customHeight="1">
      <c r="A304" s="143" t="s">
        <v>956</v>
      </c>
      <c r="B304" s="95">
        <v>45800</v>
      </c>
      <c r="C304" s="69" t="s">
        <v>955</v>
      </c>
      <c r="D304" s="70">
        <v>1458</v>
      </c>
      <c r="E304" s="71">
        <v>17.2</v>
      </c>
      <c r="F304" s="71">
        <v>17.3</v>
      </c>
      <c r="G304" s="71">
        <v>4.26</v>
      </c>
      <c r="H304" s="71">
        <v>0.14000000000000001</v>
      </c>
      <c r="I304" s="71">
        <v>0.42</v>
      </c>
      <c r="J304" s="72">
        <v>0.04</v>
      </c>
      <c r="K304" s="72">
        <v>9.4E-2</v>
      </c>
      <c r="L304" s="72">
        <v>4.2999999999999997E-2</v>
      </c>
      <c r="M304" s="72">
        <v>0.02</v>
      </c>
      <c r="N304" s="87">
        <f t="shared" si="23"/>
        <v>94.983000000000004</v>
      </c>
      <c r="O304" s="82">
        <v>35.99</v>
      </c>
      <c r="P304" s="34">
        <v>36.549999999999997</v>
      </c>
      <c r="Q304" s="34">
        <v>7.16</v>
      </c>
      <c r="R304" s="34">
        <v>17.38</v>
      </c>
      <c r="S304" s="34">
        <v>0.43</v>
      </c>
      <c r="T304" s="34">
        <v>0.3</v>
      </c>
      <c r="U304" s="34">
        <v>0.25</v>
      </c>
      <c r="V304" s="34">
        <v>0.25</v>
      </c>
      <c r="W304" s="34">
        <v>0.5</v>
      </c>
      <c r="X304" s="34">
        <v>1.02</v>
      </c>
      <c r="Y304" s="34">
        <f>P304/O304</f>
        <v>1.0155598777438175</v>
      </c>
      <c r="Z304" s="34">
        <f>(Q304+P304)/O304</f>
        <v>1.2145040288969156</v>
      </c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6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</row>
    <row r="305" spans="1:48" ht="15.75" customHeight="1">
      <c r="A305" s="144" t="s">
        <v>958</v>
      </c>
      <c r="B305" s="95">
        <v>45800</v>
      </c>
      <c r="C305" s="69" t="s">
        <v>957</v>
      </c>
      <c r="D305" s="70">
        <v>1456</v>
      </c>
      <c r="E305" s="71">
        <v>18.5</v>
      </c>
      <c r="F305" s="71">
        <v>19</v>
      </c>
      <c r="G305" s="71">
        <v>4.26</v>
      </c>
      <c r="H305" s="71">
        <v>0.13</v>
      </c>
      <c r="I305" s="71">
        <v>0.34</v>
      </c>
      <c r="J305" s="72">
        <v>4.3999999999999997E-2</v>
      </c>
      <c r="K305" s="72">
        <v>9.1999999999999998E-2</v>
      </c>
      <c r="L305" s="72">
        <v>3.4000000000000002E-2</v>
      </c>
      <c r="M305" s="72">
        <v>1.9E-2</v>
      </c>
      <c r="N305" s="87">
        <f t="shared" si="23"/>
        <v>95.081000000000003</v>
      </c>
      <c r="O305" s="82">
        <v>35.86</v>
      </c>
      <c r="P305" s="34">
        <v>36.43</v>
      </c>
      <c r="Q305" s="34">
        <v>7.16</v>
      </c>
      <c r="R305" s="34">
        <v>17.47</v>
      </c>
      <c r="S305" s="34">
        <v>0.52</v>
      </c>
      <c r="T305" s="34">
        <v>0.34</v>
      </c>
      <c r="U305" s="34">
        <v>0.26</v>
      </c>
      <c r="V305" s="34">
        <v>0.25</v>
      </c>
      <c r="W305" s="34">
        <v>0.5</v>
      </c>
      <c r="X305" s="34">
        <v>1.0900000000000001</v>
      </c>
      <c r="Y305" s="34">
        <f>P305/O305</f>
        <v>1.0158951477969882</v>
      </c>
      <c r="Z305" s="34">
        <f>(Q305+P305)/O305</f>
        <v>1.2155605131065255</v>
      </c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6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</row>
    <row r="306" spans="1:48" ht="15.75" customHeight="1">
      <c r="A306" s="145" t="s">
        <v>960</v>
      </c>
      <c r="B306" s="95">
        <v>45800</v>
      </c>
      <c r="C306" s="69" t="s">
        <v>959</v>
      </c>
      <c r="D306" s="70">
        <v>1473</v>
      </c>
      <c r="E306" s="71">
        <v>21.4</v>
      </c>
      <c r="F306" s="71">
        <v>21.5</v>
      </c>
      <c r="G306" s="71">
        <v>4.3499999999999996</v>
      </c>
      <c r="H306" s="71">
        <v>0.16</v>
      </c>
      <c r="I306" s="71">
        <v>0.69</v>
      </c>
      <c r="J306" s="72">
        <v>2.8000000000000001E-2</v>
      </c>
      <c r="K306" s="72">
        <v>0.106</v>
      </c>
      <c r="L306" s="72">
        <v>7.0000000000000007E-2</v>
      </c>
      <c r="M306" s="72">
        <v>2.1999999999999999E-2</v>
      </c>
      <c r="N306" s="87">
        <f t="shared" si="23"/>
        <v>94.573999999999998</v>
      </c>
      <c r="O306" s="82">
        <v>35</v>
      </c>
      <c r="P306" s="34">
        <v>37.39</v>
      </c>
      <c r="Q306" s="34">
        <v>7.3</v>
      </c>
      <c r="R306" s="34">
        <v>17.84</v>
      </c>
      <c r="S306" s="34">
        <v>0.3</v>
      </c>
      <c r="T306" s="34">
        <v>0.24</v>
      </c>
      <c r="U306" s="34">
        <v>0.25</v>
      </c>
      <c r="V306" s="34">
        <v>0.22</v>
      </c>
      <c r="W306" s="34">
        <v>0.42</v>
      </c>
      <c r="X306" s="34">
        <v>0.97</v>
      </c>
      <c r="Y306" s="34">
        <v>1.0682857142857143</v>
      </c>
      <c r="Z306" s="34">
        <v>1.2768571428571427</v>
      </c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6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</row>
    <row r="307" spans="1:48" ht="15.75" customHeight="1">
      <c r="A307" s="145" t="s">
        <v>961</v>
      </c>
      <c r="B307" s="95">
        <v>45800</v>
      </c>
      <c r="C307" s="69" t="s">
        <v>962</v>
      </c>
      <c r="D307" s="70">
        <v>1467</v>
      </c>
      <c r="E307" s="71">
        <v>23.55</v>
      </c>
      <c r="F307" s="71">
        <v>0.05</v>
      </c>
      <c r="G307" s="71">
        <v>4.3099999999999996</v>
      </c>
      <c r="H307" s="71">
        <v>0.15</v>
      </c>
      <c r="I307" s="71">
        <v>0.36</v>
      </c>
      <c r="J307" s="72">
        <v>3.6999999999999998E-2</v>
      </c>
      <c r="K307" s="72">
        <v>9.6000000000000002E-2</v>
      </c>
      <c r="L307" s="72">
        <v>4.2000000000000003E-2</v>
      </c>
      <c r="M307" s="72">
        <v>2.4E-2</v>
      </c>
      <c r="N307" s="87">
        <f t="shared" si="23"/>
        <v>94.980999999999995</v>
      </c>
      <c r="O307" s="82">
        <v>34.9</v>
      </c>
      <c r="P307" s="34">
        <v>36.880000000000003</v>
      </c>
      <c r="Q307" s="34">
        <v>7.24</v>
      </c>
      <c r="R307" s="34">
        <v>18.12</v>
      </c>
      <c r="S307" s="34">
        <v>0.39</v>
      </c>
      <c r="T307" s="34">
        <v>0.31</v>
      </c>
      <c r="U307" s="34">
        <v>0.27</v>
      </c>
      <c r="V307" s="34">
        <v>0.21</v>
      </c>
      <c r="W307" s="34">
        <v>0.47</v>
      </c>
      <c r="X307" s="34">
        <v>1.073</v>
      </c>
      <c r="Y307" s="34">
        <v>1.0567335243553009</v>
      </c>
      <c r="Z307" s="34">
        <v>1.2641833810888254</v>
      </c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6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</row>
    <row r="308" spans="1:48" ht="15.75" customHeight="1">
      <c r="A308" s="115"/>
      <c r="B308" s="95"/>
      <c r="C308" s="69"/>
      <c r="D308" s="70"/>
      <c r="E308" s="71"/>
      <c r="F308" s="71"/>
      <c r="G308" s="71"/>
      <c r="H308" s="71"/>
      <c r="I308" s="71"/>
      <c r="J308" s="72"/>
      <c r="K308" s="72"/>
      <c r="L308" s="72"/>
      <c r="M308" s="72"/>
      <c r="N308" s="87"/>
      <c r="O308" s="82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6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</row>
    <row r="309" spans="1:48" ht="15.75" customHeight="1">
      <c r="A309" s="145" t="s">
        <v>964</v>
      </c>
      <c r="B309" s="95">
        <v>45801</v>
      </c>
      <c r="C309" s="69" t="s">
        <v>963</v>
      </c>
      <c r="D309" s="70">
        <v>1473</v>
      </c>
      <c r="E309" s="71">
        <v>1.45</v>
      </c>
      <c r="F309" s="71">
        <v>1.55</v>
      </c>
      <c r="G309" s="71">
        <v>4.24</v>
      </c>
      <c r="H309" s="71">
        <v>0.18</v>
      </c>
      <c r="I309" s="71">
        <v>0.53</v>
      </c>
      <c r="J309" s="72">
        <v>2.3E-2</v>
      </c>
      <c r="K309" s="72">
        <v>0.1</v>
      </c>
      <c r="L309" s="72">
        <v>6.5000000000000002E-2</v>
      </c>
      <c r="M309" s="72">
        <v>2.5999999999999999E-2</v>
      </c>
      <c r="N309" s="87">
        <f t="shared" ref="N309:N319" si="24">100-SUM(G309:M309)</f>
        <v>94.835999999999999</v>
      </c>
      <c r="O309" s="82">
        <v>34.58</v>
      </c>
      <c r="P309" s="34">
        <v>37.36</v>
      </c>
      <c r="Q309" s="34">
        <v>7.21</v>
      </c>
      <c r="R309" s="34">
        <v>18.28</v>
      </c>
      <c r="S309" s="34">
        <v>0.32</v>
      </c>
      <c r="T309" s="34">
        <v>0.25</v>
      </c>
      <c r="U309" s="34">
        <v>0.25</v>
      </c>
      <c r="V309" s="34">
        <v>0.2</v>
      </c>
      <c r="W309" s="34">
        <v>0.42</v>
      </c>
      <c r="X309" s="34">
        <v>1.01</v>
      </c>
      <c r="Y309" s="34">
        <v>1.0803932909196068</v>
      </c>
      <c r="Z309" s="34">
        <v>1.2888953152111047</v>
      </c>
      <c r="AA309" s="34"/>
      <c r="AB309" s="34" t="s">
        <v>48</v>
      </c>
      <c r="AC309" s="34">
        <v>22.3</v>
      </c>
      <c r="AD309" s="34">
        <v>24.8</v>
      </c>
      <c r="AE309" s="34">
        <v>18</v>
      </c>
      <c r="AF309" s="34">
        <v>0.6</v>
      </c>
      <c r="AG309" s="34">
        <v>3.62</v>
      </c>
      <c r="AH309" s="34">
        <v>52.980000000000004</v>
      </c>
      <c r="AI309" s="34">
        <v>1.3777777777777778</v>
      </c>
      <c r="AJ309" s="34">
        <v>42.056074766355145</v>
      </c>
      <c r="AK309" s="34">
        <v>866.81</v>
      </c>
      <c r="AL309" s="36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</row>
    <row r="310" spans="1:48" ht="15.75" customHeight="1">
      <c r="A310" s="145" t="s">
        <v>965</v>
      </c>
      <c r="B310" s="95">
        <v>45801</v>
      </c>
      <c r="C310" s="69" t="s">
        <v>966</v>
      </c>
      <c r="D310" s="70">
        <v>1488</v>
      </c>
      <c r="E310" s="71">
        <v>3.55</v>
      </c>
      <c r="F310" s="71">
        <v>4.05</v>
      </c>
      <c r="G310" s="71">
        <v>4.28</v>
      </c>
      <c r="H310" s="71">
        <v>0.17</v>
      </c>
      <c r="I310" s="71">
        <v>0.74</v>
      </c>
      <c r="J310" s="72">
        <v>2.1000000000000001E-2</v>
      </c>
      <c r="K310" s="72">
        <v>0.108</v>
      </c>
      <c r="L310" s="72">
        <v>7.8E-2</v>
      </c>
      <c r="M310" s="72">
        <v>2.5000000000000001E-2</v>
      </c>
      <c r="N310" s="87">
        <f t="shared" si="24"/>
        <v>94.578000000000003</v>
      </c>
      <c r="O310" s="82">
        <v>33.840000000000003</v>
      </c>
      <c r="P310" s="34">
        <v>38.06</v>
      </c>
      <c r="Q310" s="34">
        <v>7.36</v>
      </c>
      <c r="R310" s="34">
        <v>18.399999999999999</v>
      </c>
      <c r="S310" s="34">
        <v>0.25</v>
      </c>
      <c r="T310" s="34">
        <v>0.22</v>
      </c>
      <c r="U310" s="34">
        <v>0.26</v>
      </c>
      <c r="V310" s="34">
        <v>0.21</v>
      </c>
      <c r="W310" s="34">
        <v>0.41</v>
      </c>
      <c r="X310" s="34">
        <v>0.89</v>
      </c>
      <c r="Y310" s="34">
        <v>1.1247044917257683</v>
      </c>
      <c r="Z310" s="34">
        <v>1.3421985815602837</v>
      </c>
      <c r="AA310" s="34"/>
      <c r="AB310" s="34" t="s">
        <v>50</v>
      </c>
      <c r="AC310" s="34">
        <v>6.3</v>
      </c>
      <c r="AD310" s="34" t="s">
        <v>51</v>
      </c>
      <c r="AE310" s="34"/>
      <c r="AF310" s="34"/>
      <c r="AG310" s="34"/>
      <c r="AH310" s="34"/>
      <c r="AI310" s="34"/>
      <c r="AJ310" s="34"/>
      <c r="AK310" s="34"/>
      <c r="AL310" s="36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</row>
    <row r="311" spans="1:48" ht="15.75" customHeight="1">
      <c r="A311" s="145" t="s">
        <v>967</v>
      </c>
      <c r="B311" s="95">
        <v>45801</v>
      </c>
      <c r="C311" s="69" t="s">
        <v>968</v>
      </c>
      <c r="D311" s="70">
        <v>1475</v>
      </c>
      <c r="E311" s="71">
        <v>5.45</v>
      </c>
      <c r="F311" s="71">
        <v>5.55</v>
      </c>
      <c r="G311" s="71">
        <v>4.25</v>
      </c>
      <c r="H311" s="71">
        <v>0.16</v>
      </c>
      <c r="I311" s="71">
        <v>0.56000000000000005</v>
      </c>
      <c r="J311" s="72">
        <v>0.03</v>
      </c>
      <c r="K311" s="72">
        <v>9.6000000000000002E-2</v>
      </c>
      <c r="L311" s="72">
        <v>5.7000000000000002E-2</v>
      </c>
      <c r="M311" s="72">
        <v>2.3E-2</v>
      </c>
      <c r="N311" s="87">
        <f t="shared" si="24"/>
        <v>94.823999999999998</v>
      </c>
      <c r="O311" s="82">
        <v>33.78</v>
      </c>
      <c r="P311" s="34">
        <v>37.770000000000003</v>
      </c>
      <c r="Q311" s="34">
        <v>7.27</v>
      </c>
      <c r="R311" s="34">
        <v>18.57</v>
      </c>
      <c r="S311" s="34">
        <v>0.28000000000000003</v>
      </c>
      <c r="T311" s="34">
        <v>0.24</v>
      </c>
      <c r="U311" s="34">
        <v>0.27</v>
      </c>
      <c r="V311" s="34">
        <v>0.22</v>
      </c>
      <c r="W311" s="34">
        <v>0.47</v>
      </c>
      <c r="X311" s="34">
        <v>0.93</v>
      </c>
      <c r="Y311" s="34">
        <v>1.1181172291296626</v>
      </c>
      <c r="Z311" s="34">
        <v>1.3333333333333335</v>
      </c>
      <c r="AA311" s="34"/>
      <c r="AB311" s="34" t="s">
        <v>53</v>
      </c>
      <c r="AC311" s="34">
        <v>14.3</v>
      </c>
      <c r="AD311" s="34">
        <v>24.8</v>
      </c>
      <c r="AE311" s="34">
        <v>17.8</v>
      </c>
      <c r="AF311" s="34">
        <v>0.6</v>
      </c>
      <c r="AG311" s="34">
        <v>3.48</v>
      </c>
      <c r="AH311" s="34">
        <v>53.319999999999993</v>
      </c>
      <c r="AI311" s="34">
        <v>1.3932584269662922</v>
      </c>
      <c r="AJ311" s="34">
        <v>41.784037558685441</v>
      </c>
      <c r="AK311" s="34">
        <v>862.54</v>
      </c>
      <c r="AL311" s="36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</row>
    <row r="312" spans="1:48" ht="15.75" customHeight="1">
      <c r="A312" s="145" t="s">
        <v>969</v>
      </c>
      <c r="B312" s="95">
        <v>45801</v>
      </c>
      <c r="C312" s="69" t="s">
        <v>970</v>
      </c>
      <c r="D312" s="70">
        <v>1469</v>
      </c>
      <c r="E312" s="71">
        <v>7.55</v>
      </c>
      <c r="F312" s="71">
        <v>8.0500000000000007</v>
      </c>
      <c r="G312" s="71">
        <v>4.4400000000000004</v>
      </c>
      <c r="H312" s="71">
        <v>0.17</v>
      </c>
      <c r="I312" s="71">
        <v>0.55000000000000004</v>
      </c>
      <c r="J312" s="72">
        <v>2.5000000000000001E-2</v>
      </c>
      <c r="K312" s="72">
        <v>0.111</v>
      </c>
      <c r="L312" s="72">
        <v>6.4000000000000001E-2</v>
      </c>
      <c r="M312" s="72">
        <v>2.4E-2</v>
      </c>
      <c r="N312" s="87">
        <f t="shared" si="24"/>
        <v>94.616</v>
      </c>
      <c r="O312" s="82">
        <v>34.020000000000003</v>
      </c>
      <c r="P312" s="34">
        <v>37.94</v>
      </c>
      <c r="Q312" s="34">
        <v>7.25</v>
      </c>
      <c r="R312" s="34">
        <v>18.27</v>
      </c>
      <c r="S312" s="34">
        <v>0.23</v>
      </c>
      <c r="T312" s="34">
        <v>0.24</v>
      </c>
      <c r="U312" s="34">
        <v>0.26</v>
      </c>
      <c r="V312" s="34">
        <v>0.24</v>
      </c>
      <c r="W312" s="34">
        <v>0.46</v>
      </c>
      <c r="X312" s="34">
        <v>0.96</v>
      </c>
      <c r="Y312" s="34">
        <v>1.1152263374485596</v>
      </c>
      <c r="Z312" s="34">
        <v>1.3283362727807171</v>
      </c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6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</row>
    <row r="313" spans="1:48" ht="15.75" customHeight="1">
      <c r="A313" s="145" t="s">
        <v>972</v>
      </c>
      <c r="B313" s="95">
        <v>45801</v>
      </c>
      <c r="C313" s="69" t="s">
        <v>971</v>
      </c>
      <c r="D313" s="70">
        <v>1458</v>
      </c>
      <c r="E313" s="71">
        <v>10.3</v>
      </c>
      <c r="F313" s="71">
        <v>10.4</v>
      </c>
      <c r="G313" s="71">
        <v>4.32</v>
      </c>
      <c r="H313" s="71">
        <v>0.16</v>
      </c>
      <c r="I313" s="71">
        <v>0.31</v>
      </c>
      <c r="J313" s="72">
        <v>0.04</v>
      </c>
      <c r="K313" s="72">
        <v>0.10100000000000001</v>
      </c>
      <c r="L313" s="72">
        <v>0.04</v>
      </c>
      <c r="M313" s="72">
        <v>2.5999999999999999E-2</v>
      </c>
      <c r="N313" s="87">
        <f t="shared" si="24"/>
        <v>95.003</v>
      </c>
      <c r="O313" s="82">
        <v>34.76</v>
      </c>
      <c r="P313" s="34">
        <v>36.630000000000003</v>
      </c>
      <c r="Q313" s="34">
        <v>7.23</v>
      </c>
      <c r="R313" s="34">
        <v>18.32</v>
      </c>
      <c r="S313" s="34">
        <v>0.42</v>
      </c>
      <c r="T313" s="34">
        <v>0.33</v>
      </c>
      <c r="U313" s="34">
        <v>0.28000000000000003</v>
      </c>
      <c r="V313" s="34">
        <v>0.23</v>
      </c>
      <c r="W313" s="34">
        <v>0.45</v>
      </c>
      <c r="X313" s="34">
        <v>1.06</v>
      </c>
      <c r="Y313" s="34">
        <v>1.0537974683544304</v>
      </c>
      <c r="Z313" s="34">
        <v>1.2617951668584582</v>
      </c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6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</row>
    <row r="314" spans="1:48" ht="15.75" customHeight="1">
      <c r="A314" s="145" t="s">
        <v>974</v>
      </c>
      <c r="B314" s="95">
        <v>45801</v>
      </c>
      <c r="C314" s="69" t="s">
        <v>973</v>
      </c>
      <c r="D314" s="70">
        <v>1481</v>
      </c>
      <c r="E314" s="71">
        <v>12.15</v>
      </c>
      <c r="F314" s="71">
        <v>12.25</v>
      </c>
      <c r="G314" s="71">
        <v>4.29</v>
      </c>
      <c r="H314" s="71">
        <v>0.15</v>
      </c>
      <c r="I314" s="71">
        <v>0.4</v>
      </c>
      <c r="J314" s="72">
        <v>3.2000000000000001E-2</v>
      </c>
      <c r="K314" s="72">
        <v>9.5000000000000001E-2</v>
      </c>
      <c r="L314" s="72">
        <v>0.05</v>
      </c>
      <c r="M314" s="72">
        <v>2.4E-2</v>
      </c>
      <c r="N314" s="87">
        <f t="shared" si="24"/>
        <v>94.959000000000003</v>
      </c>
      <c r="O314" s="82">
        <v>33.83</v>
      </c>
      <c r="P314" s="34">
        <v>36.4</v>
      </c>
      <c r="Q314" s="34">
        <v>7.42</v>
      </c>
      <c r="R314" s="34">
        <v>18.93</v>
      </c>
      <c r="S314" s="34">
        <v>0.55000000000000004</v>
      </c>
      <c r="T314" s="34">
        <v>0.33</v>
      </c>
      <c r="U314" s="34">
        <v>0.26</v>
      </c>
      <c r="V314" s="34">
        <v>0.24</v>
      </c>
      <c r="W314" s="34">
        <v>0.45</v>
      </c>
      <c r="X314" s="34">
        <v>1.33</v>
      </c>
      <c r="Y314" s="34">
        <v>1.0759680756724801</v>
      </c>
      <c r="Z314" s="34">
        <v>1.2953000295595627</v>
      </c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6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</row>
    <row r="315" spans="1:48" ht="15.75" customHeight="1">
      <c r="A315" s="145" t="s">
        <v>976</v>
      </c>
      <c r="B315" s="95">
        <v>45801</v>
      </c>
      <c r="C315" s="69" t="s">
        <v>975</v>
      </c>
      <c r="D315" s="70">
        <v>1456</v>
      </c>
      <c r="E315" s="71">
        <v>15</v>
      </c>
      <c r="F315" s="71">
        <v>15.1</v>
      </c>
      <c r="G315" s="71">
        <v>4.32</v>
      </c>
      <c r="H315" s="71">
        <v>0.13</v>
      </c>
      <c r="I315" s="71">
        <v>0.18</v>
      </c>
      <c r="J315" s="72">
        <v>5.5E-2</v>
      </c>
      <c r="K315" s="72">
        <v>9.8000000000000004E-2</v>
      </c>
      <c r="L315" s="72">
        <v>0.02</v>
      </c>
      <c r="M315" s="72">
        <v>2.1999999999999999E-2</v>
      </c>
      <c r="N315" s="87">
        <f t="shared" si="24"/>
        <v>95.174999999999997</v>
      </c>
      <c r="O315" s="82">
        <v>34.56</v>
      </c>
      <c r="P315" s="34">
        <v>37.14</v>
      </c>
      <c r="Q315" s="34">
        <v>7.34</v>
      </c>
      <c r="R315" s="34">
        <v>17.79</v>
      </c>
      <c r="S315" s="34">
        <v>0.44</v>
      </c>
      <c r="T315" s="34">
        <v>0.37</v>
      </c>
      <c r="U315" s="34">
        <v>0.28999999999999998</v>
      </c>
      <c r="V315" s="34">
        <v>0.21</v>
      </c>
      <c r="W315" s="34">
        <v>0.48</v>
      </c>
      <c r="X315" s="34">
        <v>1.1499999999999999</v>
      </c>
      <c r="Y315" s="34">
        <v>1.0746527777777777</v>
      </c>
      <c r="Z315" s="34">
        <v>1.287037037037037</v>
      </c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6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</row>
    <row r="316" spans="1:48" ht="15.75" customHeight="1">
      <c r="A316" s="145" t="s">
        <v>977</v>
      </c>
      <c r="B316" s="95">
        <v>45801</v>
      </c>
      <c r="C316" s="69" t="s">
        <v>978</v>
      </c>
      <c r="D316" s="70">
        <v>1437</v>
      </c>
      <c r="E316" s="71">
        <v>16.5</v>
      </c>
      <c r="F316" s="71">
        <v>17</v>
      </c>
      <c r="G316" s="71">
        <v>4.25</v>
      </c>
      <c r="H316" s="71">
        <v>0.16</v>
      </c>
      <c r="I316" s="71">
        <v>0.45</v>
      </c>
      <c r="J316" s="72">
        <v>3.7999999999999999E-2</v>
      </c>
      <c r="K316" s="72">
        <v>9.8000000000000004E-2</v>
      </c>
      <c r="L316" s="72">
        <v>5.3999999999999999E-2</v>
      </c>
      <c r="M316" s="72">
        <v>2.5000000000000001E-2</v>
      </c>
      <c r="N316" s="87">
        <f t="shared" si="24"/>
        <v>94.924999999999997</v>
      </c>
      <c r="O316" s="82">
        <v>35.08</v>
      </c>
      <c r="P316" s="34">
        <v>36.97</v>
      </c>
      <c r="Q316" s="34">
        <v>7.3</v>
      </c>
      <c r="R316" s="34">
        <v>17.559999999999999</v>
      </c>
      <c r="S316" s="34">
        <v>0.42</v>
      </c>
      <c r="T316" s="34">
        <v>0.34</v>
      </c>
      <c r="U316" s="34">
        <v>0.26</v>
      </c>
      <c r="V316" s="34">
        <v>0.26</v>
      </c>
      <c r="W316" s="34">
        <v>0.43</v>
      </c>
      <c r="X316" s="34">
        <v>1.1499999999999999</v>
      </c>
      <c r="Y316" s="34">
        <v>1.0538768529076397</v>
      </c>
      <c r="Z316" s="34">
        <v>1.2619726339794755</v>
      </c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6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</row>
    <row r="317" spans="1:48" ht="15.75" customHeight="1">
      <c r="A317" s="145" t="s">
        <v>980</v>
      </c>
      <c r="B317" s="95">
        <v>45801</v>
      </c>
      <c r="C317" s="69" t="s">
        <v>979</v>
      </c>
      <c r="D317" s="70">
        <v>1466</v>
      </c>
      <c r="E317" s="71">
        <v>17.5</v>
      </c>
      <c r="F317" s="71">
        <v>18</v>
      </c>
      <c r="G317" s="71">
        <v>4.1900000000000004</v>
      </c>
      <c r="H317" s="71">
        <v>0.21</v>
      </c>
      <c r="I317" s="71">
        <v>1.21</v>
      </c>
      <c r="J317" s="72">
        <v>1.7999999999999999E-2</v>
      </c>
      <c r="K317" s="72">
        <v>0.129</v>
      </c>
      <c r="L317" s="72">
        <v>0.114</v>
      </c>
      <c r="M317" s="72">
        <v>2.5999999999999999E-2</v>
      </c>
      <c r="N317" s="87">
        <f t="shared" si="24"/>
        <v>94.102999999999994</v>
      </c>
      <c r="O317" s="82">
        <v>35.06</v>
      </c>
      <c r="P317" s="34">
        <v>37.25</v>
      </c>
      <c r="Q317" s="34">
        <v>7.23</v>
      </c>
      <c r="R317" s="34">
        <v>18</v>
      </c>
      <c r="S317" s="34">
        <v>0.23</v>
      </c>
      <c r="T317" s="34">
        <v>0.24</v>
      </c>
      <c r="U317" s="34">
        <v>0.24</v>
      </c>
      <c r="V317" s="34">
        <v>0.2</v>
      </c>
      <c r="W317" s="34">
        <v>0.46</v>
      </c>
      <c r="X317" s="34">
        <v>0.99</v>
      </c>
      <c r="Y317" s="34">
        <v>1.0624643468339987</v>
      </c>
      <c r="Z317" s="34">
        <v>1.2686822589845979</v>
      </c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6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</row>
    <row r="318" spans="1:48" ht="15.75" customHeight="1">
      <c r="A318" s="145" t="s">
        <v>981</v>
      </c>
      <c r="B318" s="95">
        <v>45801</v>
      </c>
      <c r="C318" s="69" t="s">
        <v>982</v>
      </c>
      <c r="D318" s="70">
        <v>1445</v>
      </c>
      <c r="E318" s="71">
        <v>20.350000000000001</v>
      </c>
      <c r="F318" s="71">
        <v>20.45</v>
      </c>
      <c r="G318" s="71">
        <v>4.32</v>
      </c>
      <c r="H318" s="71">
        <v>0.12</v>
      </c>
      <c r="I318" s="71">
        <v>0.16</v>
      </c>
      <c r="J318" s="72">
        <v>8.5000000000000006E-2</v>
      </c>
      <c r="K318" s="72">
        <v>9.7000000000000003E-2</v>
      </c>
      <c r="L318" s="72">
        <v>1.7999999999999999E-2</v>
      </c>
      <c r="M318" s="72">
        <v>2.1000000000000001E-2</v>
      </c>
      <c r="N318" s="87">
        <f t="shared" si="24"/>
        <v>95.179000000000002</v>
      </c>
      <c r="O318" s="82">
        <v>34.090000000000003</v>
      </c>
      <c r="P318" s="34">
        <v>36.369999999999997</v>
      </c>
      <c r="Q318" s="34">
        <v>7.45</v>
      </c>
      <c r="R318" s="34">
        <v>18.3</v>
      </c>
      <c r="S318" s="34">
        <v>0.73</v>
      </c>
      <c r="T318" s="34">
        <v>0.39</v>
      </c>
      <c r="U318" s="34">
        <v>0.3</v>
      </c>
      <c r="V318" s="34">
        <v>0.25</v>
      </c>
      <c r="W318" s="34">
        <v>0.44</v>
      </c>
      <c r="X318" s="34">
        <v>1.06</v>
      </c>
      <c r="Y318" s="34">
        <v>1.0668817835142268</v>
      </c>
      <c r="Z318" s="34">
        <v>1.2854209445585214</v>
      </c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6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</row>
    <row r="319" spans="1:48" ht="15.75" customHeight="1">
      <c r="A319" s="145" t="s">
        <v>983</v>
      </c>
      <c r="B319" s="95">
        <v>45801</v>
      </c>
      <c r="C319" s="69" t="s">
        <v>984</v>
      </c>
      <c r="D319" s="70">
        <v>1460</v>
      </c>
      <c r="E319" s="71">
        <v>21.5</v>
      </c>
      <c r="F319" s="71">
        <v>22</v>
      </c>
      <c r="G319" s="71">
        <v>4.28</v>
      </c>
      <c r="H319" s="71">
        <v>0.16</v>
      </c>
      <c r="I319" s="71">
        <v>0.42</v>
      </c>
      <c r="J319" s="72">
        <v>2.9000000000000001E-2</v>
      </c>
      <c r="K319" s="72">
        <v>9.2999999999999999E-2</v>
      </c>
      <c r="L319" s="72">
        <v>5.0999999999999997E-2</v>
      </c>
      <c r="M319" s="72">
        <v>2.3E-2</v>
      </c>
      <c r="N319" s="87">
        <f t="shared" si="24"/>
        <v>94.944000000000003</v>
      </c>
      <c r="O319" s="82">
        <v>34.47</v>
      </c>
      <c r="P319" s="34">
        <v>36.72</v>
      </c>
      <c r="Q319" s="34">
        <v>7.39</v>
      </c>
      <c r="R319" s="34">
        <v>18.190000000000001</v>
      </c>
      <c r="S319" s="34">
        <v>0.4</v>
      </c>
      <c r="T319" s="34">
        <v>0.32</v>
      </c>
      <c r="U319" s="34">
        <v>0.3</v>
      </c>
      <c r="V319" s="34">
        <v>0.21</v>
      </c>
      <c r="W319" s="34">
        <v>0.47</v>
      </c>
      <c r="X319" s="34">
        <v>1.02</v>
      </c>
      <c r="Y319" s="34">
        <v>1.0652741514360313</v>
      </c>
      <c r="Z319" s="34">
        <v>1.2796634754859297</v>
      </c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6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</row>
    <row r="320" spans="1:48" ht="15.75" customHeight="1">
      <c r="A320" s="145"/>
      <c r="B320" s="95"/>
      <c r="C320" s="69"/>
      <c r="D320" s="70"/>
      <c r="E320" s="71"/>
      <c r="F320" s="71"/>
      <c r="G320" s="71"/>
      <c r="H320" s="71"/>
      <c r="I320" s="71"/>
      <c r="J320" s="72"/>
      <c r="K320" s="72"/>
      <c r="L320" s="72"/>
      <c r="M320" s="72"/>
      <c r="N320" s="87"/>
      <c r="O320" s="82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6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</row>
    <row r="321" spans="1:48" ht="15.75" customHeight="1">
      <c r="A321" s="145" t="s">
        <v>986</v>
      </c>
      <c r="B321" s="95">
        <v>45802</v>
      </c>
      <c r="C321" s="69" t="s">
        <v>985</v>
      </c>
      <c r="D321" s="70">
        <v>1462</v>
      </c>
      <c r="E321" s="71">
        <v>0.3</v>
      </c>
      <c r="F321" s="71">
        <v>0.4</v>
      </c>
      <c r="G321" s="71">
        <v>4.28</v>
      </c>
      <c r="H321" s="71">
        <v>0.17</v>
      </c>
      <c r="I321" s="71">
        <v>0.43</v>
      </c>
      <c r="J321" s="72">
        <v>2.9000000000000001E-2</v>
      </c>
      <c r="K321" s="72">
        <v>9.8000000000000004E-2</v>
      </c>
      <c r="L321" s="72">
        <v>5.2999999999999999E-2</v>
      </c>
      <c r="M321" s="72">
        <v>2.4E-2</v>
      </c>
      <c r="N321" s="87">
        <f t="shared" ref="N321:N333" si="25">100-SUM(G321:M321)</f>
        <v>94.915999999999997</v>
      </c>
      <c r="O321" s="82">
        <v>34.36</v>
      </c>
      <c r="P321" s="34">
        <v>36.96</v>
      </c>
      <c r="Q321" s="34">
        <v>7.42</v>
      </c>
      <c r="R321" s="34">
        <v>18.37</v>
      </c>
      <c r="S321" s="34">
        <v>0.36</v>
      </c>
      <c r="T321" s="34">
        <v>0.32</v>
      </c>
      <c r="U321" s="34">
        <v>0.28000000000000003</v>
      </c>
      <c r="V321" s="34">
        <v>0.21</v>
      </c>
      <c r="W321" s="34">
        <v>0.49</v>
      </c>
      <c r="X321" s="34">
        <v>1.04</v>
      </c>
      <c r="Y321" s="34">
        <v>1.0756693830034925</v>
      </c>
      <c r="Z321" s="34">
        <v>1.291618160651921</v>
      </c>
      <c r="AA321" s="34"/>
      <c r="AB321" s="34" t="s">
        <v>48</v>
      </c>
      <c r="AC321" s="34">
        <v>22.3</v>
      </c>
      <c r="AD321" s="34" t="s">
        <v>51</v>
      </c>
      <c r="AE321" s="34"/>
      <c r="AF321" s="34"/>
      <c r="AG321" s="34"/>
      <c r="AH321" s="34"/>
      <c r="AI321" s="34"/>
      <c r="AJ321" s="34"/>
      <c r="AK321" s="34"/>
      <c r="AL321" s="36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</row>
    <row r="322" spans="1:48" ht="15.75" customHeight="1">
      <c r="A322" s="145" t="s">
        <v>988</v>
      </c>
      <c r="B322" s="95">
        <v>45802</v>
      </c>
      <c r="C322" s="69" t="s">
        <v>987</v>
      </c>
      <c r="D322" s="70">
        <v>1474</v>
      </c>
      <c r="E322" s="71">
        <v>2.4500000000000002</v>
      </c>
      <c r="F322" s="71">
        <v>2.5499999999999998</v>
      </c>
      <c r="G322" s="71">
        <v>4.25</v>
      </c>
      <c r="H322" s="71">
        <v>0.17</v>
      </c>
      <c r="I322" s="71">
        <v>0.55000000000000004</v>
      </c>
      <c r="J322" s="72">
        <v>2.5999999999999999E-2</v>
      </c>
      <c r="K322" s="72">
        <v>9.8000000000000004E-2</v>
      </c>
      <c r="L322" s="72">
        <v>6.5000000000000002E-2</v>
      </c>
      <c r="M322" s="72">
        <v>2.4E-2</v>
      </c>
      <c r="N322" s="87">
        <f t="shared" si="25"/>
        <v>94.817000000000007</v>
      </c>
      <c r="O322" s="82">
        <v>34.24</v>
      </c>
      <c r="P322" s="34">
        <v>37.14</v>
      </c>
      <c r="Q322" s="34">
        <v>7.34</v>
      </c>
      <c r="R322" s="34">
        <v>18.559999999999999</v>
      </c>
      <c r="S322" s="34">
        <v>0.33</v>
      </c>
      <c r="T322" s="34">
        <v>0.24</v>
      </c>
      <c r="U322" s="34">
        <v>0.25</v>
      </c>
      <c r="V322" s="34">
        <v>0.22</v>
      </c>
      <c r="W322" s="34">
        <v>0.46</v>
      </c>
      <c r="X322" s="34">
        <v>1.1100000000000001</v>
      </c>
      <c r="Y322" s="34">
        <v>1.0846962616822429</v>
      </c>
      <c r="Z322" s="34">
        <v>1.2990654205607477</v>
      </c>
      <c r="AA322" s="34"/>
      <c r="AB322" s="34" t="s">
        <v>50</v>
      </c>
      <c r="AC322" s="34">
        <v>6.3</v>
      </c>
      <c r="AD322" s="34">
        <v>24.4</v>
      </c>
      <c r="AE322" s="34">
        <v>17.399999999999999</v>
      </c>
      <c r="AF322" s="34">
        <v>0.6</v>
      </c>
      <c r="AG322" s="34">
        <v>3.48</v>
      </c>
      <c r="AH322" s="34">
        <v>54.120000000000005</v>
      </c>
      <c r="AI322" s="34">
        <v>1.4022988505747127</v>
      </c>
      <c r="AJ322" s="34">
        <v>41.626794258373209</v>
      </c>
      <c r="AK322" s="34">
        <v>850.34</v>
      </c>
      <c r="AL322" s="36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</row>
    <row r="323" spans="1:48" ht="15.75" customHeight="1">
      <c r="A323" s="145" t="s">
        <v>990</v>
      </c>
      <c r="B323" s="95">
        <v>45802</v>
      </c>
      <c r="C323" s="69" t="s">
        <v>989</v>
      </c>
      <c r="D323" s="70">
        <v>1475</v>
      </c>
      <c r="E323" s="71">
        <v>4.3</v>
      </c>
      <c r="F323" s="71">
        <v>4.4000000000000004</v>
      </c>
      <c r="G323" s="71">
        <v>4.2699999999999996</v>
      </c>
      <c r="H323" s="71">
        <v>0.18</v>
      </c>
      <c r="I323" s="71">
        <v>0.48</v>
      </c>
      <c r="J323" s="72">
        <v>2.3E-2</v>
      </c>
      <c r="K323" s="72">
        <v>9.5000000000000001E-2</v>
      </c>
      <c r="L323" s="72">
        <v>0.06</v>
      </c>
      <c r="M323" s="72">
        <v>2.5999999999999999E-2</v>
      </c>
      <c r="N323" s="87">
        <f t="shared" si="25"/>
        <v>94.866</v>
      </c>
      <c r="O323" s="82">
        <v>33.65</v>
      </c>
      <c r="P323" s="34">
        <v>37.799999999999997</v>
      </c>
      <c r="Q323" s="34">
        <v>7.43</v>
      </c>
      <c r="R323" s="34">
        <v>18.38</v>
      </c>
      <c r="S323" s="34">
        <v>0.37</v>
      </c>
      <c r="T323" s="34">
        <v>0.25</v>
      </c>
      <c r="U323" s="34">
        <v>0.24</v>
      </c>
      <c r="V323" s="34">
        <v>0.21</v>
      </c>
      <c r="W323" s="34">
        <v>0.44</v>
      </c>
      <c r="X323" s="34">
        <v>1.1200000000000001</v>
      </c>
      <c r="Y323" s="34">
        <v>1.1233283803863299</v>
      </c>
      <c r="Z323" s="34">
        <v>1.3441307578008914</v>
      </c>
      <c r="AA323" s="34"/>
      <c r="AB323" s="34" t="s">
        <v>53</v>
      </c>
      <c r="AC323" s="34">
        <v>14.3</v>
      </c>
      <c r="AD323" s="34" t="s">
        <v>51</v>
      </c>
      <c r="AE323" s="34"/>
      <c r="AF323" s="34"/>
      <c r="AG323" s="34"/>
      <c r="AH323" s="34"/>
      <c r="AI323" s="34"/>
      <c r="AJ323" s="34"/>
      <c r="AK323" s="34"/>
      <c r="AL323" s="36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</row>
    <row r="324" spans="1:48" ht="15.75" customHeight="1">
      <c r="A324" s="145" t="s">
        <v>992</v>
      </c>
      <c r="B324" s="95">
        <v>45802</v>
      </c>
      <c r="C324" s="69" t="s">
        <v>991</v>
      </c>
      <c r="D324" s="70">
        <v>1441</v>
      </c>
      <c r="E324" s="71">
        <v>7</v>
      </c>
      <c r="F324" s="71">
        <v>7.1</v>
      </c>
      <c r="G324" s="71">
        <v>4.3099999999999996</v>
      </c>
      <c r="H324" s="71">
        <v>0.15</v>
      </c>
      <c r="I324" s="71">
        <v>0.22</v>
      </c>
      <c r="J324" s="72">
        <v>5.3999999999999999E-2</v>
      </c>
      <c r="K324" s="72">
        <v>0.10100000000000001</v>
      </c>
      <c r="L324" s="72">
        <v>2.5000000000000001E-2</v>
      </c>
      <c r="M324" s="72">
        <v>2.5000000000000001E-2</v>
      </c>
      <c r="N324" s="87">
        <f t="shared" si="25"/>
        <v>95.114999999999995</v>
      </c>
      <c r="O324" s="82">
        <v>34.65</v>
      </c>
      <c r="P324" s="34">
        <v>37.450000000000003</v>
      </c>
      <c r="Q324" s="34">
        <v>7.4</v>
      </c>
      <c r="R324" s="34">
        <v>17.34</v>
      </c>
      <c r="S324" s="34">
        <v>0.42</v>
      </c>
      <c r="T324" s="34">
        <v>0.37</v>
      </c>
      <c r="U324" s="34">
        <v>0.25</v>
      </c>
      <c r="V324" s="34">
        <v>0.24</v>
      </c>
      <c r="W324" s="34">
        <v>0.46</v>
      </c>
      <c r="X324" s="34">
        <v>1.24</v>
      </c>
      <c r="Y324" s="34">
        <v>1.0808080808080809</v>
      </c>
      <c r="Z324" s="34">
        <v>1.2943722943722944</v>
      </c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6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</row>
    <row r="325" spans="1:48" ht="15.75" customHeight="1">
      <c r="A325" s="145" t="s">
        <v>994</v>
      </c>
      <c r="B325" s="95">
        <v>45802</v>
      </c>
      <c r="C325" s="69" t="s">
        <v>993</v>
      </c>
      <c r="D325" s="70">
        <v>1447</v>
      </c>
      <c r="E325" s="71">
        <v>9</v>
      </c>
      <c r="F325" s="71">
        <v>9.1</v>
      </c>
      <c r="G325" s="71">
        <v>4.3099999999999996</v>
      </c>
      <c r="H325" s="71">
        <v>0.18</v>
      </c>
      <c r="I325" s="71">
        <v>0.35</v>
      </c>
      <c r="J325" s="72">
        <v>3.5000000000000003E-2</v>
      </c>
      <c r="K325" s="72">
        <v>0.10199999999999999</v>
      </c>
      <c r="L325" s="72">
        <v>0.04</v>
      </c>
      <c r="M325" s="72">
        <v>2.7E-2</v>
      </c>
      <c r="N325" s="87">
        <f t="shared" si="25"/>
        <v>94.956000000000003</v>
      </c>
      <c r="O325" s="82">
        <v>34.69</v>
      </c>
      <c r="P325" s="34">
        <v>37.31</v>
      </c>
      <c r="Q325" s="34">
        <v>7.27</v>
      </c>
      <c r="R325" s="34">
        <v>17.760000000000002</v>
      </c>
      <c r="S325" s="34">
        <v>0.4</v>
      </c>
      <c r="T325" s="34">
        <v>0.33</v>
      </c>
      <c r="U325" s="34">
        <v>0.24</v>
      </c>
      <c r="V325" s="34">
        <v>0.22</v>
      </c>
      <c r="W325" s="34">
        <v>0.48</v>
      </c>
      <c r="X325" s="34">
        <v>1.2</v>
      </c>
      <c r="Y325" s="34">
        <v>1.075526088209859</v>
      </c>
      <c r="Z325" s="34">
        <v>1.2850965696166043</v>
      </c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6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</row>
    <row r="326" spans="1:48" ht="15.75" customHeight="1">
      <c r="A326" s="145" t="s">
        <v>996</v>
      </c>
      <c r="B326" s="95">
        <v>45802</v>
      </c>
      <c r="C326" s="69" t="s">
        <v>995</v>
      </c>
      <c r="D326" s="70">
        <v>1480</v>
      </c>
      <c r="E326" s="71">
        <v>11.1</v>
      </c>
      <c r="F326" s="71">
        <v>11.2</v>
      </c>
      <c r="G326" s="71">
        <v>4.34</v>
      </c>
      <c r="H326" s="71">
        <v>0.17</v>
      </c>
      <c r="I326" s="71">
        <v>0.3</v>
      </c>
      <c r="J326" s="72">
        <v>3.9E-2</v>
      </c>
      <c r="K326" s="72">
        <v>0.10100000000000001</v>
      </c>
      <c r="L326" s="72">
        <v>3.7999999999999999E-2</v>
      </c>
      <c r="M326" s="72">
        <v>2.5999999999999999E-2</v>
      </c>
      <c r="N326" s="87">
        <f t="shared" si="25"/>
        <v>94.986000000000004</v>
      </c>
      <c r="O326" s="82">
        <v>34.659999999999997</v>
      </c>
      <c r="P326" s="34">
        <v>36.840000000000003</v>
      </c>
      <c r="Q326" s="34">
        <v>7.45</v>
      </c>
      <c r="R326" s="34">
        <v>18.190000000000001</v>
      </c>
      <c r="S326" s="34">
        <v>0.34</v>
      </c>
      <c r="T326" s="34">
        <v>0.35</v>
      </c>
      <c r="U326" s="34">
        <v>0.3</v>
      </c>
      <c r="V326" s="34">
        <v>0.21</v>
      </c>
      <c r="W326" s="34">
        <v>0.45</v>
      </c>
      <c r="X326" s="34">
        <v>1.0900000000000001</v>
      </c>
      <c r="Y326" s="34">
        <v>1.0628967109059437</v>
      </c>
      <c r="Z326" s="34">
        <v>1.2778418926716679</v>
      </c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6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</row>
    <row r="327" spans="1:48" ht="15.75" customHeight="1">
      <c r="A327" s="146" t="s">
        <v>997</v>
      </c>
      <c r="B327" s="95">
        <v>45802</v>
      </c>
      <c r="C327" s="69" t="s">
        <v>998</v>
      </c>
      <c r="D327" s="70">
        <v>1481</v>
      </c>
      <c r="E327" s="71">
        <v>13.1</v>
      </c>
      <c r="F327" s="71">
        <v>13.2</v>
      </c>
      <c r="G327" s="71">
        <v>4.46</v>
      </c>
      <c r="H327" s="71">
        <v>0.19</v>
      </c>
      <c r="I327" s="71">
        <v>0.53</v>
      </c>
      <c r="J327" s="72">
        <v>2.8000000000000001E-2</v>
      </c>
      <c r="K327" s="72">
        <v>0.105</v>
      </c>
      <c r="L327" s="72">
        <v>6.3E-2</v>
      </c>
      <c r="M327" s="72">
        <v>2.3E-2</v>
      </c>
      <c r="N327" s="87">
        <f t="shared" si="25"/>
        <v>94.600999999999999</v>
      </c>
      <c r="O327" s="82">
        <v>34.409999999999997</v>
      </c>
      <c r="P327" s="34">
        <v>37.33</v>
      </c>
      <c r="Q327" s="34">
        <v>7.41</v>
      </c>
      <c r="R327" s="34">
        <v>18.07</v>
      </c>
      <c r="S327" s="34">
        <v>0.36</v>
      </c>
      <c r="T327" s="34">
        <v>0.32</v>
      </c>
      <c r="U327" s="34">
        <v>0.3</v>
      </c>
      <c r="V327" s="34">
        <v>0.22</v>
      </c>
      <c r="W327" s="34">
        <v>0.44</v>
      </c>
      <c r="X327" s="34">
        <v>1.02</v>
      </c>
      <c r="Y327" s="34">
        <v>1.0848590526009882</v>
      </c>
      <c r="Z327" s="34">
        <v>1.3002034292356872</v>
      </c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6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</row>
    <row r="328" spans="1:48" ht="15.75" customHeight="1">
      <c r="A328" s="147" t="s">
        <v>999</v>
      </c>
      <c r="B328" s="95">
        <v>45802</v>
      </c>
      <c r="C328" s="69" t="s">
        <v>1000</v>
      </c>
      <c r="D328" s="70">
        <v>1465</v>
      </c>
      <c r="E328" s="71">
        <v>15.1</v>
      </c>
      <c r="F328" s="71">
        <v>15.2</v>
      </c>
      <c r="G328" s="71">
        <v>4.32</v>
      </c>
      <c r="H328" s="71">
        <v>0.15</v>
      </c>
      <c r="I328" s="71">
        <v>0.18</v>
      </c>
      <c r="J328" s="72">
        <v>6.9000000000000006E-2</v>
      </c>
      <c r="K328" s="72">
        <v>0.1</v>
      </c>
      <c r="L328" s="72">
        <v>2.1000000000000001E-2</v>
      </c>
      <c r="M328" s="72">
        <v>2.4E-2</v>
      </c>
      <c r="N328" s="87">
        <f t="shared" si="25"/>
        <v>95.135999999999996</v>
      </c>
      <c r="O328" s="82">
        <v>34.97</v>
      </c>
      <c r="P328" s="34">
        <v>36.46</v>
      </c>
      <c r="Q328" s="34">
        <v>7.46</v>
      </c>
      <c r="R328" s="34">
        <v>18.03</v>
      </c>
      <c r="S328" s="34">
        <v>0.36</v>
      </c>
      <c r="T328" s="34">
        <v>0.41</v>
      </c>
      <c r="U328" s="34">
        <v>0.31</v>
      </c>
      <c r="V328" s="34">
        <v>0.23</v>
      </c>
      <c r="W328" s="34">
        <v>0.46</v>
      </c>
      <c r="X328" s="34">
        <v>1.1399999999999999</v>
      </c>
      <c r="Y328" s="34">
        <v>1.0426079496711467</v>
      </c>
      <c r="Z328" s="34">
        <v>1.2559336574206463</v>
      </c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6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</row>
    <row r="329" spans="1:48" ht="15.75" customHeight="1">
      <c r="A329" s="147" t="s">
        <v>1001</v>
      </c>
      <c r="B329" s="95">
        <v>45802</v>
      </c>
      <c r="C329" s="69" t="s">
        <v>1002</v>
      </c>
      <c r="D329" s="70">
        <v>1437</v>
      </c>
      <c r="E329" s="71">
        <v>17</v>
      </c>
      <c r="F329" s="71">
        <v>17.100000000000001</v>
      </c>
      <c r="G329" s="71">
        <v>4.29</v>
      </c>
      <c r="H329" s="71">
        <v>0.16</v>
      </c>
      <c r="I329" s="71">
        <v>0.21</v>
      </c>
      <c r="J329" s="72">
        <v>5.8999999999999997E-2</v>
      </c>
      <c r="K329" s="72">
        <v>0.1</v>
      </c>
      <c r="L329" s="72">
        <v>2.4E-2</v>
      </c>
      <c r="M329" s="72">
        <v>2.4E-2</v>
      </c>
      <c r="N329" s="87">
        <f t="shared" si="25"/>
        <v>95.132999999999996</v>
      </c>
      <c r="O329" s="82">
        <v>35.54</v>
      </c>
      <c r="P329" s="34">
        <v>36.520000000000003</v>
      </c>
      <c r="Q329" s="34">
        <v>7.52</v>
      </c>
      <c r="R329" s="34">
        <v>17.2</v>
      </c>
      <c r="S329" s="34">
        <v>0.43</v>
      </c>
      <c r="T329" s="34">
        <v>0.4</v>
      </c>
      <c r="U329" s="34">
        <v>0.3</v>
      </c>
      <c r="V329" s="34">
        <v>0.22</v>
      </c>
      <c r="W329" s="34">
        <v>0.47</v>
      </c>
      <c r="X329" s="34">
        <v>1.21</v>
      </c>
      <c r="Y329" s="34">
        <v>1.027574563871694</v>
      </c>
      <c r="Z329" s="34">
        <v>1.2391671356218348</v>
      </c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6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</row>
    <row r="330" spans="1:48" ht="15.75" customHeight="1">
      <c r="A330" s="147" t="s">
        <v>1003</v>
      </c>
      <c r="B330" s="95">
        <v>45802</v>
      </c>
      <c r="C330" s="69" t="s">
        <v>1004</v>
      </c>
      <c r="D330" s="70">
        <v>1468</v>
      </c>
      <c r="E330" s="71">
        <v>18.350000000000001</v>
      </c>
      <c r="F330" s="71">
        <v>18.45</v>
      </c>
      <c r="G330" s="71">
        <v>4.41</v>
      </c>
      <c r="H330" s="71">
        <v>0.22</v>
      </c>
      <c r="I330" s="71">
        <v>0.52</v>
      </c>
      <c r="J330" s="72">
        <v>2.8000000000000001E-2</v>
      </c>
      <c r="K330" s="72">
        <v>0.11700000000000001</v>
      </c>
      <c r="L330" s="72">
        <v>5.8000000000000003E-2</v>
      </c>
      <c r="M330" s="72">
        <v>2.8000000000000001E-2</v>
      </c>
      <c r="N330" s="87">
        <f t="shared" si="25"/>
        <v>94.619</v>
      </c>
      <c r="O330" s="82">
        <v>35.22</v>
      </c>
      <c r="P330" s="34">
        <v>37.4</v>
      </c>
      <c r="Q330" s="34">
        <v>7.45</v>
      </c>
      <c r="R330" s="34">
        <v>17.14</v>
      </c>
      <c r="S330" s="34">
        <v>0.38</v>
      </c>
      <c r="T330" s="34">
        <v>0.38</v>
      </c>
      <c r="U330" s="34">
        <v>0.3</v>
      </c>
      <c r="V330" s="34">
        <v>0.17</v>
      </c>
      <c r="W330" s="34">
        <v>0.39</v>
      </c>
      <c r="X330" s="34">
        <v>1.07</v>
      </c>
      <c r="Y330" s="34">
        <v>1.0618966496308915</v>
      </c>
      <c r="Z330" s="34">
        <v>1.2734241908006816</v>
      </c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6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</row>
    <row r="331" spans="1:48" ht="15.75" customHeight="1">
      <c r="A331" s="147" t="s">
        <v>1005</v>
      </c>
      <c r="B331" s="95">
        <v>45802</v>
      </c>
      <c r="C331" s="69" t="s">
        <v>1006</v>
      </c>
      <c r="D331" s="70">
        <v>1473</v>
      </c>
      <c r="E331" s="71">
        <v>20.100000000000001</v>
      </c>
      <c r="F331" s="71">
        <v>20.2</v>
      </c>
      <c r="G331" s="71">
        <v>4.4800000000000004</v>
      </c>
      <c r="H331" s="71">
        <v>0.22</v>
      </c>
      <c r="I331" s="71">
        <v>0.71</v>
      </c>
      <c r="J331" s="72">
        <v>2.1000000000000001E-2</v>
      </c>
      <c r="K331" s="72">
        <v>0.11899999999999999</v>
      </c>
      <c r="L331" s="72">
        <v>7.5999999999999998E-2</v>
      </c>
      <c r="M331" s="72">
        <v>2.5999999999999999E-2</v>
      </c>
      <c r="N331" s="87">
        <f t="shared" si="25"/>
        <v>94.347999999999999</v>
      </c>
      <c r="O331" s="82">
        <v>33.94</v>
      </c>
      <c r="P331" s="34">
        <v>38.35</v>
      </c>
      <c r="Q331" s="34">
        <v>7.45</v>
      </c>
      <c r="R331" s="34">
        <v>17.670000000000002</v>
      </c>
      <c r="S331" s="34">
        <v>0.36</v>
      </c>
      <c r="T331" s="34">
        <v>0.32</v>
      </c>
      <c r="U331" s="34">
        <v>0.28999999999999998</v>
      </c>
      <c r="V331" s="34">
        <v>0.17</v>
      </c>
      <c r="W331" s="34">
        <v>0.36</v>
      </c>
      <c r="X331" s="34">
        <v>0.99</v>
      </c>
      <c r="Y331" s="34">
        <v>1.1299351797289334</v>
      </c>
      <c r="Z331" s="34">
        <v>1.3494401885680616</v>
      </c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6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</row>
    <row r="332" spans="1:48" ht="15.75" customHeight="1">
      <c r="A332" s="147" t="s">
        <v>1008</v>
      </c>
      <c r="B332" s="95">
        <v>45802</v>
      </c>
      <c r="C332" s="69" t="s">
        <v>1007</v>
      </c>
      <c r="D332" s="70">
        <v>1491</v>
      </c>
      <c r="E332" s="71">
        <v>22.15</v>
      </c>
      <c r="F332" s="71">
        <v>22.25</v>
      </c>
      <c r="G332" s="71">
        <v>4.34</v>
      </c>
      <c r="H332" s="71">
        <v>0.19</v>
      </c>
      <c r="I332" s="71">
        <v>0.61</v>
      </c>
      <c r="J332" s="72">
        <v>2.3E-2</v>
      </c>
      <c r="K332" s="72">
        <v>0.112</v>
      </c>
      <c r="L332" s="72">
        <v>7.0000000000000007E-2</v>
      </c>
      <c r="M332" s="72">
        <v>2.5999999999999999E-2</v>
      </c>
      <c r="N332" s="87">
        <f t="shared" si="25"/>
        <v>94.629000000000005</v>
      </c>
      <c r="O332" s="82">
        <v>34.020000000000003</v>
      </c>
      <c r="P332" s="34">
        <v>38.47</v>
      </c>
      <c r="Q332" s="34">
        <v>7.35</v>
      </c>
      <c r="R332" s="34">
        <v>17.899999999999999</v>
      </c>
      <c r="S332" s="34">
        <v>0.23</v>
      </c>
      <c r="T332" s="34">
        <v>0.24</v>
      </c>
      <c r="U332" s="34">
        <v>0.27</v>
      </c>
      <c r="V332" s="34">
        <v>0.16</v>
      </c>
      <c r="W332" s="34">
        <v>0.35</v>
      </c>
      <c r="X332" s="34">
        <v>0.9</v>
      </c>
      <c r="Y332" s="34">
        <v>1.1308054085831862</v>
      </c>
      <c r="Z332" s="34">
        <v>1.3468547912992357</v>
      </c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6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</row>
    <row r="333" spans="1:48" ht="15.75" customHeight="1">
      <c r="A333" s="147" t="s">
        <v>1010</v>
      </c>
      <c r="B333" s="95">
        <v>45802</v>
      </c>
      <c r="C333" s="69" t="s">
        <v>1009</v>
      </c>
      <c r="D333" s="70">
        <v>1489</v>
      </c>
      <c r="E333" s="71">
        <v>0.1</v>
      </c>
      <c r="F333" s="71">
        <v>0.2</v>
      </c>
      <c r="G333" s="71">
        <v>4.33</v>
      </c>
      <c r="H333" s="71">
        <v>0.2</v>
      </c>
      <c r="I333" s="71">
        <v>0.57999999999999996</v>
      </c>
      <c r="J333" s="72">
        <v>2.1000000000000001E-2</v>
      </c>
      <c r="K333" s="72">
        <v>0.105</v>
      </c>
      <c r="L333" s="72">
        <v>6.9000000000000006E-2</v>
      </c>
      <c r="M333" s="72">
        <v>2.5999999999999999E-2</v>
      </c>
      <c r="N333" s="87">
        <f t="shared" si="25"/>
        <v>94.668999999999997</v>
      </c>
      <c r="O333" s="82">
        <v>33.880000000000003</v>
      </c>
      <c r="P333" s="34">
        <v>38.479999999999997</v>
      </c>
      <c r="Q333" s="34">
        <v>7.15</v>
      </c>
      <c r="R333" s="34">
        <v>17.98</v>
      </c>
      <c r="S333" s="34">
        <v>0.21</v>
      </c>
      <c r="T333" s="34">
        <v>0.24</v>
      </c>
      <c r="U333" s="34">
        <v>0.28000000000000003</v>
      </c>
      <c r="V333" s="34">
        <v>0.19</v>
      </c>
      <c r="W333" s="34">
        <v>0.38</v>
      </c>
      <c r="X333" s="34">
        <v>0.89</v>
      </c>
      <c r="Y333" s="34">
        <v>1.1357733175914992</v>
      </c>
      <c r="Z333" s="34">
        <v>1.3468122786304602</v>
      </c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6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</row>
    <row r="334" spans="1:48" ht="15.75" customHeight="1">
      <c r="A334" s="115"/>
      <c r="B334" s="95"/>
      <c r="C334" s="69"/>
      <c r="D334" s="70"/>
      <c r="E334" s="71"/>
      <c r="F334" s="71"/>
      <c r="G334" s="71"/>
      <c r="H334" s="71"/>
      <c r="I334" s="71"/>
      <c r="J334" s="72"/>
      <c r="K334" s="72"/>
      <c r="L334" s="72"/>
      <c r="M334" s="72"/>
      <c r="N334" s="87"/>
      <c r="O334" s="82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6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</row>
    <row r="335" spans="1:48" ht="15.75" customHeight="1">
      <c r="A335" s="147" t="s">
        <v>1012</v>
      </c>
      <c r="B335" s="95">
        <v>45803</v>
      </c>
      <c r="C335" s="69" t="s">
        <v>1011</v>
      </c>
      <c r="D335" s="70">
        <v>1475</v>
      </c>
      <c r="E335" s="71">
        <v>2.25</v>
      </c>
      <c r="F335" s="71">
        <v>2.35</v>
      </c>
      <c r="G335" s="71">
        <v>4.34</v>
      </c>
      <c r="H335" s="71">
        <v>0.21</v>
      </c>
      <c r="I335" s="71">
        <v>0.34</v>
      </c>
      <c r="J335" s="72">
        <v>2.9000000000000001E-2</v>
      </c>
      <c r="K335" s="72">
        <v>0.113</v>
      </c>
      <c r="L335" s="72">
        <v>4.3999999999999997E-2</v>
      </c>
      <c r="M335" s="72">
        <v>0.03</v>
      </c>
      <c r="N335" s="87">
        <f t="shared" ref="N335:N346" si="26">100-SUM(G335:M335)</f>
        <v>94.894000000000005</v>
      </c>
      <c r="O335" s="82">
        <v>33.520000000000003</v>
      </c>
      <c r="P335" s="34">
        <v>38.28</v>
      </c>
      <c r="Q335" s="34">
        <v>7.4</v>
      </c>
      <c r="R335" s="34">
        <v>17.61</v>
      </c>
      <c r="S335" s="34">
        <v>0.44</v>
      </c>
      <c r="T335" s="34">
        <v>0.34</v>
      </c>
      <c r="U335" s="34">
        <v>0.32</v>
      </c>
      <c r="V335" s="34">
        <v>0.24</v>
      </c>
      <c r="W335" s="34">
        <v>0.46</v>
      </c>
      <c r="X335" s="34">
        <v>1.0900000000000001</v>
      </c>
      <c r="Y335" s="34">
        <v>1.1420047732696896</v>
      </c>
      <c r="Z335" s="34">
        <v>1.3627684964200475</v>
      </c>
      <c r="AA335" s="34"/>
      <c r="AB335" s="34" t="s">
        <v>48</v>
      </c>
      <c r="AC335" s="34">
        <v>22.3</v>
      </c>
      <c r="AD335" s="34">
        <v>24.8</v>
      </c>
      <c r="AE335" s="34">
        <v>17.8</v>
      </c>
      <c r="AF335" s="34">
        <v>0.6</v>
      </c>
      <c r="AG335" s="34">
        <v>3.75</v>
      </c>
      <c r="AH335" s="34">
        <v>53.05</v>
      </c>
      <c r="AI335" s="34">
        <v>1.3932584269662922</v>
      </c>
      <c r="AJ335" s="34">
        <v>41.784037558685441</v>
      </c>
      <c r="AK335" s="34">
        <v>870.77499999999998</v>
      </c>
      <c r="AL335" s="36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</row>
    <row r="336" spans="1:48" ht="15.75" customHeight="1">
      <c r="A336" s="147" t="s">
        <v>1014</v>
      </c>
      <c r="B336" s="95">
        <v>45803</v>
      </c>
      <c r="C336" s="69" t="s">
        <v>1013</v>
      </c>
      <c r="D336" s="70">
        <v>1470</v>
      </c>
      <c r="E336" s="71">
        <v>4.3</v>
      </c>
      <c r="F336" s="71">
        <v>4.4000000000000004</v>
      </c>
      <c r="G336" s="71">
        <v>4.41</v>
      </c>
      <c r="H336" s="71">
        <v>0.2</v>
      </c>
      <c r="I336" s="71">
        <v>0.5</v>
      </c>
      <c r="J336" s="72">
        <v>2.3E-2</v>
      </c>
      <c r="K336" s="72">
        <v>0.108</v>
      </c>
      <c r="L336" s="72">
        <v>0.06</v>
      </c>
      <c r="M336" s="72">
        <v>2.7E-2</v>
      </c>
      <c r="N336" s="87">
        <f t="shared" si="26"/>
        <v>94.671999999999997</v>
      </c>
      <c r="O336" s="82">
        <v>34.1</v>
      </c>
      <c r="P336" s="34">
        <v>38.14</v>
      </c>
      <c r="Q336" s="34">
        <v>7.19</v>
      </c>
      <c r="R336" s="34">
        <v>17.96</v>
      </c>
      <c r="S336" s="34">
        <v>0.26</v>
      </c>
      <c r="T336" s="34">
        <v>0.3</v>
      </c>
      <c r="U336" s="34">
        <v>0.28999999999999998</v>
      </c>
      <c r="V336" s="34">
        <v>0.23</v>
      </c>
      <c r="W336" s="34">
        <v>0.44</v>
      </c>
      <c r="X336" s="34">
        <v>0.99</v>
      </c>
      <c r="Y336" s="34">
        <v>1.1184750733137829</v>
      </c>
      <c r="Z336" s="34">
        <v>1.3293255131964807</v>
      </c>
      <c r="AA336" s="34"/>
      <c r="AB336" s="34" t="s">
        <v>50</v>
      </c>
      <c r="AC336" s="34">
        <v>6.3</v>
      </c>
      <c r="AD336" s="34"/>
      <c r="AE336" s="34"/>
      <c r="AF336" s="34"/>
      <c r="AG336" s="34"/>
      <c r="AH336" s="34"/>
      <c r="AI336" s="34"/>
      <c r="AJ336" s="34"/>
      <c r="AK336" s="34"/>
      <c r="AL336" s="36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</row>
    <row r="337" spans="1:48" ht="15.75" customHeight="1">
      <c r="A337" s="147" t="s">
        <v>1015</v>
      </c>
      <c r="B337" s="95">
        <v>45803</v>
      </c>
      <c r="C337" s="69" t="s">
        <v>1016</v>
      </c>
      <c r="D337" s="70">
        <v>1476</v>
      </c>
      <c r="E337" s="71">
        <v>6.4</v>
      </c>
      <c r="F337" s="71">
        <v>6.5</v>
      </c>
      <c r="G337" s="71">
        <v>4.34</v>
      </c>
      <c r="H337" s="71">
        <v>0.21</v>
      </c>
      <c r="I337" s="71">
        <v>0.49</v>
      </c>
      <c r="J337" s="72">
        <v>2.1999999999999999E-2</v>
      </c>
      <c r="K337" s="72">
        <v>0.108</v>
      </c>
      <c r="L337" s="72">
        <v>6.2E-2</v>
      </c>
      <c r="M337" s="72">
        <v>2.8000000000000001E-2</v>
      </c>
      <c r="N337" s="87">
        <f t="shared" si="26"/>
        <v>94.74</v>
      </c>
      <c r="O337" s="82">
        <v>33.61</v>
      </c>
      <c r="P337" s="34">
        <v>38.06</v>
      </c>
      <c r="Q337" s="34">
        <v>7.3</v>
      </c>
      <c r="R337" s="34">
        <v>18.23</v>
      </c>
      <c r="S337" s="34">
        <v>0.37</v>
      </c>
      <c r="T337" s="34">
        <v>0.28999999999999998</v>
      </c>
      <c r="U337" s="34">
        <v>0.28999999999999998</v>
      </c>
      <c r="V337" s="34">
        <v>0.25</v>
      </c>
      <c r="W337" s="34">
        <v>0.45</v>
      </c>
      <c r="X337" s="34">
        <v>0.97</v>
      </c>
      <c r="Y337" s="34">
        <v>1.1324010711097889</v>
      </c>
      <c r="Z337" s="34">
        <v>1.3495983338292175</v>
      </c>
      <c r="AA337" s="34"/>
      <c r="AB337" s="34" t="s">
        <v>53</v>
      </c>
      <c r="AC337" s="34">
        <v>14.3</v>
      </c>
      <c r="AD337" s="34">
        <v>24.6</v>
      </c>
      <c r="AE337" s="34">
        <v>18</v>
      </c>
      <c r="AF337" s="34">
        <v>0.6</v>
      </c>
      <c r="AG337" s="34">
        <v>3.48</v>
      </c>
      <c r="AH337" s="34">
        <v>53.32</v>
      </c>
      <c r="AI337" s="34">
        <v>1.3666666666666667</v>
      </c>
      <c r="AJ337" s="34">
        <v>42.25352112676056</v>
      </c>
      <c r="AK337" s="34">
        <v>856.43999999999994</v>
      </c>
      <c r="AL337" s="36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</row>
    <row r="338" spans="1:48" ht="15.75" customHeight="1">
      <c r="A338" s="147" t="s">
        <v>1017</v>
      </c>
      <c r="B338" s="95">
        <v>45803</v>
      </c>
      <c r="C338" s="69" t="s">
        <v>1018</v>
      </c>
      <c r="D338" s="70">
        <v>1468</v>
      </c>
      <c r="E338" s="71">
        <v>8.1999999999999993</v>
      </c>
      <c r="F338" s="71">
        <v>8.3000000000000007</v>
      </c>
      <c r="G338" s="71">
        <v>4.32</v>
      </c>
      <c r="H338" s="71">
        <v>0.19</v>
      </c>
      <c r="I338" s="71">
        <v>0.33</v>
      </c>
      <c r="J338" s="72">
        <v>2.5999999999999999E-2</v>
      </c>
      <c r="K338" s="72">
        <v>0.10199999999999999</v>
      </c>
      <c r="L338" s="72">
        <v>4.2999999999999997E-2</v>
      </c>
      <c r="M338" s="72">
        <v>2.7E-2</v>
      </c>
      <c r="N338" s="87">
        <f t="shared" si="26"/>
        <v>94.962000000000003</v>
      </c>
      <c r="O338" s="82">
        <v>34.01</v>
      </c>
      <c r="P338" s="34">
        <v>37.96</v>
      </c>
      <c r="Q338" s="34">
        <v>7.3</v>
      </c>
      <c r="R338" s="34">
        <v>17.829999999999998</v>
      </c>
      <c r="S338" s="34">
        <v>0.34</v>
      </c>
      <c r="T338" s="34">
        <v>0.33</v>
      </c>
      <c r="U338" s="34">
        <v>0.3</v>
      </c>
      <c r="V338" s="34">
        <v>0.26</v>
      </c>
      <c r="W338" s="34">
        <v>0.44</v>
      </c>
      <c r="X338" s="34">
        <v>1.01</v>
      </c>
      <c r="Y338" s="34">
        <v>1.1161423110849751</v>
      </c>
      <c r="Z338" s="34">
        <v>1.3307850632167011</v>
      </c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6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</row>
    <row r="339" spans="1:48" ht="15.75" customHeight="1">
      <c r="A339" s="147" t="s">
        <v>1019</v>
      </c>
      <c r="B339" s="95">
        <v>45803</v>
      </c>
      <c r="C339" s="69" t="s">
        <v>1020</v>
      </c>
      <c r="D339" s="70">
        <v>1472</v>
      </c>
      <c r="E339" s="71">
        <v>11.1</v>
      </c>
      <c r="F339" s="71">
        <v>11.2</v>
      </c>
      <c r="G339" s="71">
        <v>4.43</v>
      </c>
      <c r="H339" s="71">
        <v>0.19</v>
      </c>
      <c r="I339" s="71">
        <v>0.33</v>
      </c>
      <c r="J339" s="72">
        <v>3.1E-2</v>
      </c>
      <c r="K339" s="72">
        <v>0.106</v>
      </c>
      <c r="L339" s="72">
        <v>4.3999999999999997E-2</v>
      </c>
      <c r="M339" s="72">
        <v>2.7E-2</v>
      </c>
      <c r="N339" s="87">
        <f t="shared" si="26"/>
        <v>94.841999999999999</v>
      </c>
      <c r="O339" s="82">
        <v>34.14</v>
      </c>
      <c r="P339" s="34">
        <v>38.090000000000003</v>
      </c>
      <c r="Q339" s="34">
        <v>7.29</v>
      </c>
      <c r="R339" s="34">
        <v>17.63</v>
      </c>
      <c r="S339" s="34">
        <v>0.34</v>
      </c>
      <c r="T339" s="34">
        <v>0.34</v>
      </c>
      <c r="U339" s="34">
        <v>0.33100000000000002</v>
      </c>
      <c r="V339" s="34">
        <v>0.23</v>
      </c>
      <c r="W339" s="34">
        <v>0.46</v>
      </c>
      <c r="X339" s="34">
        <v>1.04</v>
      </c>
      <c r="Y339" s="34">
        <v>1.1157000585823083</v>
      </c>
      <c r="Z339" s="34">
        <v>1.3292325717633275</v>
      </c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6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</row>
    <row r="340" spans="1:48" ht="15.75" customHeight="1">
      <c r="A340" s="147" t="s">
        <v>1021</v>
      </c>
      <c r="B340" s="95">
        <v>45803</v>
      </c>
      <c r="C340" s="69" t="s">
        <v>1022</v>
      </c>
      <c r="D340" s="70">
        <v>1478</v>
      </c>
      <c r="E340" s="71">
        <v>13</v>
      </c>
      <c r="F340" s="71">
        <v>13.1</v>
      </c>
      <c r="G340" s="71">
        <v>4.38</v>
      </c>
      <c r="H340" s="71">
        <v>0.23</v>
      </c>
      <c r="I340" s="71">
        <v>0.59</v>
      </c>
      <c r="J340" s="72">
        <v>1.7000000000000001E-2</v>
      </c>
      <c r="K340" s="72">
        <v>0.114</v>
      </c>
      <c r="L340" s="72">
        <v>7.1999999999999995E-2</v>
      </c>
      <c r="M340" s="72">
        <v>2.9000000000000001E-2</v>
      </c>
      <c r="N340" s="87">
        <f t="shared" si="26"/>
        <v>94.567999999999998</v>
      </c>
      <c r="O340" s="82">
        <v>34.020000000000003</v>
      </c>
      <c r="P340" s="34">
        <v>38.26</v>
      </c>
      <c r="Q340" s="34">
        <v>7.31</v>
      </c>
      <c r="R340" s="34">
        <v>17.739999999999998</v>
      </c>
      <c r="S340" s="34">
        <v>0.32</v>
      </c>
      <c r="T340" s="34">
        <v>0.31</v>
      </c>
      <c r="U340" s="34">
        <v>0.28999999999999998</v>
      </c>
      <c r="V340" s="34">
        <v>0.21</v>
      </c>
      <c r="W340" s="34">
        <v>0.43</v>
      </c>
      <c r="X340" s="34">
        <v>1.01</v>
      </c>
      <c r="Y340" s="34">
        <v>1.1246325690770134</v>
      </c>
      <c r="Z340" s="34">
        <v>1.3395061728395061</v>
      </c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6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</row>
    <row r="341" spans="1:48" ht="15.75" customHeight="1">
      <c r="A341" s="147" t="s">
        <v>1024</v>
      </c>
      <c r="B341" s="95">
        <v>45803</v>
      </c>
      <c r="C341" s="69" t="s">
        <v>1023</v>
      </c>
      <c r="D341" s="70">
        <v>1497</v>
      </c>
      <c r="E341" s="71">
        <v>14.4</v>
      </c>
      <c r="F341" s="71">
        <v>14.5</v>
      </c>
      <c r="G341" s="71">
        <v>4.41</v>
      </c>
      <c r="H341" s="71">
        <v>0.19</v>
      </c>
      <c r="I341" s="71">
        <v>0.54</v>
      </c>
      <c r="J341" s="72">
        <v>2.5000000000000001E-2</v>
      </c>
      <c r="K341" s="72">
        <v>0.112</v>
      </c>
      <c r="L341" s="72">
        <v>6.3E-2</v>
      </c>
      <c r="M341" s="72">
        <v>2.5999999999999999E-2</v>
      </c>
      <c r="N341" s="87">
        <f t="shared" si="26"/>
        <v>94.634</v>
      </c>
      <c r="O341" s="82">
        <v>33.89</v>
      </c>
      <c r="P341" s="34">
        <v>38.159999999999997</v>
      </c>
      <c r="Q341" s="34">
        <v>7.34</v>
      </c>
      <c r="R341" s="34">
        <v>18.059999999999999</v>
      </c>
      <c r="S341" s="34">
        <v>0.37</v>
      </c>
      <c r="T341" s="34">
        <v>0.26</v>
      </c>
      <c r="U341" s="34">
        <v>0.28999999999999998</v>
      </c>
      <c r="V341" s="34">
        <v>0.2</v>
      </c>
      <c r="W341" s="34">
        <v>0.42</v>
      </c>
      <c r="X341" s="34">
        <v>0.91</v>
      </c>
      <c r="Y341" s="34">
        <v>1.1259958689879019</v>
      </c>
      <c r="Z341" s="34">
        <v>1.3425789318383003</v>
      </c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6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</row>
    <row r="342" spans="1:48" ht="15.75" customHeight="1">
      <c r="A342" s="147" t="s">
        <v>1026</v>
      </c>
      <c r="B342" s="95">
        <v>45803</v>
      </c>
      <c r="C342" s="69" t="s">
        <v>1025</v>
      </c>
      <c r="D342" s="70">
        <v>1475</v>
      </c>
      <c r="E342" s="71">
        <v>16.3</v>
      </c>
      <c r="F342" s="71">
        <v>16.399999999999999</v>
      </c>
      <c r="G342" s="71">
        <v>4.28</v>
      </c>
      <c r="H342" s="71">
        <v>0.2</v>
      </c>
      <c r="I342" s="71">
        <v>0.35</v>
      </c>
      <c r="J342" s="72">
        <v>2.9000000000000001E-2</v>
      </c>
      <c r="K342" s="72">
        <v>0.106</v>
      </c>
      <c r="L342" s="72">
        <v>4.4999999999999998E-2</v>
      </c>
      <c r="M342" s="72">
        <v>2.8000000000000001E-2</v>
      </c>
      <c r="N342" s="87">
        <f t="shared" si="26"/>
        <v>94.962000000000003</v>
      </c>
      <c r="O342" s="82">
        <v>33.869999999999997</v>
      </c>
      <c r="P342" s="34">
        <v>37.799999999999997</v>
      </c>
      <c r="Q342" s="34">
        <v>7.98</v>
      </c>
      <c r="R342" s="34">
        <v>17.28</v>
      </c>
      <c r="S342" s="34">
        <v>0.4</v>
      </c>
      <c r="T342" s="34">
        <v>0.36</v>
      </c>
      <c r="U342" s="34">
        <v>0.31</v>
      </c>
      <c r="V342" s="34">
        <v>0.22</v>
      </c>
      <c r="W342" s="34">
        <v>0.48</v>
      </c>
      <c r="X342" s="34">
        <v>1.04</v>
      </c>
      <c r="Y342" s="34">
        <v>1.1160318866253323</v>
      </c>
      <c r="Z342" s="34">
        <v>1.3516386182462357</v>
      </c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6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</row>
    <row r="343" spans="1:48" ht="15.75" customHeight="1">
      <c r="A343" s="147" t="s">
        <v>1028</v>
      </c>
      <c r="B343" s="95">
        <v>45803</v>
      </c>
      <c r="C343" s="69" t="s">
        <v>1027</v>
      </c>
      <c r="D343" s="70">
        <v>1468</v>
      </c>
      <c r="E343" s="71">
        <v>18.05</v>
      </c>
      <c r="F343" s="71">
        <v>18.100000000000001</v>
      </c>
      <c r="G343" s="71">
        <v>4.4800000000000004</v>
      </c>
      <c r="H343" s="71">
        <v>0.2</v>
      </c>
      <c r="I343" s="71">
        <v>0.37</v>
      </c>
      <c r="J343" s="72">
        <v>3.3000000000000002E-2</v>
      </c>
      <c r="K343" s="72">
        <v>0.11600000000000001</v>
      </c>
      <c r="L343" s="72">
        <v>0.05</v>
      </c>
      <c r="M343" s="72">
        <v>2.7E-2</v>
      </c>
      <c r="N343" s="87">
        <f t="shared" si="26"/>
        <v>94.724000000000004</v>
      </c>
      <c r="O343" s="82">
        <v>34.36</v>
      </c>
      <c r="P343" s="34">
        <v>37.32</v>
      </c>
      <c r="Q343" s="34">
        <v>7.59</v>
      </c>
      <c r="R343" s="34">
        <v>17.809999999999999</v>
      </c>
      <c r="S343" s="34">
        <v>0.37</v>
      </c>
      <c r="T343" s="34">
        <v>0.35</v>
      </c>
      <c r="U343" s="34">
        <v>0.3</v>
      </c>
      <c r="V343" s="34">
        <v>0.24</v>
      </c>
      <c r="W343" s="34">
        <v>0.46</v>
      </c>
      <c r="X343" s="34">
        <v>1.06</v>
      </c>
      <c r="Y343" s="34">
        <v>1.0861466821885915</v>
      </c>
      <c r="Z343" s="34">
        <v>1.3070430733410943</v>
      </c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6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</row>
    <row r="344" spans="1:48" ht="15.75" customHeight="1">
      <c r="A344" s="147" t="s">
        <v>1030</v>
      </c>
      <c r="B344" s="95">
        <v>45803</v>
      </c>
      <c r="C344" s="69" t="s">
        <v>1029</v>
      </c>
      <c r="D344" s="70">
        <v>1481</v>
      </c>
      <c r="E344" s="71">
        <v>20.2</v>
      </c>
      <c r="F344" s="71">
        <v>20.3</v>
      </c>
      <c r="G344" s="71">
        <v>4.47</v>
      </c>
      <c r="H344" s="71">
        <v>0.21</v>
      </c>
      <c r="I344" s="71">
        <v>0.62</v>
      </c>
      <c r="J344" s="72">
        <v>2.1999999999999999E-2</v>
      </c>
      <c r="K344" s="72">
        <v>0.107</v>
      </c>
      <c r="L344" s="72">
        <v>7.6999999999999999E-2</v>
      </c>
      <c r="M344" s="72">
        <v>2.7E-2</v>
      </c>
      <c r="N344" s="87">
        <f t="shared" si="26"/>
        <v>94.466999999999999</v>
      </c>
      <c r="O344" s="82">
        <v>33.979999999999997</v>
      </c>
      <c r="P344" s="34">
        <v>38.1</v>
      </c>
      <c r="Q344" s="34">
        <v>7.35</v>
      </c>
      <c r="R344" s="34">
        <v>17.84</v>
      </c>
      <c r="S344" s="34">
        <v>0.31</v>
      </c>
      <c r="T344" s="34">
        <v>0.3</v>
      </c>
      <c r="U344" s="34">
        <v>0.28999999999999998</v>
      </c>
      <c r="V344" s="34">
        <v>0.21</v>
      </c>
      <c r="W344" s="34">
        <v>0.48</v>
      </c>
      <c r="X344" s="34">
        <v>1.02</v>
      </c>
      <c r="Y344" s="34">
        <v>1.1212477928193056</v>
      </c>
      <c r="Z344" s="34">
        <v>1.3375515008828724</v>
      </c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6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</row>
    <row r="345" spans="1:48" ht="15.75" customHeight="1">
      <c r="A345" s="147" t="s">
        <v>1032</v>
      </c>
      <c r="B345" s="95">
        <v>45803</v>
      </c>
      <c r="C345" s="69" t="s">
        <v>1031</v>
      </c>
      <c r="D345" s="70">
        <v>1488</v>
      </c>
      <c r="E345" s="71">
        <v>22.3</v>
      </c>
      <c r="F345" s="71">
        <v>22.4</v>
      </c>
      <c r="G345" s="71">
        <v>4.4400000000000004</v>
      </c>
      <c r="H345" s="71">
        <v>0.2</v>
      </c>
      <c r="I345" s="71">
        <v>0.67</v>
      </c>
      <c r="J345" s="72">
        <v>2.1999999999999999E-2</v>
      </c>
      <c r="K345" s="72">
        <v>0.108</v>
      </c>
      <c r="L345" s="72">
        <v>7.3999999999999996E-2</v>
      </c>
      <c r="M345" s="72">
        <v>2.5999999999999999E-2</v>
      </c>
      <c r="N345" s="87">
        <f t="shared" si="26"/>
        <v>94.46</v>
      </c>
      <c r="O345" s="82">
        <v>33.49</v>
      </c>
      <c r="P345" s="34">
        <v>37.11</v>
      </c>
      <c r="Q345" s="34">
        <v>7.48</v>
      </c>
      <c r="R345" s="34">
        <v>18.66</v>
      </c>
      <c r="S345" s="34">
        <v>0.4</v>
      </c>
      <c r="T345" s="34">
        <v>0.25</v>
      </c>
      <c r="U345" s="34">
        <v>0.26</v>
      </c>
      <c r="V345" s="34">
        <v>0.2</v>
      </c>
      <c r="W345" s="34">
        <v>0.49</v>
      </c>
      <c r="X345" s="34">
        <v>0.92</v>
      </c>
      <c r="Y345" s="34">
        <v>1.1080919677515675</v>
      </c>
      <c r="Z345" s="34">
        <v>1.3314422215586743</v>
      </c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6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</row>
    <row r="346" spans="1:48" ht="15.75" customHeight="1">
      <c r="A346" s="147" t="s">
        <v>1034</v>
      </c>
      <c r="B346" s="95">
        <v>45803</v>
      </c>
      <c r="C346" s="69" t="s">
        <v>1033</v>
      </c>
      <c r="D346" s="70">
        <v>1485</v>
      </c>
      <c r="E346" s="71">
        <v>0.05</v>
      </c>
      <c r="F346" s="71">
        <v>0.15</v>
      </c>
      <c r="G346" s="71">
        <v>4.3899999999999997</v>
      </c>
      <c r="H346" s="71">
        <v>0.2</v>
      </c>
      <c r="I346" s="71">
        <v>0.53</v>
      </c>
      <c r="J346" s="72">
        <v>2.4E-2</v>
      </c>
      <c r="K346" s="72">
        <v>0.107</v>
      </c>
      <c r="L346" s="72">
        <v>6.2E-2</v>
      </c>
      <c r="M346" s="72">
        <v>2.7E-2</v>
      </c>
      <c r="N346" s="87">
        <f t="shared" si="26"/>
        <v>94.66</v>
      </c>
      <c r="O346" s="82">
        <v>34.67</v>
      </c>
      <c r="P346" s="34">
        <v>36.99</v>
      </c>
      <c r="Q346" s="34">
        <v>7.4</v>
      </c>
      <c r="R346" s="34">
        <v>18.010000000000002</v>
      </c>
      <c r="S346" s="34">
        <v>0.33</v>
      </c>
      <c r="T346" s="34">
        <v>0.3</v>
      </c>
      <c r="U346" s="34">
        <v>0.28999999999999998</v>
      </c>
      <c r="V346" s="34">
        <v>0.19</v>
      </c>
      <c r="W346" s="34">
        <v>0.5</v>
      </c>
      <c r="X346" s="34">
        <v>0.94</v>
      </c>
      <c r="Y346" s="34">
        <v>1.0669166426305163</v>
      </c>
      <c r="Z346" s="34">
        <v>1.280357657917508</v>
      </c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6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</row>
    <row r="347" spans="1:48" ht="15.75" customHeight="1">
      <c r="A347" s="115"/>
      <c r="B347" s="95"/>
      <c r="C347" s="69"/>
      <c r="D347" s="70"/>
      <c r="E347" s="71"/>
      <c r="F347" s="71"/>
      <c r="G347" s="71"/>
      <c r="H347" s="71"/>
      <c r="I347" s="71"/>
      <c r="J347" s="72"/>
      <c r="K347" s="72"/>
      <c r="L347" s="72"/>
      <c r="M347" s="72"/>
      <c r="N347" s="87"/>
      <c r="O347" s="82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6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</row>
    <row r="348" spans="1:48" ht="15.75" customHeight="1">
      <c r="A348" s="147" t="s">
        <v>1036</v>
      </c>
      <c r="B348" s="95">
        <v>45804</v>
      </c>
      <c r="C348" s="69" t="s">
        <v>1035</v>
      </c>
      <c r="D348" s="70">
        <v>1468</v>
      </c>
      <c r="E348" s="71">
        <v>2</v>
      </c>
      <c r="F348" s="71">
        <v>2.1</v>
      </c>
      <c r="G348" s="71">
        <v>4.3099999999999996</v>
      </c>
      <c r="H348" s="71">
        <v>0.16</v>
      </c>
      <c r="I348" s="71">
        <v>0.31</v>
      </c>
      <c r="J348" s="72">
        <v>4.1000000000000002E-2</v>
      </c>
      <c r="K348" s="72">
        <v>9.4E-2</v>
      </c>
      <c r="L348" s="72">
        <v>3.7999999999999999E-2</v>
      </c>
      <c r="M348" s="72">
        <v>2.5999999999999999E-2</v>
      </c>
      <c r="N348" s="87">
        <f t="shared" ref="N348:N360" si="27">100-SUM(G348:M348)</f>
        <v>95.021000000000001</v>
      </c>
      <c r="O348" s="82">
        <v>35.19</v>
      </c>
      <c r="P348" s="34">
        <v>36.46</v>
      </c>
      <c r="Q348" s="34">
        <v>7.26</v>
      </c>
      <c r="R348" s="34">
        <v>18.02</v>
      </c>
      <c r="S348" s="34">
        <v>0.34</v>
      </c>
      <c r="T348" s="34">
        <v>0.31</v>
      </c>
      <c r="U348" s="34">
        <v>0.28999999999999998</v>
      </c>
      <c r="V348" s="34">
        <v>0.2</v>
      </c>
      <c r="W348" s="34">
        <v>0.49</v>
      </c>
      <c r="X348" s="34">
        <v>0.99</v>
      </c>
      <c r="Y348" s="34">
        <v>1.0360897982381359</v>
      </c>
      <c r="Z348" s="34">
        <v>1.2423984086388178</v>
      </c>
      <c r="AA348" s="34"/>
      <c r="AB348" s="34" t="s">
        <v>48</v>
      </c>
      <c r="AC348" s="34">
        <v>22.3</v>
      </c>
      <c r="AD348" s="34" t="s">
        <v>97</v>
      </c>
      <c r="AE348" s="34"/>
      <c r="AF348" s="34"/>
      <c r="AG348" s="34"/>
      <c r="AH348" s="34"/>
      <c r="AI348" s="34"/>
      <c r="AJ348" s="34"/>
      <c r="AK348" s="34"/>
      <c r="AL348" s="36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</row>
    <row r="349" spans="1:48" ht="15.75" customHeight="1">
      <c r="A349" s="147" t="s">
        <v>1038</v>
      </c>
      <c r="B349" s="95">
        <v>45804</v>
      </c>
      <c r="C349" s="69" t="s">
        <v>1037</v>
      </c>
      <c r="D349" s="70">
        <v>1472</v>
      </c>
      <c r="E349" s="71">
        <v>4.5</v>
      </c>
      <c r="F349" s="71">
        <v>5</v>
      </c>
      <c r="G349" s="71">
        <v>4.43</v>
      </c>
      <c r="H349" s="71">
        <v>0.19</v>
      </c>
      <c r="I349" s="71">
        <v>0.45</v>
      </c>
      <c r="J349" s="72">
        <v>3.4000000000000002E-2</v>
      </c>
      <c r="K349" s="72">
        <v>0.106</v>
      </c>
      <c r="L349" s="72">
        <v>5.2999999999999999E-2</v>
      </c>
      <c r="M349" s="72">
        <v>2.8000000000000001E-2</v>
      </c>
      <c r="N349" s="87">
        <f t="shared" si="27"/>
        <v>94.709000000000003</v>
      </c>
      <c r="O349" s="82">
        <v>35.1</v>
      </c>
      <c r="P349" s="34">
        <v>36.340000000000003</v>
      </c>
      <c r="Q349" s="34">
        <v>7.35</v>
      </c>
      <c r="R349" s="34">
        <v>18.04</v>
      </c>
      <c r="S349" s="34">
        <v>0.44</v>
      </c>
      <c r="T349" s="34">
        <v>0.37</v>
      </c>
      <c r="U349" s="34">
        <v>0.28999999999999998</v>
      </c>
      <c r="V349" s="34">
        <v>0.21</v>
      </c>
      <c r="W349" s="34">
        <v>0.51</v>
      </c>
      <c r="X349" s="34">
        <v>1.1000000000000001</v>
      </c>
      <c r="Y349" s="34">
        <v>1.0353276353276353</v>
      </c>
      <c r="Z349" s="34">
        <v>1.2447293447293448</v>
      </c>
      <c r="AA349" s="34"/>
      <c r="AB349" s="34" t="s">
        <v>50</v>
      </c>
      <c r="AC349" s="34">
        <v>6.3</v>
      </c>
      <c r="AD349" s="34">
        <v>25.2</v>
      </c>
      <c r="AE349" s="34">
        <v>17.600000000000001</v>
      </c>
      <c r="AF349" s="34">
        <v>0.6</v>
      </c>
      <c r="AG349" s="34">
        <v>3.89</v>
      </c>
      <c r="AH349" s="34">
        <v>52.709999999999994</v>
      </c>
      <c r="AI349" s="34">
        <v>1.4318181818181817</v>
      </c>
      <c r="AJ349" s="34">
        <v>41.121495327102807</v>
      </c>
      <c r="AK349" s="34">
        <v>887.245</v>
      </c>
      <c r="AL349" s="36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</row>
    <row r="350" spans="1:48" ht="15.75" customHeight="1">
      <c r="A350" s="147" t="s">
        <v>1039</v>
      </c>
      <c r="B350" s="95">
        <v>45804</v>
      </c>
      <c r="C350" s="69" t="s">
        <v>1040</v>
      </c>
      <c r="D350" s="70">
        <v>1471</v>
      </c>
      <c r="E350" s="71">
        <v>7</v>
      </c>
      <c r="F350" s="71">
        <v>7.1</v>
      </c>
      <c r="G350" s="71">
        <v>4.34</v>
      </c>
      <c r="H350" s="71">
        <v>0.18</v>
      </c>
      <c r="I350" s="71">
        <v>0.52</v>
      </c>
      <c r="J350" s="72">
        <v>3.1E-2</v>
      </c>
      <c r="K350" s="72">
        <v>0.10299999999999999</v>
      </c>
      <c r="L350" s="72">
        <v>6.0999999999999999E-2</v>
      </c>
      <c r="M350" s="72">
        <v>2.8000000000000001E-2</v>
      </c>
      <c r="N350" s="87">
        <f t="shared" si="27"/>
        <v>94.736999999999995</v>
      </c>
      <c r="O350" s="82">
        <v>35.1</v>
      </c>
      <c r="P350" s="34">
        <v>36.770000000000003</v>
      </c>
      <c r="Q350" s="34">
        <v>7.3</v>
      </c>
      <c r="R350" s="34">
        <v>18.16</v>
      </c>
      <c r="S350" s="34">
        <v>0.34</v>
      </c>
      <c r="T350" s="34">
        <v>0.27</v>
      </c>
      <c r="U350" s="34">
        <v>0.28000000000000003</v>
      </c>
      <c r="V350" s="34">
        <v>0.21</v>
      </c>
      <c r="W350" s="34">
        <v>0.48</v>
      </c>
      <c r="X350" s="34">
        <v>0.94</v>
      </c>
      <c r="Y350" s="34">
        <v>1.0475783475783476</v>
      </c>
      <c r="Z350" s="34">
        <v>1.2555555555555555</v>
      </c>
      <c r="AA350" s="34"/>
      <c r="AB350" s="34" t="s">
        <v>53</v>
      </c>
      <c r="AC350" s="34">
        <v>14.3</v>
      </c>
      <c r="AD350" s="34"/>
      <c r="AE350" s="34"/>
      <c r="AF350" s="34"/>
      <c r="AG350" s="34"/>
      <c r="AH350" s="34"/>
      <c r="AI350" s="34"/>
      <c r="AJ350" s="34"/>
      <c r="AK350" s="34"/>
      <c r="AL350" s="36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</row>
    <row r="351" spans="1:48" ht="15.75" customHeight="1">
      <c r="A351" s="147" t="s">
        <v>1041</v>
      </c>
      <c r="B351" s="95">
        <v>45804</v>
      </c>
      <c r="C351" s="69" t="s">
        <v>1042</v>
      </c>
      <c r="D351" s="70">
        <v>1485</v>
      </c>
      <c r="E351" s="71">
        <v>8.0500000000000007</v>
      </c>
      <c r="F351" s="71">
        <v>8.15</v>
      </c>
      <c r="G351" s="71">
        <v>4.3099999999999996</v>
      </c>
      <c r="H351" s="71">
        <v>0.19</v>
      </c>
      <c r="I351" s="71">
        <v>0.67</v>
      </c>
      <c r="J351" s="72">
        <v>2.9000000000000001E-2</v>
      </c>
      <c r="K351" s="72">
        <v>0.10299999999999999</v>
      </c>
      <c r="L351" s="72">
        <v>7.0000000000000007E-2</v>
      </c>
      <c r="M351" s="72">
        <v>2.7E-2</v>
      </c>
      <c r="N351" s="87">
        <f t="shared" si="27"/>
        <v>94.600999999999999</v>
      </c>
      <c r="O351" s="82">
        <v>35.07</v>
      </c>
      <c r="P351" s="34">
        <v>36.659999999999997</v>
      </c>
      <c r="Q351" s="34">
        <v>7.35</v>
      </c>
      <c r="R351" s="34">
        <v>18.25</v>
      </c>
      <c r="S351" s="34">
        <v>0.25</v>
      </c>
      <c r="T351" s="34">
        <v>0.28999999999999998</v>
      </c>
      <c r="U351" s="34">
        <v>0.28999999999999998</v>
      </c>
      <c r="V351" s="34">
        <v>0.21</v>
      </c>
      <c r="W351" s="34">
        <v>0.47</v>
      </c>
      <c r="X351" s="34">
        <v>0.96</v>
      </c>
      <c r="Y351" s="34">
        <v>1.0453378956372967</v>
      </c>
      <c r="Z351" s="34">
        <v>1.25491873396065</v>
      </c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6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</row>
    <row r="352" spans="1:48" ht="15.75" customHeight="1">
      <c r="A352" s="147" t="s">
        <v>1043</v>
      </c>
      <c r="B352" s="95">
        <v>45804</v>
      </c>
      <c r="C352" s="69" t="s">
        <v>1044</v>
      </c>
      <c r="D352" s="70">
        <v>1485</v>
      </c>
      <c r="E352" s="71">
        <v>9.4</v>
      </c>
      <c r="F352" s="71">
        <v>9.5</v>
      </c>
      <c r="G352" s="71">
        <v>4.28</v>
      </c>
      <c r="H352" s="71">
        <v>0.19</v>
      </c>
      <c r="I352" s="71">
        <v>0.57999999999999996</v>
      </c>
      <c r="J352" s="72">
        <v>2.4E-2</v>
      </c>
      <c r="K352" s="72">
        <v>0.10100000000000001</v>
      </c>
      <c r="L352" s="72">
        <v>6.7000000000000004E-2</v>
      </c>
      <c r="M352" s="72">
        <v>2.7E-2</v>
      </c>
      <c r="N352" s="87">
        <f t="shared" si="27"/>
        <v>94.730999999999995</v>
      </c>
      <c r="O352" s="82">
        <v>34.590000000000003</v>
      </c>
      <c r="P352" s="34">
        <v>36.82</v>
      </c>
      <c r="Q352" s="34">
        <v>7.4</v>
      </c>
      <c r="R352" s="34">
        <v>18.38</v>
      </c>
      <c r="S352" s="34">
        <v>0.48</v>
      </c>
      <c r="T352" s="34">
        <v>0.26</v>
      </c>
      <c r="U352" s="34">
        <v>0.26</v>
      </c>
      <c r="V352" s="34">
        <v>0.22</v>
      </c>
      <c r="W352" s="34">
        <v>0.46</v>
      </c>
      <c r="X352" s="34">
        <v>0.94</v>
      </c>
      <c r="Y352" s="34">
        <v>1.0644694998554494</v>
      </c>
      <c r="Z352" s="34">
        <v>1.2784041630529053</v>
      </c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6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</row>
    <row r="353" spans="1:48" ht="15.75" customHeight="1">
      <c r="A353" s="148" t="s">
        <v>1046</v>
      </c>
      <c r="B353" s="95">
        <v>45804</v>
      </c>
      <c r="C353" s="69" t="s">
        <v>1045</v>
      </c>
      <c r="D353" s="70">
        <v>1478</v>
      </c>
      <c r="E353" s="71">
        <v>12</v>
      </c>
      <c r="F353" s="71">
        <v>12.1</v>
      </c>
      <c r="G353" s="71">
        <v>4.38</v>
      </c>
      <c r="H353" s="71">
        <v>0.18</v>
      </c>
      <c r="I353" s="71">
        <v>0.46</v>
      </c>
      <c r="J353" s="72">
        <v>3.1E-2</v>
      </c>
      <c r="K353" s="72">
        <v>0.104</v>
      </c>
      <c r="L353" s="72">
        <v>5.6000000000000001E-2</v>
      </c>
      <c r="M353" s="72">
        <v>2.5999999999999999E-2</v>
      </c>
      <c r="N353" s="87">
        <f t="shared" si="27"/>
        <v>94.763000000000005</v>
      </c>
      <c r="O353" s="82">
        <v>34.700000000000003</v>
      </c>
      <c r="P353" s="34">
        <v>37.130000000000003</v>
      </c>
      <c r="Q353" s="34">
        <v>7.49</v>
      </c>
      <c r="R353" s="34">
        <v>17.98</v>
      </c>
      <c r="S353" s="34">
        <v>0.28999999999999998</v>
      </c>
      <c r="T353" s="34">
        <v>0.28999999999999998</v>
      </c>
      <c r="U353" s="34">
        <v>0.27</v>
      </c>
      <c r="V353" s="34">
        <v>0.25</v>
      </c>
      <c r="W353" s="34">
        <v>0.48</v>
      </c>
      <c r="X353" s="34">
        <v>1.02</v>
      </c>
      <c r="Y353" s="34">
        <f>P353/O353</f>
        <v>1.070028818443804</v>
      </c>
      <c r="Z353" s="34">
        <f>(Q353+P353)/O353</f>
        <v>1.2858789625360232</v>
      </c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6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</row>
    <row r="354" spans="1:48" ht="15.75" customHeight="1">
      <c r="A354" s="149" t="s">
        <v>1048</v>
      </c>
      <c r="B354" s="95">
        <v>45804</v>
      </c>
      <c r="C354" s="69" t="s">
        <v>1047</v>
      </c>
      <c r="D354" s="70">
        <v>1471</v>
      </c>
      <c r="E354" s="71">
        <v>13.25</v>
      </c>
      <c r="F354" s="71">
        <v>13.35</v>
      </c>
      <c r="G354" s="71">
        <v>4.26</v>
      </c>
      <c r="H354" s="71">
        <v>0.17</v>
      </c>
      <c r="I354" s="71">
        <v>0.41</v>
      </c>
      <c r="J354" s="72">
        <v>4.2999999999999997E-2</v>
      </c>
      <c r="K354" s="72">
        <v>9.6000000000000002E-2</v>
      </c>
      <c r="L354" s="72">
        <v>4.4999999999999998E-2</v>
      </c>
      <c r="M354" s="72">
        <v>2.5999999999999999E-2</v>
      </c>
      <c r="N354" s="87">
        <f t="shared" si="27"/>
        <v>94.95</v>
      </c>
      <c r="O354" s="82">
        <v>34.93</v>
      </c>
      <c r="P354" s="34">
        <v>36.74</v>
      </c>
      <c r="Q354" s="34">
        <v>7.32</v>
      </c>
      <c r="R354" s="34">
        <v>17.72</v>
      </c>
      <c r="S354" s="34">
        <v>0.56000000000000005</v>
      </c>
      <c r="T354" s="34">
        <v>0.39</v>
      </c>
      <c r="U354" s="34">
        <v>0.28000000000000003</v>
      </c>
      <c r="V354" s="34">
        <v>0.32</v>
      </c>
      <c r="W354" s="34">
        <v>0.46</v>
      </c>
      <c r="X354" s="34">
        <v>1.1000000000000001</v>
      </c>
      <c r="Y354" s="34">
        <f>P354/O354</f>
        <v>1.0518179215574006</v>
      </c>
      <c r="Z354" s="34">
        <f>(Q354+P354)/O354</f>
        <v>1.2613799026624679</v>
      </c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6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</row>
    <row r="355" spans="1:48" ht="15.75" customHeight="1">
      <c r="A355" s="150" t="s">
        <v>1050</v>
      </c>
      <c r="B355" s="95">
        <v>45804</v>
      </c>
      <c r="C355" s="69" t="s">
        <v>1049</v>
      </c>
      <c r="D355" s="70">
        <v>1472</v>
      </c>
      <c r="E355" s="71">
        <v>15.3</v>
      </c>
      <c r="F355" s="71">
        <v>15.4</v>
      </c>
      <c r="G355" s="71">
        <v>4.38</v>
      </c>
      <c r="H355" s="71">
        <v>0.19</v>
      </c>
      <c r="I355" s="71">
        <v>0.62</v>
      </c>
      <c r="J355" s="72">
        <v>2.7E-2</v>
      </c>
      <c r="K355" s="72">
        <v>0.104</v>
      </c>
      <c r="L355" s="72">
        <v>6.7000000000000004E-2</v>
      </c>
      <c r="M355" s="72">
        <v>2.7E-2</v>
      </c>
      <c r="N355" s="87">
        <f t="shared" si="27"/>
        <v>94.584999999999994</v>
      </c>
      <c r="O355" s="82">
        <v>34.520000000000003</v>
      </c>
      <c r="P355" s="34">
        <v>37.6</v>
      </c>
      <c r="Q355" s="34">
        <v>7.3</v>
      </c>
      <c r="R355" s="34">
        <v>17.8</v>
      </c>
      <c r="S355" s="34">
        <v>0.33</v>
      </c>
      <c r="T355" s="34">
        <v>0.3</v>
      </c>
      <c r="U355" s="34">
        <v>0.26</v>
      </c>
      <c r="V355" s="34">
        <v>0.26</v>
      </c>
      <c r="W355" s="34">
        <v>0.46</v>
      </c>
      <c r="X355" s="34">
        <v>1.02</v>
      </c>
      <c r="Y355" s="34">
        <v>1.0892236384704519</v>
      </c>
      <c r="Z355" s="34">
        <v>1.3006952491309385</v>
      </c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6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</row>
    <row r="356" spans="1:48" ht="15.75" customHeight="1">
      <c r="A356" s="150" t="s">
        <v>1052</v>
      </c>
      <c r="B356" s="95">
        <v>45804</v>
      </c>
      <c r="C356" s="69" t="s">
        <v>1051</v>
      </c>
      <c r="D356" s="70">
        <v>1484</v>
      </c>
      <c r="E356" s="71">
        <v>16.45</v>
      </c>
      <c r="F356" s="71">
        <v>16.55</v>
      </c>
      <c r="G356" s="71">
        <v>4.37</v>
      </c>
      <c r="H356" s="71">
        <v>0.2</v>
      </c>
      <c r="I356" s="71">
        <v>0.86</v>
      </c>
      <c r="J356" s="72">
        <v>1.7000000000000001E-2</v>
      </c>
      <c r="K356" s="72">
        <v>0.104</v>
      </c>
      <c r="L356" s="72">
        <v>9.1999999999999998E-2</v>
      </c>
      <c r="M356" s="72">
        <v>2.1000000000000001E-2</v>
      </c>
      <c r="N356" s="87">
        <f t="shared" si="27"/>
        <v>94.335999999999999</v>
      </c>
      <c r="O356" s="82">
        <v>33.549999999999997</v>
      </c>
      <c r="P356" s="34">
        <v>38.549999999999997</v>
      </c>
      <c r="Q356" s="34">
        <v>7.36</v>
      </c>
      <c r="R356" s="34">
        <v>18.04</v>
      </c>
      <c r="S356" s="34">
        <v>0.35</v>
      </c>
      <c r="T356" s="34">
        <v>0.24</v>
      </c>
      <c r="U356" s="34">
        <v>0.25</v>
      </c>
      <c r="V356" s="34">
        <v>0.2</v>
      </c>
      <c r="W356" s="34">
        <v>0.42</v>
      </c>
      <c r="X356" s="34">
        <v>0.92</v>
      </c>
      <c r="Y356" s="34">
        <v>1.1490312965722802</v>
      </c>
      <c r="Z356" s="34">
        <v>1.3684053651266765</v>
      </c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6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</row>
    <row r="357" spans="1:48" ht="15.75" customHeight="1">
      <c r="A357" s="150" t="s">
        <v>1054</v>
      </c>
      <c r="B357" s="95">
        <v>45804</v>
      </c>
      <c r="C357" s="69" t="s">
        <v>1053</v>
      </c>
      <c r="D357" s="70">
        <v>1493</v>
      </c>
      <c r="E357" s="71">
        <v>18.3</v>
      </c>
      <c r="F357" s="71">
        <v>18.399999999999999</v>
      </c>
      <c r="G357" s="71">
        <v>4.28</v>
      </c>
      <c r="H357" s="71">
        <v>0.17</v>
      </c>
      <c r="I357" s="71">
        <v>0.56000000000000005</v>
      </c>
      <c r="J357" s="72">
        <v>2.3E-2</v>
      </c>
      <c r="K357" s="72">
        <v>0.10100000000000001</v>
      </c>
      <c r="L357" s="72">
        <v>6.6000000000000003E-2</v>
      </c>
      <c r="M357" s="72">
        <v>2.5000000000000001E-2</v>
      </c>
      <c r="N357" s="87">
        <f t="shared" si="27"/>
        <v>94.775000000000006</v>
      </c>
      <c r="O357" s="82">
        <v>33.93</v>
      </c>
      <c r="P357" s="34">
        <v>38.18</v>
      </c>
      <c r="Q357" s="34">
        <v>7.25</v>
      </c>
      <c r="R357" s="34">
        <v>18.22</v>
      </c>
      <c r="S357" s="34">
        <v>0.27</v>
      </c>
      <c r="T357" s="34">
        <v>0.22</v>
      </c>
      <c r="U357" s="34">
        <v>0.25</v>
      </c>
      <c r="V357" s="34">
        <v>0.22</v>
      </c>
      <c r="W357" s="34">
        <v>0.43</v>
      </c>
      <c r="X357" s="34">
        <v>0.91</v>
      </c>
      <c r="Y357" s="34">
        <v>1.1252578838785736</v>
      </c>
      <c r="Z357" s="34">
        <v>1.3389330975537872</v>
      </c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6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</row>
    <row r="358" spans="1:48" ht="15.75" customHeight="1">
      <c r="A358" s="150" t="s">
        <v>1056</v>
      </c>
      <c r="B358" s="95">
        <v>45804</v>
      </c>
      <c r="C358" s="69" t="s">
        <v>1055</v>
      </c>
      <c r="D358" s="70">
        <v>1486</v>
      </c>
      <c r="E358" s="71">
        <v>19.45</v>
      </c>
      <c r="F358" s="71">
        <v>19.55</v>
      </c>
      <c r="G358" s="71">
        <v>4.32</v>
      </c>
      <c r="H358" s="71">
        <v>0.18</v>
      </c>
      <c r="I358" s="71">
        <v>0.59</v>
      </c>
      <c r="J358" s="72">
        <v>2.1000000000000001E-2</v>
      </c>
      <c r="K358" s="72">
        <v>9.7000000000000003E-2</v>
      </c>
      <c r="L358" s="72">
        <v>6.8000000000000005E-2</v>
      </c>
      <c r="M358" s="72">
        <v>2.5000000000000001E-2</v>
      </c>
      <c r="N358" s="87">
        <f t="shared" si="27"/>
        <v>94.698999999999998</v>
      </c>
      <c r="O358" s="82">
        <v>33.409999999999997</v>
      </c>
      <c r="P358" s="34">
        <v>38.659999999999997</v>
      </c>
      <c r="Q358" s="34">
        <v>8.14</v>
      </c>
      <c r="R358" s="34">
        <v>17.420000000000002</v>
      </c>
      <c r="S358" s="34">
        <v>0.22</v>
      </c>
      <c r="T358" s="34">
        <v>0.21</v>
      </c>
      <c r="U358" s="34">
        <v>0.24</v>
      </c>
      <c r="V358" s="34">
        <v>0.21</v>
      </c>
      <c r="W358" s="34">
        <v>0.46</v>
      </c>
      <c r="X358" s="34">
        <v>0.91</v>
      </c>
      <c r="Y358" s="34">
        <v>1.157138581263095</v>
      </c>
      <c r="Z358" s="34">
        <v>1.4007782101167316</v>
      </c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6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</row>
    <row r="359" spans="1:48" ht="15.75" customHeight="1">
      <c r="A359" s="150" t="s">
        <v>1058</v>
      </c>
      <c r="B359" s="95">
        <v>45804</v>
      </c>
      <c r="C359" s="69" t="s">
        <v>1057</v>
      </c>
      <c r="D359" s="70">
        <v>1463</v>
      </c>
      <c r="E359" s="71">
        <v>21.4</v>
      </c>
      <c r="F359" s="71">
        <v>21.5</v>
      </c>
      <c r="G359" s="71">
        <v>4.3</v>
      </c>
      <c r="H359" s="71">
        <v>0.17</v>
      </c>
      <c r="I359" s="71">
        <v>0.3</v>
      </c>
      <c r="J359" s="72">
        <v>2.9000000000000001E-2</v>
      </c>
      <c r="K359" s="72">
        <v>9.9000000000000005E-2</v>
      </c>
      <c r="L359" s="72">
        <v>3.7999999999999999E-2</v>
      </c>
      <c r="M359" s="72">
        <v>2.5000000000000001E-2</v>
      </c>
      <c r="N359" s="87">
        <f t="shared" si="27"/>
        <v>95.039000000000001</v>
      </c>
      <c r="O359" s="82">
        <v>34.229999999999997</v>
      </c>
      <c r="P359" s="34">
        <v>37.869999999999997</v>
      </c>
      <c r="Q359" s="34">
        <v>7.43</v>
      </c>
      <c r="R359" s="34">
        <v>17.510000000000002</v>
      </c>
      <c r="S359" s="34">
        <v>0.33</v>
      </c>
      <c r="T359" s="34">
        <v>0.32</v>
      </c>
      <c r="U359" s="34">
        <v>0.27</v>
      </c>
      <c r="V359" s="34">
        <v>0.24</v>
      </c>
      <c r="W359" s="34">
        <v>0.46</v>
      </c>
      <c r="X359" s="34">
        <v>1.05</v>
      </c>
      <c r="Y359" s="34">
        <v>1.1063394683026586</v>
      </c>
      <c r="Z359" s="34">
        <v>1.3234005258545136</v>
      </c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6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</row>
    <row r="360" spans="1:48" ht="15.75" customHeight="1">
      <c r="A360" s="150" t="s">
        <v>1060</v>
      </c>
      <c r="B360" s="95">
        <v>45804</v>
      </c>
      <c r="C360" s="69" t="s">
        <v>1059</v>
      </c>
      <c r="D360" s="70">
        <v>1476</v>
      </c>
      <c r="E360" s="71">
        <v>23.35</v>
      </c>
      <c r="F360" s="71">
        <v>23.45</v>
      </c>
      <c r="G360" s="71">
        <v>4.3899999999999997</v>
      </c>
      <c r="H360" s="71">
        <v>0.18</v>
      </c>
      <c r="I360" s="71">
        <v>0.51</v>
      </c>
      <c r="J360" s="72">
        <v>2.4E-2</v>
      </c>
      <c r="K360" s="72">
        <v>0.107</v>
      </c>
      <c r="L360" s="72">
        <v>5.8999999999999997E-2</v>
      </c>
      <c r="M360" s="72">
        <v>2.4E-2</v>
      </c>
      <c r="N360" s="87">
        <f t="shared" si="27"/>
        <v>94.706000000000003</v>
      </c>
      <c r="O360" s="82">
        <v>34.369999999999997</v>
      </c>
      <c r="P360" s="34">
        <v>37.89</v>
      </c>
      <c r="Q360" s="34">
        <v>7.17</v>
      </c>
      <c r="R360" s="34">
        <v>17.649999999999999</v>
      </c>
      <c r="S360" s="34">
        <v>0.34</v>
      </c>
      <c r="T360" s="34">
        <v>0.28999999999999998</v>
      </c>
      <c r="U360" s="34">
        <v>0.26</v>
      </c>
      <c r="V360" s="34">
        <v>0.21</v>
      </c>
      <c r="W360" s="34">
        <v>0.48</v>
      </c>
      <c r="X360" s="34">
        <v>1</v>
      </c>
      <c r="Y360" s="34">
        <v>1.1024148967122491</v>
      </c>
      <c r="Z360" s="34">
        <v>1.3110270584812338</v>
      </c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6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</row>
    <row r="361" spans="1:48" ht="15.75" customHeight="1">
      <c r="A361" s="150"/>
      <c r="B361" s="95"/>
      <c r="C361" s="69"/>
      <c r="D361" s="70"/>
      <c r="E361" s="71"/>
      <c r="F361" s="71"/>
      <c r="G361" s="71"/>
      <c r="H361" s="71"/>
      <c r="I361" s="71"/>
      <c r="J361" s="72"/>
      <c r="K361" s="72"/>
      <c r="L361" s="72"/>
      <c r="M361" s="72"/>
      <c r="N361" s="87"/>
      <c r="O361" s="82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6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</row>
    <row r="362" spans="1:48" ht="15.75" customHeight="1">
      <c r="A362" s="150" t="s">
        <v>1062</v>
      </c>
      <c r="B362" s="95">
        <v>45805</v>
      </c>
      <c r="C362" s="69" t="s">
        <v>1061</v>
      </c>
      <c r="D362" s="70">
        <v>1469</v>
      </c>
      <c r="E362" s="71">
        <v>1.5</v>
      </c>
      <c r="F362" s="71">
        <v>2</v>
      </c>
      <c r="G362" s="71">
        <v>4.33</v>
      </c>
      <c r="H362" s="71">
        <v>0.17</v>
      </c>
      <c r="I362" s="71">
        <v>0.4</v>
      </c>
      <c r="J362" s="72">
        <v>2.5000000000000001E-2</v>
      </c>
      <c r="K362" s="72">
        <v>9.9000000000000005E-2</v>
      </c>
      <c r="L362" s="72">
        <v>5.0999999999999997E-2</v>
      </c>
      <c r="M362" s="72">
        <v>2.3E-2</v>
      </c>
      <c r="N362" s="87">
        <f t="shared" ref="N362:N374" si="28">100-SUM(G362:M362)</f>
        <v>94.902000000000001</v>
      </c>
      <c r="O362" s="82">
        <v>34.24</v>
      </c>
      <c r="P362" s="34">
        <v>37.76</v>
      </c>
      <c r="Q362" s="34">
        <v>7.2</v>
      </c>
      <c r="R362" s="34">
        <v>18.010000000000002</v>
      </c>
      <c r="S362" s="34">
        <v>0.38</v>
      </c>
      <c r="T362" s="34">
        <v>0.27</v>
      </c>
      <c r="U362" s="34">
        <v>0.27</v>
      </c>
      <c r="V362" s="34">
        <v>0.2</v>
      </c>
      <c r="W362" s="34">
        <v>0.51</v>
      </c>
      <c r="X362" s="34">
        <v>0.98</v>
      </c>
      <c r="Y362" s="34">
        <v>1.1028037383177569</v>
      </c>
      <c r="Z362" s="34">
        <v>1.3130841121495327</v>
      </c>
      <c r="AA362" s="34"/>
      <c r="AB362" s="34" t="s">
        <v>48</v>
      </c>
      <c r="AC362" s="34">
        <v>22.3</v>
      </c>
      <c r="AD362" s="34">
        <v>24.8</v>
      </c>
      <c r="AE362" s="34">
        <v>17.8</v>
      </c>
      <c r="AF362" s="34">
        <v>0.6</v>
      </c>
      <c r="AG362" s="34">
        <v>3.62</v>
      </c>
      <c r="AH362" s="34">
        <v>53.18</v>
      </c>
      <c r="AI362" s="34">
        <v>1.3932584269662922</v>
      </c>
      <c r="AJ362" s="34">
        <v>41.784037558685441</v>
      </c>
      <c r="AK362" s="34">
        <v>866.81</v>
      </c>
      <c r="AL362" s="36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</row>
    <row r="363" spans="1:48" ht="15.75" customHeight="1">
      <c r="A363" s="150" t="s">
        <v>1064</v>
      </c>
      <c r="B363" s="95">
        <v>45805</v>
      </c>
      <c r="C363" s="69" t="s">
        <v>1063</v>
      </c>
      <c r="D363" s="70">
        <v>1481</v>
      </c>
      <c r="E363" s="71">
        <v>3.15</v>
      </c>
      <c r="F363" s="71">
        <v>3.25</v>
      </c>
      <c r="G363" s="71">
        <v>4.3499999999999996</v>
      </c>
      <c r="H363" s="71">
        <v>0.16</v>
      </c>
      <c r="I363" s="71">
        <v>0.51</v>
      </c>
      <c r="J363" s="72">
        <v>2.4E-2</v>
      </c>
      <c r="K363" s="72">
        <v>9.8000000000000004E-2</v>
      </c>
      <c r="L363" s="72">
        <v>6.0999999999999999E-2</v>
      </c>
      <c r="M363" s="72">
        <v>2.3E-2</v>
      </c>
      <c r="N363" s="87">
        <f t="shared" si="28"/>
        <v>94.774000000000001</v>
      </c>
      <c r="O363" s="82">
        <v>33.950000000000003</v>
      </c>
      <c r="P363" s="34">
        <v>38.21</v>
      </c>
      <c r="Q363" s="34">
        <v>7.19</v>
      </c>
      <c r="R363" s="34">
        <v>18.010000000000002</v>
      </c>
      <c r="S363" s="34">
        <v>0.31</v>
      </c>
      <c r="T363" s="34">
        <v>0.25</v>
      </c>
      <c r="U363" s="34">
        <v>0.25</v>
      </c>
      <c r="V363" s="34">
        <v>0.21</v>
      </c>
      <c r="W363" s="34">
        <v>0.5</v>
      </c>
      <c r="X363" s="34">
        <v>0.97</v>
      </c>
      <c r="Y363" s="34">
        <v>1.1254786450662739</v>
      </c>
      <c r="Z363" s="34">
        <v>1.3372606774668629</v>
      </c>
      <c r="AA363" s="34"/>
      <c r="AB363" s="34" t="s">
        <v>50</v>
      </c>
      <c r="AC363" s="34">
        <v>6.3</v>
      </c>
      <c r="AD363" s="34" t="s">
        <v>51</v>
      </c>
      <c r="AE363" s="34"/>
      <c r="AF363" s="34"/>
      <c r="AG363" s="34"/>
      <c r="AH363" s="34"/>
      <c r="AI363" s="34"/>
      <c r="AJ363" s="34"/>
      <c r="AK363" s="34"/>
      <c r="AL363" s="36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</row>
    <row r="364" spans="1:48" ht="15.75" customHeight="1">
      <c r="A364" s="150" t="s">
        <v>1066</v>
      </c>
      <c r="B364" s="95">
        <v>45805</v>
      </c>
      <c r="C364" s="69" t="s">
        <v>1065</v>
      </c>
      <c r="D364" s="70">
        <v>1508</v>
      </c>
      <c r="E364" s="71">
        <v>5</v>
      </c>
      <c r="F364" s="71">
        <v>5.0999999999999996</v>
      </c>
      <c r="G364" s="71">
        <v>4.4000000000000004</v>
      </c>
      <c r="H364" s="71">
        <v>0.18</v>
      </c>
      <c r="I364" s="71">
        <v>0.9</v>
      </c>
      <c r="J364" s="72">
        <v>1.4E-2</v>
      </c>
      <c r="K364" s="72">
        <v>0.104</v>
      </c>
      <c r="L364" s="72">
        <v>8.7999999999999995E-2</v>
      </c>
      <c r="M364" s="72">
        <v>2.3E-2</v>
      </c>
      <c r="N364" s="87">
        <f t="shared" si="28"/>
        <v>94.290999999999997</v>
      </c>
      <c r="O364" s="82">
        <v>33.159999999999997</v>
      </c>
      <c r="P364" s="34">
        <v>39.01</v>
      </c>
      <c r="Q364" s="34">
        <v>7.36</v>
      </c>
      <c r="R364" s="34">
        <v>18.29</v>
      </c>
      <c r="S364" s="34">
        <v>0.22</v>
      </c>
      <c r="T364" s="34">
        <v>0.18</v>
      </c>
      <c r="U364" s="34">
        <v>0.25</v>
      </c>
      <c r="V364" s="34">
        <v>0.2</v>
      </c>
      <c r="W364" s="34">
        <v>0.39</v>
      </c>
      <c r="X364" s="34">
        <v>0.84</v>
      </c>
      <c r="Y364" s="34">
        <v>1.1764173703256937</v>
      </c>
      <c r="Z364" s="34">
        <v>1.3983715319662244</v>
      </c>
      <c r="AA364" s="34"/>
      <c r="AB364" s="34" t="s">
        <v>53</v>
      </c>
      <c r="AC364" s="34">
        <v>14.3</v>
      </c>
      <c r="AD364" s="34">
        <v>24.6</v>
      </c>
      <c r="AE364" s="34">
        <v>17.600000000000001</v>
      </c>
      <c r="AF364" s="34">
        <v>0.6</v>
      </c>
      <c r="AG364" s="34">
        <v>3.48</v>
      </c>
      <c r="AH364" s="34">
        <v>53.72</v>
      </c>
      <c r="AI364" s="34">
        <v>1.3977272727272727</v>
      </c>
      <c r="AJ364" s="34">
        <v>41.706161137440759</v>
      </c>
      <c r="AK364" s="34">
        <v>856.43999999999994</v>
      </c>
      <c r="AL364" s="36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</row>
    <row r="365" spans="1:48" ht="15.75" customHeight="1">
      <c r="A365" s="150" t="s">
        <v>1067</v>
      </c>
      <c r="B365" s="95">
        <v>45805</v>
      </c>
      <c r="C365" s="69" t="s">
        <v>1068</v>
      </c>
      <c r="D365" s="70">
        <v>1494</v>
      </c>
      <c r="E365" s="71">
        <v>7.05</v>
      </c>
      <c r="F365" s="71">
        <v>7.15</v>
      </c>
      <c r="G365" s="71">
        <v>4.32</v>
      </c>
      <c r="H365" s="71">
        <v>0.16</v>
      </c>
      <c r="I365" s="71">
        <v>0.46</v>
      </c>
      <c r="J365" s="72">
        <v>2.3E-2</v>
      </c>
      <c r="K365" s="72">
        <v>9.6000000000000002E-2</v>
      </c>
      <c r="L365" s="72">
        <v>5.6000000000000001E-2</v>
      </c>
      <c r="M365" s="72">
        <v>2.3E-2</v>
      </c>
      <c r="N365" s="87">
        <f t="shared" si="28"/>
        <v>94.861999999999995</v>
      </c>
      <c r="O365" s="82">
        <v>33.43</v>
      </c>
      <c r="P365" s="34">
        <v>38.54</v>
      </c>
      <c r="Q365" s="34">
        <v>7.27</v>
      </c>
      <c r="R365" s="34">
        <v>18.420000000000002</v>
      </c>
      <c r="S365" s="34">
        <v>0.22</v>
      </c>
      <c r="T365" s="34">
        <v>0.19</v>
      </c>
      <c r="U365" s="34">
        <v>0.24</v>
      </c>
      <c r="V365" s="34">
        <v>0.24</v>
      </c>
      <c r="W365" s="34">
        <v>0.45</v>
      </c>
      <c r="X365" s="34">
        <v>0.86</v>
      </c>
      <c r="Y365" s="34">
        <v>1.1528567155249776</v>
      </c>
      <c r="Z365" s="34">
        <v>1.3703260544421179</v>
      </c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6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</row>
    <row r="366" spans="1:48" ht="15.75" customHeight="1">
      <c r="A366" s="150" t="s">
        <v>1069</v>
      </c>
      <c r="B366" s="95">
        <v>45805</v>
      </c>
      <c r="C366" s="69" t="s">
        <v>1070</v>
      </c>
      <c r="D366" s="70">
        <v>1472</v>
      </c>
      <c r="E366" s="71">
        <v>8.5</v>
      </c>
      <c r="F366" s="71">
        <v>9</v>
      </c>
      <c r="G366" s="71">
        <v>4.28</v>
      </c>
      <c r="H366" s="71">
        <v>0.16</v>
      </c>
      <c r="I366" s="71">
        <v>0.39</v>
      </c>
      <c r="J366" s="72">
        <v>3.1E-2</v>
      </c>
      <c r="K366" s="72">
        <v>9.9000000000000005E-2</v>
      </c>
      <c r="L366" s="72">
        <v>4.4999999999999998E-2</v>
      </c>
      <c r="M366" s="72">
        <v>2.7E-2</v>
      </c>
      <c r="N366" s="87">
        <f t="shared" si="28"/>
        <v>94.968000000000004</v>
      </c>
      <c r="O366" s="82">
        <v>34.409999999999997</v>
      </c>
      <c r="P366" s="34">
        <v>37.57</v>
      </c>
      <c r="Q366" s="34">
        <v>7.25</v>
      </c>
      <c r="R366" s="34">
        <v>17.920000000000002</v>
      </c>
      <c r="S366" s="34">
        <v>0.44</v>
      </c>
      <c r="T366" s="34">
        <v>0.31</v>
      </c>
      <c r="U366" s="34">
        <v>0.27</v>
      </c>
      <c r="V366" s="34">
        <v>0.22</v>
      </c>
      <c r="W366" s="34">
        <v>0.46</v>
      </c>
      <c r="X366" s="34">
        <v>1.01</v>
      </c>
      <c r="Y366" s="34">
        <v>1.0918337692531241</v>
      </c>
      <c r="Z366" s="34">
        <v>1.3025283347863994</v>
      </c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6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</row>
    <row r="367" spans="1:48" ht="15.75" customHeight="1">
      <c r="A367" s="150" t="s">
        <v>1072</v>
      </c>
      <c r="B367" s="95">
        <v>45805</v>
      </c>
      <c r="C367" s="69" t="s">
        <v>1071</v>
      </c>
      <c r="D367" s="70">
        <v>1478</v>
      </c>
      <c r="E367" s="71">
        <v>10.45</v>
      </c>
      <c r="F367" s="71">
        <v>10.55</v>
      </c>
      <c r="G367" s="71">
        <v>4.3899999999999997</v>
      </c>
      <c r="H367" s="71">
        <v>0.16</v>
      </c>
      <c r="I367" s="71">
        <v>0.47</v>
      </c>
      <c r="J367" s="72">
        <v>2.7E-2</v>
      </c>
      <c r="K367" s="72">
        <v>9.9000000000000005E-2</v>
      </c>
      <c r="L367" s="72">
        <v>5.5E-2</v>
      </c>
      <c r="M367" s="72">
        <v>2.5000000000000001E-2</v>
      </c>
      <c r="N367" s="87">
        <f t="shared" si="28"/>
        <v>94.774000000000001</v>
      </c>
      <c r="O367" s="82">
        <v>34.46</v>
      </c>
      <c r="P367" s="34">
        <v>37.64</v>
      </c>
      <c r="Q367" s="34">
        <v>7.74</v>
      </c>
      <c r="R367" s="34">
        <v>17.350000000000001</v>
      </c>
      <c r="S367" s="34">
        <v>0.31</v>
      </c>
      <c r="T367" s="34">
        <v>0.27</v>
      </c>
      <c r="U367" s="34">
        <v>0.26</v>
      </c>
      <c r="V367" s="34">
        <v>0.23</v>
      </c>
      <c r="W367" s="34">
        <v>0.46</v>
      </c>
      <c r="X367" s="34">
        <v>0.98</v>
      </c>
      <c r="Y367" s="34">
        <v>1.0922809053975624</v>
      </c>
      <c r="Z367" s="34">
        <v>1.3168891468369124</v>
      </c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6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</row>
    <row r="368" spans="1:48" ht="15.75" customHeight="1">
      <c r="A368" s="150" t="s">
        <v>1074</v>
      </c>
      <c r="B368" s="95">
        <v>45805</v>
      </c>
      <c r="C368" s="69" t="s">
        <v>1073</v>
      </c>
      <c r="D368" s="70">
        <v>1481</v>
      </c>
      <c r="E368" s="71">
        <v>12.35</v>
      </c>
      <c r="F368" s="71">
        <v>12.45</v>
      </c>
      <c r="G368" s="71">
        <v>4.3600000000000003</v>
      </c>
      <c r="H368" s="71">
        <v>0.17</v>
      </c>
      <c r="I368" s="71">
        <v>0.4</v>
      </c>
      <c r="J368" s="72">
        <v>2.9000000000000001E-2</v>
      </c>
      <c r="K368" s="72">
        <v>0.1</v>
      </c>
      <c r="L368" s="72">
        <v>5.0999999999999997E-2</v>
      </c>
      <c r="M368" s="72">
        <v>2.7E-2</v>
      </c>
      <c r="N368" s="87">
        <f t="shared" si="28"/>
        <v>94.863</v>
      </c>
      <c r="O368" s="82">
        <v>34.340000000000003</v>
      </c>
      <c r="P368" s="34">
        <v>37.36</v>
      </c>
      <c r="Q368" s="34">
        <v>7.48</v>
      </c>
      <c r="R368" s="34">
        <v>18.13</v>
      </c>
      <c r="S368" s="34">
        <v>0.32</v>
      </c>
      <c r="T368" s="34">
        <v>0.26</v>
      </c>
      <c r="U368" s="34">
        <v>0.25</v>
      </c>
      <c r="V368" s="34">
        <v>0.24</v>
      </c>
      <c r="W368" s="34">
        <v>0.44</v>
      </c>
      <c r="X368" s="34">
        <v>0.98</v>
      </c>
      <c r="Y368" s="34">
        <v>1.0879440885264995</v>
      </c>
      <c r="Z368" s="34">
        <v>1.3057658707047175</v>
      </c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6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</row>
    <row r="369" spans="1:48" ht="15.75" customHeight="1">
      <c r="A369" s="150" t="s">
        <v>1076</v>
      </c>
      <c r="B369" s="95">
        <v>45805</v>
      </c>
      <c r="C369" s="69" t="s">
        <v>1075</v>
      </c>
      <c r="D369" s="70">
        <v>1449</v>
      </c>
      <c r="E369" s="71">
        <v>14.25</v>
      </c>
      <c r="F369" s="71">
        <v>14.35</v>
      </c>
      <c r="G369" s="71">
        <v>4.32</v>
      </c>
      <c r="H369" s="71">
        <v>0.16</v>
      </c>
      <c r="I369" s="71">
        <v>0.33</v>
      </c>
      <c r="J369" s="72">
        <v>3.7999999999999999E-2</v>
      </c>
      <c r="K369" s="72">
        <v>9.9000000000000005E-2</v>
      </c>
      <c r="L369" s="72">
        <v>3.6999999999999998E-2</v>
      </c>
      <c r="M369" s="72">
        <v>2.8000000000000001E-2</v>
      </c>
      <c r="N369" s="87">
        <f t="shared" si="28"/>
        <v>94.988</v>
      </c>
      <c r="O369" s="82">
        <v>34.86</v>
      </c>
      <c r="P369" s="34">
        <v>36.630000000000003</v>
      </c>
      <c r="Q369" s="34">
        <v>7.47</v>
      </c>
      <c r="R369" s="34">
        <v>17.86</v>
      </c>
      <c r="S369" s="34">
        <v>0.44</v>
      </c>
      <c r="T369" s="34">
        <v>0.33</v>
      </c>
      <c r="U369" s="34">
        <v>0.26</v>
      </c>
      <c r="V369" s="34">
        <v>0.24</v>
      </c>
      <c r="W369" s="34">
        <v>0.46</v>
      </c>
      <c r="X369" s="34">
        <v>1.07</v>
      </c>
      <c r="Y369" s="34">
        <v>1.0507745266781412</v>
      </c>
      <c r="Z369" s="34">
        <v>1.2650602409638554</v>
      </c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6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</row>
    <row r="370" spans="1:48" ht="15.75" customHeight="1">
      <c r="A370" s="150" t="s">
        <v>1078</v>
      </c>
      <c r="B370" s="95">
        <v>45805</v>
      </c>
      <c r="C370" s="69" t="s">
        <v>1077</v>
      </c>
      <c r="D370" s="70">
        <v>1470</v>
      </c>
      <c r="E370" s="71">
        <v>15.45</v>
      </c>
      <c r="F370" s="71">
        <v>15.55</v>
      </c>
      <c r="G370" s="71">
        <v>4.28</v>
      </c>
      <c r="H370" s="71">
        <v>0.18</v>
      </c>
      <c r="I370" s="71">
        <v>0.86</v>
      </c>
      <c r="J370" s="72">
        <v>0.02</v>
      </c>
      <c r="K370" s="72">
        <v>0.104</v>
      </c>
      <c r="L370" s="72">
        <v>8.4000000000000005E-2</v>
      </c>
      <c r="M370" s="72">
        <v>2.5000000000000001E-2</v>
      </c>
      <c r="N370" s="87">
        <f t="shared" si="28"/>
        <v>94.447000000000003</v>
      </c>
      <c r="O370" s="82">
        <v>34.65</v>
      </c>
      <c r="P370" s="34">
        <v>37.42</v>
      </c>
      <c r="Q370" s="34">
        <v>7.44</v>
      </c>
      <c r="R370" s="34">
        <v>18.09</v>
      </c>
      <c r="S370" s="34">
        <v>0.22</v>
      </c>
      <c r="T370" s="34">
        <v>0.22</v>
      </c>
      <c r="U370" s="34">
        <v>0.24</v>
      </c>
      <c r="V370" s="34">
        <v>0.23</v>
      </c>
      <c r="W370" s="34">
        <v>0.46</v>
      </c>
      <c r="X370" s="34">
        <v>0.91</v>
      </c>
      <c r="Y370" s="34">
        <v>1.07994227994228</v>
      </c>
      <c r="Z370" s="34">
        <v>1.2946608946608946</v>
      </c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6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</row>
    <row r="371" spans="1:48" ht="15.75" customHeight="1">
      <c r="A371" s="150" t="s">
        <v>1080</v>
      </c>
      <c r="B371" s="95">
        <v>45805</v>
      </c>
      <c r="C371" s="69" t="s">
        <v>1079</v>
      </c>
      <c r="D371" s="70">
        <v>1492</v>
      </c>
      <c r="E371" s="71">
        <v>17.149999999999999</v>
      </c>
      <c r="F371" s="71">
        <v>17.25</v>
      </c>
      <c r="G371" s="71">
        <v>4.4400000000000004</v>
      </c>
      <c r="H371" s="71">
        <v>0.18</v>
      </c>
      <c r="I371" s="71">
        <v>0.76</v>
      </c>
      <c r="J371" s="72">
        <v>2.1000000000000001E-2</v>
      </c>
      <c r="K371" s="72">
        <v>0.106</v>
      </c>
      <c r="L371" s="72">
        <v>7.6999999999999999E-2</v>
      </c>
      <c r="M371" s="72">
        <v>2.4E-2</v>
      </c>
      <c r="N371" s="87">
        <f t="shared" si="28"/>
        <v>94.391999999999996</v>
      </c>
      <c r="O371" s="82">
        <v>34.229999999999997</v>
      </c>
      <c r="P371" s="34">
        <v>37.44</v>
      </c>
      <c r="Q371" s="34">
        <v>7.48</v>
      </c>
      <c r="R371" s="34">
        <v>18.329999999999998</v>
      </c>
      <c r="S371" s="34">
        <v>0.31</v>
      </c>
      <c r="T371" s="34">
        <v>0.22</v>
      </c>
      <c r="U371" s="34">
        <v>0.26</v>
      </c>
      <c r="V371" s="34">
        <v>0.23</v>
      </c>
      <c r="W371" s="34">
        <v>0.46</v>
      </c>
      <c r="X371" s="34">
        <v>0.87</v>
      </c>
      <c r="Y371" s="34">
        <v>1.0937773882559159</v>
      </c>
      <c r="Z371" s="34">
        <v>1.3122991527899506</v>
      </c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6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</row>
    <row r="372" spans="1:48" ht="15.75" customHeight="1">
      <c r="A372" s="150" t="s">
        <v>1082</v>
      </c>
      <c r="B372" s="95">
        <v>45805</v>
      </c>
      <c r="C372" s="69" t="s">
        <v>1081</v>
      </c>
      <c r="D372" s="70">
        <v>1502</v>
      </c>
      <c r="E372" s="71">
        <v>18.45</v>
      </c>
      <c r="F372" s="71">
        <v>18.55</v>
      </c>
      <c r="G372" s="71">
        <v>4.24</v>
      </c>
      <c r="H372" s="71">
        <v>0.17</v>
      </c>
      <c r="I372" s="71">
        <v>0.8</v>
      </c>
      <c r="J372" s="72">
        <v>0.02</v>
      </c>
      <c r="K372" s="72">
        <v>0.106</v>
      </c>
      <c r="L372" s="72">
        <v>7.9000000000000001E-2</v>
      </c>
      <c r="M372" s="72">
        <v>2.5000000000000001E-2</v>
      </c>
      <c r="N372" s="87">
        <f t="shared" si="28"/>
        <v>94.56</v>
      </c>
      <c r="O372" s="82">
        <v>34.04</v>
      </c>
      <c r="P372" s="34">
        <v>37.78</v>
      </c>
      <c r="Q372" s="34">
        <v>7.57</v>
      </c>
      <c r="R372" s="34">
        <v>18.28</v>
      </c>
      <c r="S372" s="34">
        <v>0.22</v>
      </c>
      <c r="T372" s="34">
        <v>0.2</v>
      </c>
      <c r="U372" s="34">
        <v>0.25</v>
      </c>
      <c r="V372" s="34">
        <v>0.24</v>
      </c>
      <c r="W372" s="34">
        <v>0.44</v>
      </c>
      <c r="X372" s="34">
        <v>0.85</v>
      </c>
      <c r="Y372" s="34">
        <v>1.109870740305523</v>
      </c>
      <c r="Z372" s="34">
        <v>1.3322561692126911</v>
      </c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6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</row>
    <row r="373" spans="1:48" ht="15.75" customHeight="1">
      <c r="A373" s="150" t="s">
        <v>1084</v>
      </c>
      <c r="B373" s="95">
        <v>45805</v>
      </c>
      <c r="C373" s="69" t="s">
        <v>1083</v>
      </c>
      <c r="D373" s="70">
        <v>1493</v>
      </c>
      <c r="E373" s="71">
        <v>20.399999999999999</v>
      </c>
      <c r="F373" s="71">
        <v>20.5</v>
      </c>
      <c r="G373" s="71">
        <v>4.26</v>
      </c>
      <c r="H373" s="71">
        <v>0.14000000000000001</v>
      </c>
      <c r="I373" s="71">
        <v>0.33</v>
      </c>
      <c r="J373" s="72">
        <v>0.05</v>
      </c>
      <c r="K373" s="72">
        <v>9.1999999999999998E-2</v>
      </c>
      <c r="L373" s="72">
        <v>3.5999999999999997E-2</v>
      </c>
      <c r="M373" s="72">
        <v>0.03</v>
      </c>
      <c r="N373" s="87">
        <f t="shared" si="28"/>
        <v>95.061999999999998</v>
      </c>
      <c r="O373" s="82">
        <v>34.5</v>
      </c>
      <c r="P373" s="34">
        <v>36.57</v>
      </c>
      <c r="Q373" s="34">
        <v>7.4</v>
      </c>
      <c r="R373" s="34">
        <v>17.829999999999998</v>
      </c>
      <c r="S373" s="34">
        <v>0.59</v>
      </c>
      <c r="T373" s="34">
        <v>0.37</v>
      </c>
      <c r="U373" s="34">
        <v>0.26</v>
      </c>
      <c r="V373" s="34">
        <v>0.28000000000000003</v>
      </c>
      <c r="W373" s="34">
        <v>0.48</v>
      </c>
      <c r="X373" s="34">
        <v>1.1000000000000001</v>
      </c>
      <c r="Y373" s="34">
        <v>1.06</v>
      </c>
      <c r="Z373" s="34">
        <v>1.2744927536231885</v>
      </c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6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</row>
    <row r="374" spans="1:48" ht="15.75" customHeight="1">
      <c r="A374" s="150" t="s">
        <v>1086</v>
      </c>
      <c r="B374" s="95">
        <v>45805</v>
      </c>
      <c r="C374" s="69" t="s">
        <v>1085</v>
      </c>
      <c r="D374" s="70">
        <v>1466</v>
      </c>
      <c r="E374" s="71">
        <v>22.5</v>
      </c>
      <c r="F374" s="71">
        <v>23</v>
      </c>
      <c r="G374" s="71">
        <v>4.25</v>
      </c>
      <c r="H374" s="71">
        <v>0.17</v>
      </c>
      <c r="I374" s="71">
        <v>0.47</v>
      </c>
      <c r="J374" s="72">
        <v>2.7E-2</v>
      </c>
      <c r="K374" s="72">
        <v>0.10100000000000001</v>
      </c>
      <c r="L374" s="72">
        <v>5.6000000000000001E-2</v>
      </c>
      <c r="M374" s="72">
        <v>2.8000000000000001E-2</v>
      </c>
      <c r="N374" s="87">
        <f t="shared" si="28"/>
        <v>94.897999999999996</v>
      </c>
      <c r="O374" s="82">
        <v>34.74</v>
      </c>
      <c r="P374" s="34">
        <v>36.9</v>
      </c>
      <c r="Q374" s="34">
        <v>7.34</v>
      </c>
      <c r="R374" s="34">
        <v>17.989999999999998</v>
      </c>
      <c r="S374" s="34">
        <v>0.38</v>
      </c>
      <c r="T374" s="34">
        <v>0.28999999999999998</v>
      </c>
      <c r="U374" s="34">
        <v>0.24</v>
      </c>
      <c r="V374" s="34">
        <v>0.21</v>
      </c>
      <c r="W374" s="34">
        <v>0.52</v>
      </c>
      <c r="X374" s="34">
        <v>1.04</v>
      </c>
      <c r="Y374" s="34">
        <v>1.0621761658031088</v>
      </c>
      <c r="Z374" s="34">
        <v>1.273459988485895</v>
      </c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6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</row>
    <row r="375" spans="1:48" ht="15.75" customHeight="1">
      <c r="A375" s="115"/>
      <c r="B375" s="95"/>
      <c r="C375" s="69"/>
      <c r="D375" s="70"/>
      <c r="E375" s="71"/>
      <c r="F375" s="71"/>
      <c r="G375" s="71"/>
      <c r="H375" s="71"/>
      <c r="I375" s="71"/>
      <c r="J375" s="72"/>
      <c r="K375" s="72"/>
      <c r="L375" s="72"/>
      <c r="M375" s="72"/>
      <c r="N375" s="87"/>
      <c r="O375" s="82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6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</row>
    <row r="376" spans="1:48" ht="15.75" customHeight="1">
      <c r="A376" s="150" t="s">
        <v>1088</v>
      </c>
      <c r="B376" s="95">
        <v>45806</v>
      </c>
      <c r="C376" s="69" t="s">
        <v>1087</v>
      </c>
      <c r="D376" s="70">
        <v>1467</v>
      </c>
      <c r="E376" s="71">
        <v>0.3</v>
      </c>
      <c r="F376" s="71">
        <v>0.4</v>
      </c>
      <c r="G376" s="71">
        <v>4.28</v>
      </c>
      <c r="H376" s="71">
        <v>0.16</v>
      </c>
      <c r="I376" s="71">
        <v>0.49</v>
      </c>
      <c r="J376" s="72">
        <v>3.1E-2</v>
      </c>
      <c r="K376" s="72">
        <v>9.5000000000000001E-2</v>
      </c>
      <c r="L376" s="72">
        <v>5.5E-2</v>
      </c>
      <c r="M376" s="72">
        <v>2.3E-2</v>
      </c>
      <c r="N376" s="87">
        <f t="shared" ref="N376:N388" si="29">100-SUM(G376:M376)</f>
        <v>94.866</v>
      </c>
      <c r="O376" s="82">
        <v>34.78</v>
      </c>
      <c r="P376" s="34">
        <v>36.770000000000003</v>
      </c>
      <c r="Q376" s="34">
        <v>7.33</v>
      </c>
      <c r="R376" s="34">
        <v>18.239999999999998</v>
      </c>
      <c r="S376" s="34">
        <v>0.38</v>
      </c>
      <c r="T376" s="34">
        <v>0.26</v>
      </c>
      <c r="U376" s="34">
        <v>0.25</v>
      </c>
      <c r="V376" s="34">
        <v>0.21</v>
      </c>
      <c r="W376" s="34">
        <v>0.52</v>
      </c>
      <c r="X376" s="34">
        <v>0.95</v>
      </c>
      <c r="Y376" s="34">
        <v>1.0572167912593444</v>
      </c>
      <c r="Z376" s="34">
        <v>1.2679700977573318</v>
      </c>
      <c r="AA376" s="34"/>
      <c r="AB376" s="34" t="s">
        <v>48</v>
      </c>
      <c r="AC376" s="34">
        <v>22.3</v>
      </c>
      <c r="AD376" s="34" t="s">
        <v>97</v>
      </c>
      <c r="AE376" s="34"/>
      <c r="AF376" s="34"/>
      <c r="AG376" s="34"/>
      <c r="AH376" s="34"/>
      <c r="AI376" s="34"/>
      <c r="AJ376" s="34"/>
      <c r="AK376" s="34"/>
      <c r="AL376" s="36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</row>
    <row r="377" spans="1:48" ht="15.75" customHeight="1">
      <c r="A377" s="150" t="s">
        <v>1090</v>
      </c>
      <c r="B377" s="95">
        <v>45806</v>
      </c>
      <c r="C377" s="69" t="s">
        <v>1089</v>
      </c>
      <c r="D377" s="70">
        <v>1450</v>
      </c>
      <c r="E377" s="71">
        <v>2.2000000000000002</v>
      </c>
      <c r="F377" s="71">
        <v>2.2999999999999998</v>
      </c>
      <c r="G377" s="71">
        <v>4.25</v>
      </c>
      <c r="H377" s="71">
        <v>0.14000000000000001</v>
      </c>
      <c r="I377" s="71">
        <v>0.39</v>
      </c>
      <c r="J377" s="72">
        <v>3.9E-2</v>
      </c>
      <c r="K377" s="72">
        <v>9.0999999999999998E-2</v>
      </c>
      <c r="L377" s="72">
        <v>0.04</v>
      </c>
      <c r="M377" s="72">
        <v>2.3E-2</v>
      </c>
      <c r="N377" s="87">
        <f t="shared" si="29"/>
        <v>95.027000000000001</v>
      </c>
      <c r="O377" s="82">
        <v>35.83</v>
      </c>
      <c r="P377" s="34">
        <v>36.020000000000003</v>
      </c>
      <c r="Q377" s="34">
        <v>7.24</v>
      </c>
      <c r="R377" s="34">
        <v>17.62</v>
      </c>
      <c r="S377" s="34">
        <v>0.47</v>
      </c>
      <c r="T377" s="34">
        <v>0.34</v>
      </c>
      <c r="U377" s="34">
        <v>0.26</v>
      </c>
      <c r="V377" s="34">
        <v>0.2</v>
      </c>
      <c r="W377" s="34">
        <v>0.55000000000000004</v>
      </c>
      <c r="X377" s="34">
        <v>1.05</v>
      </c>
      <c r="Y377" s="34">
        <v>1.0053028188668716</v>
      </c>
      <c r="Z377" s="34">
        <v>1.2073681272676531</v>
      </c>
      <c r="AA377" s="34"/>
      <c r="AB377" s="34" t="s">
        <v>50</v>
      </c>
      <c r="AC377" s="34">
        <v>6.3</v>
      </c>
      <c r="AD377" s="34">
        <v>25.2</v>
      </c>
      <c r="AE377" s="34">
        <v>17.8</v>
      </c>
      <c r="AF377" s="34">
        <v>0.6</v>
      </c>
      <c r="AG377" s="34">
        <v>3.75</v>
      </c>
      <c r="AH377" s="34">
        <v>52.650000000000006</v>
      </c>
      <c r="AI377" s="34">
        <v>1.4157303370786516</v>
      </c>
      <c r="AJ377" s="34">
        <v>41.395348837209305</v>
      </c>
      <c r="AK377" s="34">
        <v>882.97500000000002</v>
      </c>
      <c r="AL377" s="36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</row>
    <row r="378" spans="1:48" ht="15.75" customHeight="1">
      <c r="A378" s="150" t="s">
        <v>1092</v>
      </c>
      <c r="B378" s="95">
        <v>45806</v>
      </c>
      <c r="C378" s="69" t="s">
        <v>1091</v>
      </c>
      <c r="D378" s="70">
        <v>1462</v>
      </c>
      <c r="E378" s="71">
        <v>3.4</v>
      </c>
      <c r="F378" s="71">
        <v>3.5</v>
      </c>
      <c r="G378" s="71">
        <v>4.2699999999999996</v>
      </c>
      <c r="H378" s="71">
        <v>0.17</v>
      </c>
      <c r="I378" s="71">
        <v>0.56999999999999995</v>
      </c>
      <c r="J378" s="72">
        <v>2.8000000000000001E-2</v>
      </c>
      <c r="K378" s="72">
        <v>9.1999999999999998E-2</v>
      </c>
      <c r="L378" s="72">
        <v>5.8999999999999997E-2</v>
      </c>
      <c r="M378" s="72">
        <v>2.4E-2</v>
      </c>
      <c r="N378" s="87">
        <f t="shared" si="29"/>
        <v>94.787000000000006</v>
      </c>
      <c r="O378" s="82">
        <v>34.96</v>
      </c>
      <c r="P378" s="34">
        <v>36.94</v>
      </c>
      <c r="Q378" s="34">
        <v>7.4</v>
      </c>
      <c r="R378" s="34">
        <v>17.850000000000001</v>
      </c>
      <c r="S378" s="34">
        <v>0.36</v>
      </c>
      <c r="T378" s="34">
        <v>0.28000000000000003</v>
      </c>
      <c r="U378" s="34">
        <v>0.25</v>
      </c>
      <c r="V378" s="34">
        <v>0.22</v>
      </c>
      <c r="W378" s="34">
        <v>0.46</v>
      </c>
      <c r="X378" s="34">
        <v>1</v>
      </c>
      <c r="Y378" s="34">
        <v>1.0566361556064072</v>
      </c>
      <c r="Z378" s="34">
        <v>1.2683066361556063</v>
      </c>
      <c r="AA378" s="34"/>
      <c r="AB378" s="34" t="s">
        <v>53</v>
      </c>
      <c r="AC378" s="34">
        <v>14.3</v>
      </c>
      <c r="AD378" s="34" t="s">
        <v>97</v>
      </c>
      <c r="AE378" s="34"/>
      <c r="AF378" s="34"/>
      <c r="AG378" s="34"/>
      <c r="AH378" s="34"/>
      <c r="AI378" s="34"/>
      <c r="AJ378" s="34"/>
      <c r="AK378" s="34"/>
      <c r="AL378" s="36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</row>
    <row r="379" spans="1:48" ht="15.75" customHeight="1">
      <c r="A379" s="150" t="s">
        <v>1094</v>
      </c>
      <c r="B379" s="95">
        <v>45806</v>
      </c>
      <c r="C379" s="69" t="s">
        <v>1093</v>
      </c>
      <c r="D379" s="70">
        <v>1462</v>
      </c>
      <c r="E379" s="71">
        <v>5.4</v>
      </c>
      <c r="F379" s="71">
        <v>5.5</v>
      </c>
      <c r="G379" s="71">
        <v>4.24</v>
      </c>
      <c r="H379" s="71">
        <v>0.15</v>
      </c>
      <c r="I379" s="71">
        <v>0.48</v>
      </c>
      <c r="J379" s="72">
        <v>2.9000000000000001E-2</v>
      </c>
      <c r="K379" s="72">
        <v>9.0999999999999998E-2</v>
      </c>
      <c r="L379" s="72">
        <v>5.1999999999999998E-2</v>
      </c>
      <c r="M379" s="72">
        <v>2.3E-2</v>
      </c>
      <c r="N379" s="87">
        <f t="shared" si="29"/>
        <v>94.935000000000002</v>
      </c>
      <c r="O379" s="82">
        <v>34.65</v>
      </c>
      <c r="P379" s="34">
        <v>37.270000000000003</v>
      </c>
      <c r="Q379" s="34">
        <v>7.38</v>
      </c>
      <c r="R379" s="34">
        <v>17.989999999999998</v>
      </c>
      <c r="S379" s="34">
        <v>0.34</v>
      </c>
      <c r="T379" s="34">
        <v>0.26</v>
      </c>
      <c r="U379" s="34">
        <v>0.25</v>
      </c>
      <c r="V379" s="34">
        <v>0.18</v>
      </c>
      <c r="W379" s="34">
        <v>0.51</v>
      </c>
      <c r="X379" s="34">
        <v>0.98</v>
      </c>
      <c r="Y379" s="34">
        <v>1.0756132756132757</v>
      </c>
      <c r="Z379" s="34">
        <v>1.2886002886002887</v>
      </c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6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</row>
    <row r="380" spans="1:48" ht="15.75" customHeight="1">
      <c r="A380" s="150" t="s">
        <v>1095</v>
      </c>
      <c r="B380" s="95">
        <v>45806</v>
      </c>
      <c r="C380" s="69" t="s">
        <v>1096</v>
      </c>
      <c r="D380" s="70">
        <v>1468</v>
      </c>
      <c r="E380" s="71">
        <v>7.35</v>
      </c>
      <c r="F380" s="71">
        <v>7.45</v>
      </c>
      <c r="G380" s="71">
        <v>4.43</v>
      </c>
      <c r="H380" s="71">
        <v>0.16</v>
      </c>
      <c r="I380" s="71">
        <v>0.61</v>
      </c>
      <c r="J380" s="72">
        <v>2.4E-2</v>
      </c>
      <c r="K380" s="72">
        <v>9.7000000000000003E-2</v>
      </c>
      <c r="L380" s="72">
        <v>6.5000000000000002E-2</v>
      </c>
      <c r="M380" s="72">
        <v>0.03</v>
      </c>
      <c r="N380" s="87">
        <f t="shared" si="29"/>
        <v>94.584000000000003</v>
      </c>
      <c r="O380" s="82">
        <v>34.42</v>
      </c>
      <c r="P380" s="34">
        <v>37.630000000000003</v>
      </c>
      <c r="Q380" s="34">
        <v>7.3</v>
      </c>
      <c r="R380" s="34">
        <v>18.04</v>
      </c>
      <c r="S380" s="34">
        <v>0.36</v>
      </c>
      <c r="T380" s="34">
        <v>0.24</v>
      </c>
      <c r="U380" s="34">
        <v>0.24</v>
      </c>
      <c r="V380" s="34">
        <v>0.24</v>
      </c>
      <c r="W380" s="34">
        <v>0.46</v>
      </c>
      <c r="X380" s="34">
        <v>0.95</v>
      </c>
      <c r="Y380" s="34">
        <v>1.0932597327135387</v>
      </c>
      <c r="Z380" s="34">
        <v>1.3053457292271935</v>
      </c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6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</row>
    <row r="381" spans="1:48" ht="15.75" customHeight="1">
      <c r="A381" s="150" t="s">
        <v>1098</v>
      </c>
      <c r="B381" s="95">
        <v>45806</v>
      </c>
      <c r="C381" s="69" t="s">
        <v>1097</v>
      </c>
      <c r="D381" s="70">
        <v>1464</v>
      </c>
      <c r="E381" s="71">
        <v>9.3000000000000007</v>
      </c>
      <c r="F381" s="71">
        <v>9.4</v>
      </c>
      <c r="G381" s="71">
        <v>4.33</v>
      </c>
      <c r="H381" s="71">
        <v>0.15</v>
      </c>
      <c r="I381" s="71">
        <v>0.56999999999999995</v>
      </c>
      <c r="J381" s="72">
        <v>3.3000000000000002E-2</v>
      </c>
      <c r="K381" s="72">
        <v>0.1</v>
      </c>
      <c r="L381" s="72">
        <v>5.6000000000000001E-2</v>
      </c>
      <c r="M381" s="72">
        <v>2.4E-2</v>
      </c>
      <c r="N381" s="87">
        <f t="shared" si="29"/>
        <v>94.736999999999995</v>
      </c>
      <c r="O381" s="82">
        <v>34.74</v>
      </c>
      <c r="P381" s="34">
        <v>37.44</v>
      </c>
      <c r="Q381" s="34">
        <v>7.2</v>
      </c>
      <c r="R381" s="34">
        <v>17.71</v>
      </c>
      <c r="S381" s="34">
        <v>0.42</v>
      </c>
      <c r="T381" s="34">
        <v>0.28999999999999998</v>
      </c>
      <c r="U381" s="34">
        <v>0.25</v>
      </c>
      <c r="V381" s="34">
        <v>0.23</v>
      </c>
      <c r="W381" s="34">
        <v>0.46</v>
      </c>
      <c r="X381" s="34">
        <v>1</v>
      </c>
      <c r="Y381" s="34">
        <v>1.0777202072538858</v>
      </c>
      <c r="Z381" s="34">
        <v>1.2849740932642486</v>
      </c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6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</row>
    <row r="382" spans="1:48" ht="15.75" customHeight="1">
      <c r="A382" s="150" t="s">
        <v>1100</v>
      </c>
      <c r="B382" s="95">
        <v>45806</v>
      </c>
      <c r="C382" s="69" t="s">
        <v>1099</v>
      </c>
      <c r="D382" s="70">
        <v>1491</v>
      </c>
      <c r="E382" s="71">
        <v>11</v>
      </c>
      <c r="F382" s="71">
        <v>11.1</v>
      </c>
      <c r="G382" s="71">
        <v>4.4400000000000004</v>
      </c>
      <c r="H382" s="71">
        <v>0.16</v>
      </c>
      <c r="I382" s="71">
        <v>0.67</v>
      </c>
      <c r="J382" s="72">
        <v>2.5000000000000001E-2</v>
      </c>
      <c r="K382" s="72">
        <v>0.104</v>
      </c>
      <c r="L382" s="72">
        <v>6.8000000000000005E-2</v>
      </c>
      <c r="M382" s="72">
        <v>2.4E-2</v>
      </c>
      <c r="N382" s="87">
        <f t="shared" si="29"/>
        <v>94.509</v>
      </c>
      <c r="O382" s="82">
        <v>34.86</v>
      </c>
      <c r="P382" s="34">
        <v>37.79</v>
      </c>
      <c r="Q382" s="34">
        <v>7.19</v>
      </c>
      <c r="R382" s="34">
        <v>17.64</v>
      </c>
      <c r="S382" s="34">
        <v>0.27</v>
      </c>
      <c r="T382" s="34">
        <v>0.24</v>
      </c>
      <c r="U382" s="34">
        <v>0.23</v>
      </c>
      <c r="V382" s="34">
        <v>0.22</v>
      </c>
      <c r="W382" s="34">
        <v>0.48</v>
      </c>
      <c r="X382" s="34">
        <v>0.94</v>
      </c>
      <c r="Y382" s="34">
        <v>1.0840504876649455</v>
      </c>
      <c r="Z382" s="34">
        <v>1.2903040734366036</v>
      </c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6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</row>
    <row r="383" spans="1:48" ht="15.75" customHeight="1">
      <c r="A383" s="150" t="s">
        <v>1102</v>
      </c>
      <c r="B383" s="95">
        <v>45806</v>
      </c>
      <c r="C383" s="69" t="s">
        <v>1101</v>
      </c>
      <c r="D383" s="70">
        <v>1483</v>
      </c>
      <c r="E383" s="71">
        <v>13.05</v>
      </c>
      <c r="F383" s="71">
        <v>13.15</v>
      </c>
      <c r="G383" s="71">
        <v>4.43</v>
      </c>
      <c r="H383" s="71">
        <v>0.16</v>
      </c>
      <c r="I383" s="71">
        <v>0.64</v>
      </c>
      <c r="J383" s="72">
        <v>2.4E-2</v>
      </c>
      <c r="K383" s="72">
        <v>0.10199999999999999</v>
      </c>
      <c r="L383" s="72">
        <v>6.8000000000000005E-2</v>
      </c>
      <c r="M383" s="72">
        <v>2.1999999999999999E-2</v>
      </c>
      <c r="N383" s="87">
        <f t="shared" si="29"/>
        <v>94.554000000000002</v>
      </c>
      <c r="O383" s="82">
        <v>34.67</v>
      </c>
      <c r="P383" s="34">
        <v>37.86</v>
      </c>
      <c r="Q383" s="34">
        <v>7.16</v>
      </c>
      <c r="R383" s="34">
        <v>18.010000000000002</v>
      </c>
      <c r="S383" s="34">
        <v>0.28000000000000003</v>
      </c>
      <c r="T383" s="34">
        <v>0.18</v>
      </c>
      <c r="U383" s="34">
        <v>0.22</v>
      </c>
      <c r="V383" s="34">
        <v>0.21</v>
      </c>
      <c r="W383" s="34">
        <v>0.45</v>
      </c>
      <c r="X383" s="34">
        <v>0.85</v>
      </c>
      <c r="Y383" s="34">
        <v>1.0920103836169599</v>
      </c>
      <c r="Z383" s="34">
        <v>1.2985289875973463</v>
      </c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6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</row>
    <row r="384" spans="1:48" ht="15.75" customHeight="1">
      <c r="A384" s="150" t="s">
        <v>1104</v>
      </c>
      <c r="B384" s="95">
        <v>45806</v>
      </c>
      <c r="C384" s="69" t="s">
        <v>1103</v>
      </c>
      <c r="D384" s="70">
        <v>1488</v>
      </c>
      <c r="E384" s="71">
        <v>15</v>
      </c>
      <c r="F384" s="71">
        <v>15.1</v>
      </c>
      <c r="G384" s="71">
        <v>4.42</v>
      </c>
      <c r="H384" s="71">
        <v>0.16</v>
      </c>
      <c r="I384" s="71">
        <v>0.69</v>
      </c>
      <c r="J384" s="72">
        <v>2.5999999999999999E-2</v>
      </c>
      <c r="K384" s="72">
        <v>0.113</v>
      </c>
      <c r="L384" s="72">
        <v>6.7000000000000004E-2</v>
      </c>
      <c r="M384" s="72">
        <v>2.3E-2</v>
      </c>
      <c r="N384" s="87">
        <f t="shared" si="29"/>
        <v>94.501000000000005</v>
      </c>
      <c r="O384" s="82">
        <v>34.950000000000003</v>
      </c>
      <c r="P384" s="34">
        <v>37.53</v>
      </c>
      <c r="Q384" s="34">
        <v>7.13</v>
      </c>
      <c r="R384" s="34">
        <v>17.61</v>
      </c>
      <c r="S384" s="34">
        <v>0.4</v>
      </c>
      <c r="T384" s="34">
        <v>0.27</v>
      </c>
      <c r="U384" s="34">
        <v>0.24</v>
      </c>
      <c r="V384" s="34">
        <v>0.25</v>
      </c>
      <c r="W384" s="34">
        <v>0.48</v>
      </c>
      <c r="X384" s="34">
        <v>0.98</v>
      </c>
      <c r="Y384" s="34">
        <f>P384/O384</f>
        <v>1.0738197424892704</v>
      </c>
      <c r="Z384" s="34">
        <f>(Q384+P384)/O384</f>
        <v>1.2778254649499285</v>
      </c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6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</row>
    <row r="385" spans="1:48" ht="15.75" customHeight="1">
      <c r="A385" s="151" t="s">
        <v>1106</v>
      </c>
      <c r="B385" s="95">
        <v>45806</v>
      </c>
      <c r="C385" s="69" t="s">
        <v>1105</v>
      </c>
      <c r="D385" s="70">
        <v>1484</v>
      </c>
      <c r="E385" s="71">
        <v>17.100000000000001</v>
      </c>
      <c r="F385" s="71">
        <v>17.2</v>
      </c>
      <c r="G385" s="71">
        <v>4.3</v>
      </c>
      <c r="H385" s="71">
        <v>0.16</v>
      </c>
      <c r="I385" s="71">
        <v>0.77</v>
      </c>
      <c r="J385" s="72">
        <v>2.1999999999999999E-2</v>
      </c>
      <c r="K385" s="72">
        <v>0.10100000000000001</v>
      </c>
      <c r="L385" s="72">
        <v>7.4999999999999997E-2</v>
      </c>
      <c r="M385" s="72">
        <v>2.1999999999999999E-2</v>
      </c>
      <c r="N385" s="87">
        <f t="shared" si="29"/>
        <v>94.55</v>
      </c>
      <c r="O385" s="82">
        <v>34.53</v>
      </c>
      <c r="P385" s="34">
        <v>38.03</v>
      </c>
      <c r="Q385" s="34">
        <v>7.17</v>
      </c>
      <c r="R385" s="34">
        <v>17.88</v>
      </c>
      <c r="S385" s="34">
        <v>0.31</v>
      </c>
      <c r="T385" s="34">
        <v>0.18</v>
      </c>
      <c r="U385" s="34">
        <v>0.22</v>
      </c>
      <c r="V385" s="34">
        <v>0.28999999999999998</v>
      </c>
      <c r="W385" s="34">
        <v>0.43</v>
      </c>
      <c r="X385" s="34">
        <v>0.85</v>
      </c>
      <c r="Y385" s="34">
        <f>P385/O385</f>
        <v>1.1013611352447148</v>
      </c>
      <c r="Z385" s="34">
        <f>(Q385+P385)/O385</f>
        <v>1.3090066608746018</v>
      </c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6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</row>
    <row r="386" spans="1:48" ht="15.75" customHeight="1">
      <c r="A386" s="152" t="s">
        <v>1108</v>
      </c>
      <c r="B386" s="95">
        <v>45806</v>
      </c>
      <c r="C386" s="69" t="s">
        <v>1107</v>
      </c>
      <c r="D386" s="70">
        <v>1484</v>
      </c>
      <c r="E386" s="71">
        <v>19.2</v>
      </c>
      <c r="F386" s="71">
        <v>19.3</v>
      </c>
      <c r="G386" s="71">
        <v>4.3600000000000003</v>
      </c>
      <c r="H386" s="71">
        <v>0.17</v>
      </c>
      <c r="I386" s="71">
        <v>0.84</v>
      </c>
      <c r="J386" s="72">
        <v>0.02</v>
      </c>
      <c r="K386" s="72">
        <v>0.109</v>
      </c>
      <c r="L386" s="72">
        <v>8.1000000000000003E-2</v>
      </c>
      <c r="M386" s="72">
        <v>2.3E-2</v>
      </c>
      <c r="N386" s="87">
        <f t="shared" si="29"/>
        <v>94.397000000000006</v>
      </c>
      <c r="O386" s="82">
        <v>33.82</v>
      </c>
      <c r="P386" s="34">
        <v>38.32</v>
      </c>
      <c r="Q386" s="34">
        <v>7.27</v>
      </c>
      <c r="R386" s="34">
        <v>17.97</v>
      </c>
      <c r="S386" s="34">
        <v>0.46</v>
      </c>
      <c r="T386" s="34">
        <v>0.2</v>
      </c>
      <c r="U386" s="34">
        <v>0.23</v>
      </c>
      <c r="V386" s="34">
        <v>0.24</v>
      </c>
      <c r="W386" s="34">
        <v>0.5</v>
      </c>
      <c r="X386" s="34">
        <v>0.87</v>
      </c>
      <c r="Y386" s="34">
        <f>P386/O386</f>
        <v>1.1330573625073921</v>
      </c>
      <c r="Z386" s="34">
        <f>(Q386+P386)/O386</f>
        <v>1.348018923713779</v>
      </c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6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</row>
    <row r="387" spans="1:48" ht="15.75" customHeight="1">
      <c r="A387" s="153" t="s">
        <v>1110</v>
      </c>
      <c r="B387" s="95">
        <v>45806</v>
      </c>
      <c r="C387" s="69" t="s">
        <v>1109</v>
      </c>
      <c r="D387" s="70">
        <v>1471</v>
      </c>
      <c r="E387" s="71">
        <v>21.15</v>
      </c>
      <c r="F387" s="71">
        <v>21.25</v>
      </c>
      <c r="G387" s="71">
        <v>4.1900000000000004</v>
      </c>
      <c r="H387" s="71">
        <v>0.15</v>
      </c>
      <c r="I387" s="71">
        <v>0.62</v>
      </c>
      <c r="J387" s="72">
        <v>2.1000000000000001E-2</v>
      </c>
      <c r="K387" s="72">
        <v>9.5000000000000001E-2</v>
      </c>
      <c r="L387" s="72">
        <v>6.3E-2</v>
      </c>
      <c r="M387" s="72">
        <v>2.5000000000000001E-2</v>
      </c>
      <c r="N387" s="87">
        <f t="shared" si="29"/>
        <v>94.835999999999999</v>
      </c>
      <c r="O387" s="82">
        <v>34.25</v>
      </c>
      <c r="P387" s="34">
        <v>38.26</v>
      </c>
      <c r="Q387" s="34">
        <v>7.08</v>
      </c>
      <c r="R387" s="34">
        <v>18</v>
      </c>
      <c r="S387" s="34">
        <v>0.28000000000000003</v>
      </c>
      <c r="T387" s="34">
        <v>0.19</v>
      </c>
      <c r="U387" s="34">
        <v>0.24</v>
      </c>
      <c r="V387" s="34">
        <v>0.32</v>
      </c>
      <c r="W387" s="34">
        <v>0.44</v>
      </c>
      <c r="X387" s="34">
        <v>0.83</v>
      </c>
      <c r="Y387" s="34">
        <f>P387/O387</f>
        <v>1.1170802919708029</v>
      </c>
      <c r="Z387" s="34">
        <f>(Q387+P387)/O387</f>
        <v>1.3237956204379562</v>
      </c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6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</row>
    <row r="388" spans="1:48" ht="15.75" customHeight="1">
      <c r="A388" s="154" t="s">
        <v>1112</v>
      </c>
      <c r="B388" s="95">
        <v>45806</v>
      </c>
      <c r="C388" s="69" t="s">
        <v>1111</v>
      </c>
      <c r="D388" s="70">
        <v>1459</v>
      </c>
      <c r="E388" s="71">
        <v>23</v>
      </c>
      <c r="F388" s="71">
        <v>23.1</v>
      </c>
      <c r="G388" s="71">
        <v>4.2699999999999996</v>
      </c>
      <c r="H388" s="71">
        <v>0.14000000000000001</v>
      </c>
      <c r="I388" s="71">
        <v>0.42</v>
      </c>
      <c r="J388" s="72">
        <v>3.2000000000000001E-2</v>
      </c>
      <c r="K388" s="72">
        <v>9.2999999999999999E-2</v>
      </c>
      <c r="L388" s="72">
        <v>4.4999999999999998E-2</v>
      </c>
      <c r="M388" s="72">
        <v>2.3E-2</v>
      </c>
      <c r="N388" s="87">
        <f t="shared" si="29"/>
        <v>94.977000000000004</v>
      </c>
      <c r="O388" s="82">
        <v>34.9</v>
      </c>
      <c r="P388" s="34">
        <v>37.380000000000003</v>
      </c>
      <c r="Q388" s="34">
        <v>7.01</v>
      </c>
      <c r="R388" s="34">
        <v>17.79</v>
      </c>
      <c r="S388" s="34">
        <v>0.34</v>
      </c>
      <c r="T388" s="34">
        <v>0.24</v>
      </c>
      <c r="U388" s="34">
        <v>0.24</v>
      </c>
      <c r="V388" s="34">
        <v>0.21</v>
      </c>
      <c r="W388" s="34">
        <v>0.49</v>
      </c>
      <c r="X388" s="34">
        <v>0.91</v>
      </c>
      <c r="Y388" s="34">
        <v>1.071060171919771</v>
      </c>
      <c r="Z388" s="34">
        <v>1.2719197707736389</v>
      </c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6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</row>
    <row r="389" spans="1:48" ht="15.75" customHeight="1">
      <c r="A389" s="115"/>
      <c r="B389" s="95"/>
      <c r="C389" s="69"/>
      <c r="D389" s="70"/>
      <c r="E389" s="71"/>
      <c r="F389" s="71"/>
      <c r="G389" s="71"/>
      <c r="H389" s="71"/>
      <c r="I389" s="71"/>
      <c r="J389" s="72"/>
      <c r="K389" s="72"/>
      <c r="L389" s="72"/>
      <c r="M389" s="72"/>
      <c r="N389" s="87"/>
      <c r="O389" s="82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6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</row>
    <row r="390" spans="1:48" ht="15.75" customHeight="1">
      <c r="A390" s="154" t="s">
        <v>1114</v>
      </c>
      <c r="B390" s="95">
        <v>45807</v>
      </c>
      <c r="C390" s="69" t="s">
        <v>1113</v>
      </c>
      <c r="D390" s="70">
        <v>1456</v>
      </c>
      <c r="E390" s="71">
        <v>1</v>
      </c>
      <c r="F390" s="71">
        <v>1.1000000000000001</v>
      </c>
      <c r="G390" s="71">
        <v>4.2699999999999996</v>
      </c>
      <c r="H390" s="71">
        <v>0.15</v>
      </c>
      <c r="I390" s="71">
        <v>0.41</v>
      </c>
      <c r="J390" s="72">
        <v>3.1E-2</v>
      </c>
      <c r="K390" s="72">
        <v>0.09</v>
      </c>
      <c r="L390" s="72">
        <v>4.4999999999999998E-2</v>
      </c>
      <c r="M390" s="72">
        <v>2.3E-2</v>
      </c>
      <c r="N390" s="87">
        <f t="shared" ref="N390:N400" si="30">100-SUM(G390:M390)</f>
        <v>94.980999999999995</v>
      </c>
      <c r="O390" s="82">
        <v>34.96</v>
      </c>
      <c r="P390" s="34">
        <v>36.9</v>
      </c>
      <c r="Q390" s="34">
        <v>7.06</v>
      </c>
      <c r="R390" s="34">
        <v>17.899999999999999</v>
      </c>
      <c r="S390" s="34">
        <v>0.48</v>
      </c>
      <c r="T390" s="34">
        <v>0.27</v>
      </c>
      <c r="U390" s="34">
        <v>0.25</v>
      </c>
      <c r="V390" s="34">
        <v>0.23</v>
      </c>
      <c r="W390" s="34">
        <v>0.48</v>
      </c>
      <c r="X390" s="34">
        <v>0.97</v>
      </c>
      <c r="Y390" s="34">
        <v>1.0554919908466818</v>
      </c>
      <c r="Z390" s="34">
        <v>1.257437070938215</v>
      </c>
      <c r="AA390" s="34"/>
      <c r="AB390" s="34" t="s">
        <v>48</v>
      </c>
      <c r="AC390" s="34">
        <v>22.3</v>
      </c>
      <c r="AD390" s="34">
        <v>24.8</v>
      </c>
      <c r="AE390" s="34">
        <v>17.600000000000001</v>
      </c>
      <c r="AF390" s="34">
        <v>0.6</v>
      </c>
      <c r="AG390" s="34">
        <v>3.48</v>
      </c>
      <c r="AH390" s="34">
        <v>53.519999999999996</v>
      </c>
      <c r="AI390" s="34">
        <v>1.4090909090909089</v>
      </c>
      <c r="AJ390" s="34">
        <v>41.509433962264147</v>
      </c>
      <c r="AK390" s="34">
        <v>862.54</v>
      </c>
      <c r="AL390" s="36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</row>
    <row r="391" spans="1:48" ht="15.75" customHeight="1">
      <c r="A391" s="154" t="s">
        <v>1116</v>
      </c>
      <c r="B391" s="95">
        <v>45807</v>
      </c>
      <c r="C391" s="69" t="s">
        <v>1115</v>
      </c>
      <c r="D391" s="70">
        <v>1478</v>
      </c>
      <c r="E391" s="71">
        <v>3.1</v>
      </c>
      <c r="F391" s="71">
        <v>3.2</v>
      </c>
      <c r="G391" s="71">
        <v>4.3600000000000003</v>
      </c>
      <c r="H391" s="71">
        <v>0.16</v>
      </c>
      <c r="I391" s="71">
        <v>0.61</v>
      </c>
      <c r="J391" s="72">
        <v>0.02</v>
      </c>
      <c r="K391" s="72">
        <v>9.9000000000000005E-2</v>
      </c>
      <c r="L391" s="72">
        <v>6.5000000000000002E-2</v>
      </c>
      <c r="M391" s="72">
        <v>2.1999999999999999E-2</v>
      </c>
      <c r="N391" s="87">
        <f t="shared" si="30"/>
        <v>94.664000000000001</v>
      </c>
      <c r="O391" s="82">
        <v>34.06</v>
      </c>
      <c r="P391" s="34">
        <v>37.869999999999997</v>
      </c>
      <c r="Q391" s="34">
        <v>7.13</v>
      </c>
      <c r="R391" s="34">
        <v>17.989999999999998</v>
      </c>
      <c r="S391" s="34">
        <v>0.49</v>
      </c>
      <c r="T391" s="34">
        <v>0.25</v>
      </c>
      <c r="U391" s="34">
        <v>0.24</v>
      </c>
      <c r="V391" s="34">
        <v>0.2</v>
      </c>
      <c r="W391" s="34">
        <v>0.51</v>
      </c>
      <c r="X391" s="34">
        <v>0.93</v>
      </c>
      <c r="Y391" s="34">
        <v>1.1118614210217261</v>
      </c>
      <c r="Z391" s="34">
        <v>1.3211978860833822</v>
      </c>
      <c r="AA391" s="34"/>
      <c r="AB391" s="34" t="s">
        <v>50</v>
      </c>
      <c r="AC391" s="34">
        <v>6.3</v>
      </c>
      <c r="AD391" s="34" t="s">
        <v>97</v>
      </c>
      <c r="AE391" s="34"/>
      <c r="AF391" s="34"/>
      <c r="AG391" s="34"/>
      <c r="AH391" s="34"/>
      <c r="AI391" s="34"/>
      <c r="AJ391" s="34"/>
      <c r="AK391" s="34"/>
      <c r="AL391" s="36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</row>
    <row r="392" spans="1:48" ht="15.75" customHeight="1">
      <c r="A392" s="154" t="s">
        <v>1118</v>
      </c>
      <c r="B392" s="95">
        <v>45807</v>
      </c>
      <c r="C392" s="69" t="s">
        <v>1117</v>
      </c>
      <c r="D392" s="70">
        <v>1450</v>
      </c>
      <c r="E392" s="71">
        <v>5.3</v>
      </c>
      <c r="F392" s="71">
        <v>5.4</v>
      </c>
      <c r="G392" s="71">
        <v>4.26</v>
      </c>
      <c r="H392" s="71">
        <v>0.13</v>
      </c>
      <c r="I392" s="71">
        <v>0.51</v>
      </c>
      <c r="J392" s="72">
        <v>3.5000000000000003E-2</v>
      </c>
      <c r="K392" s="72">
        <v>9.6000000000000002E-2</v>
      </c>
      <c r="L392" s="72">
        <v>4.9000000000000002E-2</v>
      </c>
      <c r="M392" s="72">
        <v>0.02</v>
      </c>
      <c r="N392" s="87">
        <f t="shared" si="30"/>
        <v>94.9</v>
      </c>
      <c r="O392" s="82">
        <v>35.159999999999997</v>
      </c>
      <c r="P392" s="34">
        <v>37.049999999999997</v>
      </c>
      <c r="Q392" s="34">
        <v>7.06</v>
      </c>
      <c r="R392" s="34">
        <v>17.989999999999998</v>
      </c>
      <c r="S392" s="34">
        <v>0.35</v>
      </c>
      <c r="T392" s="34">
        <v>0.25</v>
      </c>
      <c r="U392" s="34">
        <v>0.25</v>
      </c>
      <c r="V392" s="34">
        <v>0.2</v>
      </c>
      <c r="W392" s="34">
        <v>0.52</v>
      </c>
      <c r="X392" s="34">
        <v>0.92</v>
      </c>
      <c r="Y392" s="34">
        <v>1.0537542662116042</v>
      </c>
      <c r="Z392" s="34">
        <v>1.2545506257110355</v>
      </c>
      <c r="AA392" s="34"/>
      <c r="AB392" s="34" t="s">
        <v>53</v>
      </c>
      <c r="AC392" s="34">
        <v>14.3</v>
      </c>
      <c r="AD392" s="34">
        <v>22.8</v>
      </c>
      <c r="AE392" s="34">
        <v>16</v>
      </c>
      <c r="AF392" s="34">
        <v>0.6</v>
      </c>
      <c r="AG392" s="34">
        <v>3.48</v>
      </c>
      <c r="AH392" s="34">
        <v>57.120000000000005</v>
      </c>
      <c r="AI392" s="34">
        <v>1.425</v>
      </c>
      <c r="AJ392" s="34">
        <v>41.237113402061858</v>
      </c>
      <c r="AK392" s="34">
        <v>801.54</v>
      </c>
      <c r="AL392" s="36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</row>
    <row r="393" spans="1:48" ht="15.75" customHeight="1">
      <c r="A393" s="154" t="s">
        <v>1119</v>
      </c>
      <c r="B393" s="95">
        <v>45807</v>
      </c>
      <c r="C393" s="69" t="s">
        <v>1120</v>
      </c>
      <c r="D393" s="70">
        <v>1465</v>
      </c>
      <c r="E393" s="71">
        <v>7.2</v>
      </c>
      <c r="F393" s="71">
        <v>7.3</v>
      </c>
      <c r="G393" s="71">
        <v>4.3099999999999996</v>
      </c>
      <c r="H393" s="71">
        <v>0.16</v>
      </c>
      <c r="I393" s="71">
        <v>0.69</v>
      </c>
      <c r="J393" s="72">
        <v>2.1000000000000001E-2</v>
      </c>
      <c r="K393" s="72">
        <v>9.9000000000000005E-2</v>
      </c>
      <c r="L393" s="72">
        <v>7.1999999999999995E-2</v>
      </c>
      <c r="M393" s="72">
        <v>2.1000000000000001E-2</v>
      </c>
      <c r="N393" s="87">
        <f t="shared" si="30"/>
        <v>94.626999999999995</v>
      </c>
      <c r="O393" s="82">
        <v>34.619999999999997</v>
      </c>
      <c r="P393" s="34">
        <v>37.770000000000003</v>
      </c>
      <c r="Q393" s="34">
        <v>6.91</v>
      </c>
      <c r="R393" s="34">
        <v>18.100000000000001</v>
      </c>
      <c r="S393" s="34">
        <v>0.34</v>
      </c>
      <c r="T393" s="34">
        <v>0.22</v>
      </c>
      <c r="U393" s="34">
        <v>0.22</v>
      </c>
      <c r="V393" s="34">
        <v>0.23</v>
      </c>
      <c r="W393" s="34">
        <v>0.47</v>
      </c>
      <c r="X393" s="34">
        <v>0.96</v>
      </c>
      <c r="Y393" s="34">
        <v>1.0909878682842289</v>
      </c>
      <c r="Z393" s="34">
        <v>1.2905834777585214</v>
      </c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6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</row>
    <row r="394" spans="1:48" ht="15.75" customHeight="1">
      <c r="A394" s="154" t="s">
        <v>1122</v>
      </c>
      <c r="B394" s="95">
        <v>45807</v>
      </c>
      <c r="C394" s="69" t="s">
        <v>1121</v>
      </c>
      <c r="D394" s="70">
        <v>1454</v>
      </c>
      <c r="E394" s="71">
        <v>9.1</v>
      </c>
      <c r="F394" s="71">
        <v>9.1999999999999993</v>
      </c>
      <c r="G394" s="71">
        <v>4.25</v>
      </c>
      <c r="H394" s="71">
        <v>0.18</v>
      </c>
      <c r="I394" s="71">
        <v>1.05</v>
      </c>
      <c r="J394" s="72">
        <v>1.2999999999999999E-2</v>
      </c>
      <c r="K394" s="72">
        <v>0.106</v>
      </c>
      <c r="L394" s="72">
        <v>0.10100000000000001</v>
      </c>
      <c r="M394" s="72">
        <v>2.1999999999999999E-2</v>
      </c>
      <c r="N394" s="87">
        <f t="shared" si="30"/>
        <v>94.278000000000006</v>
      </c>
      <c r="O394" s="82">
        <v>34.29</v>
      </c>
      <c r="P394" s="34">
        <v>38.39</v>
      </c>
      <c r="Q394" s="34">
        <v>6.91</v>
      </c>
      <c r="R394" s="34">
        <v>18.13</v>
      </c>
      <c r="S394" s="34">
        <v>0.28000000000000003</v>
      </c>
      <c r="T394" s="34">
        <v>0.18</v>
      </c>
      <c r="U394" s="34">
        <v>0.2</v>
      </c>
      <c r="V394" s="34">
        <v>0.3</v>
      </c>
      <c r="W394" s="34">
        <v>0.34399999999999997</v>
      </c>
      <c r="X394" s="34">
        <v>0.88</v>
      </c>
      <c r="Y394" s="34">
        <f>P394/O394</f>
        <v>1.1195683872849227</v>
      </c>
      <c r="Z394" s="34">
        <f>(Q394+P394)/O394</f>
        <v>1.3210848643919511</v>
      </c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6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</row>
    <row r="395" spans="1:48" ht="15.75" customHeight="1">
      <c r="A395" s="155" t="s">
        <v>1124</v>
      </c>
      <c r="B395" s="95">
        <v>45807</v>
      </c>
      <c r="C395" s="69" t="s">
        <v>1123</v>
      </c>
      <c r="D395" s="70">
        <v>1425</v>
      </c>
      <c r="E395" s="71">
        <v>10.4</v>
      </c>
      <c r="F395" s="71">
        <v>10.5</v>
      </c>
      <c r="G395" s="71">
        <v>4.07</v>
      </c>
      <c r="H395" s="71">
        <v>0.18</v>
      </c>
      <c r="I395" s="71">
        <v>1.62</v>
      </c>
      <c r="J395" s="72">
        <v>1.0999999999999999E-2</v>
      </c>
      <c r="K395" s="72">
        <v>9.6000000000000002E-2</v>
      </c>
      <c r="L395" s="72">
        <v>0.13100000000000001</v>
      </c>
      <c r="M395" s="72">
        <v>2.1000000000000001E-2</v>
      </c>
      <c r="N395" s="87">
        <f t="shared" si="30"/>
        <v>93.870999999999995</v>
      </c>
      <c r="O395" s="82">
        <v>33.229999999999997</v>
      </c>
      <c r="P395" s="34">
        <v>39.1</v>
      </c>
      <c r="Q395" s="34">
        <v>7</v>
      </c>
      <c r="R395" s="34">
        <v>18.47</v>
      </c>
      <c r="S395" s="34">
        <v>0.28000000000000003</v>
      </c>
      <c r="T395" s="34">
        <v>0.15</v>
      </c>
      <c r="U395" s="34">
        <v>0.22</v>
      </c>
      <c r="V395" s="34">
        <v>0.27</v>
      </c>
      <c r="W395" s="34">
        <v>0.4</v>
      </c>
      <c r="X395" s="34">
        <v>0.77</v>
      </c>
      <c r="Y395" s="34">
        <f>P395/O395</f>
        <v>1.1766476075835091</v>
      </c>
      <c r="Z395" s="34">
        <f>(Q395+P395)/O395</f>
        <v>1.3873006319590733</v>
      </c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6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</row>
    <row r="396" spans="1:48" ht="15.75" customHeight="1">
      <c r="A396" s="156" t="s">
        <v>1126</v>
      </c>
      <c r="B396" s="95">
        <v>45807</v>
      </c>
      <c r="C396" s="69" t="s">
        <v>1125</v>
      </c>
      <c r="D396" s="70">
        <v>1439</v>
      </c>
      <c r="E396" s="71">
        <v>16.399999999999999</v>
      </c>
      <c r="F396" s="71">
        <v>16.5</v>
      </c>
      <c r="G396" s="71">
        <v>4.26</v>
      </c>
      <c r="H396" s="71">
        <v>0.24</v>
      </c>
      <c r="I396" s="71">
        <v>0.86</v>
      </c>
      <c r="J396" s="72">
        <v>3.3000000000000002E-2</v>
      </c>
      <c r="K396" s="72">
        <v>9.7000000000000003E-2</v>
      </c>
      <c r="L396" s="72">
        <v>8.1000000000000003E-2</v>
      </c>
      <c r="M396" s="72">
        <v>2.1000000000000001E-2</v>
      </c>
      <c r="N396" s="87">
        <f t="shared" si="30"/>
        <v>94.408000000000001</v>
      </c>
      <c r="O396" s="82">
        <v>34.03</v>
      </c>
      <c r="P396" s="34">
        <v>36.74</v>
      </c>
      <c r="Q396" s="34">
        <v>6.8</v>
      </c>
      <c r="R396" s="34">
        <v>19.21</v>
      </c>
      <c r="S396" s="34">
        <v>0.51</v>
      </c>
      <c r="T396" s="34">
        <v>0.27</v>
      </c>
      <c r="U396" s="34">
        <v>0.26</v>
      </c>
      <c r="V396" s="34">
        <v>0.32</v>
      </c>
      <c r="W396" s="34">
        <v>0.42</v>
      </c>
      <c r="X396" s="34">
        <v>1.1100000000000001</v>
      </c>
      <c r="Y396" s="34">
        <v>1.0796356156332647</v>
      </c>
      <c r="Z396" s="34">
        <v>1.2794593006171024</v>
      </c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6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</row>
    <row r="397" spans="1:48" ht="15.75" customHeight="1">
      <c r="A397" s="156" t="s">
        <v>1128</v>
      </c>
      <c r="B397" s="95">
        <v>45807</v>
      </c>
      <c r="C397" s="69" t="s">
        <v>1127</v>
      </c>
      <c r="D397" s="70">
        <v>1389</v>
      </c>
      <c r="E397" s="71">
        <v>18.3</v>
      </c>
      <c r="F397" s="71">
        <v>18.399999999999999</v>
      </c>
      <c r="G397" s="71">
        <v>4.29</v>
      </c>
      <c r="H397" s="71">
        <v>0.09</v>
      </c>
      <c r="I397" s="71">
        <v>0.2</v>
      </c>
      <c r="J397" s="72">
        <v>0.13700000000000001</v>
      </c>
      <c r="K397" s="72">
        <v>0.13200000000000001</v>
      </c>
      <c r="L397" s="72">
        <v>0.01</v>
      </c>
      <c r="M397" s="72">
        <v>2.1000000000000001E-2</v>
      </c>
      <c r="N397" s="87">
        <f t="shared" si="30"/>
        <v>95.12</v>
      </c>
      <c r="O397" s="82">
        <v>34.36</v>
      </c>
      <c r="P397" s="34">
        <v>35.97</v>
      </c>
      <c r="Q397" s="34">
        <v>7.17</v>
      </c>
      <c r="R397" s="34">
        <v>17.920000000000002</v>
      </c>
      <c r="S397" s="34">
        <v>1.5</v>
      </c>
      <c r="T397" s="34">
        <v>0.52</v>
      </c>
      <c r="U397" s="34">
        <v>0.2</v>
      </c>
      <c r="V397" s="34">
        <v>0.32</v>
      </c>
      <c r="W397" s="34">
        <v>0.48</v>
      </c>
      <c r="X397" s="34">
        <v>1.17</v>
      </c>
      <c r="Y397" s="34">
        <v>1.0468568102444702</v>
      </c>
      <c r="Z397" s="34">
        <v>1.2555296856810245</v>
      </c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6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</row>
    <row r="398" spans="1:48" ht="15.75" customHeight="1">
      <c r="A398" s="156" t="s">
        <v>1130</v>
      </c>
      <c r="B398" s="95">
        <v>45807</v>
      </c>
      <c r="C398" s="69" t="s">
        <v>1129</v>
      </c>
      <c r="D398" s="70">
        <v>1427</v>
      </c>
      <c r="E398" s="71">
        <v>20.100000000000001</v>
      </c>
      <c r="F398" s="71">
        <v>20.2</v>
      </c>
      <c r="G398" s="71">
        <v>4.1900000000000004</v>
      </c>
      <c r="H398" s="71">
        <v>0.1</v>
      </c>
      <c r="I398" s="71">
        <v>0.31</v>
      </c>
      <c r="J398" s="72">
        <v>8.7999999999999995E-2</v>
      </c>
      <c r="K398" s="72">
        <v>9.7000000000000003E-2</v>
      </c>
      <c r="L398" s="72">
        <v>3.3000000000000002E-2</v>
      </c>
      <c r="M398" s="72">
        <v>0.02</v>
      </c>
      <c r="N398" s="87">
        <f t="shared" si="30"/>
        <v>95.162000000000006</v>
      </c>
      <c r="O398" s="82">
        <v>35.15</v>
      </c>
      <c r="P398" s="34">
        <v>35.85</v>
      </c>
      <c r="Q398" s="34">
        <v>7.12</v>
      </c>
      <c r="R398" s="34">
        <v>17.52</v>
      </c>
      <c r="S398" s="34">
        <v>1.1499999999999999</v>
      </c>
      <c r="T398" s="34">
        <v>0.55000000000000004</v>
      </c>
      <c r="U398" s="34">
        <v>0.18</v>
      </c>
      <c r="V398" s="34">
        <v>0.31</v>
      </c>
      <c r="W398" s="34">
        <v>0.48</v>
      </c>
      <c r="X398" s="34">
        <v>1.3</v>
      </c>
      <c r="Y398" s="34">
        <v>1.0199146514935988</v>
      </c>
      <c r="Z398" s="34">
        <v>1.222475106685633</v>
      </c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6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</row>
    <row r="399" spans="1:48" ht="15.75" customHeight="1">
      <c r="A399" s="156" t="s">
        <v>1132</v>
      </c>
      <c r="B399" s="95">
        <v>45807</v>
      </c>
      <c r="C399" s="69" t="s">
        <v>1131</v>
      </c>
      <c r="D399" s="70">
        <v>1427</v>
      </c>
      <c r="E399" s="71">
        <v>20.5</v>
      </c>
      <c r="F399" s="71">
        <v>21</v>
      </c>
      <c r="G399" s="71">
        <v>4.26</v>
      </c>
      <c r="H399" s="71">
        <v>0.15</v>
      </c>
      <c r="I399" s="71">
        <v>0.83</v>
      </c>
      <c r="J399" s="72">
        <v>2.8000000000000001E-2</v>
      </c>
      <c r="K399" s="72">
        <v>0.104</v>
      </c>
      <c r="L399" s="72">
        <v>7.9000000000000001E-2</v>
      </c>
      <c r="M399" s="72">
        <v>2.4E-2</v>
      </c>
      <c r="N399" s="87">
        <f t="shared" si="30"/>
        <v>94.525000000000006</v>
      </c>
      <c r="O399" s="123" t="s">
        <v>52</v>
      </c>
      <c r="P399" s="123" t="s">
        <v>52</v>
      </c>
      <c r="Q399" s="123" t="s">
        <v>52</v>
      </c>
      <c r="R399" s="123" t="s">
        <v>52</v>
      </c>
      <c r="S399" s="123" t="s">
        <v>52</v>
      </c>
      <c r="T399" s="123" t="s">
        <v>52</v>
      </c>
      <c r="U399" s="123" t="s">
        <v>52</v>
      </c>
      <c r="V399" s="123" t="s">
        <v>52</v>
      </c>
      <c r="W399" s="123" t="s">
        <v>52</v>
      </c>
      <c r="X399" s="123" t="s">
        <v>52</v>
      </c>
      <c r="Y399" s="123" t="s">
        <v>52</v>
      </c>
      <c r="Z399" s="123" t="s">
        <v>52</v>
      </c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6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</row>
    <row r="400" spans="1:48" ht="15.75" customHeight="1">
      <c r="A400" s="156" t="s">
        <v>1134</v>
      </c>
      <c r="B400" s="95">
        <v>45807</v>
      </c>
      <c r="C400" s="69" t="s">
        <v>1133</v>
      </c>
      <c r="D400" s="70">
        <v>1451</v>
      </c>
      <c r="E400" s="71">
        <v>23</v>
      </c>
      <c r="F400" s="71">
        <v>23.1</v>
      </c>
      <c r="G400" s="71">
        <v>4.28</v>
      </c>
      <c r="H400" s="71">
        <v>0.14000000000000001</v>
      </c>
      <c r="I400" s="71">
        <v>0.95</v>
      </c>
      <c r="J400" s="72">
        <v>2.1999999999999999E-2</v>
      </c>
      <c r="K400" s="72">
        <v>0.10299999999999999</v>
      </c>
      <c r="L400" s="72">
        <v>8.7999999999999995E-2</v>
      </c>
      <c r="M400" s="72">
        <v>2.1000000000000001E-2</v>
      </c>
      <c r="N400" s="87">
        <f t="shared" si="30"/>
        <v>94.396000000000001</v>
      </c>
      <c r="O400" s="82">
        <v>33.65</v>
      </c>
      <c r="P400" s="34">
        <v>38.53</v>
      </c>
      <c r="Q400" s="34">
        <v>7.7</v>
      </c>
      <c r="R400" s="34">
        <v>17.670000000000002</v>
      </c>
      <c r="S400" s="34">
        <v>0.33</v>
      </c>
      <c r="T400" s="34">
        <v>0.2</v>
      </c>
      <c r="U400" s="34">
        <v>0.23</v>
      </c>
      <c r="V400" s="34">
        <v>0.21</v>
      </c>
      <c r="W400" s="34">
        <v>0.47</v>
      </c>
      <c r="X400" s="34">
        <v>0.89</v>
      </c>
      <c r="Y400" s="34">
        <v>1.1399999999999999</v>
      </c>
      <c r="Z400" s="34">
        <v>1.3738484398216941</v>
      </c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6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</row>
    <row r="401" spans="1:48" ht="15.75" customHeight="1">
      <c r="A401" s="156"/>
      <c r="B401" s="95"/>
      <c r="C401" s="69"/>
      <c r="D401" s="70"/>
      <c r="E401" s="71"/>
      <c r="F401" s="71"/>
      <c r="G401" s="71"/>
      <c r="H401" s="71"/>
      <c r="I401" s="71"/>
      <c r="J401" s="72"/>
      <c r="K401" s="72"/>
      <c r="L401" s="72"/>
      <c r="M401" s="72"/>
      <c r="N401" s="87"/>
      <c r="O401" s="82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6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</row>
    <row r="402" spans="1:48" ht="15.75" customHeight="1">
      <c r="A402" s="156" t="s">
        <v>1136</v>
      </c>
      <c r="B402" s="95">
        <v>45808</v>
      </c>
      <c r="C402" s="69" t="s">
        <v>1135</v>
      </c>
      <c r="D402" s="70">
        <v>1473</v>
      </c>
      <c r="E402" s="71">
        <v>0.2</v>
      </c>
      <c r="F402" s="71">
        <v>0.3</v>
      </c>
      <c r="G402" s="71">
        <v>4.38</v>
      </c>
      <c r="H402" s="71">
        <v>0.13</v>
      </c>
      <c r="I402" s="71">
        <v>0.71</v>
      </c>
      <c r="J402" s="72">
        <v>0.03</v>
      </c>
      <c r="K402" s="72">
        <v>9.6000000000000002E-2</v>
      </c>
      <c r="L402" s="72">
        <v>7.0000000000000007E-2</v>
      </c>
      <c r="M402" s="72">
        <v>1.9E-2</v>
      </c>
      <c r="N402" s="87">
        <f t="shared" ref="N402:N415" si="31">100-SUM(G402:M402)</f>
        <v>94.564999999999998</v>
      </c>
      <c r="O402" s="82">
        <v>34.08</v>
      </c>
      <c r="P402" s="34">
        <v>38.14</v>
      </c>
      <c r="Q402" s="34">
        <v>6.93</v>
      </c>
      <c r="R402" s="34">
        <v>18.649999999999999</v>
      </c>
      <c r="S402" s="34">
        <v>0.3</v>
      </c>
      <c r="T402" s="34">
        <v>0.15</v>
      </c>
      <c r="U402" s="34">
        <v>0.23</v>
      </c>
      <c r="V402" s="34">
        <v>0.21</v>
      </c>
      <c r="W402" s="34">
        <v>0.43</v>
      </c>
      <c r="X402" s="34">
        <v>0.78</v>
      </c>
      <c r="Y402" s="34">
        <v>1.119131455399061</v>
      </c>
      <c r="Z402" s="34">
        <v>1.3224765258215962</v>
      </c>
      <c r="AA402" s="34"/>
      <c r="AB402" s="34" t="s">
        <v>48</v>
      </c>
      <c r="AC402" s="34">
        <v>22.3</v>
      </c>
      <c r="AD402" s="34" t="s">
        <v>51</v>
      </c>
      <c r="AE402" s="34"/>
      <c r="AF402" s="34"/>
      <c r="AG402" s="34"/>
      <c r="AH402" s="34"/>
      <c r="AI402" s="34"/>
      <c r="AJ402" s="34"/>
      <c r="AK402" s="34"/>
      <c r="AL402" s="36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</row>
    <row r="403" spans="1:48" ht="15.75" customHeight="1">
      <c r="A403" s="156" t="s">
        <v>1140</v>
      </c>
      <c r="B403" s="95">
        <v>45808</v>
      </c>
      <c r="C403" s="69" t="s">
        <v>1137</v>
      </c>
      <c r="D403" s="70">
        <v>1458</v>
      </c>
      <c r="E403" s="71">
        <v>1.5</v>
      </c>
      <c r="F403" s="71">
        <v>2</v>
      </c>
      <c r="G403" s="71">
        <v>4.26</v>
      </c>
      <c r="H403" s="71">
        <v>0.14000000000000001</v>
      </c>
      <c r="I403" s="71">
        <v>0.44</v>
      </c>
      <c r="J403" s="72">
        <v>2.5999999999999999E-2</v>
      </c>
      <c r="K403" s="72">
        <v>9.2999999999999999E-2</v>
      </c>
      <c r="L403" s="72">
        <v>5.1999999999999998E-2</v>
      </c>
      <c r="M403" s="72">
        <v>2.1000000000000001E-2</v>
      </c>
      <c r="N403" s="87">
        <f t="shared" si="31"/>
        <v>94.968000000000004</v>
      </c>
      <c r="O403" s="82">
        <v>34.85</v>
      </c>
      <c r="P403" s="34">
        <v>37.32</v>
      </c>
      <c r="Q403" s="34">
        <v>6.92</v>
      </c>
      <c r="R403" s="34">
        <v>18.11</v>
      </c>
      <c r="S403" s="34">
        <v>0.4</v>
      </c>
      <c r="T403" s="34">
        <v>0.24</v>
      </c>
      <c r="U403" s="34">
        <v>0.22</v>
      </c>
      <c r="V403" s="34">
        <v>0.2</v>
      </c>
      <c r="W403" s="34">
        <v>0.5</v>
      </c>
      <c r="X403" s="34">
        <v>0.99</v>
      </c>
      <c r="Y403" s="34">
        <v>1.0708751793400286</v>
      </c>
      <c r="Z403" s="34">
        <v>1.2694404591104735</v>
      </c>
      <c r="AA403" s="34"/>
      <c r="AB403" s="34" t="s">
        <v>50</v>
      </c>
      <c r="AC403" s="34">
        <v>6.3</v>
      </c>
      <c r="AD403" s="34">
        <v>25</v>
      </c>
      <c r="AE403" s="34">
        <v>16.8</v>
      </c>
      <c r="AF403" s="34">
        <v>0.6</v>
      </c>
      <c r="AG403" s="34">
        <v>3.35</v>
      </c>
      <c r="AH403" s="34">
        <v>54.25</v>
      </c>
      <c r="AI403" s="34">
        <v>1.4880952380952381</v>
      </c>
      <c r="AJ403" s="34">
        <v>40.191387559808618</v>
      </c>
      <c r="AK403" s="34">
        <v>864.67499999999995</v>
      </c>
      <c r="AL403" s="36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</row>
    <row r="404" spans="1:48" ht="15.75" customHeight="1">
      <c r="A404" s="156" t="s">
        <v>1139</v>
      </c>
      <c r="B404" s="95">
        <v>45808</v>
      </c>
      <c r="C404" s="69" t="s">
        <v>1138</v>
      </c>
      <c r="D404" s="70">
        <v>1450</v>
      </c>
      <c r="E404" s="71">
        <v>3.4</v>
      </c>
      <c r="F404" s="71">
        <v>3.5</v>
      </c>
      <c r="G404" s="71">
        <v>4.29</v>
      </c>
      <c r="H404" s="71">
        <v>0.14000000000000001</v>
      </c>
      <c r="I404" s="71">
        <v>0.52</v>
      </c>
      <c r="J404" s="72">
        <v>2.5999999999999999E-2</v>
      </c>
      <c r="K404" s="72">
        <v>9.6000000000000002E-2</v>
      </c>
      <c r="L404" s="72">
        <v>6.0999999999999999E-2</v>
      </c>
      <c r="M404" s="72">
        <v>2.3E-2</v>
      </c>
      <c r="N404" s="87">
        <f t="shared" si="31"/>
        <v>94.843999999999994</v>
      </c>
      <c r="O404" s="82">
        <v>35.020000000000003</v>
      </c>
      <c r="P404" s="34">
        <v>37.75</v>
      </c>
      <c r="Q404" s="34">
        <v>6.85</v>
      </c>
      <c r="R404" s="34">
        <v>17.68</v>
      </c>
      <c r="S404" s="34">
        <v>0.33</v>
      </c>
      <c r="T404" s="34">
        <v>0.23</v>
      </c>
      <c r="U404" s="34">
        <v>0.21</v>
      </c>
      <c r="V404" s="34">
        <v>0.2</v>
      </c>
      <c r="W404" s="34">
        <v>0.5</v>
      </c>
      <c r="X404" s="34">
        <v>0.98</v>
      </c>
      <c r="Y404" s="34">
        <v>1.0779554540262706</v>
      </c>
      <c r="Z404" s="34">
        <v>1.2735579668760708</v>
      </c>
      <c r="AA404" s="34"/>
      <c r="AB404" s="34" t="s">
        <v>53</v>
      </c>
      <c r="AC404" s="34">
        <v>22.3</v>
      </c>
      <c r="AD404" s="34"/>
      <c r="AE404" s="34"/>
      <c r="AF404" s="34"/>
      <c r="AG404" s="34"/>
      <c r="AH404" s="34"/>
      <c r="AI404" s="34"/>
      <c r="AJ404" s="34"/>
      <c r="AK404" s="34"/>
      <c r="AL404" s="36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</row>
    <row r="405" spans="1:48" ht="15.75" customHeight="1">
      <c r="A405" s="157" t="s">
        <v>1142</v>
      </c>
      <c r="B405" s="95">
        <v>45808</v>
      </c>
      <c r="C405" s="69" t="s">
        <v>1141</v>
      </c>
      <c r="D405" s="70">
        <v>1465</v>
      </c>
      <c r="E405" s="71">
        <v>5.15</v>
      </c>
      <c r="F405" s="71">
        <v>5.25</v>
      </c>
      <c r="G405" s="71">
        <v>4.24</v>
      </c>
      <c r="H405" s="71">
        <v>0.15</v>
      </c>
      <c r="I405" s="71">
        <v>0.63</v>
      </c>
      <c r="J405" s="72">
        <v>2.1999999999999999E-2</v>
      </c>
      <c r="K405" s="72">
        <v>9.5000000000000001E-2</v>
      </c>
      <c r="L405" s="72">
        <v>6.8000000000000005E-2</v>
      </c>
      <c r="M405" s="72">
        <v>2.1999999999999999E-2</v>
      </c>
      <c r="N405" s="87">
        <f t="shared" si="31"/>
        <v>94.772999999999996</v>
      </c>
      <c r="O405" s="82">
        <v>34.090000000000003</v>
      </c>
      <c r="P405" s="34">
        <v>38.49</v>
      </c>
      <c r="Q405" s="34">
        <v>6.94</v>
      </c>
      <c r="R405" s="34">
        <v>17.79</v>
      </c>
      <c r="S405" s="34">
        <v>0.39</v>
      </c>
      <c r="T405" s="34">
        <v>0.23</v>
      </c>
      <c r="U405" s="34">
        <v>0.22</v>
      </c>
      <c r="V405" s="34">
        <v>0.2</v>
      </c>
      <c r="W405" s="34">
        <v>0.5</v>
      </c>
      <c r="X405" s="34">
        <v>0.98</v>
      </c>
      <c r="Y405" s="34">
        <v>1.1290701085362276</v>
      </c>
      <c r="Z405" s="34">
        <v>1.3326488706365502</v>
      </c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6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</row>
    <row r="406" spans="1:48" ht="15.75" customHeight="1">
      <c r="A406" s="157" t="s">
        <v>1144</v>
      </c>
      <c r="B406" s="95">
        <v>45808</v>
      </c>
      <c r="C406" s="69" t="s">
        <v>1143</v>
      </c>
      <c r="D406" s="70">
        <v>1466</v>
      </c>
      <c r="E406" s="71">
        <v>7</v>
      </c>
      <c r="F406" s="71">
        <v>7.1</v>
      </c>
      <c r="G406" s="71">
        <v>4.32</v>
      </c>
      <c r="H406" s="71">
        <v>0.14000000000000001</v>
      </c>
      <c r="I406" s="71">
        <v>0.45</v>
      </c>
      <c r="J406" s="72">
        <v>2.3E-2</v>
      </c>
      <c r="K406" s="72">
        <v>9.0999999999999998E-2</v>
      </c>
      <c r="L406" s="72">
        <v>5.3999999999999999E-2</v>
      </c>
      <c r="M406" s="72">
        <v>2.1000000000000001E-2</v>
      </c>
      <c r="N406" s="87">
        <f t="shared" si="31"/>
        <v>94.900999999999996</v>
      </c>
      <c r="O406" s="82">
        <v>34.29</v>
      </c>
      <c r="P406" s="34">
        <v>38.57</v>
      </c>
      <c r="Q406" s="34">
        <v>6.93</v>
      </c>
      <c r="R406" s="34">
        <v>17.579999999999998</v>
      </c>
      <c r="S406" s="34">
        <v>0.4</v>
      </c>
      <c r="T406" s="34">
        <v>0.23</v>
      </c>
      <c r="U406" s="34">
        <v>0.22</v>
      </c>
      <c r="V406" s="34">
        <v>0.22</v>
      </c>
      <c r="W406" s="34">
        <v>0.47</v>
      </c>
      <c r="X406" s="34">
        <v>0.98</v>
      </c>
      <c r="Y406" s="34">
        <v>1.1248177311169438</v>
      </c>
      <c r="Z406" s="34">
        <v>1.3269174686497522</v>
      </c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6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</row>
    <row r="407" spans="1:48" ht="15.75" customHeight="1">
      <c r="A407" s="157" t="s">
        <v>1146</v>
      </c>
      <c r="B407" s="95">
        <v>45808</v>
      </c>
      <c r="C407" s="69" t="s">
        <v>1145</v>
      </c>
      <c r="D407" s="70">
        <v>1478</v>
      </c>
      <c r="E407" s="71">
        <v>8.5</v>
      </c>
      <c r="F407" s="71">
        <v>9</v>
      </c>
      <c r="G407" s="71">
        <v>4.34</v>
      </c>
      <c r="H407" s="71">
        <v>0.13</v>
      </c>
      <c r="I407" s="71">
        <v>0.56999999999999995</v>
      </c>
      <c r="J407" s="72">
        <v>2.7E-2</v>
      </c>
      <c r="K407" s="72">
        <v>9.0999999999999998E-2</v>
      </c>
      <c r="L407" s="72">
        <v>5.5E-2</v>
      </c>
      <c r="M407" s="72">
        <v>0.02</v>
      </c>
      <c r="N407" s="87">
        <f t="shared" si="31"/>
        <v>94.766999999999996</v>
      </c>
      <c r="O407" s="82">
        <v>35.01</v>
      </c>
      <c r="P407" s="34">
        <v>38.659999999999997</v>
      </c>
      <c r="Q407" s="34">
        <v>6.83</v>
      </c>
      <c r="R407" s="34">
        <v>17.2</v>
      </c>
      <c r="S407" s="34">
        <v>0.32</v>
      </c>
      <c r="T407" s="34">
        <v>0.18</v>
      </c>
      <c r="U407" s="34">
        <v>0.2</v>
      </c>
      <c r="V407" s="34">
        <v>0.19</v>
      </c>
      <c r="W407" s="34">
        <v>0.44</v>
      </c>
      <c r="X407" s="34">
        <v>0.86</v>
      </c>
      <c r="Y407" s="34">
        <v>1.1042559268780348</v>
      </c>
      <c r="Z407" s="34">
        <v>1.2993430448443302</v>
      </c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6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</row>
    <row r="408" spans="1:48" ht="15.75" customHeight="1">
      <c r="A408" s="157" t="s">
        <v>1148</v>
      </c>
      <c r="B408" s="95">
        <v>45808</v>
      </c>
      <c r="C408" s="69" t="s">
        <v>1147</v>
      </c>
      <c r="D408" s="70">
        <v>1469</v>
      </c>
      <c r="E408" s="71">
        <v>11</v>
      </c>
      <c r="F408" s="71">
        <v>11.1</v>
      </c>
      <c r="G408" s="71">
        <v>4.25</v>
      </c>
      <c r="H408" s="71">
        <v>0.12</v>
      </c>
      <c r="I408" s="71">
        <v>0.45</v>
      </c>
      <c r="J408" s="72">
        <v>3.6999999999999998E-2</v>
      </c>
      <c r="K408" s="72">
        <v>0.09</v>
      </c>
      <c r="L408" s="72">
        <v>4.2999999999999997E-2</v>
      </c>
      <c r="M408" s="72">
        <v>0.02</v>
      </c>
      <c r="N408" s="87">
        <f t="shared" si="31"/>
        <v>94.99</v>
      </c>
      <c r="O408" s="82">
        <v>35.51</v>
      </c>
      <c r="P408" s="34">
        <v>38.020000000000003</v>
      </c>
      <c r="Q408" s="34">
        <v>6.94</v>
      </c>
      <c r="R408" s="34">
        <v>16.760000000000002</v>
      </c>
      <c r="S408" s="34">
        <v>0.5</v>
      </c>
      <c r="T408" s="34">
        <v>0.26</v>
      </c>
      <c r="U408" s="34">
        <v>0.21</v>
      </c>
      <c r="V408" s="34">
        <v>0.24</v>
      </c>
      <c r="W408" s="34">
        <v>0.46</v>
      </c>
      <c r="X408" s="34">
        <v>0.94</v>
      </c>
      <c r="Y408" s="34">
        <v>1.0706843142776683</v>
      </c>
      <c r="Z408" s="34">
        <v>1.2661222190932133</v>
      </c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6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</row>
    <row r="409" spans="1:48" ht="15.75" customHeight="1">
      <c r="A409" s="157" t="s">
        <v>1150</v>
      </c>
      <c r="B409" s="95">
        <v>45808</v>
      </c>
      <c r="C409" s="69" t="s">
        <v>1149</v>
      </c>
      <c r="D409" s="70">
        <v>1468</v>
      </c>
      <c r="E409" s="71">
        <v>12.55</v>
      </c>
      <c r="F409" s="71">
        <v>13.05</v>
      </c>
      <c r="G409" s="71">
        <v>4.22</v>
      </c>
      <c r="H409" s="71">
        <v>0.11</v>
      </c>
      <c r="I409" s="71">
        <v>0.32</v>
      </c>
      <c r="J409" s="72">
        <v>5.5E-2</v>
      </c>
      <c r="K409" s="72">
        <v>9.0999999999999998E-2</v>
      </c>
      <c r="L409" s="72">
        <v>2.7E-2</v>
      </c>
      <c r="M409" s="72">
        <v>2.1000000000000001E-2</v>
      </c>
      <c r="N409" s="87">
        <f t="shared" si="31"/>
        <v>95.156000000000006</v>
      </c>
      <c r="O409" s="82">
        <v>36.01</v>
      </c>
      <c r="P409" s="34">
        <v>37.020000000000003</v>
      </c>
      <c r="Q409" s="34">
        <v>6.99</v>
      </c>
      <c r="R409" s="34">
        <v>16.82</v>
      </c>
      <c r="S409" s="34">
        <v>0.52</v>
      </c>
      <c r="T409" s="34">
        <v>0.28000000000000003</v>
      </c>
      <c r="U409" s="34">
        <v>0.21</v>
      </c>
      <c r="V409" s="34">
        <v>0.24</v>
      </c>
      <c r="W409" s="34">
        <v>0.46</v>
      </c>
      <c r="X409" s="34">
        <v>0.95</v>
      </c>
      <c r="Y409" s="34">
        <v>1.0280477645098585</v>
      </c>
      <c r="Z409" s="34">
        <v>1.2221605109691753</v>
      </c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6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</row>
    <row r="410" spans="1:48" ht="15.75" customHeight="1">
      <c r="A410" s="157" t="s">
        <v>1152</v>
      </c>
      <c r="B410" s="95">
        <v>45808</v>
      </c>
      <c r="C410" s="69" t="s">
        <v>1151</v>
      </c>
      <c r="D410" s="70">
        <v>1465</v>
      </c>
      <c r="E410" s="71">
        <v>14.45</v>
      </c>
      <c r="F410" s="71">
        <v>14.55</v>
      </c>
      <c r="G410" s="71">
        <v>4.28</v>
      </c>
      <c r="H410" s="71">
        <v>0.14000000000000001</v>
      </c>
      <c r="I410" s="71">
        <v>0.44</v>
      </c>
      <c r="J410" s="72">
        <v>3.5000000000000003E-2</v>
      </c>
      <c r="K410" s="72">
        <v>9.8000000000000004E-2</v>
      </c>
      <c r="L410" s="72">
        <v>4.3999999999999997E-2</v>
      </c>
      <c r="M410" s="72">
        <v>2.1999999999999999E-2</v>
      </c>
      <c r="N410" s="87">
        <f t="shared" si="31"/>
        <v>94.941000000000003</v>
      </c>
      <c r="O410" s="82">
        <v>36.68</v>
      </c>
      <c r="P410" s="34">
        <v>37.03</v>
      </c>
      <c r="Q410" s="34">
        <v>6.99</v>
      </c>
      <c r="R410" s="34">
        <v>16.670000000000002</v>
      </c>
      <c r="S410" s="34">
        <v>0.36</v>
      </c>
      <c r="T410" s="34">
        <v>0.26</v>
      </c>
      <c r="U410" s="34">
        <v>0.2</v>
      </c>
      <c r="V410" s="34">
        <v>0.23</v>
      </c>
      <c r="W410" s="34">
        <v>0.5</v>
      </c>
      <c r="X410" s="34">
        <v>0.97</v>
      </c>
      <c r="Y410" s="34">
        <v>1.0095419847328244</v>
      </c>
      <c r="Z410" s="34">
        <v>1.2001090512540895</v>
      </c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6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</row>
    <row r="411" spans="1:48" ht="15.75" customHeight="1">
      <c r="A411" s="157" t="s">
        <v>1154</v>
      </c>
      <c r="B411" s="95">
        <v>45808</v>
      </c>
      <c r="C411" s="69" t="s">
        <v>1153</v>
      </c>
      <c r="D411" s="70">
        <v>1477</v>
      </c>
      <c r="E411" s="71">
        <v>16.2</v>
      </c>
      <c r="F411" s="71">
        <v>16.3</v>
      </c>
      <c r="G411" s="71">
        <v>4.4000000000000004</v>
      </c>
      <c r="H411" s="71">
        <v>0.14000000000000001</v>
      </c>
      <c r="I411" s="71">
        <v>0.71</v>
      </c>
      <c r="J411" s="72">
        <v>2.1999999999999999E-2</v>
      </c>
      <c r="K411" s="72">
        <v>0.106</v>
      </c>
      <c r="L411" s="72">
        <v>6.7000000000000004E-2</v>
      </c>
      <c r="M411" s="72">
        <v>0.02</v>
      </c>
      <c r="N411" s="87">
        <f t="shared" si="31"/>
        <v>94.534999999999997</v>
      </c>
      <c r="O411" s="82">
        <v>35.14</v>
      </c>
      <c r="P411" s="34">
        <v>38.799999999999997</v>
      </c>
      <c r="Q411" s="34">
        <v>7.04</v>
      </c>
      <c r="R411" s="34">
        <v>16.920000000000002</v>
      </c>
      <c r="S411" s="34">
        <v>0.23</v>
      </c>
      <c r="T411" s="34">
        <v>0.17</v>
      </c>
      <c r="U411" s="34">
        <v>0.2</v>
      </c>
      <c r="V411" s="34">
        <v>0.17</v>
      </c>
      <c r="W411" s="34">
        <v>0.49</v>
      </c>
      <c r="X411" s="34">
        <v>0.73</v>
      </c>
      <c r="Y411" s="34">
        <v>1.104154809334092</v>
      </c>
      <c r="Z411" s="34">
        <v>1.3044963005122368</v>
      </c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6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</row>
    <row r="412" spans="1:48" ht="15.75" customHeight="1">
      <c r="A412" s="157" t="s">
        <v>1156</v>
      </c>
      <c r="B412" s="95">
        <v>45808</v>
      </c>
      <c r="C412" s="69" t="s">
        <v>1155</v>
      </c>
      <c r="D412" s="70">
        <v>1485</v>
      </c>
      <c r="E412" s="71">
        <v>18.100000000000001</v>
      </c>
      <c r="F412" s="71">
        <v>18.2</v>
      </c>
      <c r="G412" s="71">
        <v>4.41</v>
      </c>
      <c r="H412" s="71">
        <v>0.14000000000000001</v>
      </c>
      <c r="I412" s="71">
        <v>0.71</v>
      </c>
      <c r="J412" s="72">
        <v>1.7999999999999999E-2</v>
      </c>
      <c r="K412" s="72">
        <v>9.9000000000000005E-2</v>
      </c>
      <c r="L412" s="72">
        <v>7.0000000000000007E-2</v>
      </c>
      <c r="M412" s="72">
        <v>1.9E-2</v>
      </c>
      <c r="N412" s="87">
        <f t="shared" si="31"/>
        <v>94.534000000000006</v>
      </c>
      <c r="O412" s="82">
        <v>34.4</v>
      </c>
      <c r="P412" s="34">
        <v>39.68</v>
      </c>
      <c r="Q412" s="34">
        <v>7.41</v>
      </c>
      <c r="R412" s="34">
        <v>16.32</v>
      </c>
      <c r="S412" s="34">
        <v>0.23</v>
      </c>
      <c r="T412" s="34">
        <v>0.16</v>
      </c>
      <c r="U412" s="34">
        <v>0.2</v>
      </c>
      <c r="V412" s="34">
        <v>0.15</v>
      </c>
      <c r="W412" s="34">
        <v>0.46</v>
      </c>
      <c r="X412" s="34">
        <v>0.79</v>
      </c>
      <c r="Y412" s="34">
        <v>1.1534883720930234</v>
      </c>
      <c r="Z412" s="34">
        <v>1.3688953488372095</v>
      </c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6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</row>
    <row r="413" spans="1:48" ht="15.75" customHeight="1">
      <c r="A413" s="157" t="s">
        <v>1158</v>
      </c>
      <c r="B413" s="95">
        <v>45808</v>
      </c>
      <c r="C413" s="69" t="s">
        <v>1157</v>
      </c>
      <c r="D413" s="70">
        <v>1482</v>
      </c>
      <c r="E413" s="71">
        <v>19.25</v>
      </c>
      <c r="F413" s="71">
        <v>19.350000000000001</v>
      </c>
      <c r="G413" s="71">
        <v>4.43</v>
      </c>
      <c r="H413" s="71">
        <v>0.14000000000000001</v>
      </c>
      <c r="I413" s="71">
        <v>0.79</v>
      </c>
      <c r="J413" s="72">
        <v>1.7000000000000001E-2</v>
      </c>
      <c r="K413" s="72">
        <v>0.104</v>
      </c>
      <c r="L413" s="72">
        <v>7.2999999999999995E-2</v>
      </c>
      <c r="M413" s="72">
        <v>1.7999999999999999E-2</v>
      </c>
      <c r="N413" s="87">
        <f t="shared" si="31"/>
        <v>94.427999999999997</v>
      </c>
      <c r="O413" s="82">
        <v>34.79</v>
      </c>
      <c r="P413" s="34">
        <v>39.64</v>
      </c>
      <c r="Q413" s="34">
        <v>7.05</v>
      </c>
      <c r="R413" s="34">
        <v>16.53</v>
      </c>
      <c r="S413" s="34">
        <v>0.24</v>
      </c>
      <c r="T413" s="34">
        <v>0.13</v>
      </c>
      <c r="U413" s="34">
        <v>0.18</v>
      </c>
      <c r="V413" s="34">
        <v>0.15</v>
      </c>
      <c r="W413" s="34">
        <v>0.41</v>
      </c>
      <c r="X413" s="34">
        <v>0.74</v>
      </c>
      <c r="Y413" s="34">
        <v>1.139407875826387</v>
      </c>
      <c r="Z413" s="34">
        <v>1.3420523138832998</v>
      </c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6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</row>
    <row r="414" spans="1:48" ht="15.75" customHeight="1">
      <c r="A414" s="157" t="s">
        <v>1160</v>
      </c>
      <c r="B414" s="95">
        <v>45808</v>
      </c>
      <c r="C414" s="69" t="s">
        <v>1159</v>
      </c>
      <c r="D414" s="70">
        <v>1492</v>
      </c>
      <c r="E414" s="71">
        <v>21.3</v>
      </c>
      <c r="F414" s="71">
        <v>21.4</v>
      </c>
      <c r="G414" s="71">
        <v>4.2300000000000004</v>
      </c>
      <c r="H414" s="71">
        <v>0.15</v>
      </c>
      <c r="I414" s="71">
        <v>1.04</v>
      </c>
      <c r="J414" s="72">
        <v>1.0999999999999999E-2</v>
      </c>
      <c r="K414" s="72">
        <v>9.7000000000000003E-2</v>
      </c>
      <c r="L414" s="72">
        <v>9.4E-2</v>
      </c>
      <c r="M414" s="72">
        <v>1.7999999999999999E-2</v>
      </c>
      <c r="N414" s="87">
        <f t="shared" si="31"/>
        <v>94.36</v>
      </c>
      <c r="O414" s="82">
        <v>33.520000000000003</v>
      </c>
      <c r="P414" s="34">
        <v>40.6</v>
      </c>
      <c r="Q414" s="34">
        <v>7.16</v>
      </c>
      <c r="R414" s="34">
        <v>16.73</v>
      </c>
      <c r="S414" s="34">
        <v>0.27</v>
      </c>
      <c r="T414" s="34">
        <v>0.12</v>
      </c>
      <c r="U414" s="34">
        <v>0.19</v>
      </c>
      <c r="V414" s="34">
        <v>0.16</v>
      </c>
      <c r="W414" s="34">
        <v>0.4</v>
      </c>
      <c r="X414" s="34">
        <v>0.7</v>
      </c>
      <c r="Y414" s="34">
        <v>1.2112171837708829</v>
      </c>
      <c r="Z414" s="34">
        <v>1.4248210023866348</v>
      </c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6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</row>
    <row r="415" spans="1:48" ht="15.75" customHeight="1">
      <c r="A415" s="157" t="s">
        <v>1161</v>
      </c>
      <c r="B415" s="95">
        <v>45808</v>
      </c>
      <c r="C415" s="69" t="s">
        <v>1162</v>
      </c>
      <c r="D415" s="70">
        <v>1504</v>
      </c>
      <c r="E415" s="71">
        <v>23</v>
      </c>
      <c r="F415" s="71">
        <v>23.1</v>
      </c>
      <c r="G415" s="71">
        <v>4.45</v>
      </c>
      <c r="H415" s="71">
        <v>0.14000000000000001</v>
      </c>
      <c r="I415" s="71">
        <v>0.63</v>
      </c>
      <c r="J415" s="72">
        <v>1.4E-2</v>
      </c>
      <c r="K415" s="72">
        <v>9.5000000000000001E-2</v>
      </c>
      <c r="L415" s="72">
        <v>6.6000000000000003E-2</v>
      </c>
      <c r="M415" s="72">
        <v>1.7999999999999999E-2</v>
      </c>
      <c r="N415" s="87">
        <f t="shared" si="31"/>
        <v>94.587000000000003</v>
      </c>
      <c r="O415" s="82">
        <v>33.630000000000003</v>
      </c>
      <c r="P415" s="34">
        <v>40.39</v>
      </c>
      <c r="Q415" s="34">
        <v>7.19</v>
      </c>
      <c r="R415" s="34">
        <v>16.82</v>
      </c>
      <c r="S415" s="34">
        <v>0.22</v>
      </c>
      <c r="T415" s="34">
        <v>0.13</v>
      </c>
      <c r="U415" s="34">
        <v>0.2</v>
      </c>
      <c r="V415" s="34">
        <v>0.2</v>
      </c>
      <c r="W415" s="34">
        <v>0.41</v>
      </c>
      <c r="X415" s="34">
        <v>0.71</v>
      </c>
      <c r="Y415" s="34">
        <v>1.2010110020814748</v>
      </c>
      <c r="Z415" s="34">
        <v>1.414808206958073</v>
      </c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6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</row>
    <row r="416" spans="1:48" ht="15.75" customHeight="1">
      <c r="A416" s="157"/>
      <c r="B416" s="95"/>
      <c r="C416" s="69"/>
      <c r="D416" s="70"/>
      <c r="E416" s="71"/>
      <c r="F416" s="71"/>
      <c r="G416" s="71"/>
      <c r="H416" s="71"/>
      <c r="I416" s="71"/>
      <c r="J416" s="72"/>
      <c r="K416" s="72"/>
      <c r="L416" s="72"/>
      <c r="M416" s="72"/>
      <c r="N416" s="87"/>
      <c r="O416" s="82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6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</row>
    <row r="417" spans="1:48" ht="15.75" customHeight="1">
      <c r="A417" s="115"/>
      <c r="B417" s="95"/>
      <c r="C417" s="69"/>
      <c r="D417" s="70"/>
      <c r="E417" s="71"/>
      <c r="F417" s="71"/>
      <c r="G417" s="71"/>
      <c r="H417" s="71"/>
      <c r="I417" s="71"/>
      <c r="J417" s="72"/>
      <c r="K417" s="72"/>
      <c r="L417" s="72"/>
      <c r="M417" s="72"/>
      <c r="N417" s="87"/>
      <c r="O417" s="82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6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</row>
    <row r="418" spans="1:48" ht="15.75" customHeight="1">
      <c r="A418" s="76"/>
      <c r="B418" s="95"/>
      <c r="C418" s="33"/>
      <c r="D418" s="37"/>
      <c r="E418" s="34"/>
      <c r="F418" s="34"/>
      <c r="G418" s="34"/>
      <c r="H418" s="34"/>
      <c r="I418" s="34"/>
      <c r="J418" s="31"/>
      <c r="K418" s="31"/>
      <c r="L418" s="31"/>
      <c r="M418" s="31"/>
      <c r="N418" s="35"/>
      <c r="O418" s="82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6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</row>
    <row r="419" spans="1:48" ht="15.75" customHeight="1">
      <c r="A419" s="53"/>
      <c r="B419" s="96"/>
      <c r="C419" s="53"/>
      <c r="D419" s="54"/>
      <c r="E419" s="55"/>
      <c r="F419" s="55"/>
      <c r="G419" s="55"/>
      <c r="H419" s="55"/>
      <c r="I419" s="55"/>
      <c r="J419" s="56"/>
      <c r="K419" s="56"/>
      <c r="L419" s="56"/>
      <c r="M419" s="56"/>
      <c r="N419" s="56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7"/>
      <c r="AC419" s="55"/>
      <c r="AD419" s="55"/>
      <c r="AE419" s="55"/>
      <c r="AF419" s="55"/>
      <c r="AG419" s="55"/>
      <c r="AH419" s="55"/>
      <c r="AI419" s="55"/>
      <c r="AJ419" s="55"/>
      <c r="AK419" s="55"/>
      <c r="AL419" s="58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</row>
    <row r="420" spans="1:48" ht="15.75" customHeight="1">
      <c r="A420" s="15"/>
      <c r="B420" s="41" t="s">
        <v>41</v>
      </c>
      <c r="C420" s="15"/>
      <c r="D420" s="16">
        <f>MIN(D6:D419)</f>
        <v>1389</v>
      </c>
      <c r="E420" s="15"/>
      <c r="F420" s="15"/>
      <c r="G420" s="14">
        <f t="shared" ref="G420:Z420" si="32">MIN(G6:G419)</f>
        <v>4.07</v>
      </c>
      <c r="H420" s="14">
        <f t="shared" si="32"/>
        <v>7.0000000000000007E-2</v>
      </c>
      <c r="I420" s="14">
        <f t="shared" si="32"/>
        <v>0.15</v>
      </c>
      <c r="J420" s="17">
        <f t="shared" si="32"/>
        <v>1.0999999999999999E-2</v>
      </c>
      <c r="K420" s="17">
        <f t="shared" si="32"/>
        <v>7.4999999999999997E-2</v>
      </c>
      <c r="L420" s="17">
        <f t="shared" si="32"/>
        <v>0.01</v>
      </c>
      <c r="M420" s="17">
        <f t="shared" si="32"/>
        <v>8.0000000000000002E-3</v>
      </c>
      <c r="N420" s="17">
        <f t="shared" si="32"/>
        <v>93.870999999999995</v>
      </c>
      <c r="O420" s="14">
        <f t="shared" si="32"/>
        <v>31.17</v>
      </c>
      <c r="P420" s="14">
        <f t="shared" si="32"/>
        <v>35.76</v>
      </c>
      <c r="Q420" s="14">
        <f t="shared" si="32"/>
        <v>6.65</v>
      </c>
      <c r="R420" s="14">
        <f t="shared" si="32"/>
        <v>16.32</v>
      </c>
      <c r="S420" s="14">
        <f t="shared" si="32"/>
        <v>0.2</v>
      </c>
      <c r="T420" s="14">
        <f t="shared" si="32"/>
        <v>0.1</v>
      </c>
      <c r="U420" s="14">
        <f t="shared" si="32"/>
        <v>0.13</v>
      </c>
      <c r="V420" s="14">
        <f t="shared" si="32"/>
        <v>0.15</v>
      </c>
      <c r="W420" s="14">
        <f t="shared" si="32"/>
        <v>0.34399999999999997</v>
      </c>
      <c r="X420" s="14">
        <f t="shared" si="32"/>
        <v>0.7</v>
      </c>
      <c r="Y420" s="14">
        <f t="shared" si="32"/>
        <v>0.98976769911504436</v>
      </c>
      <c r="Z420" s="14">
        <f t="shared" si="32"/>
        <v>1.1822455752212391</v>
      </c>
      <c r="AA420" s="14"/>
      <c r="AB420" s="14"/>
      <c r="AC420" s="14"/>
      <c r="AD420" s="14">
        <f t="shared" ref="AD420:AK420" si="33">MIN(AD6:AD419)</f>
        <v>22.8</v>
      </c>
      <c r="AE420" s="14">
        <f t="shared" si="33"/>
        <v>16</v>
      </c>
      <c r="AF420" s="14">
        <f t="shared" si="33"/>
        <v>0.4</v>
      </c>
      <c r="AG420" s="14">
        <f t="shared" si="33"/>
        <v>3.22</v>
      </c>
      <c r="AH420" s="14">
        <f t="shared" si="33"/>
        <v>51.58</v>
      </c>
      <c r="AI420" s="14">
        <f t="shared" si="33"/>
        <v>1.3020833333333335</v>
      </c>
      <c r="AJ420" s="14">
        <f t="shared" si="33"/>
        <v>40.191387559808618</v>
      </c>
      <c r="AK420" s="14">
        <f t="shared" si="33"/>
        <v>801.54</v>
      </c>
      <c r="AL420" s="14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</row>
    <row r="421" spans="1:48" ht="15.75" customHeight="1">
      <c r="A421" s="18"/>
      <c r="B421" s="42" t="s">
        <v>42</v>
      </c>
      <c r="C421" s="18"/>
      <c r="D421" s="16">
        <f>MAX(D6:D419)</f>
        <v>1511</v>
      </c>
      <c r="E421" s="18"/>
      <c r="F421" s="18"/>
      <c r="G421" s="14">
        <f t="shared" ref="G421:Z421" si="34">MAX(G6:G419)</f>
        <v>4.4800000000000004</v>
      </c>
      <c r="H421" s="14">
        <f t="shared" si="34"/>
        <v>0.24</v>
      </c>
      <c r="I421" s="14">
        <f t="shared" si="34"/>
        <v>1.62</v>
      </c>
      <c r="J421" s="17">
        <f t="shared" si="34"/>
        <v>0.13700000000000001</v>
      </c>
      <c r="K421" s="17">
        <f t="shared" si="34"/>
        <v>0.13200000000000001</v>
      </c>
      <c r="L421" s="17">
        <f t="shared" si="34"/>
        <v>0.13100000000000001</v>
      </c>
      <c r="M421" s="17">
        <f t="shared" si="34"/>
        <v>4.3999999999999997E-2</v>
      </c>
      <c r="N421" s="17">
        <f t="shared" si="34"/>
        <v>95.319000000000003</v>
      </c>
      <c r="O421" s="14">
        <f t="shared" si="34"/>
        <v>36.68</v>
      </c>
      <c r="P421" s="14">
        <f t="shared" si="34"/>
        <v>40.6</v>
      </c>
      <c r="Q421" s="14">
        <f t="shared" si="34"/>
        <v>8.14</v>
      </c>
      <c r="R421" s="14">
        <f t="shared" si="34"/>
        <v>20.11</v>
      </c>
      <c r="S421" s="14">
        <f t="shared" si="34"/>
        <v>1.5</v>
      </c>
      <c r="T421" s="14">
        <f t="shared" si="34"/>
        <v>0.55000000000000004</v>
      </c>
      <c r="U421" s="14">
        <f t="shared" si="34"/>
        <v>0.33100000000000002</v>
      </c>
      <c r="V421" s="14">
        <f t="shared" si="34"/>
        <v>0.34</v>
      </c>
      <c r="W421" s="14">
        <f t="shared" si="34"/>
        <v>0.71</v>
      </c>
      <c r="X421" s="14">
        <f t="shared" si="34"/>
        <v>1.33</v>
      </c>
      <c r="Y421" s="14">
        <f t="shared" si="34"/>
        <v>1.2759063201796599</v>
      </c>
      <c r="Z421" s="14">
        <f t="shared" si="34"/>
        <v>1.5213346166185435</v>
      </c>
      <c r="AA421" s="14"/>
      <c r="AB421" s="14"/>
      <c r="AC421" s="14"/>
      <c r="AD421" s="14">
        <f t="shared" ref="AD421:AK421" si="35">MAX(AD6:AD419)</f>
        <v>25.4</v>
      </c>
      <c r="AE421" s="14">
        <f t="shared" si="35"/>
        <v>19.2</v>
      </c>
      <c r="AF421" s="14">
        <f t="shared" si="35"/>
        <v>0.6</v>
      </c>
      <c r="AG421" s="14">
        <f t="shared" si="35"/>
        <v>3.89</v>
      </c>
      <c r="AH421" s="14">
        <f t="shared" si="35"/>
        <v>57.120000000000005</v>
      </c>
      <c r="AI421" s="14">
        <f t="shared" si="35"/>
        <v>1.4880952380952381</v>
      </c>
      <c r="AJ421" s="14">
        <f t="shared" si="35"/>
        <v>43.438914027149316</v>
      </c>
      <c r="AK421" s="14">
        <f t="shared" si="35"/>
        <v>887.245</v>
      </c>
      <c r="AL421" s="14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</row>
    <row r="422" spans="1:48" ht="15.75" customHeight="1">
      <c r="A422" s="18"/>
      <c r="B422" s="42" t="s">
        <v>43</v>
      </c>
      <c r="C422" s="18"/>
      <c r="D422" s="16">
        <f>AVERAGE(D6:D419)</f>
        <v>1479.7258064516129</v>
      </c>
      <c r="E422" s="18"/>
      <c r="F422" s="18"/>
      <c r="G422" s="14">
        <f t="shared" ref="G422:Z422" si="36">AVERAGE(G6:G419)</f>
        <v>4.3163421052631517</v>
      </c>
      <c r="H422" s="14">
        <f t="shared" si="36"/>
        <v>0.15394736842105236</v>
      </c>
      <c r="I422" s="14">
        <f t="shared" si="36"/>
        <v>0.49352631578947398</v>
      </c>
      <c r="J422" s="17">
        <f t="shared" si="36"/>
        <v>2.8321052631578917E-2</v>
      </c>
      <c r="K422" s="17">
        <f t="shared" si="36"/>
        <v>0.10037894736842105</v>
      </c>
      <c r="L422" s="17">
        <f t="shared" si="36"/>
        <v>5.6118421052631644E-2</v>
      </c>
      <c r="M422" s="17">
        <f t="shared" si="36"/>
        <v>2.01552631578947E-2</v>
      </c>
      <c r="N422" s="17">
        <f t="shared" si="36"/>
        <v>94.831210526315786</v>
      </c>
      <c r="O422" s="14">
        <f t="shared" si="36"/>
        <v>34.222334217506649</v>
      </c>
      <c r="P422" s="14">
        <f t="shared" si="36"/>
        <v>37.809761273209524</v>
      </c>
      <c r="Q422" s="14">
        <f t="shared" si="36"/>
        <v>7.0792838196286469</v>
      </c>
      <c r="R422" s="14">
        <f t="shared" si="36"/>
        <v>18.14480106100795</v>
      </c>
      <c r="S422" s="14">
        <f t="shared" si="36"/>
        <v>0.33879310344827629</v>
      </c>
      <c r="T422" s="14">
        <f t="shared" si="36"/>
        <v>0.25363395225464197</v>
      </c>
      <c r="U422" s="14">
        <f t="shared" si="36"/>
        <v>0.24711140583554383</v>
      </c>
      <c r="V422" s="14">
        <f t="shared" si="36"/>
        <v>0.23050397877984063</v>
      </c>
      <c r="W422" s="14">
        <f t="shared" si="36"/>
        <v>0.4881538461538461</v>
      </c>
      <c r="X422" s="14">
        <f t="shared" si="36"/>
        <v>0.99653315649867458</v>
      </c>
      <c r="Y422" s="14">
        <f t="shared" si="36"/>
        <v>1.1055917253046705</v>
      </c>
      <c r="Z422" s="14">
        <f t="shared" si="36"/>
        <v>1.3125697646308405</v>
      </c>
      <c r="AA422" s="14"/>
      <c r="AB422" s="14"/>
      <c r="AC422" s="14"/>
      <c r="AD422" s="14">
        <f t="shared" ref="AD422:AK422" si="37">AVERAGE(AD6:AD419)</f>
        <v>24.804347826086946</v>
      </c>
      <c r="AE422" s="14">
        <f t="shared" si="37"/>
        <v>18.299999999999997</v>
      </c>
      <c r="AF422" s="14">
        <f t="shared" si="37"/>
        <v>0.59130434782608743</v>
      </c>
      <c r="AG422" s="14">
        <f t="shared" si="37"/>
        <v>3.4795652173913036</v>
      </c>
      <c r="AH422" s="14">
        <f t="shared" si="37"/>
        <v>52.829130434782584</v>
      </c>
      <c r="AI422" s="14">
        <f t="shared" si="37"/>
        <v>1.3565306326452791</v>
      </c>
      <c r="AJ422" s="14">
        <f t="shared" si="37"/>
        <v>42.446446798276099</v>
      </c>
      <c r="AK422" s="14">
        <f t="shared" si="37"/>
        <v>862.65934782608713</v>
      </c>
      <c r="AL422" s="14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</row>
    <row r="423" spans="1:48" ht="15.75" customHeight="1">
      <c r="A423" s="19"/>
      <c r="B423" s="43" t="s">
        <v>44</v>
      </c>
      <c r="C423" s="19"/>
      <c r="D423" s="14">
        <f>STDEV(D6:D419)</f>
        <v>15.452739205188506</v>
      </c>
      <c r="E423" s="18"/>
      <c r="F423" s="18"/>
      <c r="G423" s="14">
        <f t="shared" ref="G423:Z423" si="38">STDEV(G6:G419)</f>
        <v>7.9148094820797696E-2</v>
      </c>
      <c r="H423" s="14">
        <f t="shared" si="38"/>
        <v>2.4989652073103601E-2</v>
      </c>
      <c r="I423" s="14">
        <f t="shared" si="38"/>
        <v>0.1728518722901215</v>
      </c>
      <c r="J423" s="17">
        <f t="shared" si="38"/>
        <v>1.178174783308914E-2</v>
      </c>
      <c r="K423" s="17">
        <f t="shared" si="38"/>
        <v>7.6942619162085535E-3</v>
      </c>
      <c r="L423" s="17">
        <f t="shared" si="38"/>
        <v>1.7554864697433503E-2</v>
      </c>
      <c r="M423" s="17">
        <f t="shared" si="38"/>
        <v>5.1755053986150927E-3</v>
      </c>
      <c r="N423" s="17">
        <f t="shared" si="38"/>
        <v>0.22926017963889855</v>
      </c>
      <c r="O423" s="14">
        <f t="shared" si="38"/>
        <v>0.74780164675881611</v>
      </c>
      <c r="P423" s="14">
        <f t="shared" si="38"/>
        <v>0.79915127604658509</v>
      </c>
      <c r="Q423" s="14">
        <f t="shared" si="38"/>
        <v>0.25270508119538748</v>
      </c>
      <c r="R423" s="14">
        <f t="shared" si="38"/>
        <v>0.69551681778994956</v>
      </c>
      <c r="S423" s="14">
        <f t="shared" si="38"/>
        <v>0.1165651569010854</v>
      </c>
      <c r="T423" s="14">
        <f t="shared" si="38"/>
        <v>5.8630684304814953E-2</v>
      </c>
      <c r="U423" s="14">
        <f t="shared" si="38"/>
        <v>2.4631071503097651E-2</v>
      </c>
      <c r="V423" s="14">
        <f t="shared" si="38"/>
        <v>3.4494998251052914E-2</v>
      </c>
      <c r="W423" s="14">
        <f t="shared" si="38"/>
        <v>4.5491730512349025E-2</v>
      </c>
      <c r="X423" s="14">
        <f t="shared" si="38"/>
        <v>9.4691518126860788E-2</v>
      </c>
      <c r="Y423" s="14">
        <f t="shared" si="38"/>
        <v>4.1428883475031174E-2</v>
      </c>
      <c r="Z423" s="14">
        <f t="shared" si="38"/>
        <v>4.6447334575903242E-2</v>
      </c>
      <c r="AA423" s="14"/>
      <c r="AB423" s="14"/>
      <c r="AC423" s="14"/>
      <c r="AD423" s="14">
        <f t="shared" ref="AD423:AK423" si="39">STDEV(AD6:AD419)</f>
        <v>0.37827475125841181</v>
      </c>
      <c r="AE423" s="14">
        <f t="shared" si="39"/>
        <v>0.59292120518291103</v>
      </c>
      <c r="AF423" s="14">
        <f t="shared" si="39"/>
        <v>4.1236914188472466E-2</v>
      </c>
      <c r="AG423" s="14">
        <f t="shared" si="39"/>
        <v>0.1530570920602887</v>
      </c>
      <c r="AH423" s="14">
        <f t="shared" si="39"/>
        <v>0.84819239454515971</v>
      </c>
      <c r="AI423" s="14">
        <f t="shared" si="39"/>
        <v>3.8991371833969092E-2</v>
      </c>
      <c r="AJ423" s="14">
        <f t="shared" si="39"/>
        <v>0.6910501200378919</v>
      </c>
      <c r="AK423" s="14">
        <f t="shared" si="39"/>
        <v>12.709143104635597</v>
      </c>
      <c r="AL423" s="14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</row>
    <row r="424" spans="1:48" ht="15.75" customHeight="1">
      <c r="B424" s="10"/>
      <c r="C424" s="20"/>
      <c r="D424" s="20"/>
      <c r="E424" s="21"/>
      <c r="F424" s="21"/>
      <c r="G424" s="10"/>
      <c r="H424" s="10"/>
      <c r="I424" s="10"/>
      <c r="J424" s="10"/>
      <c r="K424" s="10"/>
      <c r="L424" s="10"/>
      <c r="M424" s="10"/>
      <c r="N424" s="23"/>
      <c r="O424" s="21"/>
      <c r="P424" s="21"/>
      <c r="Q424" s="10"/>
      <c r="R424" s="21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22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</row>
    <row r="425" spans="1:48" ht="15.75" customHeight="1">
      <c r="B425" s="10"/>
      <c r="C425" s="20"/>
      <c r="D425" s="20"/>
      <c r="E425" s="21"/>
      <c r="F425" s="21"/>
      <c r="G425" s="10"/>
      <c r="H425" s="10"/>
      <c r="I425" s="10"/>
      <c r="J425" s="10"/>
      <c r="K425" s="10"/>
      <c r="L425" s="10"/>
      <c r="M425" s="10"/>
      <c r="N425" s="23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22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</row>
    <row r="426" spans="1:48" ht="15.75" customHeight="1">
      <c r="B426" s="10"/>
      <c r="C426" s="20"/>
      <c r="D426" s="20"/>
      <c r="E426" s="21"/>
      <c r="F426" s="21"/>
      <c r="G426" s="10"/>
      <c r="H426" s="10"/>
      <c r="I426" s="10"/>
      <c r="J426" s="10"/>
      <c r="K426" s="10"/>
      <c r="L426" s="10"/>
      <c r="M426" s="10"/>
      <c r="N426" s="23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22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</row>
    <row r="427" spans="1:48" ht="15.75" customHeight="1">
      <c r="B427" s="10"/>
      <c r="C427" s="20"/>
      <c r="D427" s="20"/>
      <c r="E427" s="21"/>
      <c r="F427" s="21"/>
      <c r="G427" s="10"/>
      <c r="H427" s="10"/>
      <c r="I427" s="10"/>
      <c r="J427" s="10"/>
      <c r="K427" s="10"/>
      <c r="L427" s="10"/>
      <c r="M427" s="10"/>
      <c r="N427" s="23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22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</row>
    <row r="428" spans="1:48" ht="15.75" customHeight="1">
      <c r="B428" s="10"/>
      <c r="C428" s="20"/>
      <c r="D428" s="20"/>
      <c r="E428" s="21"/>
      <c r="F428" s="21"/>
      <c r="G428" s="10"/>
      <c r="H428" s="10"/>
      <c r="I428" s="10"/>
      <c r="J428" s="10"/>
      <c r="K428" s="10"/>
      <c r="L428" s="10"/>
      <c r="M428" s="10"/>
      <c r="N428" s="23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22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</row>
    <row r="429" spans="1:48" ht="15.75" customHeight="1">
      <c r="B429" s="10"/>
      <c r="C429" s="20"/>
      <c r="D429" s="20"/>
      <c r="E429" s="21"/>
      <c r="F429" s="21"/>
      <c r="G429" s="10"/>
      <c r="H429" s="10"/>
      <c r="I429" s="10"/>
      <c r="J429" s="10"/>
      <c r="K429" s="10"/>
      <c r="L429" s="10"/>
      <c r="M429" s="10"/>
      <c r="N429" s="23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22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</row>
    <row r="430" spans="1:48" ht="15.75" customHeight="1">
      <c r="B430" s="10"/>
      <c r="C430" s="20"/>
      <c r="D430" s="20"/>
      <c r="E430" s="21"/>
      <c r="F430" s="21"/>
      <c r="G430" s="10"/>
      <c r="H430" s="10"/>
      <c r="I430" s="10"/>
      <c r="J430" s="10"/>
      <c r="K430" s="10"/>
      <c r="L430" s="10"/>
      <c r="M430" s="10"/>
      <c r="N430" s="23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22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</row>
    <row r="431" spans="1:48" ht="15.75" customHeight="1">
      <c r="B431" s="10"/>
      <c r="C431" s="20"/>
      <c r="D431" s="20"/>
      <c r="E431" s="21"/>
      <c r="F431" s="21"/>
      <c r="G431" s="10"/>
      <c r="H431" s="10"/>
      <c r="I431" s="10"/>
      <c r="J431" s="10"/>
      <c r="K431" s="10"/>
      <c r="L431" s="10"/>
      <c r="M431" s="10"/>
      <c r="N431" s="23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22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</row>
    <row r="432" spans="1:48" ht="15.75" customHeight="1">
      <c r="B432" s="10"/>
      <c r="C432" s="20"/>
      <c r="D432" s="20"/>
      <c r="E432" s="21"/>
      <c r="F432" s="21"/>
      <c r="G432" s="10"/>
      <c r="H432" s="10"/>
      <c r="I432" s="10"/>
      <c r="J432" s="10"/>
      <c r="K432" s="10"/>
      <c r="L432" s="10"/>
      <c r="M432" s="10"/>
      <c r="N432" s="23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22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</row>
    <row r="433" spans="2:48" ht="15.75" customHeight="1">
      <c r="B433" s="10"/>
      <c r="C433" s="20"/>
      <c r="D433" s="20"/>
      <c r="E433" s="21"/>
      <c r="F433" s="21"/>
      <c r="G433" s="10"/>
      <c r="H433" s="10"/>
      <c r="I433" s="10"/>
      <c r="J433" s="10"/>
      <c r="K433" s="10"/>
      <c r="L433" s="10"/>
      <c r="M433" s="10"/>
      <c r="N433" s="23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22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</row>
    <row r="434" spans="2:48" ht="15.75" customHeight="1">
      <c r="B434" s="10"/>
      <c r="C434" s="20"/>
      <c r="D434" s="20"/>
      <c r="E434" s="21"/>
      <c r="F434" s="21"/>
      <c r="G434" s="10"/>
      <c r="H434" s="10"/>
      <c r="I434" s="10"/>
      <c r="J434" s="10"/>
      <c r="K434" s="10"/>
      <c r="L434" s="10"/>
      <c r="M434" s="10"/>
      <c r="N434" s="23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22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</row>
    <row r="435" spans="2:48" ht="15.75" customHeight="1">
      <c r="B435" s="10"/>
      <c r="C435" s="20"/>
      <c r="D435" s="20"/>
      <c r="E435" s="21"/>
      <c r="F435" s="21"/>
      <c r="G435" s="10"/>
      <c r="H435" s="10"/>
      <c r="I435" s="10"/>
      <c r="J435" s="10"/>
      <c r="K435" s="10"/>
      <c r="L435" s="10"/>
      <c r="M435" s="10"/>
      <c r="N435" s="23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22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</row>
    <row r="436" spans="2:48" ht="15.75" customHeight="1">
      <c r="B436" s="10"/>
      <c r="C436" s="20"/>
      <c r="D436" s="20"/>
      <c r="E436" s="21"/>
      <c r="F436" s="21"/>
      <c r="G436" s="10"/>
      <c r="H436" s="10"/>
      <c r="I436" s="10"/>
      <c r="J436" s="10"/>
      <c r="K436" s="10"/>
      <c r="L436" s="10"/>
      <c r="M436" s="10"/>
      <c r="N436" s="23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22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</row>
    <row r="437" spans="2:48" ht="15.75" customHeight="1">
      <c r="B437" s="10"/>
      <c r="C437" s="20"/>
      <c r="D437" s="20"/>
      <c r="E437" s="21"/>
      <c r="F437" s="21"/>
      <c r="G437" s="10"/>
      <c r="H437" s="10"/>
      <c r="I437" s="10"/>
      <c r="J437" s="10"/>
      <c r="K437" s="10"/>
      <c r="L437" s="10"/>
      <c r="M437" s="10"/>
      <c r="N437" s="23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22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</row>
    <row r="438" spans="2:48" ht="15.75" customHeight="1">
      <c r="B438" s="10"/>
      <c r="C438" s="20"/>
      <c r="D438" s="20"/>
      <c r="E438" s="21"/>
      <c r="F438" s="21"/>
      <c r="G438" s="10"/>
      <c r="H438" s="10"/>
      <c r="I438" s="10"/>
      <c r="J438" s="10"/>
      <c r="K438" s="10"/>
      <c r="L438" s="10"/>
      <c r="M438" s="10"/>
      <c r="N438" s="23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22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</row>
    <row r="439" spans="2:48" ht="15.75" customHeight="1">
      <c r="B439" s="10"/>
      <c r="C439" s="20"/>
      <c r="D439" s="20"/>
      <c r="E439" s="21"/>
      <c r="F439" s="21"/>
      <c r="G439" s="10"/>
      <c r="H439" s="10"/>
      <c r="I439" s="10"/>
      <c r="J439" s="10"/>
      <c r="K439" s="10"/>
      <c r="L439" s="10"/>
      <c r="M439" s="10"/>
      <c r="N439" s="23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22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</row>
    <row r="440" spans="2:48" ht="15.75" customHeight="1">
      <c r="B440" s="10"/>
      <c r="C440" s="20"/>
      <c r="D440" s="20"/>
      <c r="E440" s="21"/>
      <c r="F440" s="21"/>
      <c r="G440" s="10"/>
      <c r="H440" s="10"/>
      <c r="I440" s="10"/>
      <c r="J440" s="10"/>
      <c r="K440" s="10"/>
      <c r="L440" s="10"/>
      <c r="M440" s="10"/>
      <c r="N440" s="23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22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</row>
    <row r="441" spans="2:48" ht="15.75" customHeight="1">
      <c r="B441" s="10"/>
      <c r="C441" s="20"/>
      <c r="D441" s="20"/>
      <c r="E441" s="21"/>
      <c r="F441" s="21"/>
      <c r="G441" s="10"/>
      <c r="H441" s="10"/>
      <c r="I441" s="10"/>
      <c r="J441" s="10"/>
      <c r="K441" s="10"/>
      <c r="L441" s="10"/>
      <c r="M441" s="10"/>
      <c r="N441" s="23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22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</row>
    <row r="442" spans="2:48" ht="15.75" customHeight="1">
      <c r="B442" s="10"/>
      <c r="C442" s="20"/>
      <c r="D442" s="20"/>
      <c r="E442" s="21"/>
      <c r="F442" s="21"/>
      <c r="G442" s="10"/>
      <c r="H442" s="10"/>
      <c r="I442" s="10"/>
      <c r="J442" s="10"/>
      <c r="K442" s="10"/>
      <c r="L442" s="10"/>
      <c r="M442" s="10"/>
      <c r="N442" s="23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22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</row>
    <row r="443" spans="2:48" ht="15.75" customHeight="1">
      <c r="B443" s="10"/>
      <c r="C443" s="20"/>
      <c r="D443" s="20"/>
      <c r="E443" s="21"/>
      <c r="F443" s="21"/>
      <c r="G443" s="10"/>
      <c r="H443" s="10"/>
      <c r="I443" s="10"/>
      <c r="J443" s="10"/>
      <c r="K443" s="10"/>
      <c r="L443" s="10"/>
      <c r="M443" s="10"/>
      <c r="N443" s="23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22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</row>
    <row r="444" spans="2:48" ht="15.75" customHeight="1">
      <c r="B444" s="10"/>
      <c r="C444" s="20"/>
      <c r="D444" s="20"/>
      <c r="E444" s="21"/>
      <c r="F444" s="21"/>
      <c r="G444" s="10"/>
      <c r="H444" s="10"/>
      <c r="I444" s="10"/>
      <c r="J444" s="10"/>
      <c r="K444" s="10"/>
      <c r="L444" s="10"/>
      <c r="M444" s="10"/>
      <c r="N444" s="23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22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</row>
    <row r="445" spans="2:48" ht="15.75" customHeight="1">
      <c r="B445" s="10"/>
      <c r="C445" s="20"/>
      <c r="D445" s="20"/>
      <c r="E445" s="21"/>
      <c r="F445" s="21"/>
      <c r="G445" s="10"/>
      <c r="H445" s="10"/>
      <c r="I445" s="10"/>
      <c r="J445" s="10"/>
      <c r="K445" s="10"/>
      <c r="L445" s="10"/>
      <c r="M445" s="10"/>
      <c r="N445" s="23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22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</row>
    <row r="446" spans="2:48" ht="15.75" customHeight="1">
      <c r="B446" s="10"/>
      <c r="C446" s="20"/>
      <c r="D446" s="20"/>
      <c r="E446" s="21"/>
      <c r="F446" s="21"/>
      <c r="G446" s="10"/>
      <c r="H446" s="10"/>
      <c r="I446" s="10"/>
      <c r="J446" s="10"/>
      <c r="K446" s="10"/>
      <c r="L446" s="10"/>
      <c r="M446" s="10"/>
      <c r="N446" s="23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22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</row>
    <row r="447" spans="2:48" ht="15.75" customHeight="1">
      <c r="B447" s="10"/>
      <c r="C447" s="20"/>
      <c r="D447" s="20"/>
      <c r="E447" s="21"/>
      <c r="F447" s="21"/>
      <c r="G447" s="10"/>
      <c r="H447" s="10"/>
      <c r="I447" s="10"/>
      <c r="J447" s="10"/>
      <c r="K447" s="10"/>
      <c r="L447" s="10"/>
      <c r="M447" s="10"/>
      <c r="N447" s="23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22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</row>
    <row r="448" spans="2:48" ht="15.75" customHeight="1">
      <c r="B448" s="10"/>
      <c r="C448" s="20"/>
      <c r="D448" s="20"/>
      <c r="E448" s="21"/>
      <c r="F448" s="21"/>
      <c r="G448" s="10"/>
      <c r="H448" s="10"/>
      <c r="I448" s="10"/>
      <c r="J448" s="10"/>
      <c r="K448" s="10"/>
      <c r="L448" s="10"/>
      <c r="M448" s="10"/>
      <c r="N448" s="23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22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</row>
    <row r="449" spans="2:48" ht="15.75" customHeight="1">
      <c r="B449" s="10"/>
      <c r="C449" s="20"/>
      <c r="D449" s="20"/>
      <c r="E449" s="21"/>
      <c r="F449" s="21"/>
      <c r="G449" s="10"/>
      <c r="H449" s="10"/>
      <c r="I449" s="10"/>
      <c r="J449" s="10"/>
      <c r="K449" s="10"/>
      <c r="L449" s="10"/>
      <c r="M449" s="10"/>
      <c r="N449" s="23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22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</row>
    <row r="450" spans="2:48" ht="15.75" customHeight="1">
      <c r="B450" s="10"/>
      <c r="C450" s="20"/>
      <c r="D450" s="20"/>
      <c r="E450" s="21"/>
      <c r="F450" s="21"/>
      <c r="G450" s="10"/>
      <c r="H450" s="10"/>
      <c r="I450" s="10"/>
      <c r="J450" s="10"/>
      <c r="K450" s="10"/>
      <c r="L450" s="10"/>
      <c r="M450" s="10"/>
      <c r="N450" s="23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22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</row>
    <row r="451" spans="2:48" ht="15.75" customHeight="1">
      <c r="B451" s="10"/>
      <c r="C451" s="20"/>
      <c r="D451" s="20"/>
      <c r="E451" s="21"/>
      <c r="F451" s="21"/>
      <c r="G451" s="10"/>
      <c r="H451" s="10"/>
      <c r="I451" s="10"/>
      <c r="J451" s="10"/>
      <c r="K451" s="10"/>
      <c r="L451" s="10"/>
      <c r="M451" s="10"/>
      <c r="N451" s="23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22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</row>
    <row r="452" spans="2:48" ht="15.75" customHeight="1">
      <c r="B452" s="10"/>
      <c r="C452" s="20"/>
      <c r="D452" s="20"/>
      <c r="E452" s="21"/>
      <c r="F452" s="21"/>
      <c r="G452" s="10"/>
      <c r="H452" s="10"/>
      <c r="I452" s="10"/>
      <c r="J452" s="10"/>
      <c r="K452" s="10"/>
      <c r="L452" s="10"/>
      <c r="M452" s="10"/>
      <c r="N452" s="23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22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</row>
    <row r="453" spans="2:48" ht="15.75" customHeight="1">
      <c r="B453" s="10"/>
      <c r="C453" s="20"/>
      <c r="D453" s="20"/>
      <c r="E453" s="21"/>
      <c r="F453" s="21"/>
      <c r="G453" s="10"/>
      <c r="H453" s="10"/>
      <c r="I453" s="10"/>
      <c r="J453" s="10"/>
      <c r="K453" s="10"/>
      <c r="L453" s="10"/>
      <c r="M453" s="10"/>
      <c r="N453" s="23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22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</row>
    <row r="454" spans="2:48" ht="15.75" customHeight="1">
      <c r="B454" s="10"/>
      <c r="C454" s="20"/>
      <c r="D454" s="20"/>
      <c r="E454" s="21"/>
      <c r="F454" s="21"/>
      <c r="G454" s="10"/>
      <c r="H454" s="10"/>
      <c r="I454" s="10"/>
      <c r="J454" s="10"/>
      <c r="K454" s="10"/>
      <c r="L454" s="10"/>
      <c r="M454" s="10"/>
      <c r="N454" s="23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22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</row>
    <row r="455" spans="2:48" ht="15.75" customHeight="1">
      <c r="B455" s="10"/>
      <c r="C455" s="20"/>
      <c r="D455" s="20"/>
      <c r="E455" s="21"/>
      <c r="F455" s="21"/>
      <c r="G455" s="10"/>
      <c r="H455" s="10"/>
      <c r="I455" s="10"/>
      <c r="J455" s="10"/>
      <c r="K455" s="10"/>
      <c r="L455" s="10"/>
      <c r="M455" s="10"/>
      <c r="N455" s="23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22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</row>
    <row r="456" spans="2:48" ht="15.75" customHeight="1">
      <c r="B456" s="10"/>
      <c r="C456" s="20"/>
      <c r="D456" s="20"/>
      <c r="E456" s="21"/>
      <c r="F456" s="21"/>
      <c r="G456" s="10"/>
      <c r="H456" s="10"/>
      <c r="I456" s="10"/>
      <c r="J456" s="10"/>
      <c r="K456" s="10"/>
      <c r="L456" s="10"/>
      <c r="M456" s="10"/>
      <c r="N456" s="23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22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</row>
    <row r="457" spans="2:48" ht="15.75" customHeight="1">
      <c r="B457" s="10"/>
      <c r="C457" s="20"/>
      <c r="D457" s="20"/>
      <c r="E457" s="21"/>
      <c r="F457" s="21"/>
      <c r="G457" s="10"/>
      <c r="H457" s="10"/>
      <c r="I457" s="10"/>
      <c r="J457" s="10"/>
      <c r="K457" s="10"/>
      <c r="L457" s="10"/>
      <c r="M457" s="10"/>
      <c r="N457" s="23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22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</row>
    <row r="458" spans="2:48" ht="15.75" customHeight="1">
      <c r="B458" s="10"/>
      <c r="C458" s="20"/>
      <c r="D458" s="20"/>
      <c r="E458" s="21"/>
      <c r="F458" s="21"/>
      <c r="G458" s="10"/>
      <c r="H458" s="10"/>
      <c r="I458" s="10"/>
      <c r="J458" s="10"/>
      <c r="K458" s="10"/>
      <c r="L458" s="10"/>
      <c r="M458" s="10"/>
      <c r="N458" s="23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22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</row>
    <row r="459" spans="2:48" ht="15.75" customHeight="1">
      <c r="B459" s="10"/>
      <c r="C459" s="20"/>
      <c r="D459" s="20"/>
      <c r="E459" s="21"/>
      <c r="F459" s="21"/>
      <c r="G459" s="10"/>
      <c r="H459" s="10"/>
      <c r="I459" s="10"/>
      <c r="J459" s="10"/>
      <c r="K459" s="10"/>
      <c r="L459" s="10"/>
      <c r="M459" s="10"/>
      <c r="N459" s="23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22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</row>
    <row r="460" spans="2:48" ht="15.75" customHeight="1">
      <c r="B460" s="10"/>
      <c r="C460" s="20"/>
      <c r="D460" s="20"/>
      <c r="E460" s="21"/>
      <c r="F460" s="21"/>
      <c r="G460" s="10"/>
      <c r="H460" s="10"/>
      <c r="I460" s="10"/>
      <c r="J460" s="10"/>
      <c r="K460" s="10"/>
      <c r="L460" s="10"/>
      <c r="M460" s="10"/>
      <c r="N460" s="23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22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</row>
    <row r="461" spans="2:48" ht="15.75" customHeight="1">
      <c r="B461" s="10"/>
      <c r="C461" s="20"/>
      <c r="D461" s="20"/>
      <c r="E461" s="21"/>
      <c r="F461" s="21"/>
      <c r="G461" s="10"/>
      <c r="H461" s="10"/>
      <c r="I461" s="10"/>
      <c r="J461" s="10"/>
      <c r="K461" s="10"/>
      <c r="L461" s="10"/>
      <c r="M461" s="10"/>
      <c r="N461" s="23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22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</row>
    <row r="462" spans="2:48" ht="15.75" customHeight="1">
      <c r="B462" s="10"/>
      <c r="C462" s="20"/>
      <c r="D462" s="20"/>
      <c r="E462" s="21"/>
      <c r="F462" s="21"/>
      <c r="G462" s="10"/>
      <c r="H462" s="10"/>
      <c r="I462" s="10"/>
      <c r="J462" s="10"/>
      <c r="K462" s="10"/>
      <c r="L462" s="10"/>
      <c r="M462" s="10"/>
      <c r="N462" s="23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22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</row>
    <row r="463" spans="2:48" ht="15.75" customHeight="1">
      <c r="B463" s="10"/>
      <c r="C463" s="20"/>
      <c r="D463" s="20"/>
      <c r="E463" s="21"/>
      <c r="F463" s="21"/>
      <c r="G463" s="10"/>
      <c r="H463" s="10"/>
      <c r="I463" s="10"/>
      <c r="J463" s="10"/>
      <c r="K463" s="10"/>
      <c r="L463" s="10"/>
      <c r="M463" s="10"/>
      <c r="N463" s="23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22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</row>
    <row r="464" spans="2:48" ht="15.75" customHeight="1">
      <c r="B464" s="10"/>
      <c r="C464" s="20"/>
      <c r="D464" s="20"/>
      <c r="E464" s="21"/>
      <c r="F464" s="21"/>
      <c r="G464" s="10"/>
      <c r="H464" s="10"/>
      <c r="I464" s="10"/>
      <c r="J464" s="10"/>
      <c r="K464" s="10"/>
      <c r="L464" s="10"/>
      <c r="M464" s="10"/>
      <c r="N464" s="23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22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</row>
    <row r="465" spans="2:48" ht="15.75" customHeight="1">
      <c r="B465" s="10"/>
      <c r="C465" s="20"/>
      <c r="D465" s="20"/>
      <c r="E465" s="21"/>
      <c r="F465" s="21"/>
      <c r="G465" s="10"/>
      <c r="H465" s="10"/>
      <c r="I465" s="10"/>
      <c r="J465" s="10"/>
      <c r="K465" s="10"/>
      <c r="L465" s="10"/>
      <c r="M465" s="10"/>
      <c r="N465" s="23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22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</row>
    <row r="466" spans="2:48" ht="15.75" customHeight="1">
      <c r="B466" s="10"/>
      <c r="C466" s="20"/>
      <c r="D466" s="20"/>
      <c r="E466" s="21"/>
      <c r="F466" s="21"/>
      <c r="G466" s="10"/>
      <c r="H466" s="10"/>
      <c r="I466" s="10"/>
      <c r="J466" s="10"/>
      <c r="K466" s="10"/>
      <c r="L466" s="10"/>
      <c r="M466" s="10"/>
      <c r="N466" s="23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22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</row>
    <row r="467" spans="2:48" ht="15.75" customHeight="1">
      <c r="B467" s="10"/>
      <c r="C467" s="20"/>
      <c r="D467" s="20"/>
      <c r="E467" s="21"/>
      <c r="F467" s="21"/>
      <c r="G467" s="10"/>
      <c r="H467" s="10"/>
      <c r="I467" s="10"/>
      <c r="J467" s="10"/>
      <c r="K467" s="10"/>
      <c r="L467" s="10"/>
      <c r="M467" s="10"/>
      <c r="N467" s="23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22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</row>
    <row r="468" spans="2:48" ht="15.75" customHeight="1">
      <c r="B468" s="10"/>
      <c r="C468" s="20"/>
      <c r="D468" s="20"/>
      <c r="E468" s="21"/>
      <c r="F468" s="21"/>
      <c r="G468" s="10"/>
      <c r="H468" s="10"/>
      <c r="I468" s="10"/>
      <c r="J468" s="10"/>
      <c r="K468" s="10"/>
      <c r="L468" s="10"/>
      <c r="M468" s="10"/>
      <c r="N468" s="23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22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</row>
    <row r="469" spans="2:48" ht="15.75" customHeight="1">
      <c r="B469" s="10"/>
      <c r="C469" s="20"/>
      <c r="D469" s="20"/>
      <c r="E469" s="21"/>
      <c r="F469" s="21"/>
      <c r="G469" s="10"/>
      <c r="H469" s="10"/>
      <c r="I469" s="10"/>
      <c r="J469" s="10"/>
      <c r="K469" s="10"/>
      <c r="L469" s="10"/>
      <c r="M469" s="10"/>
      <c r="N469" s="23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22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</row>
    <row r="470" spans="2:48" ht="15.75" customHeight="1">
      <c r="B470" s="10"/>
      <c r="C470" s="20"/>
      <c r="D470" s="20"/>
      <c r="E470" s="21"/>
      <c r="F470" s="21"/>
      <c r="G470" s="10"/>
      <c r="H470" s="10"/>
      <c r="I470" s="10"/>
      <c r="J470" s="10"/>
      <c r="K470" s="10"/>
      <c r="L470" s="10"/>
      <c r="M470" s="10"/>
      <c r="N470" s="23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22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</row>
    <row r="471" spans="2:48" ht="15.75" customHeight="1">
      <c r="B471" s="10"/>
      <c r="C471" s="20"/>
      <c r="D471" s="20"/>
      <c r="E471" s="21"/>
      <c r="F471" s="21"/>
      <c r="G471" s="10"/>
      <c r="H471" s="10"/>
      <c r="I471" s="10"/>
      <c r="J471" s="10"/>
      <c r="K471" s="10"/>
      <c r="L471" s="10"/>
      <c r="M471" s="10"/>
      <c r="N471" s="23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22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</row>
    <row r="472" spans="2:48" ht="15.75" customHeight="1">
      <c r="B472" s="10"/>
      <c r="C472" s="20"/>
      <c r="D472" s="20"/>
      <c r="E472" s="21"/>
      <c r="F472" s="21"/>
      <c r="G472" s="10"/>
      <c r="H472" s="10"/>
      <c r="I472" s="10"/>
      <c r="J472" s="10"/>
      <c r="K472" s="10"/>
      <c r="L472" s="10"/>
      <c r="M472" s="10"/>
      <c r="N472" s="23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22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</row>
    <row r="473" spans="2:48" ht="15.75" customHeight="1">
      <c r="B473" s="10"/>
      <c r="C473" s="20"/>
      <c r="D473" s="20"/>
      <c r="E473" s="21"/>
      <c r="F473" s="21"/>
      <c r="G473" s="10"/>
      <c r="H473" s="10"/>
      <c r="I473" s="10"/>
      <c r="J473" s="10"/>
      <c r="K473" s="10"/>
      <c r="L473" s="10"/>
      <c r="M473" s="10"/>
      <c r="N473" s="23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22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</row>
    <row r="474" spans="2:48" ht="15.75" customHeight="1">
      <c r="B474" s="10"/>
      <c r="C474" s="20"/>
      <c r="D474" s="20"/>
      <c r="E474" s="21"/>
      <c r="F474" s="21"/>
      <c r="G474" s="10"/>
      <c r="H474" s="10"/>
      <c r="I474" s="10"/>
      <c r="J474" s="10"/>
      <c r="K474" s="10"/>
      <c r="L474" s="10"/>
      <c r="M474" s="10"/>
      <c r="N474" s="23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22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</row>
    <row r="475" spans="2:48" ht="15.75" customHeight="1">
      <c r="B475" s="10"/>
      <c r="C475" s="20"/>
      <c r="D475" s="20"/>
      <c r="E475" s="21"/>
      <c r="F475" s="21"/>
      <c r="G475" s="10"/>
      <c r="H475" s="10"/>
      <c r="I475" s="10"/>
      <c r="J475" s="10"/>
      <c r="K475" s="10"/>
      <c r="L475" s="10"/>
      <c r="M475" s="10"/>
      <c r="N475" s="23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22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</row>
    <row r="476" spans="2:48" ht="15.75" customHeight="1">
      <c r="B476" s="10"/>
      <c r="C476" s="20"/>
      <c r="D476" s="20"/>
      <c r="E476" s="21"/>
      <c r="F476" s="21"/>
      <c r="G476" s="10"/>
      <c r="H476" s="10"/>
      <c r="I476" s="10"/>
      <c r="J476" s="10"/>
      <c r="K476" s="10"/>
      <c r="L476" s="10"/>
      <c r="M476" s="10"/>
      <c r="N476" s="23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22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</row>
    <row r="477" spans="2:48" ht="15.75" customHeight="1">
      <c r="B477" s="10"/>
      <c r="C477" s="20"/>
      <c r="D477" s="20"/>
      <c r="E477" s="21"/>
      <c r="F477" s="21"/>
      <c r="G477" s="10"/>
      <c r="H477" s="10"/>
      <c r="I477" s="10"/>
      <c r="J477" s="10"/>
      <c r="K477" s="10"/>
      <c r="L477" s="10"/>
      <c r="M477" s="10"/>
      <c r="N477" s="23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22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</row>
    <row r="478" spans="2:48" ht="15.75" customHeight="1">
      <c r="B478" s="10"/>
      <c r="C478" s="20"/>
      <c r="D478" s="20"/>
      <c r="E478" s="21"/>
      <c r="F478" s="21"/>
      <c r="G478" s="10"/>
      <c r="H478" s="10"/>
      <c r="I478" s="10"/>
      <c r="J478" s="10"/>
      <c r="K478" s="10"/>
      <c r="L478" s="10"/>
      <c r="M478" s="10"/>
      <c r="N478" s="23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22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</row>
    <row r="479" spans="2:48" ht="15.75" customHeight="1">
      <c r="B479" s="10"/>
      <c r="C479" s="20"/>
      <c r="D479" s="20"/>
      <c r="E479" s="21"/>
      <c r="F479" s="21"/>
      <c r="G479" s="10"/>
      <c r="H479" s="10"/>
      <c r="I479" s="10"/>
      <c r="J479" s="10"/>
      <c r="K479" s="10"/>
      <c r="L479" s="10"/>
      <c r="M479" s="10"/>
      <c r="N479" s="23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22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</row>
    <row r="480" spans="2:48" ht="15.75" customHeight="1">
      <c r="B480" s="10"/>
      <c r="C480" s="20"/>
      <c r="D480" s="20"/>
      <c r="E480" s="21"/>
      <c r="F480" s="21"/>
      <c r="G480" s="10"/>
      <c r="H480" s="10"/>
      <c r="I480" s="10"/>
      <c r="J480" s="10"/>
      <c r="K480" s="10"/>
      <c r="L480" s="10"/>
      <c r="M480" s="10"/>
      <c r="N480" s="23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22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</row>
    <row r="481" spans="2:48" ht="15.75" customHeight="1">
      <c r="B481" s="10"/>
      <c r="C481" s="20"/>
      <c r="D481" s="20"/>
      <c r="E481" s="21"/>
      <c r="F481" s="21"/>
      <c r="G481" s="10"/>
      <c r="H481" s="10"/>
      <c r="I481" s="10"/>
      <c r="J481" s="10"/>
      <c r="K481" s="10"/>
      <c r="L481" s="10"/>
      <c r="M481" s="10"/>
      <c r="N481" s="23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22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</row>
    <row r="482" spans="2:48" ht="15.75" customHeight="1">
      <c r="B482" s="10"/>
      <c r="C482" s="20"/>
      <c r="D482" s="20"/>
      <c r="E482" s="21"/>
      <c r="F482" s="21"/>
      <c r="G482" s="10"/>
      <c r="H482" s="10"/>
      <c r="I482" s="10"/>
      <c r="J482" s="10"/>
      <c r="K482" s="10"/>
      <c r="L482" s="10"/>
      <c r="M482" s="10"/>
      <c r="N482" s="23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22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</row>
    <row r="483" spans="2:48" ht="15.75" customHeight="1">
      <c r="B483" s="10"/>
      <c r="C483" s="20"/>
      <c r="D483" s="20"/>
      <c r="E483" s="21"/>
      <c r="F483" s="21"/>
      <c r="G483" s="10"/>
      <c r="H483" s="10"/>
      <c r="I483" s="10"/>
      <c r="J483" s="10"/>
      <c r="K483" s="10"/>
      <c r="L483" s="10"/>
      <c r="M483" s="10"/>
      <c r="N483" s="23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22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</row>
    <row r="484" spans="2:48" ht="15.75" customHeight="1">
      <c r="B484" s="10"/>
      <c r="C484" s="20"/>
      <c r="D484" s="20"/>
      <c r="E484" s="21"/>
      <c r="F484" s="21"/>
      <c r="G484" s="10"/>
      <c r="H484" s="10"/>
      <c r="I484" s="10"/>
      <c r="J484" s="10"/>
      <c r="K484" s="10"/>
      <c r="L484" s="10"/>
      <c r="M484" s="10"/>
      <c r="N484" s="23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22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</row>
    <row r="485" spans="2:48" ht="15.75" customHeight="1">
      <c r="B485" s="10"/>
      <c r="C485" s="20"/>
      <c r="D485" s="20"/>
      <c r="E485" s="21"/>
      <c r="F485" s="21"/>
      <c r="G485" s="10"/>
      <c r="H485" s="10"/>
      <c r="I485" s="10"/>
      <c r="J485" s="10"/>
      <c r="K485" s="10"/>
      <c r="L485" s="10"/>
      <c r="M485" s="10"/>
      <c r="N485" s="23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22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</row>
    <row r="486" spans="2:48" ht="15.75" customHeight="1">
      <c r="B486" s="10"/>
      <c r="C486" s="20"/>
      <c r="D486" s="20"/>
      <c r="E486" s="21"/>
      <c r="F486" s="21"/>
      <c r="G486" s="10"/>
      <c r="H486" s="10"/>
      <c r="I486" s="10"/>
      <c r="J486" s="10"/>
      <c r="K486" s="10"/>
      <c r="L486" s="10"/>
      <c r="M486" s="10"/>
      <c r="N486" s="23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22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</row>
    <row r="487" spans="2:48" ht="15.75" customHeight="1">
      <c r="B487" s="10"/>
      <c r="C487" s="20"/>
      <c r="D487" s="20"/>
      <c r="E487" s="21"/>
      <c r="F487" s="21"/>
      <c r="G487" s="10"/>
      <c r="H487" s="10"/>
      <c r="I487" s="10"/>
      <c r="J487" s="10"/>
      <c r="K487" s="10"/>
      <c r="L487" s="10"/>
      <c r="M487" s="10"/>
      <c r="N487" s="23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22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</row>
    <row r="488" spans="2:48" ht="15.75" customHeight="1">
      <c r="B488" s="10"/>
      <c r="C488" s="20"/>
      <c r="D488" s="20"/>
      <c r="E488" s="21"/>
      <c r="F488" s="21"/>
      <c r="G488" s="10"/>
      <c r="H488" s="10"/>
      <c r="I488" s="10"/>
      <c r="J488" s="10"/>
      <c r="K488" s="10"/>
      <c r="L488" s="10"/>
      <c r="M488" s="10"/>
      <c r="N488" s="23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22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</row>
    <row r="489" spans="2:48" ht="15.75" customHeight="1">
      <c r="B489" s="10"/>
      <c r="C489" s="20"/>
      <c r="D489" s="20"/>
      <c r="E489" s="21"/>
      <c r="F489" s="21"/>
      <c r="G489" s="10"/>
      <c r="H489" s="10"/>
      <c r="I489" s="10"/>
      <c r="J489" s="10"/>
      <c r="K489" s="10"/>
      <c r="L489" s="10"/>
      <c r="M489" s="10"/>
      <c r="N489" s="23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22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</row>
    <row r="490" spans="2:48" ht="15.75" customHeight="1">
      <c r="B490" s="10"/>
      <c r="C490" s="20"/>
      <c r="D490" s="20"/>
      <c r="E490" s="21"/>
      <c r="F490" s="21"/>
      <c r="G490" s="10"/>
      <c r="H490" s="10"/>
      <c r="I490" s="10"/>
      <c r="J490" s="10"/>
      <c r="K490" s="10"/>
      <c r="L490" s="10"/>
      <c r="M490" s="10"/>
      <c r="N490" s="23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22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</row>
    <row r="491" spans="2:48" ht="15.75" customHeight="1">
      <c r="B491" s="10"/>
      <c r="C491" s="20"/>
      <c r="D491" s="20"/>
      <c r="E491" s="21"/>
      <c r="F491" s="21"/>
      <c r="G491" s="10"/>
      <c r="H491" s="10"/>
      <c r="I491" s="10"/>
      <c r="J491" s="10"/>
      <c r="K491" s="10"/>
      <c r="L491" s="10"/>
      <c r="M491" s="10"/>
      <c r="N491" s="23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22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</row>
    <row r="492" spans="2:48" ht="15.75" customHeight="1">
      <c r="B492" s="10"/>
      <c r="C492" s="20"/>
      <c r="D492" s="20"/>
      <c r="E492" s="21"/>
      <c r="F492" s="21"/>
      <c r="G492" s="10"/>
      <c r="H492" s="10"/>
      <c r="I492" s="10"/>
      <c r="J492" s="10"/>
      <c r="K492" s="10"/>
      <c r="L492" s="10"/>
      <c r="M492" s="10"/>
      <c r="N492" s="23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22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</row>
    <row r="493" spans="2:48" ht="15.75" customHeight="1">
      <c r="B493" s="10"/>
      <c r="C493" s="20"/>
      <c r="D493" s="20"/>
      <c r="E493" s="21"/>
      <c r="F493" s="21"/>
      <c r="G493" s="10"/>
      <c r="H493" s="10"/>
      <c r="I493" s="10"/>
      <c r="J493" s="10"/>
      <c r="K493" s="10"/>
      <c r="L493" s="10"/>
      <c r="M493" s="10"/>
      <c r="N493" s="23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22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</row>
    <row r="494" spans="2:48" ht="15.75" customHeight="1">
      <c r="B494" s="10"/>
      <c r="C494" s="20"/>
      <c r="D494" s="20"/>
      <c r="E494" s="21"/>
      <c r="F494" s="21"/>
      <c r="G494" s="10"/>
      <c r="H494" s="10"/>
      <c r="I494" s="10"/>
      <c r="J494" s="10"/>
      <c r="K494" s="10"/>
      <c r="L494" s="10"/>
      <c r="M494" s="10"/>
      <c r="N494" s="23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22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</row>
    <row r="495" spans="2:48" ht="15.75" customHeight="1">
      <c r="B495" s="10"/>
      <c r="C495" s="20"/>
      <c r="D495" s="20"/>
      <c r="E495" s="21"/>
      <c r="F495" s="21"/>
      <c r="G495" s="10"/>
      <c r="H495" s="10"/>
      <c r="I495" s="10"/>
      <c r="J495" s="10"/>
      <c r="K495" s="10"/>
      <c r="L495" s="10"/>
      <c r="M495" s="10"/>
      <c r="N495" s="23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22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</row>
    <row r="496" spans="2:48" ht="15.75" customHeight="1">
      <c r="B496" s="10"/>
      <c r="C496" s="20"/>
      <c r="D496" s="20"/>
      <c r="E496" s="21"/>
      <c r="F496" s="21"/>
      <c r="G496" s="10"/>
      <c r="H496" s="10"/>
      <c r="I496" s="10"/>
      <c r="J496" s="10"/>
      <c r="K496" s="10"/>
      <c r="L496" s="10"/>
      <c r="M496" s="10"/>
      <c r="N496" s="23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22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</row>
    <row r="497" spans="2:48" ht="15.75" customHeight="1">
      <c r="B497" s="10"/>
      <c r="C497" s="20"/>
      <c r="D497" s="20"/>
      <c r="E497" s="21"/>
      <c r="F497" s="21"/>
      <c r="G497" s="10"/>
      <c r="H497" s="10"/>
      <c r="I497" s="10"/>
      <c r="J497" s="10"/>
      <c r="K497" s="10"/>
      <c r="L497" s="10"/>
      <c r="M497" s="10"/>
      <c r="N497" s="23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22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</row>
    <row r="498" spans="2:48" ht="15.75" customHeight="1">
      <c r="B498" s="10"/>
      <c r="C498" s="20"/>
      <c r="D498" s="20"/>
      <c r="E498" s="21"/>
      <c r="F498" s="21"/>
      <c r="G498" s="10"/>
      <c r="H498" s="10"/>
      <c r="I498" s="10"/>
      <c r="J498" s="10"/>
      <c r="K498" s="10"/>
      <c r="L498" s="10"/>
      <c r="M498" s="10"/>
      <c r="N498" s="23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22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</row>
    <row r="499" spans="2:48" ht="15.75" customHeight="1">
      <c r="B499" s="10"/>
      <c r="C499" s="20"/>
      <c r="D499" s="20"/>
      <c r="E499" s="21"/>
      <c r="F499" s="21"/>
      <c r="G499" s="10"/>
      <c r="H499" s="10"/>
      <c r="I499" s="10"/>
      <c r="J499" s="10"/>
      <c r="K499" s="10"/>
      <c r="L499" s="10"/>
      <c r="M499" s="10"/>
      <c r="N499" s="23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22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</row>
    <row r="500" spans="2:48" ht="15.75" customHeight="1">
      <c r="B500" s="10"/>
      <c r="C500" s="20"/>
      <c r="D500" s="20"/>
      <c r="E500" s="21"/>
      <c r="F500" s="21"/>
      <c r="G500" s="10"/>
      <c r="H500" s="10"/>
      <c r="I500" s="10"/>
      <c r="J500" s="10"/>
      <c r="K500" s="10"/>
      <c r="L500" s="10"/>
      <c r="M500" s="10"/>
      <c r="N500" s="23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22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</row>
    <row r="501" spans="2:48" ht="15.75" customHeight="1">
      <c r="B501" s="10"/>
      <c r="C501" s="20"/>
      <c r="D501" s="20"/>
      <c r="E501" s="21"/>
      <c r="F501" s="21"/>
      <c r="G501" s="10"/>
      <c r="H501" s="10"/>
      <c r="I501" s="10"/>
      <c r="J501" s="10"/>
      <c r="K501" s="10"/>
      <c r="L501" s="10"/>
      <c r="M501" s="10"/>
      <c r="N501" s="23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22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</row>
    <row r="502" spans="2:48" ht="15.75" customHeight="1">
      <c r="B502" s="10"/>
      <c r="C502" s="20"/>
      <c r="D502" s="20"/>
      <c r="E502" s="21"/>
      <c r="F502" s="21"/>
      <c r="G502" s="10"/>
      <c r="H502" s="10"/>
      <c r="I502" s="10"/>
      <c r="J502" s="10"/>
      <c r="K502" s="10"/>
      <c r="L502" s="10"/>
      <c r="M502" s="10"/>
      <c r="N502" s="23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22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</row>
    <row r="503" spans="2:48" ht="15.75" customHeight="1">
      <c r="B503" s="10"/>
      <c r="C503" s="20"/>
      <c r="D503" s="20"/>
      <c r="E503" s="21"/>
      <c r="F503" s="21"/>
      <c r="G503" s="10"/>
      <c r="H503" s="10"/>
      <c r="I503" s="10"/>
      <c r="J503" s="10"/>
      <c r="K503" s="10"/>
      <c r="L503" s="10"/>
      <c r="M503" s="10"/>
      <c r="N503" s="23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22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</row>
    <row r="504" spans="2:48" ht="15.75" customHeight="1">
      <c r="B504" s="10"/>
      <c r="C504" s="20"/>
      <c r="D504" s="20"/>
      <c r="E504" s="21"/>
      <c r="F504" s="21"/>
      <c r="G504" s="10"/>
      <c r="H504" s="10"/>
      <c r="I504" s="10"/>
      <c r="J504" s="10"/>
      <c r="K504" s="10"/>
      <c r="L504" s="10"/>
      <c r="M504" s="10"/>
      <c r="N504" s="23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22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</row>
    <row r="505" spans="2:48" ht="15.75" customHeight="1">
      <c r="B505" s="10"/>
      <c r="C505" s="20"/>
      <c r="D505" s="20"/>
      <c r="E505" s="21"/>
      <c r="F505" s="21"/>
      <c r="G505" s="10"/>
      <c r="H505" s="10"/>
      <c r="I505" s="10"/>
      <c r="J505" s="10"/>
      <c r="K505" s="10"/>
      <c r="L505" s="10"/>
      <c r="M505" s="10"/>
      <c r="N505" s="23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22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</row>
    <row r="506" spans="2:48" ht="15.75" customHeight="1">
      <c r="B506" s="10"/>
      <c r="C506" s="20"/>
      <c r="D506" s="20"/>
      <c r="E506" s="21"/>
      <c r="F506" s="21"/>
      <c r="G506" s="10"/>
      <c r="H506" s="10"/>
      <c r="I506" s="10"/>
      <c r="J506" s="10"/>
      <c r="K506" s="10"/>
      <c r="L506" s="10"/>
      <c r="M506" s="10"/>
      <c r="N506" s="23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22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</row>
    <row r="507" spans="2:48" ht="15.75" customHeight="1">
      <c r="B507" s="10"/>
      <c r="C507" s="20"/>
      <c r="D507" s="20"/>
      <c r="E507" s="21"/>
      <c r="F507" s="21"/>
      <c r="G507" s="10"/>
      <c r="H507" s="10"/>
      <c r="I507" s="10"/>
      <c r="J507" s="10"/>
      <c r="K507" s="10"/>
      <c r="L507" s="10"/>
      <c r="M507" s="10"/>
      <c r="N507" s="23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22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</row>
    <row r="508" spans="2:48" ht="15.75" customHeight="1">
      <c r="B508" s="10"/>
      <c r="C508" s="20"/>
      <c r="D508" s="20"/>
      <c r="E508" s="21"/>
      <c r="F508" s="21"/>
      <c r="G508" s="10"/>
      <c r="H508" s="10"/>
      <c r="I508" s="10"/>
      <c r="J508" s="10"/>
      <c r="K508" s="10"/>
      <c r="L508" s="10"/>
      <c r="M508" s="10"/>
      <c r="N508" s="23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22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</row>
    <row r="509" spans="2:48" ht="15.75" customHeight="1">
      <c r="B509" s="10"/>
      <c r="C509" s="20"/>
      <c r="D509" s="20"/>
      <c r="E509" s="21"/>
      <c r="F509" s="21"/>
      <c r="G509" s="10"/>
      <c r="H509" s="10"/>
      <c r="I509" s="10"/>
      <c r="J509" s="10"/>
      <c r="K509" s="10"/>
      <c r="L509" s="10"/>
      <c r="M509" s="10"/>
      <c r="N509" s="23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22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</row>
    <row r="510" spans="2:48" ht="15.75" customHeight="1">
      <c r="B510" s="10"/>
      <c r="C510" s="20"/>
      <c r="D510" s="20"/>
      <c r="E510" s="21"/>
      <c r="F510" s="21"/>
      <c r="G510" s="10"/>
      <c r="H510" s="10"/>
      <c r="I510" s="10"/>
      <c r="J510" s="10"/>
      <c r="K510" s="10"/>
      <c r="L510" s="10"/>
      <c r="M510" s="10"/>
      <c r="N510" s="23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22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</row>
    <row r="511" spans="2:48" ht="15.75" customHeight="1">
      <c r="B511" s="10"/>
      <c r="C511" s="20"/>
      <c r="D511" s="20"/>
      <c r="E511" s="21"/>
      <c r="F511" s="21"/>
      <c r="G511" s="10"/>
      <c r="H511" s="10"/>
      <c r="I511" s="10"/>
      <c r="J511" s="10"/>
      <c r="K511" s="10"/>
      <c r="L511" s="10"/>
      <c r="M511" s="10"/>
      <c r="N511" s="23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22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</row>
    <row r="512" spans="2:48" ht="15.75" customHeight="1">
      <c r="B512" s="10"/>
      <c r="C512" s="20"/>
      <c r="D512" s="20"/>
      <c r="E512" s="21"/>
      <c r="F512" s="21"/>
      <c r="G512" s="10"/>
      <c r="H512" s="10"/>
      <c r="I512" s="10"/>
      <c r="J512" s="10"/>
      <c r="K512" s="10"/>
      <c r="L512" s="10"/>
      <c r="M512" s="10"/>
      <c r="N512" s="23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22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</row>
    <row r="513" spans="2:48" ht="15.75" customHeight="1">
      <c r="B513" s="10"/>
      <c r="C513" s="20"/>
      <c r="D513" s="20"/>
      <c r="E513" s="21"/>
      <c r="F513" s="21"/>
      <c r="G513" s="10"/>
      <c r="H513" s="10"/>
      <c r="I513" s="10"/>
      <c r="J513" s="10"/>
      <c r="K513" s="10"/>
      <c r="L513" s="10"/>
      <c r="M513" s="10"/>
      <c r="N513" s="23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22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</row>
    <row r="514" spans="2:48" ht="15.75" customHeight="1">
      <c r="B514" s="10"/>
      <c r="C514" s="20"/>
      <c r="D514" s="20"/>
      <c r="E514" s="21"/>
      <c r="F514" s="21"/>
      <c r="G514" s="10"/>
      <c r="H514" s="10"/>
      <c r="I514" s="10"/>
      <c r="J514" s="10"/>
      <c r="K514" s="10"/>
      <c r="L514" s="10"/>
      <c r="M514" s="10"/>
      <c r="N514" s="23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22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</row>
    <row r="515" spans="2:48" ht="15.75" customHeight="1">
      <c r="B515" s="10"/>
      <c r="C515" s="20"/>
      <c r="D515" s="20"/>
      <c r="E515" s="21"/>
      <c r="F515" s="21"/>
      <c r="G515" s="10"/>
      <c r="H515" s="10"/>
      <c r="I515" s="10"/>
      <c r="J515" s="10"/>
      <c r="K515" s="10"/>
      <c r="L515" s="10"/>
      <c r="M515" s="10"/>
      <c r="N515" s="23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22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</row>
    <row r="516" spans="2:48" ht="15.75" customHeight="1">
      <c r="B516" s="10"/>
      <c r="C516" s="20"/>
      <c r="D516" s="20"/>
      <c r="E516" s="21"/>
      <c r="F516" s="21"/>
      <c r="G516" s="10"/>
      <c r="H516" s="10"/>
      <c r="I516" s="10"/>
      <c r="J516" s="10"/>
      <c r="K516" s="10"/>
      <c r="L516" s="10"/>
      <c r="M516" s="10"/>
      <c r="N516" s="23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22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</row>
    <row r="517" spans="2:48" ht="15.75" customHeight="1">
      <c r="B517" s="10"/>
      <c r="C517" s="20"/>
      <c r="D517" s="20"/>
      <c r="E517" s="21"/>
      <c r="F517" s="21"/>
      <c r="G517" s="10"/>
      <c r="H517" s="10"/>
      <c r="I517" s="10"/>
      <c r="J517" s="10"/>
      <c r="K517" s="10"/>
      <c r="L517" s="10"/>
      <c r="M517" s="10"/>
      <c r="N517" s="23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22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</row>
    <row r="518" spans="2:48" ht="15.75" customHeight="1">
      <c r="B518" s="10"/>
      <c r="C518" s="20"/>
      <c r="D518" s="20"/>
      <c r="E518" s="21"/>
      <c r="F518" s="21"/>
      <c r="G518" s="10"/>
      <c r="H518" s="10"/>
      <c r="I518" s="10"/>
      <c r="J518" s="10"/>
      <c r="K518" s="10"/>
      <c r="L518" s="10"/>
      <c r="M518" s="10"/>
      <c r="N518" s="23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22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</row>
    <row r="519" spans="2:48" ht="15.75" customHeight="1">
      <c r="B519" s="10"/>
      <c r="C519" s="20"/>
      <c r="D519" s="20"/>
      <c r="E519" s="21"/>
      <c r="F519" s="21"/>
      <c r="G519" s="10"/>
      <c r="H519" s="10"/>
      <c r="I519" s="10"/>
      <c r="J519" s="10"/>
      <c r="K519" s="10"/>
      <c r="L519" s="10"/>
      <c r="M519" s="10"/>
      <c r="N519" s="23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22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</row>
    <row r="520" spans="2:48" ht="15.75" customHeight="1">
      <c r="B520" s="10"/>
      <c r="C520" s="20"/>
      <c r="D520" s="20"/>
      <c r="E520" s="21"/>
      <c r="F520" s="21"/>
      <c r="G520" s="10"/>
      <c r="H520" s="10"/>
      <c r="I520" s="10"/>
      <c r="J520" s="10"/>
      <c r="K520" s="10"/>
      <c r="L520" s="10"/>
      <c r="M520" s="10"/>
      <c r="N520" s="23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22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</row>
    <row r="521" spans="2:48" ht="15.75" customHeight="1">
      <c r="B521" s="10"/>
      <c r="C521" s="20"/>
      <c r="D521" s="20"/>
      <c r="E521" s="21"/>
      <c r="F521" s="21"/>
      <c r="G521" s="10"/>
      <c r="H521" s="10"/>
      <c r="I521" s="10"/>
      <c r="J521" s="10"/>
      <c r="K521" s="10"/>
      <c r="L521" s="10"/>
      <c r="M521" s="10"/>
      <c r="N521" s="23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22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</row>
    <row r="522" spans="2:48" ht="15.75" customHeight="1">
      <c r="B522" s="10"/>
      <c r="C522" s="20"/>
      <c r="D522" s="20"/>
      <c r="E522" s="21"/>
      <c r="F522" s="21"/>
      <c r="G522" s="10"/>
      <c r="H522" s="10"/>
      <c r="I522" s="10"/>
      <c r="J522" s="10"/>
      <c r="K522" s="10"/>
      <c r="L522" s="10"/>
      <c r="M522" s="10"/>
      <c r="N522" s="23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22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</row>
    <row r="523" spans="2:48" ht="15.75" customHeight="1">
      <c r="B523" s="10"/>
      <c r="C523" s="20"/>
      <c r="D523" s="20"/>
      <c r="E523" s="21"/>
      <c r="F523" s="21"/>
      <c r="G523" s="10"/>
      <c r="H523" s="10"/>
      <c r="I523" s="10"/>
      <c r="J523" s="10"/>
      <c r="K523" s="10"/>
      <c r="L523" s="10"/>
      <c r="M523" s="10"/>
      <c r="N523" s="23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22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</row>
    <row r="524" spans="2:48" ht="15.75" customHeight="1">
      <c r="B524" s="10"/>
      <c r="C524" s="20"/>
      <c r="D524" s="20"/>
      <c r="E524" s="21"/>
      <c r="F524" s="21"/>
      <c r="G524" s="10"/>
      <c r="H524" s="10"/>
      <c r="I524" s="10"/>
      <c r="J524" s="10"/>
      <c r="K524" s="10"/>
      <c r="L524" s="10"/>
      <c r="M524" s="10"/>
      <c r="N524" s="23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22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</row>
    <row r="525" spans="2:48" ht="15.75" customHeight="1">
      <c r="B525" s="10"/>
      <c r="C525" s="20"/>
      <c r="D525" s="20"/>
      <c r="E525" s="21"/>
      <c r="F525" s="21"/>
      <c r="G525" s="10"/>
      <c r="H525" s="10"/>
      <c r="I525" s="10"/>
      <c r="J525" s="10"/>
      <c r="K525" s="10"/>
      <c r="L525" s="10"/>
      <c r="M525" s="10"/>
      <c r="N525" s="23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22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</row>
    <row r="526" spans="2:48" ht="15.75" customHeight="1">
      <c r="B526" s="10"/>
      <c r="C526" s="20"/>
      <c r="D526" s="20"/>
      <c r="E526" s="21"/>
      <c r="F526" s="21"/>
      <c r="G526" s="10"/>
      <c r="H526" s="10"/>
      <c r="I526" s="10"/>
      <c r="J526" s="10"/>
      <c r="K526" s="10"/>
      <c r="L526" s="10"/>
      <c r="M526" s="10"/>
      <c r="N526" s="23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22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</row>
    <row r="527" spans="2:48" ht="15.75" customHeight="1">
      <c r="B527" s="10"/>
      <c r="C527" s="20"/>
      <c r="D527" s="20"/>
      <c r="E527" s="21"/>
      <c r="F527" s="21"/>
      <c r="G527" s="10"/>
      <c r="H527" s="10"/>
      <c r="I527" s="10"/>
      <c r="J527" s="10"/>
      <c r="K527" s="10"/>
      <c r="L527" s="10"/>
      <c r="M527" s="10"/>
      <c r="N527" s="23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22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</row>
    <row r="528" spans="2:48" ht="15.75" customHeight="1">
      <c r="B528" s="10"/>
      <c r="C528" s="20"/>
      <c r="D528" s="20"/>
      <c r="E528" s="21"/>
      <c r="F528" s="21"/>
      <c r="G528" s="10"/>
      <c r="H528" s="10"/>
      <c r="I528" s="10"/>
      <c r="J528" s="10"/>
      <c r="K528" s="10"/>
      <c r="L528" s="10"/>
      <c r="M528" s="10"/>
      <c r="N528" s="23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22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</row>
    <row r="529" spans="2:48" ht="15.75" customHeight="1">
      <c r="B529" s="10"/>
      <c r="C529" s="20"/>
      <c r="D529" s="20"/>
      <c r="E529" s="21"/>
      <c r="F529" s="21"/>
      <c r="G529" s="10"/>
      <c r="H529" s="10"/>
      <c r="I529" s="10"/>
      <c r="J529" s="10"/>
      <c r="K529" s="10"/>
      <c r="L529" s="10"/>
      <c r="M529" s="10"/>
      <c r="N529" s="23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22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</row>
    <row r="530" spans="2:48" ht="15.75" customHeight="1">
      <c r="B530" s="10"/>
      <c r="C530" s="20"/>
      <c r="D530" s="20"/>
      <c r="E530" s="21"/>
      <c r="F530" s="21"/>
      <c r="G530" s="10"/>
      <c r="H530" s="10"/>
      <c r="I530" s="10"/>
      <c r="J530" s="10"/>
      <c r="K530" s="10"/>
      <c r="L530" s="10"/>
      <c r="M530" s="10"/>
      <c r="N530" s="23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22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</row>
    <row r="531" spans="2:48" ht="15.75" customHeight="1">
      <c r="B531" s="10"/>
      <c r="C531" s="20"/>
      <c r="D531" s="20"/>
      <c r="E531" s="21"/>
      <c r="F531" s="21"/>
      <c r="G531" s="10"/>
      <c r="H531" s="10"/>
      <c r="I531" s="10"/>
      <c r="J531" s="10"/>
      <c r="K531" s="10"/>
      <c r="L531" s="10"/>
      <c r="M531" s="10"/>
      <c r="N531" s="23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22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</row>
    <row r="532" spans="2:48" ht="15.75" customHeight="1">
      <c r="B532" s="10"/>
      <c r="C532" s="20"/>
      <c r="D532" s="20"/>
      <c r="E532" s="21"/>
      <c r="F532" s="21"/>
      <c r="G532" s="10"/>
      <c r="H532" s="10"/>
      <c r="I532" s="10"/>
      <c r="J532" s="10"/>
      <c r="K532" s="10"/>
      <c r="L532" s="10"/>
      <c r="M532" s="10"/>
      <c r="N532" s="23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22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</row>
    <row r="533" spans="2:48" ht="15.75" customHeight="1">
      <c r="B533" s="10"/>
      <c r="C533" s="20"/>
      <c r="D533" s="20"/>
      <c r="E533" s="21"/>
      <c r="F533" s="21"/>
      <c r="G533" s="10"/>
      <c r="H533" s="10"/>
      <c r="I533" s="10"/>
      <c r="J533" s="10"/>
      <c r="K533" s="10"/>
      <c r="L533" s="10"/>
      <c r="M533" s="10"/>
      <c r="N533" s="23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22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</row>
    <row r="534" spans="2:48" ht="15.75" customHeight="1">
      <c r="B534" s="10"/>
      <c r="C534" s="20"/>
      <c r="D534" s="20"/>
      <c r="E534" s="21"/>
      <c r="F534" s="21"/>
      <c r="G534" s="10"/>
      <c r="H534" s="10"/>
      <c r="I534" s="10"/>
      <c r="J534" s="10"/>
      <c r="K534" s="10"/>
      <c r="L534" s="10"/>
      <c r="M534" s="10"/>
      <c r="N534" s="23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22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</row>
    <row r="535" spans="2:48" ht="15.75" customHeight="1">
      <c r="B535" s="10"/>
      <c r="C535" s="20"/>
      <c r="D535" s="20"/>
      <c r="E535" s="21"/>
      <c r="F535" s="21"/>
      <c r="G535" s="10"/>
      <c r="H535" s="10"/>
      <c r="I535" s="10"/>
      <c r="J535" s="10"/>
      <c r="K535" s="10"/>
      <c r="L535" s="10"/>
      <c r="M535" s="10"/>
      <c r="N535" s="23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22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</row>
    <row r="536" spans="2:48" ht="15.75" customHeight="1">
      <c r="B536" s="10"/>
      <c r="C536" s="20"/>
      <c r="D536" s="20"/>
      <c r="E536" s="21"/>
      <c r="F536" s="21"/>
      <c r="G536" s="10"/>
      <c r="H536" s="10"/>
      <c r="I536" s="10"/>
      <c r="J536" s="10"/>
      <c r="K536" s="10"/>
      <c r="L536" s="10"/>
      <c r="M536" s="10"/>
      <c r="N536" s="23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22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</row>
    <row r="537" spans="2:48" ht="15.75" customHeight="1">
      <c r="B537" s="10"/>
      <c r="C537" s="20"/>
      <c r="D537" s="20"/>
      <c r="E537" s="21"/>
      <c r="F537" s="21"/>
      <c r="G537" s="10"/>
      <c r="H537" s="10"/>
      <c r="I537" s="10"/>
      <c r="J537" s="10"/>
      <c r="K537" s="10"/>
      <c r="L537" s="10"/>
      <c r="M537" s="10"/>
      <c r="N537" s="23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22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</row>
    <row r="538" spans="2:48" ht="15.75" customHeight="1">
      <c r="B538" s="10"/>
      <c r="C538" s="20"/>
      <c r="D538" s="20"/>
      <c r="E538" s="21"/>
      <c r="F538" s="21"/>
      <c r="G538" s="10"/>
      <c r="H538" s="10"/>
      <c r="I538" s="10"/>
      <c r="J538" s="10"/>
      <c r="K538" s="10"/>
      <c r="L538" s="10"/>
      <c r="M538" s="10"/>
      <c r="N538" s="23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22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</row>
    <row r="539" spans="2:48" ht="15.75" customHeight="1">
      <c r="B539" s="10"/>
      <c r="C539" s="20"/>
      <c r="D539" s="20"/>
      <c r="E539" s="21"/>
      <c r="F539" s="21"/>
      <c r="G539" s="10"/>
      <c r="H539" s="10"/>
      <c r="I539" s="10"/>
      <c r="J539" s="10"/>
      <c r="K539" s="10"/>
      <c r="L539" s="10"/>
      <c r="M539" s="10"/>
      <c r="N539" s="23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22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</row>
    <row r="540" spans="2:48" ht="15.75" customHeight="1">
      <c r="B540" s="10"/>
      <c r="C540" s="20"/>
      <c r="D540" s="20"/>
      <c r="E540" s="21"/>
      <c r="F540" s="21"/>
      <c r="G540" s="10"/>
      <c r="H540" s="10"/>
      <c r="I540" s="10"/>
      <c r="J540" s="10"/>
      <c r="K540" s="10"/>
      <c r="L540" s="10"/>
      <c r="M540" s="10"/>
      <c r="N540" s="23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22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</row>
    <row r="541" spans="2:48" ht="15.75" customHeight="1">
      <c r="B541" s="10"/>
      <c r="C541" s="20"/>
      <c r="D541" s="20"/>
      <c r="E541" s="21"/>
      <c r="F541" s="21"/>
      <c r="G541" s="10"/>
      <c r="H541" s="10"/>
      <c r="I541" s="10"/>
      <c r="J541" s="10"/>
      <c r="K541" s="10"/>
      <c r="L541" s="10"/>
      <c r="M541" s="10"/>
      <c r="N541" s="23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22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</row>
    <row r="542" spans="2:48" ht="15.75" customHeight="1">
      <c r="B542" s="10"/>
      <c r="C542" s="20"/>
      <c r="D542" s="20"/>
      <c r="E542" s="21"/>
      <c r="F542" s="21"/>
      <c r="G542" s="10"/>
      <c r="H542" s="10"/>
      <c r="I542" s="10"/>
      <c r="J542" s="10"/>
      <c r="K542" s="10"/>
      <c r="L542" s="10"/>
      <c r="M542" s="10"/>
      <c r="N542" s="23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22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</row>
    <row r="543" spans="2:48" ht="15.75" customHeight="1">
      <c r="B543" s="10"/>
      <c r="C543" s="20"/>
      <c r="D543" s="20"/>
      <c r="E543" s="21"/>
      <c r="F543" s="21"/>
      <c r="G543" s="10"/>
      <c r="H543" s="10"/>
      <c r="I543" s="10"/>
      <c r="J543" s="10"/>
      <c r="K543" s="10"/>
      <c r="L543" s="10"/>
      <c r="M543" s="10"/>
      <c r="N543" s="23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22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</row>
    <row r="544" spans="2:48" ht="15.75" customHeight="1">
      <c r="B544" s="10"/>
      <c r="C544" s="20"/>
      <c r="D544" s="20"/>
      <c r="E544" s="21"/>
      <c r="F544" s="21"/>
      <c r="G544" s="10"/>
      <c r="H544" s="10"/>
      <c r="I544" s="10"/>
      <c r="J544" s="10"/>
      <c r="K544" s="10"/>
      <c r="L544" s="10"/>
      <c r="M544" s="10"/>
      <c r="N544" s="23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22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</row>
    <row r="545" spans="2:48" ht="15.75" customHeight="1">
      <c r="B545" s="10"/>
      <c r="C545" s="20"/>
      <c r="D545" s="20"/>
      <c r="E545" s="21"/>
      <c r="F545" s="21"/>
      <c r="G545" s="10"/>
      <c r="H545" s="10"/>
      <c r="I545" s="10"/>
      <c r="J545" s="10"/>
      <c r="K545" s="10"/>
      <c r="L545" s="10"/>
      <c r="M545" s="10"/>
      <c r="N545" s="23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22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</row>
    <row r="546" spans="2:48" ht="15.75" customHeight="1">
      <c r="B546" s="10"/>
      <c r="C546" s="20"/>
      <c r="D546" s="20"/>
      <c r="E546" s="21"/>
      <c r="F546" s="21"/>
      <c r="G546" s="10"/>
      <c r="H546" s="10"/>
      <c r="I546" s="10"/>
      <c r="J546" s="10"/>
      <c r="K546" s="10"/>
      <c r="L546" s="10"/>
      <c r="M546" s="10"/>
      <c r="N546" s="23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22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</row>
    <row r="547" spans="2:48" ht="15.75" customHeight="1">
      <c r="B547" s="10"/>
      <c r="C547" s="20"/>
      <c r="D547" s="20"/>
      <c r="E547" s="21"/>
      <c r="F547" s="21"/>
      <c r="G547" s="10"/>
      <c r="H547" s="10"/>
      <c r="I547" s="10"/>
      <c r="J547" s="10"/>
      <c r="K547" s="10"/>
      <c r="L547" s="10"/>
      <c r="M547" s="10"/>
      <c r="N547" s="23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22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</row>
    <row r="548" spans="2:48" ht="15.75" customHeight="1">
      <c r="B548" s="10"/>
      <c r="C548" s="20"/>
      <c r="D548" s="20"/>
      <c r="E548" s="21"/>
      <c r="F548" s="21"/>
      <c r="G548" s="10"/>
      <c r="H548" s="10"/>
      <c r="I548" s="10"/>
      <c r="J548" s="10"/>
      <c r="K548" s="10"/>
      <c r="L548" s="10"/>
      <c r="M548" s="10"/>
      <c r="N548" s="23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22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</row>
    <row r="549" spans="2:48" ht="15.75" customHeight="1">
      <c r="B549" s="10"/>
      <c r="C549" s="20"/>
      <c r="D549" s="20"/>
      <c r="E549" s="21"/>
      <c r="F549" s="21"/>
      <c r="G549" s="10"/>
      <c r="H549" s="10"/>
      <c r="I549" s="10"/>
      <c r="J549" s="10"/>
      <c r="K549" s="10"/>
      <c r="L549" s="10"/>
      <c r="M549" s="10"/>
      <c r="N549" s="23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22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</row>
    <row r="550" spans="2:48" ht="15.75" customHeight="1">
      <c r="B550" s="10"/>
      <c r="C550" s="20"/>
      <c r="D550" s="20"/>
      <c r="E550" s="21"/>
      <c r="F550" s="21"/>
      <c r="G550" s="10"/>
      <c r="H550" s="10"/>
      <c r="I550" s="10"/>
      <c r="J550" s="10"/>
      <c r="K550" s="10"/>
      <c r="L550" s="10"/>
      <c r="M550" s="10"/>
      <c r="N550" s="23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22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</row>
    <row r="551" spans="2:48" ht="15.75" customHeight="1">
      <c r="B551" s="10"/>
      <c r="C551" s="20"/>
      <c r="D551" s="20"/>
      <c r="E551" s="21"/>
      <c r="F551" s="21"/>
      <c r="G551" s="10"/>
      <c r="H551" s="10"/>
      <c r="I551" s="10"/>
      <c r="J551" s="10"/>
      <c r="K551" s="10"/>
      <c r="L551" s="10"/>
      <c r="M551" s="10"/>
      <c r="N551" s="23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22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</row>
    <row r="552" spans="2:48" ht="15.75" customHeight="1">
      <c r="B552" s="10"/>
      <c r="C552" s="20"/>
      <c r="D552" s="20"/>
      <c r="E552" s="21"/>
      <c r="F552" s="21"/>
      <c r="G552" s="10"/>
      <c r="H552" s="10"/>
      <c r="I552" s="10"/>
      <c r="J552" s="10"/>
      <c r="K552" s="10"/>
      <c r="L552" s="10"/>
      <c r="M552" s="10"/>
      <c r="N552" s="23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22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</row>
    <row r="553" spans="2:48" ht="15.75" customHeight="1">
      <c r="B553" s="10"/>
      <c r="C553" s="20"/>
      <c r="D553" s="20"/>
      <c r="E553" s="21"/>
      <c r="F553" s="21"/>
      <c r="G553" s="10"/>
      <c r="H553" s="10"/>
      <c r="I553" s="10"/>
      <c r="J553" s="10"/>
      <c r="K553" s="10"/>
      <c r="L553" s="10"/>
      <c r="M553" s="10"/>
      <c r="N553" s="23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22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</row>
    <row r="554" spans="2:48" ht="15.75" customHeight="1">
      <c r="B554" s="10"/>
      <c r="C554" s="20"/>
      <c r="D554" s="20"/>
      <c r="E554" s="21"/>
      <c r="F554" s="21"/>
      <c r="G554" s="10"/>
      <c r="H554" s="10"/>
      <c r="I554" s="10"/>
      <c r="J554" s="10"/>
      <c r="K554" s="10"/>
      <c r="L554" s="10"/>
      <c r="M554" s="10"/>
      <c r="N554" s="23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22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</row>
    <row r="555" spans="2:48" ht="15.75" customHeight="1">
      <c r="B555" s="10"/>
      <c r="C555" s="20"/>
      <c r="D555" s="20"/>
      <c r="E555" s="21"/>
      <c r="F555" s="21"/>
      <c r="G555" s="10"/>
      <c r="H555" s="10"/>
      <c r="I555" s="10"/>
      <c r="J555" s="10"/>
      <c r="K555" s="10"/>
      <c r="L555" s="10"/>
      <c r="M555" s="10"/>
      <c r="N555" s="23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22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</row>
    <row r="556" spans="2:48" ht="15.75" customHeight="1">
      <c r="B556" s="10"/>
      <c r="C556" s="20"/>
      <c r="D556" s="20"/>
      <c r="E556" s="21"/>
      <c r="F556" s="21"/>
      <c r="G556" s="10"/>
      <c r="H556" s="10"/>
      <c r="I556" s="10"/>
      <c r="J556" s="10"/>
      <c r="K556" s="10"/>
      <c r="L556" s="10"/>
      <c r="M556" s="10"/>
      <c r="N556" s="23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22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</row>
    <row r="557" spans="2:48" ht="15.75" customHeight="1">
      <c r="B557" s="10"/>
      <c r="C557" s="20"/>
      <c r="D557" s="20"/>
      <c r="E557" s="21"/>
      <c r="F557" s="21"/>
      <c r="G557" s="10"/>
      <c r="H557" s="10"/>
      <c r="I557" s="10"/>
      <c r="J557" s="10"/>
      <c r="K557" s="10"/>
      <c r="L557" s="10"/>
      <c r="M557" s="10"/>
      <c r="N557" s="23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22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</row>
    <row r="558" spans="2:48" ht="15.75" customHeight="1">
      <c r="B558" s="10"/>
      <c r="C558" s="20"/>
      <c r="D558" s="20"/>
      <c r="E558" s="21"/>
      <c r="F558" s="21"/>
      <c r="G558" s="10"/>
      <c r="H558" s="10"/>
      <c r="I558" s="10"/>
      <c r="J558" s="10"/>
      <c r="K558" s="10"/>
      <c r="L558" s="10"/>
      <c r="M558" s="10"/>
      <c r="N558" s="23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22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</row>
    <row r="559" spans="2:48" ht="15.75" customHeight="1">
      <c r="B559" s="10"/>
      <c r="C559" s="20"/>
      <c r="D559" s="20"/>
      <c r="E559" s="21"/>
      <c r="F559" s="21"/>
      <c r="G559" s="10"/>
      <c r="H559" s="10"/>
      <c r="I559" s="10"/>
      <c r="J559" s="10"/>
      <c r="K559" s="10"/>
      <c r="L559" s="10"/>
      <c r="M559" s="10"/>
      <c r="N559" s="23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22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</row>
    <row r="560" spans="2:48" ht="15.75" customHeight="1">
      <c r="B560" s="10"/>
      <c r="C560" s="20"/>
      <c r="D560" s="20"/>
      <c r="E560" s="21"/>
      <c r="F560" s="21"/>
      <c r="G560" s="10"/>
      <c r="H560" s="10"/>
      <c r="I560" s="10"/>
      <c r="J560" s="10"/>
      <c r="K560" s="10"/>
      <c r="L560" s="10"/>
      <c r="M560" s="10"/>
      <c r="N560" s="23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22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</row>
    <row r="561" spans="2:48" ht="15.75" customHeight="1">
      <c r="B561" s="10"/>
      <c r="C561" s="20"/>
      <c r="D561" s="20"/>
      <c r="E561" s="21"/>
      <c r="F561" s="21"/>
      <c r="G561" s="10"/>
      <c r="H561" s="10"/>
      <c r="I561" s="10"/>
      <c r="J561" s="10"/>
      <c r="K561" s="10"/>
      <c r="L561" s="10"/>
      <c r="M561" s="10"/>
      <c r="N561" s="23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22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</row>
    <row r="562" spans="2:48" ht="15.75" customHeight="1">
      <c r="B562" s="10"/>
      <c r="C562" s="20"/>
      <c r="D562" s="20"/>
      <c r="E562" s="21"/>
      <c r="F562" s="21"/>
      <c r="G562" s="10"/>
      <c r="H562" s="10"/>
      <c r="I562" s="10"/>
      <c r="J562" s="10"/>
      <c r="K562" s="10"/>
      <c r="L562" s="10"/>
      <c r="M562" s="10"/>
      <c r="N562" s="23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22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</row>
    <row r="563" spans="2:48" ht="15.75" customHeight="1">
      <c r="B563" s="10"/>
      <c r="C563" s="20"/>
      <c r="D563" s="20"/>
      <c r="E563" s="21"/>
      <c r="F563" s="21"/>
      <c r="G563" s="10"/>
      <c r="H563" s="10"/>
      <c r="I563" s="10"/>
      <c r="J563" s="10"/>
      <c r="K563" s="10"/>
      <c r="L563" s="10"/>
      <c r="M563" s="10"/>
      <c r="N563" s="23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22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</row>
    <row r="564" spans="2:48" ht="15.75" customHeight="1">
      <c r="B564" s="10"/>
      <c r="C564" s="20"/>
      <c r="D564" s="20"/>
      <c r="E564" s="21"/>
      <c r="F564" s="21"/>
      <c r="G564" s="10"/>
      <c r="H564" s="10"/>
      <c r="I564" s="10"/>
      <c r="J564" s="10"/>
      <c r="K564" s="10"/>
      <c r="L564" s="10"/>
      <c r="M564" s="10"/>
      <c r="N564" s="23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22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</row>
    <row r="565" spans="2:48" ht="15.75" customHeight="1">
      <c r="B565" s="10"/>
      <c r="C565" s="20"/>
      <c r="D565" s="20"/>
      <c r="E565" s="21"/>
      <c r="F565" s="21"/>
      <c r="G565" s="10"/>
      <c r="H565" s="10"/>
      <c r="I565" s="10"/>
      <c r="J565" s="10"/>
      <c r="K565" s="10"/>
      <c r="L565" s="10"/>
      <c r="M565" s="10"/>
      <c r="N565" s="23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22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</row>
    <row r="566" spans="2:48" ht="15.75" customHeight="1">
      <c r="B566" s="10"/>
      <c r="C566" s="20"/>
      <c r="D566" s="20"/>
      <c r="E566" s="21"/>
      <c r="F566" s="21"/>
      <c r="G566" s="10"/>
      <c r="H566" s="10"/>
      <c r="I566" s="10"/>
      <c r="J566" s="10"/>
      <c r="K566" s="10"/>
      <c r="L566" s="10"/>
      <c r="M566" s="10"/>
      <c r="N566" s="23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22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</row>
    <row r="567" spans="2:48" ht="15.75" customHeight="1">
      <c r="B567" s="10"/>
      <c r="C567" s="20"/>
      <c r="D567" s="20"/>
      <c r="E567" s="21"/>
      <c r="F567" s="21"/>
      <c r="G567" s="10"/>
      <c r="H567" s="10"/>
      <c r="I567" s="10"/>
      <c r="J567" s="10"/>
      <c r="K567" s="10"/>
      <c r="L567" s="10"/>
      <c r="M567" s="10"/>
      <c r="N567" s="23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22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</row>
    <row r="568" spans="2:48" ht="15.75" customHeight="1">
      <c r="B568" s="10"/>
      <c r="C568" s="20"/>
      <c r="D568" s="20"/>
      <c r="E568" s="21"/>
      <c r="F568" s="21"/>
      <c r="G568" s="10"/>
      <c r="H568" s="10"/>
      <c r="I568" s="10"/>
      <c r="J568" s="10"/>
      <c r="K568" s="10"/>
      <c r="L568" s="10"/>
      <c r="M568" s="10"/>
      <c r="N568" s="23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22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</row>
    <row r="569" spans="2:48" ht="15.75" customHeight="1">
      <c r="B569" s="10"/>
      <c r="C569" s="20"/>
      <c r="D569" s="20"/>
      <c r="E569" s="21"/>
      <c r="F569" s="21"/>
      <c r="G569" s="10"/>
      <c r="H569" s="10"/>
      <c r="I569" s="10"/>
      <c r="J569" s="10"/>
      <c r="K569" s="10"/>
      <c r="L569" s="10"/>
      <c r="M569" s="10"/>
      <c r="N569" s="23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22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</row>
    <row r="570" spans="2:48" ht="15.75" customHeight="1">
      <c r="B570" s="10"/>
      <c r="C570" s="20"/>
      <c r="D570" s="20"/>
      <c r="E570" s="21"/>
      <c r="F570" s="21"/>
      <c r="G570" s="10"/>
      <c r="H570" s="10"/>
      <c r="I570" s="10"/>
      <c r="J570" s="10"/>
      <c r="K570" s="10"/>
      <c r="L570" s="10"/>
      <c r="M570" s="10"/>
      <c r="N570" s="23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22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</row>
    <row r="571" spans="2:48" ht="15.75" customHeight="1">
      <c r="B571" s="10"/>
      <c r="C571" s="20"/>
      <c r="D571" s="20"/>
      <c r="E571" s="21"/>
      <c r="F571" s="21"/>
      <c r="G571" s="10"/>
      <c r="H571" s="10"/>
      <c r="I571" s="10"/>
      <c r="J571" s="10"/>
      <c r="K571" s="10"/>
      <c r="L571" s="10"/>
      <c r="M571" s="10"/>
      <c r="N571" s="23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22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</row>
    <row r="572" spans="2:48" ht="15.75" customHeight="1">
      <c r="B572" s="10"/>
      <c r="C572" s="20"/>
      <c r="D572" s="20"/>
      <c r="E572" s="21"/>
      <c r="F572" s="21"/>
      <c r="G572" s="10"/>
      <c r="H572" s="10"/>
      <c r="I572" s="10"/>
      <c r="J572" s="10"/>
      <c r="K572" s="10"/>
      <c r="L572" s="10"/>
      <c r="M572" s="10"/>
      <c r="N572" s="23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22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</row>
    <row r="573" spans="2:48" ht="15.75" customHeight="1">
      <c r="B573" s="10"/>
      <c r="C573" s="20"/>
      <c r="D573" s="20"/>
      <c r="E573" s="21"/>
      <c r="F573" s="21"/>
      <c r="G573" s="10"/>
      <c r="H573" s="10"/>
      <c r="I573" s="10"/>
      <c r="J573" s="10"/>
      <c r="K573" s="10"/>
      <c r="L573" s="10"/>
      <c r="M573" s="10"/>
      <c r="N573" s="23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22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</row>
    <row r="574" spans="2:48" ht="15.75" customHeight="1">
      <c r="B574" s="10"/>
      <c r="C574" s="20"/>
      <c r="D574" s="20"/>
      <c r="E574" s="21"/>
      <c r="F574" s="21"/>
      <c r="G574" s="10"/>
      <c r="H574" s="10"/>
      <c r="I574" s="10"/>
      <c r="J574" s="10"/>
      <c r="K574" s="10"/>
      <c r="L574" s="10"/>
      <c r="M574" s="10"/>
      <c r="N574" s="23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22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</row>
    <row r="575" spans="2:48" ht="15.75" customHeight="1">
      <c r="B575" s="10"/>
      <c r="C575" s="20"/>
      <c r="D575" s="20"/>
      <c r="E575" s="21"/>
      <c r="F575" s="21"/>
      <c r="G575" s="10"/>
      <c r="H575" s="10"/>
      <c r="I575" s="10"/>
      <c r="J575" s="10"/>
      <c r="K575" s="10"/>
      <c r="L575" s="10"/>
      <c r="M575" s="10"/>
      <c r="N575" s="23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22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</row>
    <row r="576" spans="2:48" ht="15.75" customHeight="1">
      <c r="B576" s="10"/>
      <c r="C576" s="20"/>
      <c r="D576" s="20"/>
      <c r="E576" s="21"/>
      <c r="F576" s="21"/>
      <c r="G576" s="10"/>
      <c r="H576" s="10"/>
      <c r="I576" s="10"/>
      <c r="J576" s="10"/>
      <c r="K576" s="10"/>
      <c r="L576" s="10"/>
      <c r="M576" s="10"/>
      <c r="N576" s="23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22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</row>
    <row r="577" spans="2:48" ht="15.75" customHeight="1">
      <c r="B577" s="10"/>
      <c r="C577" s="20"/>
      <c r="D577" s="20"/>
      <c r="E577" s="21"/>
      <c r="F577" s="21"/>
      <c r="G577" s="10"/>
      <c r="H577" s="10"/>
      <c r="I577" s="10"/>
      <c r="J577" s="10"/>
      <c r="K577" s="10"/>
      <c r="L577" s="10"/>
      <c r="M577" s="10"/>
      <c r="N577" s="23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22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</row>
    <row r="578" spans="2:48" ht="15.75" customHeight="1">
      <c r="B578" s="10"/>
      <c r="C578" s="20"/>
      <c r="D578" s="20"/>
      <c r="E578" s="21"/>
      <c r="F578" s="21"/>
      <c r="G578" s="10"/>
      <c r="H578" s="10"/>
      <c r="I578" s="10"/>
      <c r="J578" s="10"/>
      <c r="K578" s="10"/>
      <c r="L578" s="10"/>
      <c r="M578" s="10"/>
      <c r="N578" s="23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22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</row>
    <row r="579" spans="2:48" ht="15.75" customHeight="1">
      <c r="B579" s="10"/>
      <c r="C579" s="20"/>
      <c r="D579" s="20"/>
      <c r="E579" s="21"/>
      <c r="F579" s="21"/>
      <c r="G579" s="10"/>
      <c r="H579" s="10"/>
      <c r="I579" s="10"/>
      <c r="J579" s="10"/>
      <c r="K579" s="10"/>
      <c r="L579" s="10"/>
      <c r="M579" s="10"/>
      <c r="N579" s="23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22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</row>
    <row r="580" spans="2:48" ht="15.75" customHeight="1">
      <c r="B580" s="10"/>
      <c r="C580" s="20"/>
      <c r="D580" s="20"/>
      <c r="E580" s="21"/>
      <c r="F580" s="21"/>
      <c r="G580" s="10"/>
      <c r="H580" s="10"/>
      <c r="I580" s="10"/>
      <c r="J580" s="10"/>
      <c r="K580" s="10"/>
      <c r="L580" s="10"/>
      <c r="M580" s="10"/>
      <c r="N580" s="23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22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</row>
    <row r="581" spans="2:48" ht="15.75" customHeight="1">
      <c r="B581" s="10"/>
      <c r="C581" s="20"/>
      <c r="D581" s="20"/>
      <c r="E581" s="21"/>
      <c r="F581" s="21"/>
      <c r="G581" s="10"/>
      <c r="H581" s="10"/>
      <c r="I581" s="10"/>
      <c r="J581" s="10"/>
      <c r="K581" s="10"/>
      <c r="L581" s="10"/>
      <c r="M581" s="10"/>
      <c r="N581" s="23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22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</row>
    <row r="582" spans="2:48" ht="15.75" customHeight="1">
      <c r="B582" s="10"/>
      <c r="C582" s="20"/>
      <c r="D582" s="20"/>
      <c r="E582" s="21"/>
      <c r="F582" s="21"/>
      <c r="G582" s="10"/>
      <c r="H582" s="10"/>
      <c r="I582" s="10"/>
      <c r="J582" s="10"/>
      <c r="K582" s="10"/>
      <c r="L582" s="10"/>
      <c r="M582" s="10"/>
      <c r="N582" s="23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22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</row>
    <row r="583" spans="2:48" ht="15.75" customHeight="1">
      <c r="B583" s="10"/>
      <c r="C583" s="20"/>
      <c r="D583" s="20"/>
      <c r="E583" s="21"/>
      <c r="F583" s="21"/>
      <c r="G583" s="10"/>
      <c r="H583" s="10"/>
      <c r="I583" s="10"/>
      <c r="J583" s="10"/>
      <c r="K583" s="10"/>
      <c r="L583" s="10"/>
      <c r="M583" s="10"/>
      <c r="N583" s="23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22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</row>
    <row r="584" spans="2:48" ht="15.75" customHeight="1">
      <c r="B584" s="10"/>
      <c r="C584" s="20"/>
      <c r="D584" s="20"/>
      <c r="E584" s="21"/>
      <c r="F584" s="21"/>
      <c r="G584" s="10"/>
      <c r="H584" s="10"/>
      <c r="I584" s="10"/>
      <c r="J584" s="10"/>
      <c r="K584" s="10"/>
      <c r="L584" s="10"/>
      <c r="M584" s="10"/>
      <c r="N584" s="23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22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</row>
    <row r="585" spans="2:48" ht="15.75" customHeight="1">
      <c r="B585" s="10"/>
      <c r="C585" s="20"/>
      <c r="D585" s="20"/>
      <c r="E585" s="21"/>
      <c r="F585" s="21"/>
      <c r="G585" s="10"/>
      <c r="H585" s="10"/>
      <c r="I585" s="10"/>
      <c r="J585" s="10"/>
      <c r="K585" s="10"/>
      <c r="L585" s="10"/>
      <c r="M585" s="10"/>
      <c r="N585" s="23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22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</row>
    <row r="586" spans="2:48" ht="15.75" customHeight="1">
      <c r="B586" s="10"/>
      <c r="C586" s="20"/>
      <c r="D586" s="20"/>
      <c r="E586" s="21"/>
      <c r="F586" s="21"/>
      <c r="G586" s="10"/>
      <c r="H586" s="10"/>
      <c r="I586" s="10"/>
      <c r="J586" s="10"/>
      <c r="K586" s="10"/>
      <c r="L586" s="10"/>
      <c r="M586" s="10"/>
      <c r="N586" s="23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22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</row>
    <row r="587" spans="2:48" ht="15.75" customHeight="1">
      <c r="B587" s="10"/>
      <c r="C587" s="20"/>
      <c r="D587" s="20"/>
      <c r="E587" s="21"/>
      <c r="F587" s="21"/>
      <c r="G587" s="10"/>
      <c r="H587" s="10"/>
      <c r="I587" s="10"/>
      <c r="J587" s="10"/>
      <c r="K587" s="10"/>
      <c r="L587" s="10"/>
      <c r="M587" s="10"/>
      <c r="N587" s="23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22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</row>
    <row r="588" spans="2:48" ht="15.75" customHeight="1">
      <c r="B588" s="10"/>
      <c r="C588" s="20"/>
      <c r="D588" s="20"/>
      <c r="E588" s="21"/>
      <c r="F588" s="21"/>
      <c r="G588" s="10"/>
      <c r="H588" s="10"/>
      <c r="I588" s="10"/>
      <c r="J588" s="10"/>
      <c r="K588" s="10"/>
      <c r="L588" s="10"/>
      <c r="M588" s="10"/>
      <c r="N588" s="23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22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</row>
    <row r="589" spans="2:48" ht="15.75" customHeight="1">
      <c r="B589" s="10"/>
      <c r="C589" s="20"/>
      <c r="D589" s="20"/>
      <c r="E589" s="21"/>
      <c r="F589" s="21"/>
      <c r="G589" s="10"/>
      <c r="H589" s="10"/>
      <c r="I589" s="10"/>
      <c r="J589" s="10"/>
      <c r="K589" s="10"/>
      <c r="L589" s="10"/>
      <c r="M589" s="10"/>
      <c r="N589" s="23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22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</row>
    <row r="590" spans="2:48" ht="15.75" customHeight="1">
      <c r="B590" s="10"/>
      <c r="C590" s="20"/>
      <c r="D590" s="20"/>
      <c r="E590" s="21"/>
      <c r="F590" s="21"/>
      <c r="G590" s="10"/>
      <c r="H590" s="10"/>
      <c r="I590" s="10"/>
      <c r="J590" s="10"/>
      <c r="K590" s="10"/>
      <c r="L590" s="10"/>
      <c r="M590" s="10"/>
      <c r="N590" s="23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22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</row>
    <row r="591" spans="2:48" ht="15.75" customHeight="1">
      <c r="B591" s="10"/>
      <c r="C591" s="20"/>
      <c r="D591" s="20"/>
      <c r="E591" s="21"/>
      <c r="F591" s="21"/>
      <c r="G591" s="10"/>
      <c r="H591" s="10"/>
      <c r="I591" s="10"/>
      <c r="J591" s="10"/>
      <c r="K591" s="10"/>
      <c r="L591" s="10"/>
      <c r="M591" s="10"/>
      <c r="N591" s="23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22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</row>
    <row r="592" spans="2:48" ht="15.75" customHeight="1">
      <c r="B592" s="10"/>
      <c r="C592" s="20"/>
      <c r="D592" s="20"/>
      <c r="E592" s="21"/>
      <c r="F592" s="21"/>
      <c r="G592" s="10"/>
      <c r="H592" s="10"/>
      <c r="I592" s="10"/>
      <c r="J592" s="10"/>
      <c r="K592" s="10"/>
      <c r="L592" s="10"/>
      <c r="M592" s="10"/>
      <c r="N592" s="23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22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</row>
    <row r="593" spans="2:48" ht="15.75" customHeight="1">
      <c r="B593" s="10"/>
      <c r="C593" s="20"/>
      <c r="D593" s="20"/>
      <c r="E593" s="21"/>
      <c r="F593" s="21"/>
      <c r="G593" s="10"/>
      <c r="H593" s="10"/>
      <c r="I593" s="10"/>
      <c r="J593" s="10"/>
      <c r="K593" s="10"/>
      <c r="L593" s="10"/>
      <c r="M593" s="10"/>
      <c r="N593" s="23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22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</row>
    <row r="594" spans="2:48" ht="15.75" customHeight="1">
      <c r="B594" s="10"/>
      <c r="C594" s="20"/>
      <c r="D594" s="20"/>
      <c r="E594" s="21"/>
      <c r="F594" s="21"/>
      <c r="G594" s="10"/>
      <c r="H594" s="10"/>
      <c r="I594" s="10"/>
      <c r="J594" s="10"/>
      <c r="K594" s="10"/>
      <c r="L594" s="10"/>
      <c r="M594" s="10"/>
      <c r="N594" s="23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22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</row>
    <row r="595" spans="2:48" ht="15.75" customHeight="1">
      <c r="B595" s="10"/>
      <c r="C595" s="20"/>
      <c r="D595" s="20"/>
      <c r="E595" s="21"/>
      <c r="F595" s="21"/>
      <c r="G595" s="10"/>
      <c r="H595" s="10"/>
      <c r="I595" s="10"/>
      <c r="J595" s="10"/>
      <c r="K595" s="10"/>
      <c r="L595" s="10"/>
      <c r="M595" s="10"/>
      <c r="N595" s="23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22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</row>
    <row r="596" spans="2:48" ht="15.75" customHeight="1">
      <c r="B596" s="10"/>
      <c r="C596" s="20"/>
      <c r="D596" s="20"/>
      <c r="E596" s="21"/>
      <c r="F596" s="21"/>
      <c r="G596" s="10"/>
      <c r="H596" s="10"/>
      <c r="I596" s="10"/>
      <c r="J596" s="10"/>
      <c r="K596" s="10"/>
      <c r="L596" s="10"/>
      <c r="M596" s="10"/>
      <c r="N596" s="23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22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</row>
    <row r="597" spans="2:48" ht="15.75" customHeight="1">
      <c r="B597" s="10"/>
      <c r="C597" s="20"/>
      <c r="D597" s="20"/>
      <c r="E597" s="21"/>
      <c r="F597" s="21"/>
      <c r="G597" s="10"/>
      <c r="H597" s="10"/>
      <c r="I597" s="10"/>
      <c r="J597" s="10"/>
      <c r="K597" s="10"/>
      <c r="L597" s="10"/>
      <c r="M597" s="10"/>
      <c r="N597" s="23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22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</row>
    <row r="598" spans="2:48" ht="15.75" customHeight="1">
      <c r="B598" s="10"/>
      <c r="C598" s="20"/>
      <c r="D598" s="20"/>
      <c r="E598" s="21"/>
      <c r="F598" s="21"/>
      <c r="G598" s="10"/>
      <c r="H598" s="10"/>
      <c r="I598" s="10"/>
      <c r="J598" s="10"/>
      <c r="K598" s="10"/>
      <c r="L598" s="10"/>
      <c r="M598" s="10"/>
      <c r="N598" s="23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22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</row>
    <row r="599" spans="2:48" ht="15.75" customHeight="1">
      <c r="B599" s="10"/>
      <c r="C599" s="20"/>
      <c r="D599" s="20"/>
      <c r="E599" s="21"/>
      <c r="F599" s="21"/>
      <c r="G599" s="10"/>
      <c r="H599" s="10"/>
      <c r="I599" s="10"/>
      <c r="J599" s="10"/>
      <c r="K599" s="10"/>
      <c r="L599" s="10"/>
      <c r="M599" s="10"/>
      <c r="N599" s="23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22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</row>
    <row r="600" spans="2:48" ht="15.75" customHeight="1">
      <c r="B600" s="10"/>
      <c r="C600" s="20"/>
      <c r="D600" s="20"/>
      <c r="E600" s="21"/>
      <c r="F600" s="21"/>
      <c r="G600" s="10"/>
      <c r="H600" s="10"/>
      <c r="I600" s="10"/>
      <c r="J600" s="10"/>
      <c r="K600" s="10"/>
      <c r="L600" s="10"/>
      <c r="M600" s="10"/>
      <c r="N600" s="23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22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</row>
    <row r="601" spans="2:48" ht="15.75" customHeight="1">
      <c r="B601" s="10"/>
      <c r="C601" s="20"/>
      <c r="D601" s="20"/>
      <c r="E601" s="21"/>
      <c r="F601" s="21"/>
      <c r="G601" s="10"/>
      <c r="H601" s="10"/>
      <c r="I601" s="10"/>
      <c r="J601" s="10"/>
      <c r="K601" s="10"/>
      <c r="L601" s="10"/>
      <c r="M601" s="10"/>
      <c r="N601" s="23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22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</row>
    <row r="602" spans="2:48" ht="15.75" customHeight="1">
      <c r="B602" s="10"/>
      <c r="C602" s="20"/>
      <c r="D602" s="20"/>
      <c r="E602" s="21"/>
      <c r="F602" s="21"/>
      <c r="G602" s="10"/>
      <c r="H602" s="10"/>
      <c r="I602" s="10"/>
      <c r="J602" s="10"/>
      <c r="K602" s="10"/>
      <c r="L602" s="10"/>
      <c r="M602" s="10"/>
      <c r="N602" s="23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22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</row>
    <row r="603" spans="2:48" ht="15.75" customHeight="1">
      <c r="B603" s="10"/>
      <c r="C603" s="20"/>
      <c r="D603" s="20"/>
      <c r="E603" s="21"/>
      <c r="F603" s="21"/>
      <c r="G603" s="10"/>
      <c r="H603" s="10"/>
      <c r="I603" s="10"/>
      <c r="J603" s="10"/>
      <c r="K603" s="10"/>
      <c r="L603" s="10"/>
      <c r="M603" s="10"/>
      <c r="N603" s="23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22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</row>
    <row r="604" spans="2:48" ht="15.75" customHeight="1">
      <c r="B604" s="10"/>
      <c r="C604" s="20"/>
      <c r="D604" s="20"/>
      <c r="E604" s="21"/>
      <c r="F604" s="21"/>
      <c r="G604" s="10"/>
      <c r="H604" s="10"/>
      <c r="I604" s="10"/>
      <c r="J604" s="10"/>
      <c r="K604" s="10"/>
      <c r="L604" s="10"/>
      <c r="M604" s="10"/>
      <c r="N604" s="23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22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</row>
    <row r="605" spans="2:48" ht="15.75" customHeight="1">
      <c r="B605" s="10"/>
      <c r="C605" s="20"/>
      <c r="D605" s="20"/>
      <c r="E605" s="21"/>
      <c r="F605" s="21"/>
      <c r="G605" s="10"/>
      <c r="H605" s="10"/>
      <c r="I605" s="10"/>
      <c r="J605" s="10"/>
      <c r="K605" s="10"/>
      <c r="L605" s="10"/>
      <c r="M605" s="10"/>
      <c r="N605" s="23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22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</row>
    <row r="606" spans="2:48" ht="15.75" customHeight="1">
      <c r="B606" s="10"/>
      <c r="C606" s="20"/>
      <c r="D606" s="20"/>
      <c r="E606" s="21"/>
      <c r="F606" s="21"/>
      <c r="G606" s="10"/>
      <c r="H606" s="10"/>
      <c r="I606" s="10"/>
      <c r="J606" s="10"/>
      <c r="K606" s="10"/>
      <c r="L606" s="10"/>
      <c r="M606" s="10"/>
      <c r="N606" s="23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22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</row>
    <row r="607" spans="2:48" ht="15.75" customHeight="1">
      <c r="B607" s="10"/>
      <c r="C607" s="20"/>
      <c r="D607" s="20"/>
      <c r="E607" s="21"/>
      <c r="F607" s="21"/>
      <c r="G607" s="10"/>
      <c r="H607" s="10"/>
      <c r="I607" s="10"/>
      <c r="J607" s="10"/>
      <c r="K607" s="10"/>
      <c r="L607" s="10"/>
      <c r="M607" s="10"/>
      <c r="N607" s="23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22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</row>
    <row r="608" spans="2:48" ht="15.75" customHeight="1">
      <c r="B608" s="10"/>
      <c r="C608" s="20"/>
      <c r="D608" s="20"/>
      <c r="E608" s="21"/>
      <c r="F608" s="21"/>
      <c r="G608" s="10"/>
      <c r="H608" s="10"/>
      <c r="I608" s="10"/>
      <c r="J608" s="10"/>
      <c r="K608" s="10"/>
      <c r="L608" s="10"/>
      <c r="M608" s="10"/>
      <c r="N608" s="23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22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</row>
    <row r="609" spans="2:48" ht="15.75" customHeight="1">
      <c r="B609" s="10"/>
      <c r="C609" s="20"/>
      <c r="D609" s="20"/>
      <c r="E609" s="21"/>
      <c r="F609" s="21"/>
      <c r="G609" s="10"/>
      <c r="H609" s="10"/>
      <c r="I609" s="10"/>
      <c r="J609" s="10"/>
      <c r="K609" s="10"/>
      <c r="L609" s="10"/>
      <c r="M609" s="10"/>
      <c r="N609" s="23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22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</row>
    <row r="610" spans="2:48" ht="15.75" customHeight="1">
      <c r="B610" s="10"/>
      <c r="C610" s="20"/>
      <c r="D610" s="20"/>
      <c r="E610" s="21"/>
      <c r="F610" s="21"/>
      <c r="G610" s="10"/>
      <c r="H610" s="10"/>
      <c r="I610" s="10"/>
      <c r="J610" s="10"/>
      <c r="K610" s="10"/>
      <c r="L610" s="10"/>
      <c r="M610" s="10"/>
      <c r="N610" s="23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22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</row>
    <row r="611" spans="2:48" ht="15.75" customHeight="1">
      <c r="B611" s="10"/>
      <c r="C611" s="20"/>
      <c r="D611" s="20"/>
      <c r="E611" s="21"/>
      <c r="F611" s="21"/>
      <c r="G611" s="10"/>
      <c r="H611" s="10"/>
      <c r="I611" s="10"/>
      <c r="J611" s="10"/>
      <c r="K611" s="10"/>
      <c r="L611" s="10"/>
      <c r="M611" s="10"/>
      <c r="N611" s="23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22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</row>
    <row r="612" spans="2:48" ht="15.75" customHeight="1">
      <c r="B612" s="10"/>
      <c r="C612" s="20"/>
      <c r="D612" s="20"/>
      <c r="E612" s="21"/>
      <c r="F612" s="21"/>
      <c r="G612" s="10"/>
      <c r="H612" s="10"/>
      <c r="I612" s="10"/>
      <c r="J612" s="10"/>
      <c r="K612" s="10"/>
      <c r="L612" s="10"/>
      <c r="M612" s="10"/>
      <c r="N612" s="23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22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</row>
    <row r="613" spans="2:48" ht="15.75" customHeight="1">
      <c r="B613" s="10"/>
      <c r="C613" s="20"/>
      <c r="D613" s="20"/>
      <c r="E613" s="21"/>
      <c r="F613" s="21"/>
      <c r="G613" s="10"/>
      <c r="H613" s="10"/>
      <c r="I613" s="10"/>
      <c r="J613" s="10"/>
      <c r="K613" s="10"/>
      <c r="L613" s="10"/>
      <c r="M613" s="10"/>
      <c r="N613" s="23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22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</row>
    <row r="614" spans="2:48" ht="15.75" customHeight="1">
      <c r="B614" s="10"/>
      <c r="C614" s="20"/>
      <c r="D614" s="20"/>
      <c r="E614" s="21"/>
      <c r="F614" s="21"/>
      <c r="G614" s="10"/>
      <c r="H614" s="10"/>
      <c r="I614" s="10"/>
      <c r="J614" s="10"/>
      <c r="K614" s="10"/>
      <c r="L614" s="10"/>
      <c r="M614" s="10"/>
      <c r="N614" s="23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22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</row>
    <row r="615" spans="2:48" ht="15.75" customHeight="1">
      <c r="B615" s="10"/>
      <c r="C615" s="20"/>
      <c r="D615" s="20"/>
      <c r="E615" s="21"/>
      <c r="F615" s="21"/>
      <c r="G615" s="10"/>
      <c r="H615" s="10"/>
      <c r="I615" s="10"/>
      <c r="J615" s="10"/>
      <c r="K615" s="10"/>
      <c r="L615" s="10"/>
      <c r="M615" s="10"/>
      <c r="N615" s="23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22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</row>
    <row r="616" spans="2:48" ht="15.75" customHeight="1">
      <c r="B616" s="10"/>
      <c r="C616" s="20"/>
      <c r="D616" s="20"/>
      <c r="E616" s="21"/>
      <c r="F616" s="21"/>
      <c r="G616" s="10"/>
      <c r="H616" s="10"/>
      <c r="I616" s="10"/>
      <c r="J616" s="10"/>
      <c r="K616" s="10"/>
      <c r="L616" s="10"/>
      <c r="M616" s="10"/>
      <c r="N616" s="23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22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</row>
    <row r="617" spans="2:48" ht="15.75" customHeight="1">
      <c r="B617" s="10"/>
      <c r="C617" s="20"/>
      <c r="D617" s="20"/>
      <c r="E617" s="21"/>
      <c r="F617" s="21"/>
      <c r="G617" s="10"/>
      <c r="H617" s="10"/>
      <c r="I617" s="10"/>
      <c r="J617" s="10"/>
      <c r="K617" s="10"/>
      <c r="L617" s="10"/>
      <c r="M617" s="10"/>
      <c r="N617" s="23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22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</row>
    <row r="618" spans="2:48" ht="15.75" customHeight="1">
      <c r="B618" s="10"/>
      <c r="C618" s="20"/>
      <c r="D618" s="20"/>
      <c r="E618" s="21"/>
      <c r="F618" s="21"/>
      <c r="G618" s="10"/>
      <c r="H618" s="10"/>
      <c r="I618" s="10"/>
      <c r="J618" s="10"/>
      <c r="K618" s="10"/>
      <c r="L618" s="10"/>
      <c r="M618" s="10"/>
      <c r="N618" s="23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22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</row>
    <row r="619" spans="2:48" ht="15.75" customHeight="1">
      <c r="B619" s="10"/>
      <c r="C619" s="20"/>
      <c r="D619" s="20"/>
      <c r="E619" s="21"/>
      <c r="F619" s="21"/>
      <c r="G619" s="10"/>
      <c r="H619" s="10"/>
      <c r="I619" s="10"/>
      <c r="J619" s="10"/>
      <c r="K619" s="10"/>
      <c r="L619" s="10"/>
      <c r="M619" s="10"/>
      <c r="N619" s="23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22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</row>
    <row r="620" spans="2:48" ht="15.75" customHeight="1">
      <c r="B620" s="10"/>
      <c r="C620" s="20"/>
      <c r="D620" s="20"/>
      <c r="E620" s="21"/>
      <c r="F620" s="21"/>
      <c r="G620" s="10"/>
      <c r="H620" s="10"/>
      <c r="I620" s="10"/>
      <c r="J620" s="10"/>
      <c r="K620" s="10"/>
      <c r="L620" s="10"/>
      <c r="M620" s="10"/>
      <c r="N620" s="23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22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</row>
    <row r="621" spans="2:48" ht="15.75" customHeight="1">
      <c r="B621" s="10"/>
      <c r="C621" s="20"/>
      <c r="D621" s="20"/>
      <c r="E621" s="21"/>
      <c r="F621" s="21"/>
      <c r="G621" s="10"/>
      <c r="H621" s="10"/>
      <c r="I621" s="10"/>
      <c r="J621" s="10"/>
      <c r="K621" s="10"/>
      <c r="L621" s="10"/>
      <c r="M621" s="10"/>
      <c r="N621" s="23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22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</row>
    <row r="622" spans="2:48" ht="15.75" customHeight="1">
      <c r="B622" s="10"/>
      <c r="C622" s="20"/>
      <c r="D622" s="20"/>
      <c r="E622" s="21"/>
      <c r="F622" s="21"/>
      <c r="G622" s="10"/>
      <c r="H622" s="10"/>
      <c r="I622" s="10"/>
      <c r="J622" s="10"/>
      <c r="K622" s="10"/>
      <c r="L622" s="10"/>
      <c r="M622" s="10"/>
      <c r="N622" s="23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22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</row>
    <row r="623" spans="2:48" ht="15.75" customHeight="1">
      <c r="B623" s="10"/>
      <c r="C623" s="20"/>
      <c r="D623" s="20"/>
      <c r="E623" s="21"/>
      <c r="F623" s="21"/>
      <c r="G623" s="10"/>
      <c r="H623" s="10"/>
      <c r="I623" s="10"/>
      <c r="J623" s="10"/>
      <c r="K623" s="10"/>
      <c r="L623" s="10"/>
      <c r="M623" s="10"/>
      <c r="N623" s="23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22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</row>
    <row r="624" spans="2:48" ht="15.75" customHeight="1">
      <c r="B624" s="10"/>
      <c r="C624" s="20"/>
      <c r="D624" s="20"/>
      <c r="E624" s="21"/>
      <c r="F624" s="21"/>
      <c r="G624" s="10"/>
      <c r="H624" s="10"/>
      <c r="I624" s="10"/>
      <c r="J624" s="10"/>
      <c r="K624" s="10"/>
      <c r="L624" s="10"/>
      <c r="M624" s="10"/>
      <c r="N624" s="23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22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</row>
    <row r="625" spans="2:48" ht="15.75" customHeight="1">
      <c r="B625" s="10"/>
      <c r="C625" s="20"/>
      <c r="D625" s="20"/>
      <c r="E625" s="21"/>
      <c r="F625" s="21"/>
      <c r="G625" s="10"/>
      <c r="H625" s="10"/>
      <c r="I625" s="10"/>
      <c r="J625" s="10"/>
      <c r="K625" s="10"/>
      <c r="L625" s="10"/>
      <c r="M625" s="10"/>
      <c r="N625" s="23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22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</row>
    <row r="626" spans="2:48" ht="15.75" customHeight="1">
      <c r="B626" s="10"/>
      <c r="C626" s="20"/>
      <c r="D626" s="20"/>
      <c r="E626" s="21"/>
      <c r="F626" s="21"/>
      <c r="G626" s="10"/>
      <c r="H626" s="10"/>
      <c r="I626" s="10"/>
      <c r="J626" s="10"/>
      <c r="K626" s="10"/>
      <c r="L626" s="10"/>
      <c r="M626" s="10"/>
      <c r="N626" s="23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22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</row>
    <row r="627" spans="2:48" ht="15.75" customHeight="1">
      <c r="B627" s="10"/>
      <c r="C627" s="20"/>
      <c r="D627" s="20"/>
      <c r="E627" s="21"/>
      <c r="F627" s="21"/>
      <c r="G627" s="10"/>
      <c r="H627" s="10"/>
      <c r="I627" s="10"/>
      <c r="J627" s="10"/>
      <c r="K627" s="10"/>
      <c r="L627" s="10"/>
      <c r="M627" s="10"/>
      <c r="N627" s="23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22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</row>
    <row r="628" spans="2:48" ht="15.75" customHeight="1">
      <c r="B628" s="10"/>
      <c r="C628" s="20"/>
      <c r="D628" s="20"/>
      <c r="E628" s="21"/>
      <c r="F628" s="21"/>
      <c r="G628" s="10"/>
      <c r="H628" s="10"/>
      <c r="I628" s="10"/>
      <c r="J628" s="10"/>
      <c r="K628" s="10"/>
      <c r="L628" s="10"/>
      <c r="M628" s="10"/>
      <c r="N628" s="23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22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</row>
    <row r="629" spans="2:48" ht="15.75" customHeight="1">
      <c r="B629" s="10"/>
      <c r="C629" s="20"/>
      <c r="D629" s="20"/>
      <c r="E629" s="21"/>
      <c r="F629" s="21"/>
      <c r="G629" s="10"/>
      <c r="H629" s="10"/>
      <c r="I629" s="10"/>
      <c r="J629" s="10"/>
      <c r="K629" s="10"/>
      <c r="L629" s="10"/>
      <c r="M629" s="10"/>
      <c r="N629" s="23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22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</row>
    <row r="630" spans="2:48" ht="15.75" customHeight="1">
      <c r="B630" s="10"/>
      <c r="C630" s="20"/>
      <c r="D630" s="20"/>
      <c r="E630" s="21"/>
      <c r="F630" s="21"/>
      <c r="G630" s="10"/>
      <c r="H630" s="10"/>
      <c r="I630" s="10"/>
      <c r="J630" s="10"/>
      <c r="K630" s="10"/>
      <c r="L630" s="10"/>
      <c r="M630" s="10"/>
      <c r="N630" s="23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22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</row>
    <row r="631" spans="2:48" ht="15.75" customHeight="1">
      <c r="B631" s="10"/>
      <c r="C631" s="20"/>
      <c r="D631" s="20"/>
      <c r="E631" s="21"/>
      <c r="F631" s="21"/>
      <c r="G631" s="10"/>
      <c r="H631" s="10"/>
      <c r="I631" s="10"/>
      <c r="J631" s="10"/>
      <c r="K631" s="10"/>
      <c r="L631" s="10"/>
      <c r="M631" s="10"/>
      <c r="N631" s="23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22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</row>
    <row r="632" spans="2:48" ht="15.75" customHeight="1">
      <c r="B632" s="10"/>
      <c r="C632" s="20"/>
      <c r="D632" s="20"/>
      <c r="E632" s="21"/>
      <c r="F632" s="21"/>
      <c r="G632" s="10"/>
      <c r="H632" s="10"/>
      <c r="I632" s="10"/>
      <c r="J632" s="10"/>
      <c r="K632" s="10"/>
      <c r="L632" s="10"/>
      <c r="M632" s="10"/>
      <c r="N632" s="23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22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</row>
    <row r="633" spans="2:48" ht="15.75" customHeight="1">
      <c r="B633" s="10"/>
      <c r="C633" s="20"/>
      <c r="D633" s="20"/>
      <c r="E633" s="21"/>
      <c r="F633" s="21"/>
      <c r="G633" s="10"/>
      <c r="H633" s="10"/>
      <c r="I633" s="10"/>
      <c r="J633" s="10"/>
      <c r="K633" s="10"/>
      <c r="L633" s="10"/>
      <c r="M633" s="10"/>
      <c r="N633" s="23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22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</row>
    <row r="634" spans="2:48" ht="15.75" customHeight="1">
      <c r="B634" s="10"/>
      <c r="C634" s="20"/>
      <c r="D634" s="20"/>
      <c r="E634" s="21"/>
      <c r="F634" s="21"/>
      <c r="G634" s="10"/>
      <c r="H634" s="10"/>
      <c r="I634" s="10"/>
      <c r="J634" s="10"/>
      <c r="K634" s="10"/>
      <c r="L634" s="10"/>
      <c r="M634" s="10"/>
      <c r="N634" s="23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22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</row>
    <row r="635" spans="2:48" ht="15.75" customHeight="1">
      <c r="B635" s="10"/>
      <c r="C635" s="20"/>
      <c r="D635" s="20"/>
      <c r="E635" s="21"/>
      <c r="F635" s="21"/>
      <c r="G635" s="10"/>
      <c r="H635" s="10"/>
      <c r="I635" s="10"/>
      <c r="J635" s="10"/>
      <c r="K635" s="10"/>
      <c r="L635" s="10"/>
      <c r="M635" s="10"/>
      <c r="N635" s="23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22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</row>
    <row r="636" spans="2:48" ht="15.75" customHeight="1">
      <c r="B636" s="10"/>
      <c r="C636" s="20"/>
      <c r="D636" s="20"/>
      <c r="E636" s="21"/>
      <c r="F636" s="21"/>
      <c r="G636" s="10"/>
      <c r="H636" s="10"/>
      <c r="I636" s="10"/>
      <c r="J636" s="10"/>
      <c r="K636" s="10"/>
      <c r="L636" s="10"/>
      <c r="M636" s="10"/>
      <c r="N636" s="23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22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</row>
    <row r="637" spans="2:48" ht="15.75" customHeight="1">
      <c r="B637" s="10"/>
      <c r="C637" s="20"/>
      <c r="D637" s="20"/>
      <c r="E637" s="21"/>
      <c r="F637" s="21"/>
      <c r="G637" s="10"/>
      <c r="H637" s="10"/>
      <c r="I637" s="10"/>
      <c r="J637" s="10"/>
      <c r="K637" s="10"/>
      <c r="L637" s="10"/>
      <c r="M637" s="10"/>
      <c r="N637" s="23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22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</row>
    <row r="638" spans="2:48" ht="15.75" customHeight="1">
      <c r="B638" s="10"/>
      <c r="C638" s="20"/>
      <c r="D638" s="20"/>
      <c r="E638" s="21"/>
      <c r="F638" s="21"/>
      <c r="G638" s="10"/>
      <c r="H638" s="10"/>
      <c r="I638" s="10"/>
      <c r="J638" s="10"/>
      <c r="K638" s="10"/>
      <c r="L638" s="10"/>
      <c r="M638" s="10"/>
      <c r="N638" s="23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22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</row>
    <row r="639" spans="2:48" ht="15.75" customHeight="1">
      <c r="B639" s="10"/>
      <c r="C639" s="20"/>
      <c r="D639" s="20"/>
      <c r="E639" s="21"/>
      <c r="F639" s="21"/>
      <c r="G639" s="10"/>
      <c r="H639" s="10"/>
      <c r="I639" s="10"/>
      <c r="J639" s="10"/>
      <c r="K639" s="10"/>
      <c r="L639" s="10"/>
      <c r="M639" s="10"/>
      <c r="N639" s="23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22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</row>
    <row r="640" spans="2:48" ht="15.75" customHeight="1">
      <c r="B640" s="10"/>
      <c r="C640" s="20"/>
      <c r="D640" s="20"/>
      <c r="E640" s="21"/>
      <c r="F640" s="21"/>
      <c r="G640" s="10"/>
      <c r="H640" s="10"/>
      <c r="I640" s="10"/>
      <c r="J640" s="10"/>
      <c r="K640" s="10"/>
      <c r="L640" s="10"/>
      <c r="M640" s="10"/>
      <c r="N640" s="23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22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</row>
    <row r="641" spans="2:48" ht="15.75" customHeight="1">
      <c r="B641" s="10"/>
      <c r="C641" s="20"/>
      <c r="D641" s="20"/>
      <c r="E641" s="21"/>
      <c r="F641" s="21"/>
      <c r="G641" s="10"/>
      <c r="H641" s="10"/>
      <c r="I641" s="10"/>
      <c r="J641" s="10"/>
      <c r="K641" s="10"/>
      <c r="L641" s="10"/>
      <c r="M641" s="10"/>
      <c r="N641" s="23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22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</row>
    <row r="642" spans="2:48" ht="15.75" customHeight="1">
      <c r="B642" s="10"/>
      <c r="C642" s="20"/>
      <c r="D642" s="20"/>
      <c r="E642" s="21"/>
      <c r="F642" s="21"/>
      <c r="G642" s="10"/>
      <c r="H642" s="10"/>
      <c r="I642" s="10"/>
      <c r="J642" s="10"/>
      <c r="K642" s="10"/>
      <c r="L642" s="10"/>
      <c r="M642" s="10"/>
      <c r="N642" s="23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22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</row>
    <row r="643" spans="2:48" ht="15.75" customHeight="1">
      <c r="B643" s="10"/>
      <c r="C643" s="20"/>
      <c r="D643" s="20"/>
      <c r="E643" s="21"/>
      <c r="F643" s="21"/>
      <c r="G643" s="10"/>
      <c r="H643" s="10"/>
      <c r="I643" s="10"/>
      <c r="J643" s="10"/>
      <c r="K643" s="10"/>
      <c r="L643" s="10"/>
      <c r="M643" s="10"/>
      <c r="N643" s="23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22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</row>
    <row r="644" spans="2:48" ht="15.75" customHeight="1">
      <c r="B644" s="10"/>
      <c r="C644" s="20"/>
      <c r="D644" s="20"/>
      <c r="E644" s="21"/>
      <c r="F644" s="21"/>
      <c r="G644" s="10"/>
      <c r="H644" s="10"/>
      <c r="I644" s="10"/>
      <c r="J644" s="10"/>
      <c r="K644" s="10"/>
      <c r="L644" s="10"/>
      <c r="M644" s="10"/>
      <c r="N644" s="23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22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</row>
    <row r="645" spans="2:48" ht="15.75" customHeight="1">
      <c r="B645" s="10"/>
      <c r="C645" s="20"/>
      <c r="D645" s="20"/>
      <c r="E645" s="21"/>
      <c r="F645" s="21"/>
      <c r="G645" s="10"/>
      <c r="H645" s="10"/>
      <c r="I645" s="10"/>
      <c r="J645" s="10"/>
      <c r="K645" s="10"/>
      <c r="L645" s="10"/>
      <c r="M645" s="10"/>
      <c r="N645" s="23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22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</row>
    <row r="646" spans="2:48" ht="15.75" customHeight="1">
      <c r="B646" s="10"/>
      <c r="C646" s="20"/>
      <c r="D646" s="20"/>
      <c r="E646" s="21"/>
      <c r="F646" s="21"/>
      <c r="G646" s="10"/>
      <c r="H646" s="10"/>
      <c r="I646" s="10"/>
      <c r="J646" s="10"/>
      <c r="K646" s="10"/>
      <c r="L646" s="10"/>
      <c r="M646" s="10"/>
      <c r="N646" s="23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22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</row>
    <row r="647" spans="2:48" ht="15.75" customHeight="1">
      <c r="B647" s="10"/>
      <c r="C647" s="20"/>
      <c r="D647" s="20"/>
      <c r="E647" s="21"/>
      <c r="F647" s="21"/>
      <c r="G647" s="10"/>
      <c r="H647" s="10"/>
      <c r="I647" s="10"/>
      <c r="J647" s="10"/>
      <c r="K647" s="10"/>
      <c r="L647" s="10"/>
      <c r="M647" s="10"/>
      <c r="N647" s="23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22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</row>
    <row r="648" spans="2:48" ht="15.75" customHeight="1">
      <c r="B648" s="10"/>
      <c r="C648" s="20"/>
      <c r="D648" s="20"/>
      <c r="E648" s="21"/>
      <c r="F648" s="21"/>
      <c r="G648" s="10"/>
      <c r="H648" s="10"/>
      <c r="I648" s="10"/>
      <c r="J648" s="10"/>
      <c r="K648" s="10"/>
      <c r="L648" s="10"/>
      <c r="M648" s="10"/>
      <c r="N648" s="23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22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</row>
    <row r="649" spans="2:48" ht="15.75" customHeight="1">
      <c r="B649" s="10"/>
      <c r="C649" s="20"/>
      <c r="D649" s="20"/>
      <c r="E649" s="21"/>
      <c r="F649" s="21"/>
      <c r="G649" s="10"/>
      <c r="H649" s="10"/>
      <c r="I649" s="10"/>
      <c r="J649" s="10"/>
      <c r="K649" s="10"/>
      <c r="L649" s="10"/>
      <c r="M649" s="10"/>
      <c r="N649" s="23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22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</row>
    <row r="650" spans="2:48" ht="15.75" customHeight="1">
      <c r="B650" s="10"/>
      <c r="C650" s="20"/>
      <c r="D650" s="20"/>
      <c r="E650" s="21"/>
      <c r="F650" s="21"/>
      <c r="G650" s="10"/>
      <c r="H650" s="10"/>
      <c r="I650" s="10"/>
      <c r="J650" s="10"/>
      <c r="K650" s="10"/>
      <c r="L650" s="10"/>
      <c r="M650" s="10"/>
      <c r="N650" s="23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22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</row>
    <row r="651" spans="2:48" ht="15.75" customHeight="1">
      <c r="B651" s="10"/>
      <c r="C651" s="20"/>
      <c r="D651" s="20"/>
      <c r="E651" s="21"/>
      <c r="F651" s="21"/>
      <c r="G651" s="10"/>
      <c r="H651" s="10"/>
      <c r="I651" s="10"/>
      <c r="J651" s="10"/>
      <c r="K651" s="10"/>
      <c r="L651" s="10"/>
      <c r="M651" s="10"/>
      <c r="N651" s="23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22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</row>
    <row r="652" spans="2:48" ht="15.75" customHeight="1">
      <c r="B652" s="10"/>
      <c r="C652" s="20"/>
      <c r="D652" s="20"/>
      <c r="E652" s="21"/>
      <c r="F652" s="21"/>
      <c r="G652" s="10"/>
      <c r="H652" s="10"/>
      <c r="I652" s="10"/>
      <c r="J652" s="10"/>
      <c r="K652" s="10"/>
      <c r="L652" s="10"/>
      <c r="M652" s="10"/>
      <c r="N652" s="23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22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</row>
    <row r="653" spans="2:48" ht="15.75" customHeight="1">
      <c r="B653" s="10"/>
      <c r="C653" s="20"/>
      <c r="D653" s="20"/>
      <c r="E653" s="21"/>
      <c r="F653" s="21"/>
      <c r="G653" s="10"/>
      <c r="H653" s="10"/>
      <c r="I653" s="10"/>
      <c r="J653" s="10"/>
      <c r="K653" s="10"/>
      <c r="L653" s="10"/>
      <c r="M653" s="10"/>
      <c r="N653" s="23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22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</row>
    <row r="654" spans="2:48" ht="15.75" customHeight="1">
      <c r="B654" s="10"/>
      <c r="C654" s="20"/>
      <c r="D654" s="20"/>
      <c r="E654" s="21"/>
      <c r="F654" s="21"/>
      <c r="G654" s="10"/>
      <c r="H654" s="10"/>
      <c r="I654" s="10"/>
      <c r="J654" s="10"/>
      <c r="K654" s="10"/>
      <c r="L654" s="10"/>
      <c r="M654" s="10"/>
      <c r="N654" s="23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22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</row>
    <row r="655" spans="2:48" ht="15.75" customHeight="1">
      <c r="B655" s="10"/>
      <c r="C655" s="20"/>
      <c r="D655" s="20"/>
      <c r="E655" s="21"/>
      <c r="F655" s="21"/>
      <c r="G655" s="10"/>
      <c r="H655" s="10"/>
      <c r="I655" s="10"/>
      <c r="J655" s="10"/>
      <c r="K655" s="10"/>
      <c r="L655" s="10"/>
      <c r="M655" s="10"/>
      <c r="N655" s="23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22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</row>
    <row r="656" spans="2:48" ht="15.75" customHeight="1">
      <c r="B656" s="10"/>
      <c r="C656" s="20"/>
      <c r="D656" s="20"/>
      <c r="E656" s="21"/>
      <c r="F656" s="21"/>
      <c r="G656" s="10"/>
      <c r="H656" s="10"/>
      <c r="I656" s="10"/>
      <c r="J656" s="10"/>
      <c r="K656" s="10"/>
      <c r="L656" s="10"/>
      <c r="M656" s="10"/>
      <c r="N656" s="23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22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</row>
    <row r="657" spans="2:48" ht="15.75" customHeight="1">
      <c r="B657" s="10"/>
      <c r="C657" s="20"/>
      <c r="D657" s="20"/>
      <c r="E657" s="21"/>
      <c r="F657" s="21"/>
      <c r="G657" s="10"/>
      <c r="H657" s="10"/>
      <c r="I657" s="10"/>
      <c r="J657" s="10"/>
      <c r="K657" s="10"/>
      <c r="L657" s="10"/>
      <c r="M657" s="10"/>
      <c r="N657" s="23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22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</row>
    <row r="658" spans="2:48" ht="15.75" customHeight="1">
      <c r="B658" s="10"/>
      <c r="C658" s="20"/>
      <c r="D658" s="20"/>
      <c r="E658" s="21"/>
      <c r="F658" s="21"/>
      <c r="G658" s="10"/>
      <c r="H658" s="10"/>
      <c r="I658" s="10"/>
      <c r="J658" s="10"/>
      <c r="K658" s="10"/>
      <c r="L658" s="10"/>
      <c r="M658" s="10"/>
      <c r="N658" s="23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22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</row>
    <row r="659" spans="2:48" ht="15.75" customHeight="1">
      <c r="B659" s="10"/>
      <c r="C659" s="20"/>
      <c r="D659" s="20"/>
      <c r="E659" s="21"/>
      <c r="F659" s="21"/>
      <c r="G659" s="10"/>
      <c r="H659" s="10"/>
      <c r="I659" s="10"/>
      <c r="J659" s="10"/>
      <c r="K659" s="10"/>
      <c r="L659" s="10"/>
      <c r="M659" s="10"/>
      <c r="N659" s="23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22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</row>
    <row r="660" spans="2:48" ht="15.75" customHeight="1">
      <c r="B660" s="10"/>
      <c r="C660" s="20"/>
      <c r="D660" s="20"/>
      <c r="E660" s="21"/>
      <c r="F660" s="21"/>
      <c r="G660" s="10"/>
      <c r="H660" s="10"/>
      <c r="I660" s="10"/>
      <c r="J660" s="10"/>
      <c r="K660" s="10"/>
      <c r="L660" s="10"/>
      <c r="M660" s="10"/>
      <c r="N660" s="23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22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</row>
    <row r="661" spans="2:48" ht="15.75" customHeight="1">
      <c r="B661" s="10"/>
      <c r="C661" s="20"/>
      <c r="D661" s="20"/>
      <c r="E661" s="21"/>
      <c r="F661" s="21"/>
      <c r="G661" s="10"/>
      <c r="H661" s="10"/>
      <c r="I661" s="10"/>
      <c r="J661" s="10"/>
      <c r="K661" s="10"/>
      <c r="L661" s="10"/>
      <c r="M661" s="10"/>
      <c r="N661" s="23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22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</row>
    <row r="662" spans="2:48" ht="15.75" customHeight="1">
      <c r="B662" s="10"/>
      <c r="C662" s="20"/>
      <c r="D662" s="20"/>
      <c r="E662" s="21"/>
      <c r="F662" s="21"/>
      <c r="G662" s="10"/>
      <c r="H662" s="10"/>
      <c r="I662" s="10"/>
      <c r="J662" s="10"/>
      <c r="K662" s="10"/>
      <c r="L662" s="10"/>
      <c r="M662" s="10"/>
      <c r="N662" s="23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22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</row>
    <row r="663" spans="2:48" ht="15.75" customHeight="1">
      <c r="B663" s="10"/>
      <c r="C663" s="20"/>
      <c r="D663" s="20"/>
      <c r="E663" s="21"/>
      <c r="F663" s="21"/>
      <c r="G663" s="10"/>
      <c r="H663" s="10"/>
      <c r="I663" s="10"/>
      <c r="J663" s="10"/>
      <c r="K663" s="10"/>
      <c r="L663" s="10"/>
      <c r="M663" s="10"/>
      <c r="N663" s="23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22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</row>
    <row r="664" spans="2:48" ht="15.75" customHeight="1">
      <c r="B664" s="10"/>
      <c r="C664" s="20"/>
      <c r="D664" s="20"/>
      <c r="E664" s="21"/>
      <c r="F664" s="21"/>
      <c r="G664" s="10"/>
      <c r="H664" s="10"/>
      <c r="I664" s="10"/>
      <c r="J664" s="10"/>
      <c r="K664" s="10"/>
      <c r="L664" s="10"/>
      <c r="M664" s="10"/>
      <c r="N664" s="23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22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</row>
    <row r="665" spans="2:48" ht="15.75" customHeight="1">
      <c r="B665" s="10"/>
      <c r="C665" s="20"/>
      <c r="D665" s="20"/>
      <c r="E665" s="21"/>
      <c r="F665" s="21"/>
      <c r="G665" s="10"/>
      <c r="H665" s="10"/>
      <c r="I665" s="10"/>
      <c r="J665" s="10"/>
      <c r="K665" s="10"/>
      <c r="L665" s="10"/>
      <c r="M665" s="10"/>
      <c r="N665" s="23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22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</row>
    <row r="666" spans="2:48" ht="15.75" customHeight="1">
      <c r="B666" s="10"/>
      <c r="C666" s="20"/>
      <c r="D666" s="20"/>
      <c r="E666" s="21"/>
      <c r="F666" s="21"/>
      <c r="G666" s="10"/>
      <c r="H666" s="10"/>
      <c r="I666" s="10"/>
      <c r="J666" s="10"/>
      <c r="K666" s="10"/>
      <c r="L666" s="10"/>
      <c r="M666" s="10"/>
      <c r="N666" s="23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22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</row>
    <row r="667" spans="2:48" ht="15.75" customHeight="1">
      <c r="B667" s="10"/>
      <c r="C667" s="20"/>
      <c r="D667" s="20"/>
      <c r="E667" s="21"/>
      <c r="F667" s="21"/>
      <c r="G667" s="10"/>
      <c r="H667" s="10"/>
      <c r="I667" s="10"/>
      <c r="J667" s="10"/>
      <c r="K667" s="10"/>
      <c r="L667" s="10"/>
      <c r="M667" s="10"/>
      <c r="N667" s="23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22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</row>
    <row r="668" spans="2:48" ht="15.75" customHeight="1">
      <c r="B668" s="10"/>
      <c r="C668" s="20"/>
      <c r="D668" s="20"/>
      <c r="E668" s="21"/>
      <c r="F668" s="21"/>
      <c r="G668" s="10"/>
      <c r="H668" s="10"/>
      <c r="I668" s="10"/>
      <c r="J668" s="10"/>
      <c r="K668" s="10"/>
      <c r="L668" s="10"/>
      <c r="M668" s="10"/>
      <c r="N668" s="23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22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</row>
    <row r="669" spans="2:48" ht="15.75" customHeight="1">
      <c r="B669" s="10"/>
      <c r="C669" s="20"/>
      <c r="D669" s="20"/>
      <c r="E669" s="21"/>
      <c r="F669" s="21"/>
      <c r="G669" s="10"/>
      <c r="H669" s="10"/>
      <c r="I669" s="10"/>
      <c r="J669" s="10"/>
      <c r="K669" s="10"/>
      <c r="L669" s="10"/>
      <c r="M669" s="10"/>
      <c r="N669" s="23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22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</row>
    <row r="670" spans="2:48" ht="15" customHeight="1">
      <c r="Y670" s="10"/>
      <c r="Z670" s="10"/>
      <c r="AA670" s="10"/>
    </row>
    <row r="671" spans="2:48" ht="15" customHeight="1">
      <c r="Y671" s="10"/>
      <c r="Z671" s="10"/>
      <c r="AA671" s="10"/>
    </row>
  </sheetData>
  <mergeCells count="4">
    <mergeCell ref="B2:R2"/>
    <mergeCell ref="G3:L3"/>
    <mergeCell ref="O3:Y3"/>
    <mergeCell ref="Z3:AI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I640"/>
  <sheetViews>
    <sheetView workbookViewId="0">
      <pane ySplit="5" topLeftCell="A373" activePane="bottomLeft" state="frozen"/>
      <selection pane="bottomLeft" activeCell="E386" sqref="E386"/>
    </sheetView>
  </sheetViews>
  <sheetFormatPr defaultColWidth="14.42578125" defaultRowHeight="15.75"/>
  <cols>
    <col min="1" max="1" width="10.5703125" style="32" customWidth="1"/>
    <col min="2" max="2" width="17.7109375" customWidth="1"/>
    <col min="3" max="3" width="8.140625" customWidth="1"/>
    <col min="4" max="4" width="7.42578125" customWidth="1"/>
    <col min="5" max="6" width="7.85546875" customWidth="1"/>
    <col min="7" max="7" width="8.28515625" customWidth="1"/>
    <col min="8" max="8" width="7" customWidth="1"/>
    <col min="9" max="9" width="8.140625" customWidth="1"/>
    <col min="10" max="10" width="8.42578125" customWidth="1"/>
    <col min="11" max="12" width="8.28515625" customWidth="1"/>
    <col min="13" max="13" width="9.28515625" style="30" customWidth="1"/>
    <col min="14" max="14" width="8.140625" customWidth="1"/>
    <col min="15" max="16" width="9.42578125" customWidth="1"/>
    <col min="17" max="17" width="8.7109375" customWidth="1"/>
    <col min="18" max="18" width="8" customWidth="1"/>
    <col min="19" max="19" width="8.85546875" customWidth="1"/>
    <col min="20" max="20" width="9.28515625" customWidth="1"/>
    <col min="21" max="21" width="8.42578125" customWidth="1"/>
    <col min="22" max="22" width="9.28515625" customWidth="1"/>
    <col min="23" max="23" width="8.85546875" customWidth="1"/>
    <col min="24" max="24" width="9.85546875" customWidth="1"/>
    <col min="25" max="25" width="11.28515625" customWidth="1"/>
    <col min="26" max="26" width="8.140625" hidden="1" customWidth="1"/>
    <col min="27" max="27" width="8.42578125" customWidth="1"/>
    <col min="28" max="28" width="8.5703125" customWidth="1"/>
    <col min="29" max="29" width="10.85546875" customWidth="1"/>
    <col min="30" max="30" width="8.5703125" customWidth="1"/>
    <col min="31" max="31" width="10.42578125" customWidth="1"/>
    <col min="32" max="32" width="8.5703125" customWidth="1"/>
    <col min="33" max="33" width="9.5703125" customWidth="1"/>
    <col min="34" max="34" width="8.42578125" customWidth="1"/>
    <col min="35" max="35" width="10" customWidth="1"/>
    <col min="36" max="36" width="15.5703125" customWidth="1"/>
    <col min="37" max="47" width="13.5703125" customWidth="1"/>
  </cols>
  <sheetData>
    <row r="1" spans="1:47" ht="16.5" thickBot="1"/>
    <row r="2" spans="1:47" ht="30" customHeight="1" thickBot="1">
      <c r="A2" s="564" t="s">
        <v>46</v>
      </c>
      <c r="B2" s="565"/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6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5.75" customHeight="1">
      <c r="A3" s="24"/>
      <c r="B3" s="2"/>
      <c r="C3" s="25"/>
      <c r="D3" s="26"/>
      <c r="E3" s="26"/>
      <c r="F3" s="567" t="s">
        <v>0</v>
      </c>
      <c r="G3" s="568"/>
      <c r="H3" s="568"/>
      <c r="I3" s="568"/>
      <c r="J3" s="568"/>
      <c r="K3" s="569"/>
      <c r="L3" s="59"/>
      <c r="M3" s="28"/>
      <c r="N3" s="567" t="s">
        <v>1</v>
      </c>
      <c r="O3" s="568"/>
      <c r="P3" s="568"/>
      <c r="Q3" s="568"/>
      <c r="R3" s="570"/>
      <c r="S3" s="570"/>
      <c r="T3" s="570"/>
      <c r="U3" s="570"/>
      <c r="V3" s="570"/>
      <c r="W3" s="570"/>
      <c r="X3" s="571"/>
      <c r="Y3" s="572" t="s">
        <v>2</v>
      </c>
      <c r="Z3" s="573"/>
      <c r="AA3" s="574"/>
      <c r="AB3" s="574"/>
      <c r="AC3" s="574"/>
      <c r="AD3" s="574"/>
      <c r="AE3" s="574"/>
      <c r="AF3" s="574"/>
      <c r="AG3" s="574"/>
      <c r="AH3" s="575"/>
      <c r="AI3" s="3"/>
      <c r="AJ3" s="3"/>
      <c r="AK3" s="3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.75" customHeight="1">
      <c r="A4" s="40" t="s">
        <v>3</v>
      </c>
      <c r="B4" s="38" t="s">
        <v>4</v>
      </c>
      <c r="C4" s="6" t="s">
        <v>5</v>
      </c>
      <c r="D4" s="27" t="s">
        <v>6</v>
      </c>
      <c r="E4" s="2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29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8" t="s">
        <v>21</v>
      </c>
      <c r="T4" s="8" t="s">
        <v>11</v>
      </c>
      <c r="U4" s="8" t="s">
        <v>22</v>
      </c>
      <c r="V4" s="8" t="s">
        <v>23</v>
      </c>
      <c r="W4" s="8" t="s">
        <v>24</v>
      </c>
      <c r="X4" s="7" t="s">
        <v>25</v>
      </c>
      <c r="Y4" s="7" t="s">
        <v>26</v>
      </c>
      <c r="Z4" s="7" t="s">
        <v>12</v>
      </c>
      <c r="AA4" s="5" t="s">
        <v>27</v>
      </c>
      <c r="AB4" s="5" t="s">
        <v>28</v>
      </c>
      <c r="AC4" s="5" t="s">
        <v>29</v>
      </c>
      <c r="AD4" s="5" t="s">
        <v>30</v>
      </c>
      <c r="AE4" s="5" t="s">
        <v>31</v>
      </c>
      <c r="AF4" s="5" t="s">
        <v>32</v>
      </c>
      <c r="AG4" s="5" t="s">
        <v>33</v>
      </c>
      <c r="AH4" s="5" t="s">
        <v>34</v>
      </c>
      <c r="AI4" s="5" t="s">
        <v>35</v>
      </c>
      <c r="AJ4" s="9" t="s">
        <v>36</v>
      </c>
      <c r="AK4" s="5" t="s">
        <v>45</v>
      </c>
      <c r="AL4" s="10"/>
      <c r="AM4" s="10"/>
      <c r="AN4" s="10"/>
      <c r="AO4" s="10"/>
      <c r="AP4" s="10"/>
      <c r="AQ4" s="10"/>
      <c r="AR4" s="10"/>
      <c r="AS4" s="10"/>
      <c r="AT4" s="11"/>
      <c r="AU4" s="12"/>
    </row>
    <row r="5" spans="1:47" ht="15.75" customHeight="1">
      <c r="A5" s="44"/>
      <c r="B5" s="45" t="s">
        <v>37</v>
      </c>
      <c r="C5" s="45" t="s">
        <v>38</v>
      </c>
      <c r="D5" s="46"/>
      <c r="E5" s="46"/>
      <c r="F5" s="39"/>
      <c r="G5" s="39"/>
      <c r="H5" s="47" t="s">
        <v>39</v>
      </c>
      <c r="I5" s="48" t="s">
        <v>40</v>
      </c>
      <c r="J5" s="39"/>
      <c r="K5" s="39"/>
      <c r="L5" s="39"/>
      <c r="M5" s="4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50"/>
      <c r="AI5" s="39"/>
      <c r="AJ5" s="39"/>
      <c r="AK5" s="39"/>
      <c r="AL5" s="4"/>
      <c r="AM5" s="4"/>
      <c r="AN5" s="4"/>
      <c r="AO5" s="4"/>
      <c r="AP5" s="4"/>
      <c r="AQ5" s="4"/>
      <c r="AR5" s="4"/>
      <c r="AS5" s="4"/>
      <c r="AT5" s="11"/>
      <c r="AU5" s="13"/>
    </row>
    <row r="6" spans="1:47" ht="15.75" customHeight="1">
      <c r="A6" s="51">
        <v>45748</v>
      </c>
      <c r="B6" s="33" t="s">
        <v>47</v>
      </c>
      <c r="C6" s="37">
        <v>1501</v>
      </c>
      <c r="D6" s="34">
        <v>0.3</v>
      </c>
      <c r="E6" s="34">
        <v>0.4</v>
      </c>
      <c r="F6" s="34">
        <v>4.18</v>
      </c>
      <c r="G6" s="34">
        <v>0.14000000000000001</v>
      </c>
      <c r="H6" s="34">
        <v>0.36</v>
      </c>
      <c r="I6" s="31">
        <v>4.2999999999999997E-2</v>
      </c>
      <c r="J6" s="31">
        <v>0.105</v>
      </c>
      <c r="K6" s="31">
        <v>3.5000000000000003E-2</v>
      </c>
      <c r="L6" s="31">
        <v>1.4E-2</v>
      </c>
      <c r="M6" s="35">
        <f t="shared" ref="M6:M21" si="0">100-SUM(F6:L6)</f>
        <v>95.123000000000005</v>
      </c>
      <c r="N6" s="34">
        <v>36.049999999999997</v>
      </c>
      <c r="O6" s="34">
        <v>37.909999999999997</v>
      </c>
      <c r="P6" s="34">
        <v>6.39</v>
      </c>
      <c r="Q6" s="34">
        <v>17.03</v>
      </c>
      <c r="R6" s="34">
        <v>0.36</v>
      </c>
      <c r="S6" s="34">
        <v>0.28000000000000003</v>
      </c>
      <c r="T6" s="34">
        <v>0.22</v>
      </c>
      <c r="U6" s="34">
        <v>0.21</v>
      </c>
      <c r="V6" s="34">
        <v>0.52</v>
      </c>
      <c r="W6" s="34">
        <v>0.91</v>
      </c>
      <c r="X6" s="34">
        <f>O6/N6</f>
        <v>1.0515950069348128</v>
      </c>
      <c r="Y6" s="34">
        <f>(P6+O6)/N6</f>
        <v>1.2288488210818309</v>
      </c>
      <c r="Z6" s="34"/>
      <c r="AA6" s="34" t="s">
        <v>48</v>
      </c>
      <c r="AB6" s="34">
        <v>22.3</v>
      </c>
      <c r="AC6" s="34" t="s">
        <v>51</v>
      </c>
      <c r="AD6" s="34"/>
      <c r="AE6" s="34"/>
      <c r="AF6" s="34"/>
      <c r="AG6" s="34"/>
      <c r="AH6" s="34"/>
      <c r="AI6" s="34"/>
      <c r="AJ6" s="34"/>
      <c r="AK6" s="36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spans="1:47" ht="15.75" customHeight="1">
      <c r="A7" s="51">
        <v>45748</v>
      </c>
      <c r="B7" s="33" t="s">
        <v>49</v>
      </c>
      <c r="C7" s="37">
        <v>1480</v>
      </c>
      <c r="D7" s="34">
        <v>2.0499999999999998</v>
      </c>
      <c r="E7" s="34">
        <v>2.15</v>
      </c>
      <c r="F7" s="34">
        <v>4.16</v>
      </c>
      <c r="G7" s="34">
        <v>0.1</v>
      </c>
      <c r="H7" s="34">
        <v>0.09</v>
      </c>
      <c r="I7" s="31">
        <v>9.8000000000000004E-2</v>
      </c>
      <c r="J7" s="31">
        <v>0.09</v>
      </c>
      <c r="K7" s="31">
        <v>5.0000000000000001E-3</v>
      </c>
      <c r="L7" s="31">
        <v>1.2999999999999999E-2</v>
      </c>
      <c r="M7" s="35">
        <f t="shared" si="0"/>
        <v>95.444000000000003</v>
      </c>
      <c r="N7" s="34">
        <v>35.64</v>
      </c>
      <c r="O7" s="34">
        <v>38.28</v>
      </c>
      <c r="P7" s="34">
        <v>6.49</v>
      </c>
      <c r="Q7" s="34">
        <v>15.66</v>
      </c>
      <c r="R7" s="34">
        <v>0.98</v>
      </c>
      <c r="S7" s="34">
        <v>0.46</v>
      </c>
      <c r="T7" s="34">
        <v>0.2</v>
      </c>
      <c r="U7" s="34">
        <v>0.25</v>
      </c>
      <c r="V7" s="34">
        <v>0.54</v>
      </c>
      <c r="W7" s="34">
        <v>1.1399999999999999</v>
      </c>
      <c r="X7" s="34">
        <v>1.0740740740740742</v>
      </c>
      <c r="Y7" s="34">
        <v>1.2561728395061729</v>
      </c>
      <c r="Z7" s="34"/>
      <c r="AA7" s="34" t="s">
        <v>50</v>
      </c>
      <c r="AB7" s="34">
        <v>6.3</v>
      </c>
      <c r="AC7" s="34">
        <v>24.8</v>
      </c>
      <c r="AD7" s="34">
        <v>17.8</v>
      </c>
      <c r="AE7" s="34">
        <v>0.6</v>
      </c>
      <c r="AF7" s="34">
        <v>2.95</v>
      </c>
      <c r="AG7" s="34">
        <v>53.849999999999994</v>
      </c>
      <c r="AH7" s="34">
        <v>1.3932584269662922</v>
      </c>
      <c r="AI7" s="34">
        <v>41.784037558685441</v>
      </c>
      <c r="AJ7" s="34">
        <v>846.375</v>
      </c>
      <c r="AK7" s="36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 spans="1:47" ht="15.75" customHeight="1">
      <c r="A8" s="51">
        <v>45748</v>
      </c>
      <c r="B8" s="61" t="s">
        <v>49</v>
      </c>
      <c r="C8" s="37">
        <v>1480</v>
      </c>
      <c r="D8" s="34">
        <v>2.5</v>
      </c>
      <c r="E8" s="34">
        <v>3</v>
      </c>
      <c r="F8" s="34">
        <v>4.17</v>
      </c>
      <c r="G8" s="34">
        <v>0.13</v>
      </c>
      <c r="H8" s="34">
        <v>0.46</v>
      </c>
      <c r="I8" s="31">
        <v>2.7E-2</v>
      </c>
      <c r="J8" s="31">
        <v>0.113</v>
      </c>
      <c r="K8" s="31">
        <v>4.8000000000000001E-2</v>
      </c>
      <c r="L8" s="31">
        <v>1.4999999999999999E-2</v>
      </c>
      <c r="M8" s="35">
        <f t="shared" si="0"/>
        <v>95.037000000000006</v>
      </c>
      <c r="N8" s="60" t="s">
        <v>52</v>
      </c>
      <c r="O8" s="60" t="s">
        <v>52</v>
      </c>
      <c r="P8" s="60" t="s">
        <v>52</v>
      </c>
      <c r="Q8" s="60" t="s">
        <v>52</v>
      </c>
      <c r="R8" s="60" t="s">
        <v>52</v>
      </c>
      <c r="S8" s="60" t="s">
        <v>52</v>
      </c>
      <c r="T8" s="60" t="s">
        <v>52</v>
      </c>
      <c r="U8" s="60" t="s">
        <v>52</v>
      </c>
      <c r="V8" s="60" t="s">
        <v>52</v>
      </c>
      <c r="W8" s="60" t="s">
        <v>52</v>
      </c>
      <c r="X8" s="60" t="s">
        <v>52</v>
      </c>
      <c r="Y8" s="60" t="s">
        <v>52</v>
      </c>
      <c r="Z8" s="34"/>
      <c r="AA8" s="34" t="s">
        <v>53</v>
      </c>
      <c r="AB8" s="34">
        <v>14.3</v>
      </c>
      <c r="AC8" s="34" t="s">
        <v>51</v>
      </c>
      <c r="AD8" s="34"/>
      <c r="AE8" s="34"/>
      <c r="AF8" s="34"/>
      <c r="AG8" s="34"/>
      <c r="AH8" s="34"/>
      <c r="AI8" s="34"/>
      <c r="AJ8" s="34"/>
      <c r="AK8" s="36"/>
      <c r="AL8" s="10"/>
      <c r="AM8" s="10"/>
      <c r="AN8" s="10"/>
      <c r="AO8" s="10"/>
      <c r="AP8" s="10"/>
      <c r="AQ8" s="10"/>
      <c r="AR8" s="10"/>
      <c r="AS8" s="10"/>
      <c r="AT8" s="10"/>
      <c r="AU8" s="10"/>
    </row>
    <row r="9" spans="1:47" ht="15.75" customHeight="1">
      <c r="A9" s="51">
        <v>45748</v>
      </c>
      <c r="B9" s="33" t="s">
        <v>54</v>
      </c>
      <c r="C9" s="37">
        <v>1462</v>
      </c>
      <c r="D9" s="34">
        <v>4.3</v>
      </c>
      <c r="E9" s="34">
        <v>4.4000000000000004</v>
      </c>
      <c r="F9" s="34">
        <v>4.21</v>
      </c>
      <c r="G9" s="34">
        <v>0.1</v>
      </c>
      <c r="H9" s="34">
        <v>0.09</v>
      </c>
      <c r="I9" s="31">
        <v>0.105</v>
      </c>
      <c r="J9" s="31">
        <v>9.2999999999999999E-2</v>
      </c>
      <c r="K9" s="31">
        <v>6.0000000000000001E-3</v>
      </c>
      <c r="L9" s="31">
        <v>1.2E-2</v>
      </c>
      <c r="M9" s="35">
        <f t="shared" si="0"/>
        <v>95.384</v>
      </c>
      <c r="N9" s="34">
        <v>35.26</v>
      </c>
      <c r="O9" s="34">
        <v>38.1</v>
      </c>
      <c r="P9" s="34">
        <v>6.59</v>
      </c>
      <c r="Q9" s="34">
        <v>15.74</v>
      </c>
      <c r="R9" s="34">
        <v>1.1599999999999999</v>
      </c>
      <c r="S9" s="34">
        <v>0.53</v>
      </c>
      <c r="T9" s="34">
        <v>0.23</v>
      </c>
      <c r="U9" s="34">
        <v>0.26</v>
      </c>
      <c r="V9" s="34">
        <v>0.66</v>
      </c>
      <c r="W9" s="34">
        <v>1.1599999999999999</v>
      </c>
      <c r="X9" s="34">
        <v>1.0805445263754965</v>
      </c>
      <c r="Y9" s="34">
        <v>1.2674418604651163</v>
      </c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6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 spans="1:47" ht="15.75" customHeight="1">
      <c r="A10" s="51">
        <v>45748</v>
      </c>
      <c r="B10" s="33" t="s">
        <v>55</v>
      </c>
      <c r="C10" s="37">
        <v>1458</v>
      </c>
      <c r="D10" s="34">
        <v>5.3</v>
      </c>
      <c r="E10" s="34">
        <v>5.4</v>
      </c>
      <c r="F10" s="34">
        <v>4.1900000000000004</v>
      </c>
      <c r="G10" s="34">
        <v>0.15</v>
      </c>
      <c r="H10" s="34">
        <v>0.28999999999999998</v>
      </c>
      <c r="I10" s="31">
        <v>2.7E-2</v>
      </c>
      <c r="J10" s="31">
        <v>9.1999999999999998E-2</v>
      </c>
      <c r="K10" s="31">
        <v>3.1E-2</v>
      </c>
      <c r="L10" s="31">
        <v>1.4E-2</v>
      </c>
      <c r="M10" s="35">
        <f t="shared" si="0"/>
        <v>95.206000000000003</v>
      </c>
      <c r="N10" s="34">
        <v>35.08</v>
      </c>
      <c r="O10" s="34">
        <v>39.85</v>
      </c>
      <c r="P10" s="34">
        <v>6.69</v>
      </c>
      <c r="Q10" s="34">
        <v>15.4</v>
      </c>
      <c r="R10" s="34">
        <v>0.42</v>
      </c>
      <c r="S10" s="34">
        <v>0.36</v>
      </c>
      <c r="T10" s="34">
        <v>0.23</v>
      </c>
      <c r="U10" s="34">
        <v>0.2</v>
      </c>
      <c r="V10" s="34">
        <v>0.54</v>
      </c>
      <c r="W10" s="34">
        <v>1.0900000000000001</v>
      </c>
      <c r="X10" s="34">
        <v>1.1359749144811859</v>
      </c>
      <c r="Y10" s="34">
        <v>1.3266818700114025</v>
      </c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6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15.75" customHeight="1">
      <c r="A11" s="51">
        <v>45748</v>
      </c>
      <c r="B11" s="33" t="s">
        <v>56</v>
      </c>
      <c r="C11" s="37">
        <v>1470</v>
      </c>
      <c r="D11" s="34">
        <v>7.4</v>
      </c>
      <c r="E11" s="34">
        <v>7.5</v>
      </c>
      <c r="F11" s="34">
        <v>4.22</v>
      </c>
      <c r="G11" s="34">
        <v>0.14000000000000001</v>
      </c>
      <c r="H11" s="34">
        <v>0.6</v>
      </c>
      <c r="I11" s="31">
        <v>2.5999999999999999E-2</v>
      </c>
      <c r="J11" s="31">
        <v>0.1</v>
      </c>
      <c r="K11" s="31">
        <v>5.0999999999999997E-2</v>
      </c>
      <c r="L11" s="31">
        <v>1.7999999999999999E-2</v>
      </c>
      <c r="M11" s="35">
        <f t="shared" si="0"/>
        <v>94.844999999999999</v>
      </c>
      <c r="N11" s="34">
        <v>35.76</v>
      </c>
      <c r="O11" s="34">
        <v>39.35</v>
      </c>
      <c r="P11" s="34">
        <v>6.6</v>
      </c>
      <c r="Q11" s="34">
        <v>16</v>
      </c>
      <c r="R11" s="34">
        <v>0.25</v>
      </c>
      <c r="S11" s="34">
        <v>0.25</v>
      </c>
      <c r="T11" s="34">
        <v>0.23</v>
      </c>
      <c r="U11" s="34">
        <v>0.19</v>
      </c>
      <c r="V11" s="34">
        <v>0.44</v>
      </c>
      <c r="W11" s="34">
        <v>0.82</v>
      </c>
      <c r="X11" s="34">
        <v>1.1003914988814318</v>
      </c>
      <c r="Y11" s="34">
        <v>1.2849552572706937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6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47" ht="15.75" customHeight="1">
      <c r="A12" s="51">
        <v>45748</v>
      </c>
      <c r="B12" s="33" t="s">
        <v>57</v>
      </c>
      <c r="C12" s="37">
        <v>1510</v>
      </c>
      <c r="D12" s="34">
        <v>9.5500000000000007</v>
      </c>
      <c r="E12" s="34">
        <v>10.050000000000001</v>
      </c>
      <c r="F12" s="34">
        <v>4.22</v>
      </c>
      <c r="G12" s="34">
        <v>0.17</v>
      </c>
      <c r="H12" s="34">
        <v>0.77</v>
      </c>
      <c r="I12" s="31">
        <v>1.9E-2</v>
      </c>
      <c r="J12" s="31">
        <v>0.104</v>
      </c>
      <c r="K12" s="31">
        <v>6.6000000000000003E-2</v>
      </c>
      <c r="L12" s="31">
        <v>1.4E-2</v>
      </c>
      <c r="M12" s="35">
        <f t="shared" si="0"/>
        <v>94.637</v>
      </c>
      <c r="N12" s="34">
        <v>35.33</v>
      </c>
      <c r="O12" s="34">
        <v>40.01</v>
      </c>
      <c r="P12" s="34">
        <v>7.03</v>
      </c>
      <c r="Q12" s="34">
        <v>15.51</v>
      </c>
      <c r="R12" s="34">
        <v>0.31</v>
      </c>
      <c r="S12" s="34">
        <v>0.19</v>
      </c>
      <c r="T12" s="34">
        <v>0.22</v>
      </c>
      <c r="U12" s="34">
        <v>0.18</v>
      </c>
      <c r="V12" s="34">
        <v>0.35</v>
      </c>
      <c r="W12" s="34">
        <v>0.76</v>
      </c>
      <c r="X12" s="34">
        <v>1.1324653269176337</v>
      </c>
      <c r="Y12" s="34">
        <v>1.3314463628644213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6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47" ht="15.75" customHeight="1">
      <c r="A13" s="51">
        <v>45748</v>
      </c>
      <c r="B13" s="33" t="s">
        <v>58</v>
      </c>
      <c r="C13" s="37">
        <v>1497</v>
      </c>
      <c r="D13" s="34">
        <v>11.1</v>
      </c>
      <c r="E13" s="34">
        <v>11.2</v>
      </c>
      <c r="F13" s="34">
        <v>4.18</v>
      </c>
      <c r="G13" s="34">
        <v>0.15</v>
      </c>
      <c r="H13" s="34">
        <v>0.46</v>
      </c>
      <c r="I13" s="31">
        <v>1.4999999999999999E-2</v>
      </c>
      <c r="J13" s="31">
        <v>0.108</v>
      </c>
      <c r="K13" s="31">
        <v>4.4999999999999998E-2</v>
      </c>
      <c r="L13" s="31">
        <v>1.0999999999999999E-2</v>
      </c>
      <c r="M13" s="35">
        <f t="shared" si="0"/>
        <v>95.031000000000006</v>
      </c>
      <c r="N13" s="34">
        <v>35.17</v>
      </c>
      <c r="O13" s="34">
        <v>40.79</v>
      </c>
      <c r="P13" s="34">
        <v>6.88</v>
      </c>
      <c r="Q13" s="34">
        <v>14.68</v>
      </c>
      <c r="R13" s="34">
        <v>0.24</v>
      </c>
      <c r="S13" s="34">
        <v>0.23</v>
      </c>
      <c r="T13" s="34">
        <v>0.22</v>
      </c>
      <c r="U13" s="34">
        <v>0.2</v>
      </c>
      <c r="V13" s="34">
        <v>0.47</v>
      </c>
      <c r="W13" s="34">
        <v>1</v>
      </c>
      <c r="X13" s="34">
        <v>1.1597952800682398</v>
      </c>
      <c r="Y13" s="34">
        <v>1.355416548194484</v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6"/>
      <c r="AL13" s="10"/>
      <c r="AM13" s="10"/>
      <c r="AN13" s="10"/>
      <c r="AO13" s="10"/>
      <c r="AP13" s="10"/>
      <c r="AQ13" s="10"/>
      <c r="AR13" s="10"/>
      <c r="AS13" s="10"/>
      <c r="AT13" s="10"/>
      <c r="AU13" s="10"/>
    </row>
    <row r="14" spans="1:47" ht="15.75" customHeight="1">
      <c r="A14" s="51">
        <v>45748</v>
      </c>
      <c r="B14" s="33" t="s">
        <v>59</v>
      </c>
      <c r="C14" s="37">
        <v>1494</v>
      </c>
      <c r="D14" s="34">
        <v>12.3</v>
      </c>
      <c r="E14" s="34">
        <v>12.4</v>
      </c>
      <c r="F14" s="34">
        <v>4.2</v>
      </c>
      <c r="G14" s="34">
        <v>0.18</v>
      </c>
      <c r="H14" s="34">
        <v>0.57999999999999996</v>
      </c>
      <c r="I14" s="31">
        <v>1.2999999999999999E-2</v>
      </c>
      <c r="J14" s="31">
        <v>0.105</v>
      </c>
      <c r="K14" s="31">
        <v>5.5E-2</v>
      </c>
      <c r="L14" s="31">
        <v>1.4E-2</v>
      </c>
      <c r="M14" s="35">
        <f t="shared" si="0"/>
        <v>94.852999999999994</v>
      </c>
      <c r="N14" s="34">
        <v>35.92</v>
      </c>
      <c r="O14" s="34">
        <v>40.29</v>
      </c>
      <c r="P14" s="34">
        <v>6.88</v>
      </c>
      <c r="Q14" s="34">
        <v>14.68</v>
      </c>
      <c r="R14" s="34">
        <v>0.24</v>
      </c>
      <c r="S14" s="34">
        <v>0.2</v>
      </c>
      <c r="T14" s="34">
        <v>0.22</v>
      </c>
      <c r="U14" s="34">
        <v>0.21</v>
      </c>
      <c r="V14" s="34">
        <v>0.46</v>
      </c>
      <c r="W14" s="34">
        <v>0.79</v>
      </c>
      <c r="X14" s="34">
        <v>1.1216592427616925</v>
      </c>
      <c r="Y14" s="34">
        <v>1.313195991091314</v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6"/>
      <c r="AL14" s="10"/>
      <c r="AM14" s="10"/>
      <c r="AN14" s="10"/>
      <c r="AO14" s="10"/>
      <c r="AP14" s="10"/>
      <c r="AQ14" s="10"/>
      <c r="AR14" s="10"/>
      <c r="AS14" s="10"/>
      <c r="AT14" s="10"/>
      <c r="AU14" s="10"/>
    </row>
    <row r="15" spans="1:47" ht="15.75" customHeight="1">
      <c r="A15" s="51">
        <v>45748</v>
      </c>
      <c r="B15" s="33" t="s">
        <v>60</v>
      </c>
      <c r="C15" s="37">
        <v>1493</v>
      </c>
      <c r="D15" s="34">
        <v>14.3</v>
      </c>
      <c r="E15" s="34">
        <v>14.4</v>
      </c>
      <c r="F15" s="34">
        <v>4.1900000000000004</v>
      </c>
      <c r="G15" s="34">
        <v>0.19</v>
      </c>
      <c r="H15" s="34">
        <v>0.47</v>
      </c>
      <c r="I15" s="31">
        <v>0.01</v>
      </c>
      <c r="J15" s="31">
        <v>0.1</v>
      </c>
      <c r="K15" s="31">
        <v>5.1999999999999998E-2</v>
      </c>
      <c r="L15" s="31">
        <v>1.4E-2</v>
      </c>
      <c r="M15" s="35">
        <f t="shared" si="0"/>
        <v>94.974000000000004</v>
      </c>
      <c r="N15" s="34">
        <v>34.840000000000003</v>
      </c>
      <c r="O15" s="34">
        <v>40.17</v>
      </c>
      <c r="P15" s="34">
        <v>6.85</v>
      </c>
      <c r="Q15" s="34">
        <v>15.84</v>
      </c>
      <c r="R15" s="34">
        <v>0.28999999999999998</v>
      </c>
      <c r="S15" s="34">
        <v>0.22</v>
      </c>
      <c r="T15" s="34">
        <v>0.22</v>
      </c>
      <c r="U15" s="34">
        <v>0.2</v>
      </c>
      <c r="V15" s="34">
        <v>0.41</v>
      </c>
      <c r="W15" s="34">
        <v>0.85</v>
      </c>
      <c r="X15" s="34">
        <v>1.1529850746268655</v>
      </c>
      <c r="Y15" s="34">
        <v>1.3495981630309988</v>
      </c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6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spans="1:47" ht="15.75" customHeight="1">
      <c r="A16" s="51">
        <v>45748</v>
      </c>
      <c r="B16" s="33" t="s">
        <v>61</v>
      </c>
      <c r="C16" s="37">
        <v>1481</v>
      </c>
      <c r="D16" s="34">
        <v>15.3</v>
      </c>
      <c r="E16" s="34">
        <v>15.4</v>
      </c>
      <c r="F16" s="34">
        <v>4.26</v>
      </c>
      <c r="G16" s="34">
        <v>0.17</v>
      </c>
      <c r="H16" s="34">
        <v>0.68</v>
      </c>
      <c r="I16" s="31">
        <v>1.4999999999999999E-2</v>
      </c>
      <c r="J16" s="31">
        <v>0.115</v>
      </c>
      <c r="K16" s="31">
        <v>0.06</v>
      </c>
      <c r="L16" s="31">
        <v>1.4E-2</v>
      </c>
      <c r="M16" s="35">
        <f t="shared" si="0"/>
        <v>94.686000000000007</v>
      </c>
      <c r="N16" s="34">
        <v>35.79</v>
      </c>
      <c r="O16" s="34">
        <v>39.869999999999997</v>
      </c>
      <c r="P16" s="34">
        <v>6.84</v>
      </c>
      <c r="Q16" s="34">
        <v>14.88</v>
      </c>
      <c r="R16" s="34">
        <v>0.48</v>
      </c>
      <c r="S16" s="34">
        <v>0.24</v>
      </c>
      <c r="T16" s="34">
        <v>0.22</v>
      </c>
      <c r="U16" s="34">
        <v>0.23</v>
      </c>
      <c r="V16" s="34">
        <v>0.51</v>
      </c>
      <c r="W16" s="34">
        <v>0.82</v>
      </c>
      <c r="X16" s="34">
        <v>1.1139983235540654</v>
      </c>
      <c r="Y16" s="34">
        <v>1.3051131601005865</v>
      </c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6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7" spans="1:47" ht="15.75" customHeight="1">
      <c r="A17" s="51">
        <v>45748</v>
      </c>
      <c r="B17" s="33" t="s">
        <v>62</v>
      </c>
      <c r="C17" s="37">
        <v>1485</v>
      </c>
      <c r="D17" s="34">
        <v>17.100000000000001</v>
      </c>
      <c r="E17" s="34">
        <v>17.2</v>
      </c>
      <c r="F17" s="34">
        <v>4.2699999999999996</v>
      </c>
      <c r="G17" s="34">
        <v>0.16</v>
      </c>
      <c r="H17" s="34">
        <v>0.82</v>
      </c>
      <c r="I17" s="31">
        <v>0.03</v>
      </c>
      <c r="J17" s="31">
        <v>0.11600000000000001</v>
      </c>
      <c r="K17" s="31">
        <v>5.1999999999999998E-2</v>
      </c>
      <c r="L17" s="31">
        <v>1.4E-2</v>
      </c>
      <c r="M17" s="35">
        <f t="shared" si="0"/>
        <v>94.537999999999997</v>
      </c>
      <c r="N17" s="34">
        <v>36.97</v>
      </c>
      <c r="O17" s="34">
        <v>38.880000000000003</v>
      </c>
      <c r="P17" s="34">
        <v>6.24</v>
      </c>
      <c r="Q17" s="34">
        <v>15.2</v>
      </c>
      <c r="R17" s="34">
        <v>0.4</v>
      </c>
      <c r="S17" s="34">
        <v>0.27</v>
      </c>
      <c r="T17" s="34">
        <v>0.2</v>
      </c>
      <c r="U17" s="34">
        <v>0.28000000000000003</v>
      </c>
      <c r="V17" s="34">
        <v>0.76</v>
      </c>
      <c r="W17" s="34">
        <v>0.71</v>
      </c>
      <c r="X17" s="34">
        <v>1.0516635109548282</v>
      </c>
      <c r="Y17" s="34">
        <v>1.2204490127130108</v>
      </c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6"/>
      <c r="AL17" s="10"/>
      <c r="AM17" s="10"/>
      <c r="AN17" s="10"/>
      <c r="AO17" s="10"/>
      <c r="AP17" s="10"/>
      <c r="AQ17" s="10"/>
      <c r="AR17" s="10"/>
      <c r="AS17" s="10"/>
      <c r="AT17" s="10"/>
      <c r="AU17" s="10"/>
    </row>
    <row r="18" spans="1:47" ht="15.75" customHeight="1">
      <c r="A18" s="51">
        <v>45748</v>
      </c>
      <c r="B18" s="33" t="s">
        <v>63</v>
      </c>
      <c r="C18" s="37">
        <v>1496</v>
      </c>
      <c r="D18" s="34">
        <v>18.3</v>
      </c>
      <c r="E18" s="34">
        <v>18.399999999999999</v>
      </c>
      <c r="F18" s="34">
        <v>4.17</v>
      </c>
      <c r="G18" s="34">
        <v>0.13</v>
      </c>
      <c r="H18" s="34">
        <v>0.43</v>
      </c>
      <c r="I18" s="31">
        <v>0.04</v>
      </c>
      <c r="J18" s="31">
        <v>9.8000000000000004E-2</v>
      </c>
      <c r="K18" s="31">
        <v>3.5000000000000003E-2</v>
      </c>
      <c r="L18" s="31">
        <v>1.4E-2</v>
      </c>
      <c r="M18" s="35">
        <f t="shared" si="0"/>
        <v>95.082999999999998</v>
      </c>
      <c r="N18" s="34">
        <v>37.06</v>
      </c>
      <c r="O18" s="34">
        <v>37.76</v>
      </c>
      <c r="P18" s="34">
        <v>7.15</v>
      </c>
      <c r="Q18" s="34">
        <v>15.21</v>
      </c>
      <c r="R18" s="34">
        <v>0.42</v>
      </c>
      <c r="S18" s="34">
        <v>0.24</v>
      </c>
      <c r="T18" s="34">
        <v>0.2</v>
      </c>
      <c r="U18" s="34">
        <v>0.2</v>
      </c>
      <c r="V18" s="34">
        <v>0.68</v>
      </c>
      <c r="W18" s="34">
        <v>0.83</v>
      </c>
      <c r="X18" s="34">
        <v>1.0188882892606583</v>
      </c>
      <c r="Y18" s="34">
        <v>1.2118186724230975</v>
      </c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6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 spans="1:47" ht="15.75" customHeight="1">
      <c r="A19" s="51">
        <v>45748</v>
      </c>
      <c r="B19" s="33" t="s">
        <v>64</v>
      </c>
      <c r="C19" s="37">
        <v>1661</v>
      </c>
      <c r="D19" s="34">
        <v>20.05</v>
      </c>
      <c r="E19" s="34">
        <v>20.149999999999999</v>
      </c>
      <c r="F19" s="34">
        <v>4.16</v>
      </c>
      <c r="G19" s="34">
        <v>0.13</v>
      </c>
      <c r="H19" s="34">
        <v>0.33</v>
      </c>
      <c r="I19" s="31">
        <v>3.1E-2</v>
      </c>
      <c r="J19" s="31">
        <v>9.7000000000000003E-2</v>
      </c>
      <c r="K19" s="31">
        <v>3.1E-2</v>
      </c>
      <c r="L19" s="31">
        <v>1.2999999999999999E-2</v>
      </c>
      <c r="M19" s="35">
        <f t="shared" si="0"/>
        <v>95.207999999999998</v>
      </c>
      <c r="N19" s="34">
        <v>36.549999999999997</v>
      </c>
      <c r="O19" s="34">
        <v>38.33</v>
      </c>
      <c r="P19" s="34">
        <v>7.01</v>
      </c>
      <c r="Q19" s="34">
        <v>15.5</v>
      </c>
      <c r="R19" s="34">
        <v>0.33</v>
      </c>
      <c r="S19" s="34">
        <v>0.25</v>
      </c>
      <c r="T19" s="34">
        <v>0.21</v>
      </c>
      <c r="U19" s="34">
        <v>0.21</v>
      </c>
      <c r="V19" s="34">
        <v>0.59</v>
      </c>
      <c r="W19" s="34">
        <v>0.87</v>
      </c>
      <c r="X19" s="34">
        <v>1.0487004103967168</v>
      </c>
      <c r="Y19" s="34">
        <v>1.2404924760601914</v>
      </c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6"/>
      <c r="AL19" s="10"/>
      <c r="AM19" s="10"/>
      <c r="AN19" s="10"/>
      <c r="AO19" s="10"/>
      <c r="AP19" s="10"/>
      <c r="AQ19" s="10"/>
      <c r="AR19" s="10"/>
      <c r="AS19" s="10"/>
      <c r="AT19" s="10"/>
      <c r="AU19" s="10"/>
    </row>
    <row r="20" spans="1:47" ht="15.75" customHeight="1">
      <c r="A20" s="51">
        <v>45748</v>
      </c>
      <c r="B20" s="33" t="s">
        <v>65</v>
      </c>
      <c r="C20" s="37">
        <v>1462</v>
      </c>
      <c r="D20" s="34">
        <v>22.4</v>
      </c>
      <c r="E20" s="34">
        <v>22.5</v>
      </c>
      <c r="F20" s="34">
        <v>4.18</v>
      </c>
      <c r="G20" s="34">
        <v>0.13</v>
      </c>
      <c r="H20" s="34">
        <v>0.26</v>
      </c>
      <c r="I20" s="31">
        <v>4.5999999999999999E-2</v>
      </c>
      <c r="J20" s="31">
        <v>9.2999999999999999E-2</v>
      </c>
      <c r="K20" s="31">
        <v>2.1999999999999999E-2</v>
      </c>
      <c r="L20" s="31">
        <v>1.4E-2</v>
      </c>
      <c r="M20" s="35">
        <f t="shared" si="0"/>
        <v>95.254999999999995</v>
      </c>
      <c r="N20" s="34">
        <v>37.31</v>
      </c>
      <c r="O20" s="34">
        <v>38.130000000000003</v>
      </c>
      <c r="P20" s="34">
        <v>6.44</v>
      </c>
      <c r="Q20" s="34">
        <v>15.28</v>
      </c>
      <c r="R20" s="34">
        <v>0.46</v>
      </c>
      <c r="S20" s="34">
        <v>0.34</v>
      </c>
      <c r="T20" s="34">
        <v>0.22</v>
      </c>
      <c r="U20" s="34">
        <v>0.23</v>
      </c>
      <c r="V20" s="34">
        <v>0.56000000000000005</v>
      </c>
      <c r="W20" s="34">
        <v>0.88</v>
      </c>
      <c r="X20" s="34">
        <f>O20/N20</f>
        <v>1.0219780219780219</v>
      </c>
      <c r="Y20" s="34">
        <f>(P20+O20)/N20</f>
        <v>1.194585901902975</v>
      </c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6"/>
      <c r="AL20" s="10"/>
      <c r="AM20" s="10"/>
      <c r="AN20" s="10"/>
      <c r="AO20" s="10"/>
      <c r="AP20" s="10"/>
      <c r="AQ20" s="10"/>
      <c r="AR20" s="10"/>
      <c r="AS20" s="10"/>
      <c r="AT20" s="10"/>
      <c r="AU20" s="10"/>
    </row>
    <row r="21" spans="1:47" ht="15.75" customHeight="1">
      <c r="A21" s="51">
        <v>45748</v>
      </c>
      <c r="B21" s="33" t="s">
        <v>66</v>
      </c>
      <c r="C21" s="37">
        <v>1665</v>
      </c>
      <c r="D21" s="34">
        <v>0.4</v>
      </c>
      <c r="E21" s="34">
        <v>0.5</v>
      </c>
      <c r="F21" s="34">
        <v>4.21</v>
      </c>
      <c r="G21" s="34">
        <v>0.12</v>
      </c>
      <c r="H21" s="34">
        <v>0.22</v>
      </c>
      <c r="I21" s="31">
        <v>0.06</v>
      </c>
      <c r="J21" s="31">
        <v>9.4E-2</v>
      </c>
      <c r="K21" s="31">
        <v>1.9E-2</v>
      </c>
      <c r="L21" s="31">
        <v>1.2999999999999999E-2</v>
      </c>
      <c r="M21" s="35">
        <f t="shared" si="0"/>
        <v>95.263999999999996</v>
      </c>
      <c r="N21" s="34">
        <v>37.89</v>
      </c>
      <c r="O21" s="34">
        <v>37.86</v>
      </c>
      <c r="P21" s="34">
        <v>6.36</v>
      </c>
      <c r="Q21" s="34">
        <v>15.05</v>
      </c>
      <c r="R21" s="34">
        <v>0.45</v>
      </c>
      <c r="S21" s="34">
        <v>0.34</v>
      </c>
      <c r="T21" s="34">
        <v>0.21</v>
      </c>
      <c r="U21" s="34">
        <v>0.22</v>
      </c>
      <c r="V21" s="34">
        <v>0.59</v>
      </c>
      <c r="W21" s="34">
        <v>0.91</v>
      </c>
      <c r="X21" s="34">
        <v>0.99920823436262862</v>
      </c>
      <c r="Y21" s="34">
        <v>1.1670625494853524</v>
      </c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6"/>
      <c r="AL21" s="10"/>
      <c r="AM21" s="10"/>
      <c r="AN21" s="10"/>
      <c r="AO21" s="10"/>
      <c r="AP21" s="10"/>
      <c r="AQ21" s="10"/>
      <c r="AR21" s="10"/>
      <c r="AS21" s="10"/>
      <c r="AT21" s="10"/>
      <c r="AU21" s="10"/>
    </row>
    <row r="22" spans="1:47" ht="15.75" customHeight="1">
      <c r="A22" s="51"/>
      <c r="B22" s="33"/>
      <c r="C22" s="37"/>
      <c r="D22" s="34"/>
      <c r="E22" s="34"/>
      <c r="F22" s="34"/>
      <c r="G22" s="34"/>
      <c r="H22" s="34"/>
      <c r="I22" s="31"/>
      <c r="J22" s="31"/>
      <c r="K22" s="31"/>
      <c r="L22" s="31"/>
      <c r="M22" s="35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6"/>
      <c r="AL22" s="10"/>
      <c r="AM22" s="10"/>
      <c r="AN22" s="10"/>
      <c r="AO22" s="10"/>
      <c r="AP22" s="10"/>
      <c r="AQ22" s="10"/>
      <c r="AR22" s="10"/>
      <c r="AS22" s="10"/>
      <c r="AT22" s="10"/>
      <c r="AU22" s="10"/>
    </row>
    <row r="23" spans="1:47" ht="15.75" customHeight="1">
      <c r="A23" s="51">
        <v>45749</v>
      </c>
      <c r="B23" s="33" t="s">
        <v>67</v>
      </c>
      <c r="C23" s="37">
        <v>1461</v>
      </c>
      <c r="D23" s="34">
        <v>2.2999999999999998</v>
      </c>
      <c r="E23" s="34">
        <v>2.4</v>
      </c>
      <c r="F23" s="34">
        <v>4.17</v>
      </c>
      <c r="G23" s="34">
        <v>0.15</v>
      </c>
      <c r="H23" s="34">
        <v>0.26</v>
      </c>
      <c r="I23" s="31">
        <v>3.6999999999999998E-2</v>
      </c>
      <c r="J23" s="31">
        <v>9.9000000000000005E-2</v>
      </c>
      <c r="K23" s="31">
        <v>2.5000000000000001E-2</v>
      </c>
      <c r="L23" s="31">
        <v>1.7000000000000001E-2</v>
      </c>
      <c r="M23" s="35">
        <f t="shared" ref="M23:M33" si="1">100-SUM(F23:L23)</f>
        <v>95.242000000000004</v>
      </c>
      <c r="N23" s="34">
        <v>37.299999999999997</v>
      </c>
      <c r="O23" s="34">
        <v>39.06</v>
      </c>
      <c r="P23" s="34">
        <v>6.7</v>
      </c>
      <c r="Q23" s="34">
        <v>14.16</v>
      </c>
      <c r="R23" s="34">
        <v>0.44</v>
      </c>
      <c r="S23" s="34">
        <v>0.35</v>
      </c>
      <c r="T23" s="34">
        <v>0.21</v>
      </c>
      <c r="U23" s="34">
        <v>0.21</v>
      </c>
      <c r="V23" s="34">
        <v>0.49</v>
      </c>
      <c r="W23" s="34">
        <v>0.98</v>
      </c>
      <c r="X23" s="34">
        <v>1.0471849865951743</v>
      </c>
      <c r="Y23" s="34">
        <v>1.226809651474531</v>
      </c>
      <c r="Z23" s="34"/>
      <c r="AA23" s="34" t="s">
        <v>48</v>
      </c>
      <c r="AB23" s="34">
        <v>22.3</v>
      </c>
      <c r="AC23" s="34">
        <v>25.4</v>
      </c>
      <c r="AD23" s="34">
        <v>18</v>
      </c>
      <c r="AE23" s="34">
        <v>0.6</v>
      </c>
      <c r="AF23" s="34">
        <v>3.35</v>
      </c>
      <c r="AG23" s="34">
        <v>52.650000000000006</v>
      </c>
      <c r="AH23" s="34">
        <v>1.411111111111111</v>
      </c>
      <c r="AI23" s="34">
        <v>41.474654377880185</v>
      </c>
      <c r="AJ23" s="34">
        <v>876.875</v>
      </c>
      <c r="AK23" s="36"/>
      <c r="AL23" s="10"/>
      <c r="AM23" s="10"/>
      <c r="AN23" s="10"/>
      <c r="AO23" s="10"/>
      <c r="AP23" s="10"/>
      <c r="AQ23" s="10"/>
      <c r="AR23" s="10"/>
      <c r="AS23" s="10"/>
      <c r="AT23" s="10"/>
      <c r="AU23" s="10"/>
    </row>
    <row r="24" spans="1:47" ht="15.75" customHeight="1">
      <c r="A24" s="51">
        <v>45749</v>
      </c>
      <c r="B24" s="33" t="s">
        <v>68</v>
      </c>
      <c r="C24" s="37">
        <v>1480</v>
      </c>
      <c r="D24" s="34">
        <v>4.2</v>
      </c>
      <c r="E24" s="34">
        <v>4.3</v>
      </c>
      <c r="F24" s="34">
        <v>4.21</v>
      </c>
      <c r="G24" s="34">
        <v>0.18</v>
      </c>
      <c r="H24" s="34">
        <v>0.62</v>
      </c>
      <c r="I24" s="31">
        <v>1.2E-2</v>
      </c>
      <c r="J24" s="31">
        <v>0.11899999999999999</v>
      </c>
      <c r="K24" s="31">
        <v>0.06</v>
      </c>
      <c r="L24" s="31">
        <v>1.4999999999999999E-2</v>
      </c>
      <c r="M24" s="35">
        <f t="shared" si="1"/>
        <v>94.784000000000006</v>
      </c>
      <c r="N24" s="34">
        <v>36.340000000000003</v>
      </c>
      <c r="O24" s="34">
        <v>40.119999999999997</v>
      </c>
      <c r="P24" s="34">
        <v>6.89</v>
      </c>
      <c r="Q24" s="34">
        <v>14.3</v>
      </c>
      <c r="R24" s="34">
        <v>0.31</v>
      </c>
      <c r="S24" s="34">
        <v>0.25</v>
      </c>
      <c r="T24" s="34">
        <v>0.22</v>
      </c>
      <c r="U24" s="34">
        <v>0.18</v>
      </c>
      <c r="V24" s="34">
        <v>0.38</v>
      </c>
      <c r="W24" s="34">
        <v>0.91</v>
      </c>
      <c r="X24" s="34">
        <v>1.1040176114474407</v>
      </c>
      <c r="Y24" s="34">
        <v>1.2936158503026967</v>
      </c>
      <c r="Z24" s="34"/>
      <c r="AA24" s="34" t="s">
        <v>50</v>
      </c>
      <c r="AB24" s="34">
        <v>6.3</v>
      </c>
      <c r="AC24" s="34" t="s">
        <v>51</v>
      </c>
      <c r="AD24" s="34"/>
      <c r="AE24" s="34"/>
      <c r="AF24" s="34"/>
      <c r="AG24" s="34"/>
      <c r="AH24" s="34"/>
      <c r="AI24" s="34"/>
      <c r="AJ24" s="34"/>
      <c r="AK24" s="36"/>
      <c r="AL24" s="10"/>
      <c r="AM24" s="10"/>
      <c r="AN24" s="10"/>
      <c r="AO24" s="10"/>
      <c r="AP24" s="10"/>
      <c r="AQ24" s="10"/>
      <c r="AR24" s="10"/>
      <c r="AS24" s="10"/>
      <c r="AT24" s="10"/>
      <c r="AU24" s="10"/>
    </row>
    <row r="25" spans="1:47" ht="15.75" customHeight="1">
      <c r="A25" s="51">
        <v>45749</v>
      </c>
      <c r="B25" s="33" t="s">
        <v>69</v>
      </c>
      <c r="C25" s="37">
        <v>1485</v>
      </c>
      <c r="D25" s="34">
        <v>6.2</v>
      </c>
      <c r="E25" s="34">
        <v>6.3</v>
      </c>
      <c r="F25" s="34">
        <v>4.22</v>
      </c>
      <c r="G25" s="34">
        <v>0.17</v>
      </c>
      <c r="H25" s="34">
        <v>0.47</v>
      </c>
      <c r="I25" s="31">
        <v>1.4E-2</v>
      </c>
      <c r="J25" s="31">
        <v>9.6000000000000002E-2</v>
      </c>
      <c r="K25" s="31">
        <v>4.8000000000000001E-2</v>
      </c>
      <c r="L25" s="31">
        <v>1.6E-2</v>
      </c>
      <c r="M25" s="35">
        <f t="shared" si="1"/>
        <v>94.965999999999994</v>
      </c>
      <c r="N25" s="34">
        <v>35.79</v>
      </c>
      <c r="O25" s="34">
        <v>40.39</v>
      </c>
      <c r="P25" s="34">
        <v>6.89</v>
      </c>
      <c r="Q25" s="34">
        <v>14.77</v>
      </c>
      <c r="R25" s="34">
        <v>0.28999999999999998</v>
      </c>
      <c r="S25" s="34">
        <v>0.2</v>
      </c>
      <c r="T25" s="34">
        <v>0.23</v>
      </c>
      <c r="U25" s="34">
        <v>0.17</v>
      </c>
      <c r="V25" s="34">
        <v>0.34</v>
      </c>
      <c r="W25" s="34">
        <v>0.83</v>
      </c>
      <c r="X25" s="34">
        <v>1.1285275216540933</v>
      </c>
      <c r="Y25" s="34">
        <v>1.3210393964794636</v>
      </c>
      <c r="Z25" s="34"/>
      <c r="AA25" s="34" t="s">
        <v>53</v>
      </c>
      <c r="AB25" s="34">
        <v>14.3</v>
      </c>
      <c r="AC25" s="34">
        <v>24.6</v>
      </c>
      <c r="AD25" s="34">
        <v>18.2</v>
      </c>
      <c r="AE25" s="34">
        <v>0.6</v>
      </c>
      <c r="AF25" s="34">
        <v>3.22</v>
      </c>
      <c r="AG25" s="34">
        <v>53.379999999999995</v>
      </c>
      <c r="AH25" s="34">
        <v>1.3516483516483517</v>
      </c>
      <c r="AI25" s="34">
        <v>42.523364485981304</v>
      </c>
      <c r="AJ25" s="34">
        <v>848.51</v>
      </c>
      <c r="AK25" s="36"/>
      <c r="AL25" s="10"/>
      <c r="AM25" s="10"/>
      <c r="AN25" s="10"/>
      <c r="AO25" s="10"/>
      <c r="AP25" s="10"/>
      <c r="AQ25" s="10"/>
      <c r="AR25" s="10"/>
      <c r="AS25" s="10"/>
      <c r="AT25" s="10"/>
      <c r="AU25" s="10"/>
    </row>
    <row r="26" spans="1:47" ht="15.75" customHeight="1">
      <c r="A26" s="51">
        <v>45749</v>
      </c>
      <c r="B26" s="33" t="s">
        <v>70</v>
      </c>
      <c r="C26" s="37">
        <v>1491</v>
      </c>
      <c r="D26" s="34">
        <v>8.4499999999999993</v>
      </c>
      <c r="E26" s="34">
        <v>8.5500000000000007</v>
      </c>
      <c r="F26" s="34">
        <v>4.1900000000000004</v>
      </c>
      <c r="G26" s="34">
        <v>0.15</v>
      </c>
      <c r="H26" s="34">
        <v>0.52</v>
      </c>
      <c r="I26" s="31">
        <v>2.1000000000000001E-2</v>
      </c>
      <c r="J26" s="31">
        <v>0.1</v>
      </c>
      <c r="K26" s="31">
        <v>4.8000000000000001E-2</v>
      </c>
      <c r="L26" s="31">
        <v>1.7999999999999999E-2</v>
      </c>
      <c r="M26" s="35">
        <f t="shared" si="1"/>
        <v>94.953000000000003</v>
      </c>
      <c r="N26" s="34">
        <v>35.4</v>
      </c>
      <c r="O26" s="34">
        <v>39.6</v>
      </c>
      <c r="P26" s="34">
        <v>7.09</v>
      </c>
      <c r="Q26" s="34">
        <v>15.58</v>
      </c>
      <c r="R26" s="34">
        <v>0.34</v>
      </c>
      <c r="S26" s="34">
        <v>0.18</v>
      </c>
      <c r="T26" s="34">
        <v>0.21</v>
      </c>
      <c r="U26" s="34">
        <v>0.21</v>
      </c>
      <c r="V26" s="34">
        <v>0.46</v>
      </c>
      <c r="W26" s="34">
        <v>0.83</v>
      </c>
      <c r="X26" s="34">
        <v>1.1186440677966103</v>
      </c>
      <c r="Y26" s="34">
        <v>1.3189265536723165</v>
      </c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6"/>
      <c r="AL26" s="10"/>
      <c r="AM26" s="10"/>
      <c r="AN26" s="10"/>
      <c r="AO26" s="10"/>
      <c r="AP26" s="10"/>
      <c r="AQ26" s="10"/>
      <c r="AR26" s="10"/>
      <c r="AS26" s="10"/>
      <c r="AT26" s="10"/>
      <c r="AU26" s="10"/>
    </row>
    <row r="27" spans="1:47" ht="15.75" customHeight="1">
      <c r="A27" s="51">
        <v>45749</v>
      </c>
      <c r="B27" s="33" t="s">
        <v>71</v>
      </c>
      <c r="C27" s="37">
        <v>1480</v>
      </c>
      <c r="D27" s="34">
        <v>10.3</v>
      </c>
      <c r="E27" s="34">
        <v>10.4</v>
      </c>
      <c r="F27" s="34">
        <v>4.1500000000000004</v>
      </c>
      <c r="G27" s="34">
        <v>0.15</v>
      </c>
      <c r="H27" s="34">
        <v>0.4</v>
      </c>
      <c r="I27" s="31">
        <v>0.02</v>
      </c>
      <c r="J27" s="31">
        <v>8.5000000000000006E-2</v>
      </c>
      <c r="K27" s="31">
        <v>3.9E-2</v>
      </c>
      <c r="L27" s="31">
        <v>1.0999999999999999E-2</v>
      </c>
      <c r="M27" s="35">
        <f t="shared" si="1"/>
        <v>95.144999999999996</v>
      </c>
      <c r="N27" s="34">
        <v>36.56</v>
      </c>
      <c r="O27" s="34">
        <v>39.99</v>
      </c>
      <c r="P27" s="34">
        <v>6.93</v>
      </c>
      <c r="Q27" s="34">
        <v>14.15</v>
      </c>
      <c r="R27" s="34">
        <v>0.27</v>
      </c>
      <c r="S27" s="34">
        <v>0.24</v>
      </c>
      <c r="T27" s="34">
        <v>0.22</v>
      </c>
      <c r="U27" s="34">
        <v>0.2</v>
      </c>
      <c r="V27" s="34">
        <v>0.45</v>
      </c>
      <c r="W27" s="34">
        <v>0.89</v>
      </c>
      <c r="X27" s="34">
        <v>1.0938183807439825</v>
      </c>
      <c r="Y27" s="34">
        <v>1.2833698030634573</v>
      </c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6"/>
      <c r="AL27" s="10"/>
      <c r="AM27" s="10"/>
      <c r="AN27" s="10"/>
      <c r="AO27" s="10"/>
      <c r="AP27" s="10"/>
      <c r="AQ27" s="10"/>
      <c r="AR27" s="10"/>
      <c r="AS27" s="10"/>
      <c r="AT27" s="10"/>
      <c r="AU27" s="10"/>
    </row>
    <row r="28" spans="1:47" ht="15.75" customHeight="1">
      <c r="A28" s="51">
        <v>45749</v>
      </c>
      <c r="B28" s="33" t="s">
        <v>72</v>
      </c>
      <c r="C28" s="37">
        <v>1494</v>
      </c>
      <c r="D28" s="34">
        <v>12.1</v>
      </c>
      <c r="E28" s="34">
        <v>12.2</v>
      </c>
      <c r="F28" s="34">
        <v>4.1900000000000004</v>
      </c>
      <c r="G28" s="34">
        <v>0.16</v>
      </c>
      <c r="H28" s="34">
        <v>0.42</v>
      </c>
      <c r="I28" s="31">
        <v>0.02</v>
      </c>
      <c r="J28" s="31">
        <v>9.4E-2</v>
      </c>
      <c r="K28" s="31">
        <v>0.04</v>
      </c>
      <c r="L28" s="31">
        <v>1.2999999999999999E-2</v>
      </c>
      <c r="M28" s="35">
        <f t="shared" si="1"/>
        <v>95.063000000000002</v>
      </c>
      <c r="N28" s="34">
        <v>36.29</v>
      </c>
      <c r="O28" s="34">
        <v>39.61</v>
      </c>
      <c r="P28" s="34">
        <v>6.81</v>
      </c>
      <c r="Q28" s="34">
        <v>14.71</v>
      </c>
      <c r="R28" s="34">
        <v>0.4</v>
      </c>
      <c r="S28" s="34">
        <v>0.26</v>
      </c>
      <c r="T28" s="34">
        <v>0.23</v>
      </c>
      <c r="U28" s="34">
        <v>0.22</v>
      </c>
      <c r="V28" s="34">
        <v>0.49</v>
      </c>
      <c r="W28" s="34">
        <v>0.89</v>
      </c>
      <c r="X28" s="34">
        <v>1.0914852576467347</v>
      </c>
      <c r="Y28" s="34">
        <v>1.2791402590245247</v>
      </c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6"/>
      <c r="AL28" s="10"/>
      <c r="AM28" s="10"/>
      <c r="AN28" s="10"/>
      <c r="AO28" s="10"/>
      <c r="AP28" s="10"/>
      <c r="AQ28" s="10"/>
      <c r="AR28" s="10"/>
      <c r="AS28" s="10"/>
      <c r="AT28" s="10"/>
      <c r="AU28" s="10"/>
    </row>
    <row r="29" spans="1:47" ht="15.75" customHeight="1">
      <c r="A29" s="51">
        <v>45749</v>
      </c>
      <c r="B29" s="33" t="s">
        <v>73</v>
      </c>
      <c r="C29" s="37">
        <v>1489</v>
      </c>
      <c r="D29" s="34">
        <v>14.5</v>
      </c>
      <c r="E29" s="34">
        <v>14.5</v>
      </c>
      <c r="F29" s="34">
        <v>4.16</v>
      </c>
      <c r="G29" s="34">
        <v>0.18</v>
      </c>
      <c r="H29" s="34">
        <v>0.67</v>
      </c>
      <c r="I29" s="31">
        <v>0.02</v>
      </c>
      <c r="J29" s="31">
        <v>0.104</v>
      </c>
      <c r="K29" s="31">
        <v>5.8000000000000003E-2</v>
      </c>
      <c r="L29" s="31">
        <v>1.4E-2</v>
      </c>
      <c r="M29" s="35">
        <f t="shared" si="1"/>
        <v>94.793999999999997</v>
      </c>
      <c r="N29" s="34">
        <v>36.229999999999997</v>
      </c>
      <c r="O29" s="34">
        <v>39.25</v>
      </c>
      <c r="P29" s="34">
        <v>6.58</v>
      </c>
      <c r="Q29" s="34">
        <v>15.59</v>
      </c>
      <c r="R29" s="34">
        <v>0.31</v>
      </c>
      <c r="S29" s="34">
        <v>0.22</v>
      </c>
      <c r="T29" s="34">
        <v>0.22</v>
      </c>
      <c r="U29" s="34">
        <v>0.21</v>
      </c>
      <c r="V29" s="34">
        <v>0.47</v>
      </c>
      <c r="W29" s="34">
        <v>0.8</v>
      </c>
      <c r="X29" s="34">
        <v>1.0833563345293957</v>
      </c>
      <c r="Y29" s="34">
        <v>1.2649737786364892</v>
      </c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6"/>
      <c r="AL29" s="10"/>
      <c r="AM29" s="10"/>
      <c r="AN29" s="10"/>
      <c r="AO29" s="10"/>
      <c r="AP29" s="10"/>
      <c r="AQ29" s="10"/>
      <c r="AR29" s="10"/>
      <c r="AS29" s="10"/>
      <c r="AT29" s="10"/>
      <c r="AU29" s="10"/>
    </row>
    <row r="30" spans="1:47" ht="15.75" customHeight="1">
      <c r="A30" s="51">
        <v>45749</v>
      </c>
      <c r="B30" s="33" t="s">
        <v>74</v>
      </c>
      <c r="C30" s="37">
        <v>1496</v>
      </c>
      <c r="D30" s="34">
        <v>16.5</v>
      </c>
      <c r="E30" s="34">
        <v>17</v>
      </c>
      <c r="F30" s="34">
        <v>4.26</v>
      </c>
      <c r="G30" s="34">
        <v>0.15</v>
      </c>
      <c r="H30" s="34">
        <v>0.55000000000000004</v>
      </c>
      <c r="I30" s="31">
        <v>2.8000000000000001E-2</v>
      </c>
      <c r="J30" s="31">
        <v>9.8000000000000004E-2</v>
      </c>
      <c r="K30" s="31">
        <v>4.5999999999999999E-2</v>
      </c>
      <c r="L30" s="31">
        <v>2.1999999999999999E-2</v>
      </c>
      <c r="M30" s="35">
        <f t="shared" si="1"/>
        <v>94.846000000000004</v>
      </c>
      <c r="N30" s="34">
        <v>36.549999999999997</v>
      </c>
      <c r="O30" s="34">
        <v>38.65</v>
      </c>
      <c r="P30" s="34">
        <v>6.59</v>
      </c>
      <c r="Q30" s="34">
        <v>15.82</v>
      </c>
      <c r="R30" s="34">
        <v>0.33</v>
      </c>
      <c r="S30" s="34">
        <v>0.22</v>
      </c>
      <c r="T30" s="34">
        <v>0.21</v>
      </c>
      <c r="U30" s="34">
        <v>0.22</v>
      </c>
      <c r="V30" s="34">
        <v>0.52</v>
      </c>
      <c r="W30" s="34">
        <v>0.77</v>
      </c>
      <c r="X30" s="34">
        <v>1.0574555403556771</v>
      </c>
      <c r="Y30" s="34">
        <v>1.2377564979480165</v>
      </c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6"/>
      <c r="AL30" s="10"/>
      <c r="AM30" s="10"/>
      <c r="AN30" s="10"/>
      <c r="AO30" s="10"/>
      <c r="AP30" s="10"/>
      <c r="AQ30" s="10"/>
      <c r="AR30" s="10"/>
      <c r="AS30" s="10"/>
      <c r="AT30" s="10"/>
      <c r="AU30" s="10"/>
    </row>
    <row r="31" spans="1:47" ht="15.75" customHeight="1">
      <c r="A31" s="51">
        <v>45749</v>
      </c>
      <c r="B31" s="33" t="s">
        <v>75</v>
      </c>
      <c r="C31" s="37">
        <v>1482</v>
      </c>
      <c r="D31" s="34">
        <v>16.350000000000001</v>
      </c>
      <c r="E31" s="34">
        <v>16.45</v>
      </c>
      <c r="F31" s="34">
        <v>4.2699999999999996</v>
      </c>
      <c r="G31" s="34">
        <v>0.16</v>
      </c>
      <c r="H31" s="34">
        <v>0.52</v>
      </c>
      <c r="I31" s="31">
        <v>2.7E-2</v>
      </c>
      <c r="J31" s="31">
        <v>0.1</v>
      </c>
      <c r="K31" s="31">
        <v>4.7E-2</v>
      </c>
      <c r="L31" s="31">
        <v>2.5999999999999999E-2</v>
      </c>
      <c r="M31" s="35">
        <f t="shared" si="1"/>
        <v>94.85</v>
      </c>
      <c r="N31" s="34">
        <v>35.340000000000003</v>
      </c>
      <c r="O31" s="34">
        <v>38.979999999999997</v>
      </c>
      <c r="P31" s="34">
        <v>6.98</v>
      </c>
      <c r="Q31" s="34">
        <v>16.02</v>
      </c>
      <c r="R31" s="34">
        <v>0.44</v>
      </c>
      <c r="S31" s="34">
        <v>0.22</v>
      </c>
      <c r="T31" s="34">
        <v>0.22</v>
      </c>
      <c r="U31" s="34">
        <v>0.22</v>
      </c>
      <c r="V31" s="34">
        <v>0.52</v>
      </c>
      <c r="W31" s="34">
        <v>0.93</v>
      </c>
      <c r="X31" s="34">
        <v>1.1029994340690434</v>
      </c>
      <c r="Y31" s="34">
        <v>1.3005093378607806</v>
      </c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6"/>
      <c r="AL31" s="10"/>
      <c r="AM31" s="10"/>
      <c r="AN31" s="10"/>
      <c r="AO31" s="10"/>
      <c r="AP31" s="10"/>
      <c r="AQ31" s="10"/>
      <c r="AR31" s="10"/>
      <c r="AS31" s="10"/>
      <c r="AT31" s="10"/>
      <c r="AU31" s="10"/>
    </row>
    <row r="32" spans="1:47" ht="15.75" customHeight="1">
      <c r="A32" s="51">
        <v>45749</v>
      </c>
      <c r="B32" s="33" t="s">
        <v>76</v>
      </c>
      <c r="C32" s="37">
        <v>1484</v>
      </c>
      <c r="D32" s="34">
        <v>20.399999999999999</v>
      </c>
      <c r="E32" s="34">
        <v>20.5</v>
      </c>
      <c r="F32" s="34">
        <v>4.18</v>
      </c>
      <c r="G32" s="34">
        <v>0.15</v>
      </c>
      <c r="H32" s="34">
        <v>0.47</v>
      </c>
      <c r="I32" s="31">
        <v>1.7999999999999999E-2</v>
      </c>
      <c r="J32" s="31">
        <v>8.2000000000000003E-2</v>
      </c>
      <c r="K32" s="31">
        <v>3.5999999999999997E-2</v>
      </c>
      <c r="L32" s="31">
        <v>1.7000000000000001E-2</v>
      </c>
      <c r="M32" s="35">
        <f t="shared" si="1"/>
        <v>95.046999999999997</v>
      </c>
      <c r="N32" s="34">
        <v>35.07</v>
      </c>
      <c r="O32" s="34">
        <v>38.79</v>
      </c>
      <c r="P32" s="34">
        <v>6.97</v>
      </c>
      <c r="Q32" s="34">
        <v>16.600000000000001</v>
      </c>
      <c r="R32" s="34">
        <v>0.31</v>
      </c>
      <c r="S32" s="34">
        <v>0.23</v>
      </c>
      <c r="T32" s="34">
        <v>0.23</v>
      </c>
      <c r="U32" s="34">
        <v>0.22</v>
      </c>
      <c r="V32" s="34">
        <v>0.52</v>
      </c>
      <c r="W32" s="34">
        <v>0.97</v>
      </c>
      <c r="X32" s="34">
        <v>1.1060735671514115</v>
      </c>
      <c r="Y32" s="34">
        <v>1.3048189335614484</v>
      </c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6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 spans="1:47" ht="15.75" customHeight="1">
      <c r="A33" s="51">
        <v>45749</v>
      </c>
      <c r="B33" s="33" t="s">
        <v>77</v>
      </c>
      <c r="C33" s="37">
        <v>1476</v>
      </c>
      <c r="D33" s="34">
        <v>22.4</v>
      </c>
      <c r="E33" s="34">
        <v>22.5</v>
      </c>
      <c r="F33" s="34">
        <v>4.1399999999999997</v>
      </c>
      <c r="G33" s="34">
        <v>0.16</v>
      </c>
      <c r="H33" s="34">
        <v>0.3</v>
      </c>
      <c r="I33" s="31">
        <v>2.9000000000000001E-2</v>
      </c>
      <c r="J33" s="31">
        <v>8.4000000000000005E-2</v>
      </c>
      <c r="K33" s="31">
        <v>3.4000000000000002E-2</v>
      </c>
      <c r="L33" s="31">
        <v>1.4E-2</v>
      </c>
      <c r="M33" s="35">
        <f t="shared" si="1"/>
        <v>95.239000000000004</v>
      </c>
      <c r="N33" s="34">
        <v>35</v>
      </c>
      <c r="O33" s="34">
        <v>38.450000000000003</v>
      </c>
      <c r="P33" s="34">
        <v>6.67</v>
      </c>
      <c r="Q33" s="34">
        <v>17.3</v>
      </c>
      <c r="R33" s="34">
        <v>0.3</v>
      </c>
      <c r="S33" s="34">
        <v>0.24</v>
      </c>
      <c r="T33" s="34">
        <v>0.23</v>
      </c>
      <c r="U33" s="34">
        <v>0.22</v>
      </c>
      <c r="V33" s="34">
        <v>0.51</v>
      </c>
      <c r="W33" s="34">
        <v>0.96</v>
      </c>
      <c r="X33" s="34">
        <f>O33/N33</f>
        <v>1.0985714285714288</v>
      </c>
      <c r="Y33" s="34">
        <f>(P33+O33)/N33</f>
        <v>1.2891428571428574</v>
      </c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6"/>
      <c r="AL33" s="10"/>
      <c r="AM33" s="10"/>
      <c r="AN33" s="10"/>
      <c r="AO33" s="10"/>
      <c r="AP33" s="10"/>
      <c r="AQ33" s="10"/>
      <c r="AR33" s="10"/>
      <c r="AS33" s="10"/>
      <c r="AT33" s="10"/>
      <c r="AU33" s="10"/>
    </row>
    <row r="34" spans="1:47" ht="15.75" customHeight="1">
      <c r="A34" s="51"/>
      <c r="B34" s="33"/>
      <c r="C34" s="37"/>
      <c r="D34" s="34"/>
      <c r="E34" s="34"/>
      <c r="F34" s="34"/>
      <c r="G34" s="34"/>
      <c r="H34" s="34"/>
      <c r="I34" s="31"/>
      <c r="J34" s="31"/>
      <c r="K34" s="31"/>
      <c r="L34" s="31"/>
      <c r="M34" s="35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6"/>
      <c r="AL34" s="10"/>
      <c r="AM34" s="10"/>
      <c r="AN34" s="10"/>
      <c r="AO34" s="10"/>
      <c r="AP34" s="10"/>
      <c r="AQ34" s="10"/>
      <c r="AR34" s="10"/>
      <c r="AS34" s="10"/>
      <c r="AT34" s="10"/>
      <c r="AU34" s="10"/>
    </row>
    <row r="35" spans="1:47" ht="15.75" customHeight="1">
      <c r="A35" s="51">
        <v>45750</v>
      </c>
      <c r="B35" s="33" t="s">
        <v>78</v>
      </c>
      <c r="C35" s="37">
        <v>1476</v>
      </c>
      <c r="D35" s="34">
        <v>0.4</v>
      </c>
      <c r="E35" s="34">
        <v>0.5</v>
      </c>
      <c r="F35" s="34">
        <v>4.18</v>
      </c>
      <c r="G35" s="34">
        <v>0.16</v>
      </c>
      <c r="H35" s="34">
        <v>0.34</v>
      </c>
      <c r="I35" s="31">
        <v>2.9000000000000001E-2</v>
      </c>
      <c r="J35" s="31">
        <v>9.4E-2</v>
      </c>
      <c r="K35" s="31">
        <v>0.04</v>
      </c>
      <c r="L35" s="31">
        <v>2.1000000000000001E-2</v>
      </c>
      <c r="M35" s="35">
        <f t="shared" ref="M35:M47" si="2">100-SUM(F35:L35)</f>
        <v>95.135999999999996</v>
      </c>
      <c r="N35" s="34">
        <v>34.97</v>
      </c>
      <c r="O35" s="34">
        <v>38.69</v>
      </c>
      <c r="P35" s="34">
        <v>6.74</v>
      </c>
      <c r="Q35" s="34">
        <v>16.98</v>
      </c>
      <c r="R35" s="34">
        <v>0.31</v>
      </c>
      <c r="S35" s="34">
        <v>0.26</v>
      </c>
      <c r="T35" s="34">
        <v>0.24</v>
      </c>
      <c r="U35" s="34">
        <v>0.22</v>
      </c>
      <c r="V35" s="34">
        <v>0.52</v>
      </c>
      <c r="W35" s="34">
        <v>0.97</v>
      </c>
      <c r="X35" s="34">
        <f>O35/N35</f>
        <v>1.1063768944809838</v>
      </c>
      <c r="Y35" s="34">
        <f>(P35+O35)/N35</f>
        <v>1.2991135258793252</v>
      </c>
      <c r="Z35" s="34"/>
      <c r="AA35" s="34" t="s">
        <v>48</v>
      </c>
      <c r="AB35" s="34">
        <v>22.3</v>
      </c>
      <c r="AC35" s="34" t="s">
        <v>51</v>
      </c>
      <c r="AD35" s="34"/>
      <c r="AE35" s="34"/>
      <c r="AF35" s="34"/>
      <c r="AG35" s="34"/>
      <c r="AH35" s="34"/>
      <c r="AI35" s="34"/>
      <c r="AJ35" s="34"/>
      <c r="AK35" s="36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 spans="1:47" ht="15.75" customHeight="1">
      <c r="A36" s="51">
        <v>45750</v>
      </c>
      <c r="B36" s="33" t="s">
        <v>79</v>
      </c>
      <c r="C36" s="37">
        <v>1485</v>
      </c>
      <c r="D36" s="34">
        <v>2.35</v>
      </c>
      <c r="E36" s="34">
        <v>2.4500000000000002</v>
      </c>
      <c r="F36" s="34">
        <v>4.12</v>
      </c>
      <c r="G36" s="34">
        <v>0.21</v>
      </c>
      <c r="H36" s="34">
        <v>0.61</v>
      </c>
      <c r="I36" s="31">
        <v>1.6E-2</v>
      </c>
      <c r="J36" s="31">
        <v>0.10199999999999999</v>
      </c>
      <c r="K36" s="31">
        <v>7.0999999999999994E-2</v>
      </c>
      <c r="L36" s="31">
        <v>1.9E-2</v>
      </c>
      <c r="M36" s="35">
        <f t="shared" si="2"/>
        <v>94.852000000000004</v>
      </c>
      <c r="N36" s="34">
        <v>33.93</v>
      </c>
      <c r="O36" s="34">
        <v>39.549999999999997</v>
      </c>
      <c r="P36" s="34">
        <v>7</v>
      </c>
      <c r="Q36" s="34">
        <v>17.09</v>
      </c>
      <c r="R36" s="34">
        <v>0.25</v>
      </c>
      <c r="S36" s="34">
        <v>0.24</v>
      </c>
      <c r="T36" s="34">
        <v>0.24</v>
      </c>
      <c r="U36" s="34">
        <v>0.2</v>
      </c>
      <c r="V36" s="34">
        <v>0.44</v>
      </c>
      <c r="W36" s="34">
        <v>0.95</v>
      </c>
      <c r="X36" s="34">
        <f>O36/N36</f>
        <v>1.1656351311523725</v>
      </c>
      <c r="Y36" s="34">
        <f>(P36+O36)/N36</f>
        <v>1.3719422340111995</v>
      </c>
      <c r="Z36" s="34"/>
      <c r="AA36" s="34" t="s">
        <v>50</v>
      </c>
      <c r="AB36" s="34">
        <v>6.3</v>
      </c>
      <c r="AC36" s="34">
        <v>24.4</v>
      </c>
      <c r="AD36" s="34">
        <v>17.8</v>
      </c>
      <c r="AE36" s="34">
        <v>0.6</v>
      </c>
      <c r="AF36" s="34">
        <v>3.08</v>
      </c>
      <c r="AG36" s="34">
        <v>54.120000000000005</v>
      </c>
      <c r="AH36" s="34">
        <v>1.3707865168539324</v>
      </c>
      <c r="AI36" s="34">
        <v>42.180094786729853</v>
      </c>
      <c r="AJ36" s="34">
        <v>838.1400000000001</v>
      </c>
      <c r="AK36" s="36"/>
      <c r="AL36" s="10"/>
      <c r="AM36" s="10"/>
      <c r="AN36" s="10"/>
      <c r="AO36" s="10"/>
      <c r="AP36" s="10"/>
      <c r="AQ36" s="10"/>
      <c r="AR36" s="10"/>
      <c r="AS36" s="10"/>
      <c r="AT36" s="10"/>
      <c r="AU36" s="10"/>
    </row>
    <row r="37" spans="1:47" ht="15.75" customHeight="1">
      <c r="A37" s="51">
        <v>45750</v>
      </c>
      <c r="B37" s="33" t="s">
        <v>80</v>
      </c>
      <c r="C37" s="37">
        <v>1496</v>
      </c>
      <c r="D37" s="34">
        <v>4</v>
      </c>
      <c r="E37" s="34">
        <v>4.0999999999999996</v>
      </c>
      <c r="F37" s="34">
        <v>4.16</v>
      </c>
      <c r="G37" s="34">
        <v>0.2</v>
      </c>
      <c r="H37" s="34">
        <v>0.83</v>
      </c>
      <c r="I37" s="31">
        <v>1.4E-2</v>
      </c>
      <c r="J37" s="31">
        <v>0.106</v>
      </c>
      <c r="K37" s="31">
        <v>7.6999999999999999E-2</v>
      </c>
      <c r="L37" s="31">
        <v>1.6E-2</v>
      </c>
      <c r="M37" s="35">
        <f t="shared" si="2"/>
        <v>94.596999999999994</v>
      </c>
      <c r="N37" s="34">
        <v>33.020000000000003</v>
      </c>
      <c r="O37" s="34">
        <v>40.25</v>
      </c>
      <c r="P37" s="34">
        <v>7.21</v>
      </c>
      <c r="Q37" s="34">
        <v>17.29</v>
      </c>
      <c r="R37" s="34">
        <v>0.28999999999999998</v>
      </c>
      <c r="S37" s="34">
        <v>0.16</v>
      </c>
      <c r="T37" s="34">
        <v>0.25</v>
      </c>
      <c r="U37" s="34">
        <v>0.19</v>
      </c>
      <c r="V37" s="34">
        <v>0.37</v>
      </c>
      <c r="W37" s="34">
        <v>0.86</v>
      </c>
      <c r="X37" s="34">
        <f>O37/N37</f>
        <v>1.2189582071471834</v>
      </c>
      <c r="Y37" s="34">
        <f>(P37+O37)/N37</f>
        <v>1.4373107207752875</v>
      </c>
      <c r="Z37" s="34"/>
      <c r="AA37" s="34" t="s">
        <v>53</v>
      </c>
      <c r="AB37" s="34">
        <v>14.3</v>
      </c>
      <c r="AC37" s="34" t="s">
        <v>51</v>
      </c>
      <c r="AD37" s="34"/>
      <c r="AE37" s="34"/>
      <c r="AF37" s="34"/>
      <c r="AG37" s="34"/>
      <c r="AH37" s="34"/>
      <c r="AI37" s="34"/>
      <c r="AJ37" s="34"/>
      <c r="AK37" s="36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 spans="1:47" ht="15.75" customHeight="1">
      <c r="A38" s="51">
        <v>45750</v>
      </c>
      <c r="B38" s="33" t="s">
        <v>81</v>
      </c>
      <c r="C38" s="37">
        <v>1493</v>
      </c>
      <c r="D38" s="34">
        <v>6</v>
      </c>
      <c r="E38" s="34">
        <v>6.1</v>
      </c>
      <c r="F38" s="34">
        <v>4.1399999999999997</v>
      </c>
      <c r="G38" s="34">
        <v>0.18</v>
      </c>
      <c r="H38" s="34">
        <v>0.38</v>
      </c>
      <c r="I38" s="31">
        <v>1.6E-2</v>
      </c>
      <c r="J38" s="31">
        <v>9.7000000000000003E-2</v>
      </c>
      <c r="K38" s="31">
        <v>4.3999999999999997E-2</v>
      </c>
      <c r="L38" s="31">
        <v>2.1999999999999999E-2</v>
      </c>
      <c r="M38" s="35">
        <f t="shared" si="2"/>
        <v>95.120999999999995</v>
      </c>
      <c r="N38" s="34">
        <v>33.380000000000003</v>
      </c>
      <c r="O38" s="34">
        <v>39.840000000000003</v>
      </c>
      <c r="P38" s="34">
        <v>7.02</v>
      </c>
      <c r="Q38" s="34">
        <v>17.07</v>
      </c>
      <c r="R38" s="34">
        <v>0.34</v>
      </c>
      <c r="S38" s="34">
        <v>0.23</v>
      </c>
      <c r="T38" s="34">
        <v>0.25</v>
      </c>
      <c r="U38" s="34">
        <v>0.23</v>
      </c>
      <c r="V38" s="34">
        <v>0.56000000000000005</v>
      </c>
      <c r="W38" s="34">
        <v>0.97</v>
      </c>
      <c r="X38" s="34">
        <v>1.1935290593169563</v>
      </c>
      <c r="Y38" s="34">
        <v>1.4038346315158776</v>
      </c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6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 spans="1:47" ht="15.75" customHeight="1">
      <c r="A39" s="51">
        <v>45750</v>
      </c>
      <c r="B39" s="33" t="s">
        <v>82</v>
      </c>
      <c r="C39" s="37">
        <v>1482</v>
      </c>
      <c r="D39" s="34">
        <v>7.45</v>
      </c>
      <c r="E39" s="34">
        <v>7.55</v>
      </c>
      <c r="F39" s="34">
        <v>4.12</v>
      </c>
      <c r="G39" s="34">
        <v>0.17</v>
      </c>
      <c r="H39" s="34">
        <v>0.31</v>
      </c>
      <c r="I39" s="31">
        <v>2.9000000000000001E-2</v>
      </c>
      <c r="J39" s="31">
        <v>9.9000000000000005E-2</v>
      </c>
      <c r="K39" s="31">
        <v>3.6999999999999998E-2</v>
      </c>
      <c r="L39" s="31">
        <v>2.1000000000000001E-2</v>
      </c>
      <c r="M39" s="35">
        <f t="shared" si="2"/>
        <v>95.213999999999999</v>
      </c>
      <c r="N39" s="34">
        <v>34.74</v>
      </c>
      <c r="O39" s="34">
        <v>38.4</v>
      </c>
      <c r="P39" s="34">
        <v>6.68</v>
      </c>
      <c r="Q39" s="34">
        <v>17.36</v>
      </c>
      <c r="R39" s="34">
        <v>0.27</v>
      </c>
      <c r="S39" s="34">
        <v>0.26</v>
      </c>
      <c r="T39" s="34">
        <v>0.24</v>
      </c>
      <c r="U39" s="34">
        <v>0.24</v>
      </c>
      <c r="V39" s="34">
        <v>0.61</v>
      </c>
      <c r="W39" s="34">
        <v>1</v>
      </c>
      <c r="X39" s="34">
        <v>1.1053540587219344</v>
      </c>
      <c r="Y39" s="34">
        <v>1.2976396085204374</v>
      </c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6"/>
      <c r="AL39" s="10"/>
      <c r="AM39" s="10"/>
      <c r="AN39" s="10"/>
      <c r="AO39" s="10"/>
      <c r="AP39" s="10"/>
      <c r="AQ39" s="10"/>
      <c r="AR39" s="10"/>
      <c r="AS39" s="10"/>
      <c r="AT39" s="10"/>
      <c r="AU39" s="10"/>
    </row>
    <row r="40" spans="1:47" ht="15.75" customHeight="1">
      <c r="A40" s="51">
        <v>45750</v>
      </c>
      <c r="B40" s="33" t="s">
        <v>83</v>
      </c>
      <c r="C40" s="37">
        <v>1485</v>
      </c>
      <c r="D40" s="34">
        <v>9.5500000000000007</v>
      </c>
      <c r="E40" s="34">
        <v>10.050000000000001</v>
      </c>
      <c r="F40" s="34">
        <v>4.16</v>
      </c>
      <c r="G40" s="34">
        <v>0.17</v>
      </c>
      <c r="H40" s="34">
        <v>0.41</v>
      </c>
      <c r="I40" s="31">
        <v>2.5000000000000001E-2</v>
      </c>
      <c r="J40" s="31">
        <v>0.10100000000000001</v>
      </c>
      <c r="K40" s="31">
        <v>4.7E-2</v>
      </c>
      <c r="L40" s="31">
        <v>0.02</v>
      </c>
      <c r="M40" s="35">
        <f t="shared" si="2"/>
        <v>95.067000000000007</v>
      </c>
      <c r="N40" s="34">
        <v>34.82</v>
      </c>
      <c r="O40" s="34">
        <v>38.82</v>
      </c>
      <c r="P40" s="34">
        <v>6.83</v>
      </c>
      <c r="Q40" s="34">
        <v>16.8</v>
      </c>
      <c r="R40" s="34">
        <v>0.27</v>
      </c>
      <c r="S40" s="34">
        <v>0.27</v>
      </c>
      <c r="T40" s="34">
        <v>0.24</v>
      </c>
      <c r="U40" s="34">
        <v>0.22</v>
      </c>
      <c r="V40" s="34">
        <v>0.57999999999999996</v>
      </c>
      <c r="W40" s="34">
        <v>1.05</v>
      </c>
      <c r="X40" s="34">
        <v>1.1053540587219344</v>
      </c>
      <c r="Y40" s="34">
        <v>1.31</v>
      </c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6"/>
      <c r="AL40" s="10"/>
      <c r="AM40" s="10"/>
      <c r="AN40" s="10"/>
      <c r="AO40" s="10"/>
      <c r="AP40" s="10"/>
      <c r="AQ40" s="10"/>
      <c r="AR40" s="10"/>
      <c r="AS40" s="10"/>
      <c r="AT40" s="10"/>
      <c r="AU40" s="10"/>
    </row>
    <row r="41" spans="1:47" ht="15.75" customHeight="1">
      <c r="A41" s="51">
        <v>45750</v>
      </c>
      <c r="B41" s="33" t="s">
        <v>84</v>
      </c>
      <c r="C41" s="37">
        <v>1492</v>
      </c>
      <c r="D41" s="34">
        <v>12.05</v>
      </c>
      <c r="E41" s="34">
        <v>12.15</v>
      </c>
      <c r="F41" s="34">
        <v>4.13</v>
      </c>
      <c r="G41" s="34">
        <v>0.17</v>
      </c>
      <c r="H41" s="34">
        <v>0.56000000000000005</v>
      </c>
      <c r="I41" s="31">
        <v>2.1999999999999999E-2</v>
      </c>
      <c r="J41" s="31">
        <v>0.107</v>
      </c>
      <c r="K41" s="31">
        <v>5.3999999999999999E-2</v>
      </c>
      <c r="L41" s="31">
        <v>1.9E-2</v>
      </c>
      <c r="M41" s="35">
        <f t="shared" si="2"/>
        <v>94.938000000000002</v>
      </c>
      <c r="N41" s="34">
        <v>35.39</v>
      </c>
      <c r="O41" s="34">
        <v>38.64</v>
      </c>
      <c r="P41" s="34">
        <v>6.7</v>
      </c>
      <c r="Q41" s="34">
        <v>16.71</v>
      </c>
      <c r="R41" s="34">
        <v>0.26</v>
      </c>
      <c r="S41" s="34">
        <v>0.23</v>
      </c>
      <c r="T41" s="34">
        <v>0.24</v>
      </c>
      <c r="U41" s="34">
        <v>0.24</v>
      </c>
      <c r="V41" s="34">
        <v>0.61</v>
      </c>
      <c r="W41" s="34">
        <v>0.89</v>
      </c>
      <c r="X41" s="34">
        <v>1.0918338513704435</v>
      </c>
      <c r="Y41" s="34">
        <v>1.2811528680418198</v>
      </c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6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 spans="1:47" ht="15.75" customHeight="1">
      <c r="A42" s="51">
        <v>45750</v>
      </c>
      <c r="B42" s="33" t="s">
        <v>85</v>
      </c>
      <c r="C42" s="37">
        <v>1485</v>
      </c>
      <c r="D42" s="34">
        <v>13.4</v>
      </c>
      <c r="E42" s="34">
        <v>13.5</v>
      </c>
      <c r="F42" s="34">
        <v>4.24</v>
      </c>
      <c r="G42" s="34">
        <v>0.18</v>
      </c>
      <c r="H42" s="34">
        <v>0.56000000000000005</v>
      </c>
      <c r="I42" s="31">
        <v>2.1000000000000001E-2</v>
      </c>
      <c r="J42" s="31">
        <v>0.109</v>
      </c>
      <c r="K42" s="31">
        <v>5.1999999999999998E-2</v>
      </c>
      <c r="L42" s="31">
        <v>1.4999999999999999E-2</v>
      </c>
      <c r="M42" s="35">
        <f t="shared" si="2"/>
        <v>94.823000000000008</v>
      </c>
      <c r="N42" s="34">
        <v>35.159999999999997</v>
      </c>
      <c r="O42" s="34">
        <v>38.46</v>
      </c>
      <c r="P42" s="34">
        <v>6.69</v>
      </c>
      <c r="Q42" s="34">
        <v>17.190000000000001</v>
      </c>
      <c r="R42" s="34">
        <v>0.24</v>
      </c>
      <c r="S42" s="34">
        <v>0.23</v>
      </c>
      <c r="T42" s="34">
        <v>0.24</v>
      </c>
      <c r="U42" s="34">
        <v>0.23</v>
      </c>
      <c r="V42" s="34">
        <v>0.6</v>
      </c>
      <c r="W42" s="34">
        <v>0.86</v>
      </c>
      <c r="X42" s="34">
        <v>1.0938566552901026</v>
      </c>
      <c r="Y42" s="34">
        <v>1.2841296928327646</v>
      </c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6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 spans="1:47" ht="15.75" customHeight="1">
      <c r="A43" s="51">
        <v>45750</v>
      </c>
      <c r="B43" s="33" t="s">
        <v>86</v>
      </c>
      <c r="C43" s="37">
        <v>1479</v>
      </c>
      <c r="D43" s="34">
        <v>15.1</v>
      </c>
      <c r="E43" s="34">
        <v>15.2</v>
      </c>
      <c r="F43" s="34">
        <v>4.29</v>
      </c>
      <c r="G43" s="34">
        <v>0.16</v>
      </c>
      <c r="H43" s="34">
        <v>0.31</v>
      </c>
      <c r="I43" s="31">
        <v>3.5000000000000003E-2</v>
      </c>
      <c r="J43" s="31">
        <v>8.8999999999999996E-2</v>
      </c>
      <c r="K43" s="31">
        <v>3.1E-2</v>
      </c>
      <c r="L43" s="31">
        <v>1.4999999999999999E-2</v>
      </c>
      <c r="M43" s="35">
        <f t="shared" si="2"/>
        <v>95.07</v>
      </c>
      <c r="N43" s="34">
        <v>35.54</v>
      </c>
      <c r="O43" s="34">
        <v>38.15</v>
      </c>
      <c r="P43" s="34">
        <v>6.54</v>
      </c>
      <c r="Q43" s="34">
        <v>17.059999999999999</v>
      </c>
      <c r="R43" s="34">
        <v>0.32</v>
      </c>
      <c r="S43" s="34">
        <v>0.26</v>
      </c>
      <c r="T43" s="34">
        <v>0.25</v>
      </c>
      <c r="U43" s="34">
        <v>0.23</v>
      </c>
      <c r="V43" s="34">
        <v>0.51</v>
      </c>
      <c r="W43" s="34">
        <v>0.91</v>
      </c>
      <c r="X43" s="34">
        <v>1.0734383792909399</v>
      </c>
      <c r="Y43" s="34">
        <v>1.2574563871693867</v>
      </c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6"/>
      <c r="AL43" s="10"/>
      <c r="AM43" s="10"/>
      <c r="AN43" s="10"/>
      <c r="AO43" s="10"/>
      <c r="AP43" s="10"/>
      <c r="AQ43" s="10"/>
      <c r="AR43" s="10"/>
      <c r="AS43" s="10"/>
      <c r="AT43" s="10"/>
      <c r="AU43" s="10"/>
    </row>
    <row r="44" spans="1:47" ht="15.75" customHeight="1">
      <c r="A44" s="51">
        <v>45750</v>
      </c>
      <c r="B44" s="33" t="s">
        <v>87</v>
      </c>
      <c r="C44" s="37">
        <v>1447</v>
      </c>
      <c r="D44" s="34">
        <v>17.25</v>
      </c>
      <c r="E44" s="34">
        <v>17.350000000000001</v>
      </c>
      <c r="F44" s="34">
        <v>4.13</v>
      </c>
      <c r="G44" s="34">
        <v>0.13</v>
      </c>
      <c r="H44" s="34">
        <v>0.18</v>
      </c>
      <c r="I44" s="31">
        <v>6.8000000000000005E-2</v>
      </c>
      <c r="J44" s="31">
        <v>9.1999999999999998E-2</v>
      </c>
      <c r="K44" s="31">
        <v>1.6E-2</v>
      </c>
      <c r="L44" s="31">
        <v>1.6E-2</v>
      </c>
      <c r="M44" s="35">
        <f t="shared" si="2"/>
        <v>95.367999999999995</v>
      </c>
      <c r="N44" s="34">
        <v>37.26</v>
      </c>
      <c r="O44" s="34">
        <v>37.299999999999997</v>
      </c>
      <c r="P44" s="34">
        <v>6.57</v>
      </c>
      <c r="Q44" s="34">
        <v>15.91</v>
      </c>
      <c r="R44" s="34">
        <v>0.5</v>
      </c>
      <c r="S44" s="34">
        <v>0.36</v>
      </c>
      <c r="T44" s="34">
        <v>0.23</v>
      </c>
      <c r="U44" s="34">
        <v>0.26</v>
      </c>
      <c r="V44" s="34">
        <v>0.55000000000000004</v>
      </c>
      <c r="W44" s="34">
        <v>0.91</v>
      </c>
      <c r="X44" s="34">
        <v>1.0010735373054214</v>
      </c>
      <c r="Y44" s="34">
        <v>1.1774020397208802</v>
      </c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6"/>
      <c r="AL44" s="10"/>
      <c r="AM44" s="10"/>
      <c r="AN44" s="10"/>
      <c r="AO44" s="10"/>
      <c r="AP44" s="10"/>
      <c r="AQ44" s="10"/>
      <c r="AR44" s="10"/>
      <c r="AS44" s="10"/>
      <c r="AT44" s="10"/>
      <c r="AU44" s="10"/>
    </row>
    <row r="45" spans="1:47" ht="15.75" customHeight="1">
      <c r="A45" s="51">
        <v>45750</v>
      </c>
      <c r="B45" s="33" t="s">
        <v>88</v>
      </c>
      <c r="C45" s="37">
        <v>1468</v>
      </c>
      <c r="D45" s="34">
        <v>19</v>
      </c>
      <c r="E45" s="34">
        <v>19.100000000000001</v>
      </c>
      <c r="F45" s="34">
        <v>4.3</v>
      </c>
      <c r="G45" s="34">
        <v>0.16</v>
      </c>
      <c r="H45" s="34">
        <v>0.43</v>
      </c>
      <c r="I45" s="31">
        <v>0.03</v>
      </c>
      <c r="J45" s="31">
        <v>0.108</v>
      </c>
      <c r="K45" s="31">
        <v>4.5999999999999999E-2</v>
      </c>
      <c r="L45" s="31">
        <v>1.7000000000000001E-2</v>
      </c>
      <c r="M45" s="35">
        <f t="shared" si="2"/>
        <v>94.909000000000006</v>
      </c>
      <c r="N45" s="34">
        <v>36.79</v>
      </c>
      <c r="O45" s="34">
        <v>38.42</v>
      </c>
      <c r="P45" s="34">
        <v>6.76</v>
      </c>
      <c r="Q45" s="34">
        <v>15.17</v>
      </c>
      <c r="R45" s="34">
        <v>0.34</v>
      </c>
      <c r="S45" s="34">
        <v>0.34</v>
      </c>
      <c r="T45" s="34">
        <v>0.24</v>
      </c>
      <c r="U45" s="34">
        <v>0.21</v>
      </c>
      <c r="V45" s="34">
        <v>0.57999999999999996</v>
      </c>
      <c r="W45" s="34">
        <v>1.05</v>
      </c>
      <c r="X45" s="34">
        <v>1.044305517803751</v>
      </c>
      <c r="Y45" s="34">
        <v>1.2280511008426203</v>
      </c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6"/>
      <c r="AL45" s="10"/>
      <c r="AM45" s="10"/>
      <c r="AN45" s="10"/>
      <c r="AO45" s="10"/>
      <c r="AP45" s="10"/>
      <c r="AQ45" s="10"/>
      <c r="AR45" s="10"/>
      <c r="AS45" s="10"/>
      <c r="AT45" s="10"/>
      <c r="AU45" s="10"/>
    </row>
    <row r="46" spans="1:47" ht="15.75" customHeight="1">
      <c r="A46" s="51">
        <v>45750</v>
      </c>
      <c r="B46" s="33" t="s">
        <v>89</v>
      </c>
      <c r="C46" s="37">
        <v>1479</v>
      </c>
      <c r="D46" s="34">
        <v>20.399999999999999</v>
      </c>
      <c r="E46" s="34">
        <v>20.5</v>
      </c>
      <c r="F46" s="34">
        <v>4.25</v>
      </c>
      <c r="G46" s="34">
        <v>0.12</v>
      </c>
      <c r="H46" s="34">
        <v>0.43</v>
      </c>
      <c r="I46" s="31">
        <v>1.9E-2</v>
      </c>
      <c r="J46" s="31">
        <v>0.08</v>
      </c>
      <c r="K46" s="31">
        <v>4.2999999999999997E-2</v>
      </c>
      <c r="L46" s="31">
        <v>1.9E-2</v>
      </c>
      <c r="M46" s="35">
        <f t="shared" si="2"/>
        <v>95.039000000000001</v>
      </c>
      <c r="N46" s="34">
        <v>35.5</v>
      </c>
      <c r="O46" s="34">
        <v>39.21</v>
      </c>
      <c r="P46" s="34">
        <v>6.92</v>
      </c>
      <c r="Q46" s="34">
        <v>15.81</v>
      </c>
      <c r="R46" s="34">
        <v>0.34</v>
      </c>
      <c r="S46" s="34">
        <v>0.24</v>
      </c>
      <c r="T46" s="34">
        <v>0.24</v>
      </c>
      <c r="U46" s="34">
        <v>0.19</v>
      </c>
      <c r="V46" s="34">
        <v>0.48</v>
      </c>
      <c r="W46" s="34">
        <v>0.96</v>
      </c>
      <c r="X46" s="34">
        <v>1.1045070422535213</v>
      </c>
      <c r="Y46" s="34">
        <v>1.29943661971831</v>
      </c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6"/>
      <c r="AL46" s="10"/>
      <c r="AM46" s="10"/>
      <c r="AN46" s="10"/>
      <c r="AO46" s="10"/>
      <c r="AP46" s="10"/>
      <c r="AQ46" s="10"/>
      <c r="AR46" s="10"/>
      <c r="AS46" s="10"/>
      <c r="AT46" s="10"/>
      <c r="AU46" s="10"/>
    </row>
    <row r="47" spans="1:47" ht="15.75" customHeight="1">
      <c r="A47" s="51">
        <v>45750</v>
      </c>
      <c r="B47" s="33" t="s">
        <v>90</v>
      </c>
      <c r="C47" s="37">
        <v>1483</v>
      </c>
      <c r="D47" s="34">
        <v>23.1</v>
      </c>
      <c r="E47" s="34">
        <v>23.2</v>
      </c>
      <c r="F47" s="34">
        <v>4.33</v>
      </c>
      <c r="G47" s="34">
        <v>0.16</v>
      </c>
      <c r="H47" s="34">
        <v>0.56000000000000005</v>
      </c>
      <c r="I47" s="31">
        <v>2.1999999999999999E-2</v>
      </c>
      <c r="J47" s="31">
        <v>0.113</v>
      </c>
      <c r="K47" s="31">
        <v>5.5E-2</v>
      </c>
      <c r="L47" s="31">
        <v>1.6E-2</v>
      </c>
      <c r="M47" s="35">
        <f t="shared" si="2"/>
        <v>94.744</v>
      </c>
      <c r="N47" s="34">
        <v>35.450000000000003</v>
      </c>
      <c r="O47" s="34">
        <v>39.14</v>
      </c>
      <c r="P47" s="34">
        <v>7.08</v>
      </c>
      <c r="Q47" s="34">
        <v>15.81</v>
      </c>
      <c r="R47" s="34">
        <v>0.26</v>
      </c>
      <c r="S47" s="34">
        <v>0.22</v>
      </c>
      <c r="T47" s="34">
        <v>0.24</v>
      </c>
      <c r="U47" s="34">
        <v>0.2</v>
      </c>
      <c r="V47" s="34">
        <v>0.49</v>
      </c>
      <c r="W47" s="34">
        <v>1.01</v>
      </c>
      <c r="X47" s="34">
        <v>1.1040902679830746</v>
      </c>
      <c r="Y47" s="34">
        <v>1.303808180535966</v>
      </c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6"/>
      <c r="AL47" s="10"/>
      <c r="AM47" s="10"/>
      <c r="AN47" s="10"/>
      <c r="AO47" s="10"/>
      <c r="AP47" s="10"/>
      <c r="AQ47" s="10"/>
      <c r="AR47" s="10"/>
      <c r="AS47" s="10"/>
      <c r="AT47" s="10"/>
      <c r="AU47" s="10"/>
    </row>
    <row r="48" spans="1:47" ht="15.75" customHeight="1">
      <c r="A48" s="51"/>
      <c r="B48" s="33"/>
      <c r="C48" s="37"/>
      <c r="D48" s="34"/>
      <c r="E48" s="34"/>
      <c r="F48" s="34"/>
      <c r="G48" s="34"/>
      <c r="H48" s="34"/>
      <c r="I48" s="31"/>
      <c r="J48" s="31"/>
      <c r="K48" s="31"/>
      <c r="L48" s="31"/>
      <c r="M48" s="35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6"/>
      <c r="AL48" s="10"/>
      <c r="AM48" s="10"/>
      <c r="AN48" s="10"/>
      <c r="AO48" s="10"/>
      <c r="AP48" s="10"/>
      <c r="AQ48" s="10"/>
      <c r="AR48" s="10"/>
      <c r="AS48" s="10"/>
      <c r="AT48" s="10"/>
      <c r="AU48" s="10"/>
    </row>
    <row r="49" spans="1:47" ht="15.75" customHeight="1">
      <c r="A49" s="51">
        <v>45751</v>
      </c>
      <c r="B49" s="33" t="s">
        <v>91</v>
      </c>
      <c r="C49" s="37">
        <v>1484</v>
      </c>
      <c r="D49" s="34">
        <v>1.1000000000000001</v>
      </c>
      <c r="E49" s="34">
        <v>1.2</v>
      </c>
      <c r="F49" s="34">
        <v>4.4000000000000004</v>
      </c>
      <c r="G49" s="34">
        <v>0.14000000000000001</v>
      </c>
      <c r="H49" s="34">
        <v>0.28999999999999998</v>
      </c>
      <c r="I49" s="31">
        <v>4.9000000000000002E-2</v>
      </c>
      <c r="J49" s="31">
        <v>9.5000000000000001E-2</v>
      </c>
      <c r="K49" s="31">
        <v>3.2000000000000001E-2</v>
      </c>
      <c r="L49" s="31">
        <v>1.6E-2</v>
      </c>
      <c r="M49" s="35">
        <f t="shared" ref="M49:M60" si="3">100-SUM(F49:L49)</f>
        <v>94.977999999999994</v>
      </c>
      <c r="N49" s="34">
        <v>36.06</v>
      </c>
      <c r="O49" s="34">
        <v>38.450000000000003</v>
      </c>
      <c r="P49" s="34">
        <v>7.05</v>
      </c>
      <c r="Q49" s="34">
        <v>15.67</v>
      </c>
      <c r="R49" s="34">
        <v>0.31</v>
      </c>
      <c r="S49" s="34">
        <v>0.28999999999999998</v>
      </c>
      <c r="T49" s="34">
        <v>0.25</v>
      </c>
      <c r="U49" s="34">
        <v>0.21</v>
      </c>
      <c r="V49" s="34">
        <v>0.51</v>
      </c>
      <c r="W49" s="34">
        <v>1.08</v>
      </c>
      <c r="X49" s="34">
        <v>1.0662784248474764</v>
      </c>
      <c r="Y49" s="34">
        <v>1.2617859123682751</v>
      </c>
      <c r="Z49" s="34"/>
      <c r="AA49" s="34" t="s">
        <v>48</v>
      </c>
      <c r="AB49" s="34">
        <v>22.3</v>
      </c>
      <c r="AC49" s="34">
        <v>25.4</v>
      </c>
      <c r="AD49" s="34">
        <v>18</v>
      </c>
      <c r="AE49" s="34">
        <v>0.6</v>
      </c>
      <c r="AF49" s="34">
        <v>3.75</v>
      </c>
      <c r="AG49" s="34">
        <v>52.25</v>
      </c>
      <c r="AH49" s="34">
        <v>1.411111111111111</v>
      </c>
      <c r="AI49" s="34">
        <v>41.474654377880185</v>
      </c>
      <c r="AJ49" s="34">
        <v>889.07500000000005</v>
      </c>
      <c r="AK49" s="36"/>
      <c r="AL49" s="10"/>
      <c r="AM49" s="10"/>
      <c r="AN49" s="10"/>
      <c r="AO49" s="10"/>
      <c r="AP49" s="10"/>
      <c r="AQ49" s="10"/>
      <c r="AR49" s="10"/>
      <c r="AS49" s="10"/>
      <c r="AT49" s="10"/>
      <c r="AU49" s="10"/>
    </row>
    <row r="50" spans="1:47" ht="15.75" customHeight="1">
      <c r="A50" s="51">
        <v>45751</v>
      </c>
      <c r="B50" s="33" t="s">
        <v>92</v>
      </c>
      <c r="C50" s="37">
        <v>1480</v>
      </c>
      <c r="D50" s="34">
        <v>2.4</v>
      </c>
      <c r="E50" s="34">
        <v>2.5</v>
      </c>
      <c r="F50" s="34">
        <v>4.28</v>
      </c>
      <c r="G50" s="34">
        <v>0.17</v>
      </c>
      <c r="H50" s="34">
        <v>0.56000000000000005</v>
      </c>
      <c r="I50" s="31">
        <v>3.4000000000000002E-2</v>
      </c>
      <c r="J50" s="31">
        <v>0.105</v>
      </c>
      <c r="K50" s="31">
        <v>5.3999999999999999E-2</v>
      </c>
      <c r="L50" s="31">
        <v>1.7999999999999999E-2</v>
      </c>
      <c r="M50" s="35">
        <f t="shared" si="3"/>
        <v>94.778999999999996</v>
      </c>
      <c r="N50" s="34">
        <v>35.86</v>
      </c>
      <c r="O50" s="34">
        <v>37.57</v>
      </c>
      <c r="P50" s="34">
        <v>6.7</v>
      </c>
      <c r="Q50" s="34">
        <v>17.16</v>
      </c>
      <c r="R50" s="34">
        <v>0.34</v>
      </c>
      <c r="S50" s="34">
        <v>0.28000000000000003</v>
      </c>
      <c r="T50" s="34">
        <v>0.24</v>
      </c>
      <c r="U50" s="34">
        <v>0.22</v>
      </c>
      <c r="V50" s="34">
        <v>0.56000000000000005</v>
      </c>
      <c r="W50" s="34">
        <v>0.97</v>
      </c>
      <c r="X50" s="34">
        <f>O50/N50</f>
        <v>1.0476854433909648</v>
      </c>
      <c r="Y50" s="34">
        <f>(P50+O50)/N50</f>
        <v>1.2345231455660906</v>
      </c>
      <c r="Z50" s="34"/>
      <c r="AA50" s="34" t="s">
        <v>50</v>
      </c>
      <c r="AB50" s="34">
        <v>6.3</v>
      </c>
      <c r="AC50" s="34"/>
      <c r="AD50" s="34"/>
      <c r="AE50" s="34"/>
      <c r="AF50" s="34"/>
      <c r="AG50" s="34"/>
      <c r="AH50" s="34"/>
      <c r="AI50" s="34"/>
      <c r="AJ50" s="34"/>
      <c r="AK50" s="36"/>
      <c r="AL50" s="10"/>
      <c r="AM50" s="10"/>
      <c r="AN50" s="10"/>
      <c r="AO50" s="10"/>
      <c r="AP50" s="10"/>
      <c r="AQ50" s="10"/>
      <c r="AR50" s="10"/>
      <c r="AS50" s="10"/>
      <c r="AT50" s="10"/>
      <c r="AU50" s="10"/>
    </row>
    <row r="51" spans="1:47" ht="15.75" customHeight="1">
      <c r="A51" s="51">
        <v>45751</v>
      </c>
      <c r="B51" s="33" t="s">
        <v>93</v>
      </c>
      <c r="C51" s="37">
        <v>1505</v>
      </c>
      <c r="D51" s="34">
        <v>4.5</v>
      </c>
      <c r="E51" s="34">
        <v>5</v>
      </c>
      <c r="F51" s="34">
        <v>4.18</v>
      </c>
      <c r="G51" s="34">
        <v>0.19</v>
      </c>
      <c r="H51" s="34">
        <v>0.63</v>
      </c>
      <c r="I51" s="31">
        <v>2.4E-2</v>
      </c>
      <c r="J51" s="31">
        <v>0.12</v>
      </c>
      <c r="K51" s="31">
        <v>6.0999999999999999E-2</v>
      </c>
      <c r="L51" s="31">
        <v>1.9E-2</v>
      </c>
      <c r="M51" s="35">
        <f t="shared" si="3"/>
        <v>94.775999999999996</v>
      </c>
      <c r="N51" s="34">
        <v>34.97</v>
      </c>
      <c r="O51" s="34">
        <v>38.82</v>
      </c>
      <c r="P51" s="34">
        <v>6.92</v>
      </c>
      <c r="Q51" s="34">
        <v>16.88</v>
      </c>
      <c r="R51" s="34">
        <v>0.26</v>
      </c>
      <c r="S51" s="34">
        <v>0.23</v>
      </c>
      <c r="T51" s="34">
        <v>0.26</v>
      </c>
      <c r="U51" s="34">
        <v>0.19</v>
      </c>
      <c r="V51" s="34">
        <v>0.42</v>
      </c>
      <c r="W51" s="34">
        <v>0.95</v>
      </c>
      <c r="X51" s="34">
        <f>O51/N51</f>
        <v>1.1100943665999428</v>
      </c>
      <c r="Y51" s="34">
        <f>(P51+O51)/N51</f>
        <v>1.3079782670860738</v>
      </c>
      <c r="Z51" s="34"/>
      <c r="AA51" s="34" t="s">
        <v>53</v>
      </c>
      <c r="AB51" s="34">
        <v>14.3</v>
      </c>
      <c r="AC51" s="34">
        <v>25.8</v>
      </c>
      <c r="AD51" s="34">
        <v>18.2</v>
      </c>
      <c r="AE51" s="34">
        <v>0.6</v>
      </c>
      <c r="AF51" s="34">
        <v>3.45</v>
      </c>
      <c r="AG51" s="34">
        <v>51.95</v>
      </c>
      <c r="AH51" s="34">
        <v>1.4175824175824177</v>
      </c>
      <c r="AI51" s="34">
        <v>41.363636363636367</v>
      </c>
      <c r="AJ51" s="34">
        <v>892.125</v>
      </c>
      <c r="AK51" s="36"/>
      <c r="AL51" s="10"/>
      <c r="AM51" s="10"/>
      <c r="AN51" s="10"/>
      <c r="AO51" s="10"/>
      <c r="AP51" s="10"/>
      <c r="AQ51" s="10"/>
      <c r="AR51" s="10"/>
      <c r="AS51" s="10"/>
      <c r="AT51" s="10"/>
      <c r="AU51" s="10"/>
    </row>
    <row r="52" spans="1:47" ht="15.75" customHeight="1">
      <c r="A52" s="51">
        <v>45751</v>
      </c>
      <c r="B52" s="33" t="s">
        <v>94</v>
      </c>
      <c r="C52" s="37">
        <v>1492</v>
      </c>
      <c r="D52" s="34">
        <v>7.3</v>
      </c>
      <c r="E52" s="34">
        <v>7.4</v>
      </c>
      <c r="F52" s="34">
        <v>4.2</v>
      </c>
      <c r="G52" s="34">
        <v>0.21</v>
      </c>
      <c r="H52" s="34">
        <v>0.65</v>
      </c>
      <c r="I52" s="31">
        <v>1.9E-2</v>
      </c>
      <c r="J52" s="31">
        <v>0.12</v>
      </c>
      <c r="K52" s="31">
        <v>6.4000000000000001E-2</v>
      </c>
      <c r="L52" s="31">
        <v>1.9E-2</v>
      </c>
      <c r="M52" s="35">
        <f t="shared" si="3"/>
        <v>94.718000000000004</v>
      </c>
      <c r="N52" s="34">
        <v>34.979999999999997</v>
      </c>
      <c r="O52" s="34">
        <v>39.54</v>
      </c>
      <c r="P52" s="34">
        <v>6.84</v>
      </c>
      <c r="Q52" s="34">
        <v>16.04</v>
      </c>
      <c r="R52" s="34">
        <v>0.28000000000000003</v>
      </c>
      <c r="S52" s="34">
        <v>0.27</v>
      </c>
      <c r="T52" s="34">
        <v>0.25</v>
      </c>
      <c r="U52" s="34">
        <v>0.21</v>
      </c>
      <c r="V52" s="34">
        <v>0.48</v>
      </c>
      <c r="W52" s="34">
        <v>0.98</v>
      </c>
      <c r="X52" s="34">
        <v>1.130360205831904</v>
      </c>
      <c r="Y52" s="34">
        <v>1.3259005145797598</v>
      </c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6"/>
      <c r="AL52" s="10"/>
      <c r="AM52" s="10"/>
      <c r="AN52" s="10"/>
      <c r="AO52" s="10"/>
      <c r="AP52" s="10"/>
      <c r="AQ52" s="10"/>
      <c r="AR52" s="10"/>
      <c r="AS52" s="10"/>
      <c r="AT52" s="10"/>
      <c r="AU52" s="10"/>
    </row>
    <row r="53" spans="1:47" ht="15.75" customHeight="1">
      <c r="A53" s="51">
        <v>45751</v>
      </c>
      <c r="B53" s="33" t="s">
        <v>95</v>
      </c>
      <c r="C53" s="37">
        <v>1498</v>
      </c>
      <c r="D53" s="34">
        <v>8.4499999999999993</v>
      </c>
      <c r="E53" s="34">
        <v>8.5500000000000007</v>
      </c>
      <c r="F53" s="34">
        <v>4.2300000000000004</v>
      </c>
      <c r="G53" s="34">
        <v>0.18</v>
      </c>
      <c r="H53" s="34">
        <v>0.56999999999999995</v>
      </c>
      <c r="I53" s="31">
        <v>2.5000000000000001E-2</v>
      </c>
      <c r="J53" s="31">
        <v>0.111</v>
      </c>
      <c r="K53" s="31">
        <v>5.5E-2</v>
      </c>
      <c r="L53" s="31">
        <v>1.6E-2</v>
      </c>
      <c r="M53" s="35">
        <f t="shared" si="3"/>
        <v>94.813000000000002</v>
      </c>
      <c r="N53" s="34">
        <v>34.61</v>
      </c>
      <c r="O53" s="34">
        <v>39.090000000000003</v>
      </c>
      <c r="P53" s="34">
        <v>6.65</v>
      </c>
      <c r="Q53" s="34">
        <v>17.079999999999998</v>
      </c>
      <c r="R53" s="34">
        <v>0.41</v>
      </c>
      <c r="S53" s="34">
        <v>0.23</v>
      </c>
      <c r="T53" s="34">
        <v>0.25</v>
      </c>
      <c r="U53" s="34">
        <v>0.21</v>
      </c>
      <c r="V53" s="34">
        <v>0.48</v>
      </c>
      <c r="W53" s="34">
        <v>0.88</v>
      </c>
      <c r="X53" s="34">
        <v>1.1294423577000867</v>
      </c>
      <c r="Y53" s="34">
        <v>1.3215833574111528</v>
      </c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6"/>
      <c r="AL53" s="10"/>
      <c r="AM53" s="10"/>
      <c r="AN53" s="10"/>
      <c r="AO53" s="10"/>
      <c r="AP53" s="10"/>
      <c r="AQ53" s="10"/>
      <c r="AR53" s="10"/>
      <c r="AS53" s="10"/>
      <c r="AT53" s="10"/>
      <c r="AU53" s="10"/>
    </row>
    <row r="54" spans="1:47" ht="15.75" customHeight="1">
      <c r="A54" s="51">
        <v>45751</v>
      </c>
      <c r="B54" s="33" t="s">
        <v>96</v>
      </c>
      <c r="C54" s="37" t="s">
        <v>97</v>
      </c>
      <c r="D54" s="34">
        <v>11.1</v>
      </c>
      <c r="E54" s="34">
        <v>11.2</v>
      </c>
      <c r="F54" s="34">
        <v>4.18</v>
      </c>
      <c r="G54" s="34">
        <v>0.17</v>
      </c>
      <c r="H54" s="34">
        <v>0.5</v>
      </c>
      <c r="I54" s="31">
        <v>3.1E-2</v>
      </c>
      <c r="J54" s="31">
        <v>0.107</v>
      </c>
      <c r="K54" s="31">
        <v>4.9000000000000002E-2</v>
      </c>
      <c r="L54" s="31">
        <v>1.4999999999999999E-2</v>
      </c>
      <c r="M54" s="35">
        <f t="shared" si="3"/>
        <v>94.948000000000008</v>
      </c>
      <c r="N54" s="34">
        <v>35.06</v>
      </c>
      <c r="O54" s="34">
        <v>39.200000000000003</v>
      </c>
      <c r="P54" s="34">
        <v>6.58</v>
      </c>
      <c r="Q54" s="34">
        <v>16.79</v>
      </c>
      <c r="R54" s="34">
        <v>0.25</v>
      </c>
      <c r="S54" s="34">
        <v>0.21</v>
      </c>
      <c r="T54" s="34">
        <v>0.25</v>
      </c>
      <c r="U54" s="34">
        <v>0.21</v>
      </c>
      <c r="V54" s="34">
        <v>0.47</v>
      </c>
      <c r="W54" s="34">
        <v>0.87</v>
      </c>
      <c r="X54" s="34">
        <v>1.1180832857957788</v>
      </c>
      <c r="Y54" s="34">
        <v>1.3057615516257843</v>
      </c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6"/>
      <c r="AL54" s="10"/>
      <c r="AM54" s="10"/>
      <c r="AN54" s="10"/>
      <c r="AO54" s="10"/>
      <c r="AP54" s="10"/>
      <c r="AQ54" s="10"/>
      <c r="AR54" s="10"/>
      <c r="AS54" s="10"/>
      <c r="AT54" s="10"/>
      <c r="AU54" s="10"/>
    </row>
    <row r="55" spans="1:47" ht="15.75" customHeight="1">
      <c r="A55" s="51">
        <v>45751</v>
      </c>
      <c r="B55" s="33" t="s">
        <v>98</v>
      </c>
      <c r="C55" s="37">
        <v>1500</v>
      </c>
      <c r="D55" s="34">
        <v>13.1</v>
      </c>
      <c r="E55" s="34">
        <v>13.2</v>
      </c>
      <c r="F55" s="34">
        <v>4.16</v>
      </c>
      <c r="G55" s="34">
        <v>0.16</v>
      </c>
      <c r="H55" s="34">
        <v>0.51</v>
      </c>
      <c r="I55" s="31">
        <v>3.3000000000000002E-2</v>
      </c>
      <c r="J55" s="31">
        <v>0.104</v>
      </c>
      <c r="K55" s="31">
        <v>0.05</v>
      </c>
      <c r="L55" s="31">
        <v>1.6E-2</v>
      </c>
      <c r="M55" s="35">
        <f t="shared" si="3"/>
        <v>94.966999999999999</v>
      </c>
      <c r="N55" s="34">
        <v>35.58</v>
      </c>
      <c r="O55" s="34">
        <v>39.78</v>
      </c>
      <c r="P55" s="34">
        <v>6.86</v>
      </c>
      <c r="Q55" s="34">
        <v>15.24</v>
      </c>
      <c r="R55" s="34">
        <v>0.25</v>
      </c>
      <c r="S55" s="34">
        <v>0.23</v>
      </c>
      <c r="T55" s="34">
        <v>0.26</v>
      </c>
      <c r="U55" s="34">
        <v>0.22</v>
      </c>
      <c r="V55" s="34">
        <v>0.48</v>
      </c>
      <c r="W55" s="34">
        <v>0.98</v>
      </c>
      <c r="X55" s="34">
        <v>1.1180438448566612</v>
      </c>
      <c r="Y55" s="34">
        <v>1.3108487914558742</v>
      </c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6"/>
      <c r="AL55" s="10"/>
      <c r="AM55" s="10"/>
      <c r="AN55" s="10"/>
      <c r="AO55" s="10"/>
      <c r="AP55" s="10"/>
      <c r="AQ55" s="10"/>
      <c r="AR55" s="10"/>
      <c r="AS55" s="10"/>
      <c r="AT55" s="10"/>
      <c r="AU55" s="10"/>
    </row>
    <row r="56" spans="1:47" ht="15.75" customHeight="1">
      <c r="A56" s="51">
        <v>45751</v>
      </c>
      <c r="B56" s="33" t="s">
        <v>99</v>
      </c>
      <c r="C56" s="37">
        <v>1487</v>
      </c>
      <c r="D56" s="34">
        <v>15.2</v>
      </c>
      <c r="E56" s="34">
        <v>15.3</v>
      </c>
      <c r="F56" s="34">
        <v>4.1900000000000004</v>
      </c>
      <c r="G56" s="34">
        <v>0.18</v>
      </c>
      <c r="H56" s="34">
        <v>0.5</v>
      </c>
      <c r="I56" s="31">
        <v>3.7999999999999999E-2</v>
      </c>
      <c r="J56" s="31">
        <v>0.106</v>
      </c>
      <c r="K56" s="31">
        <v>4.8000000000000001E-2</v>
      </c>
      <c r="L56" s="31">
        <v>1.7000000000000001E-2</v>
      </c>
      <c r="M56" s="35">
        <f t="shared" si="3"/>
        <v>94.920999999999992</v>
      </c>
      <c r="N56" s="34">
        <v>36.409999999999997</v>
      </c>
      <c r="O56" s="34">
        <v>38.130000000000003</v>
      </c>
      <c r="P56" s="34">
        <v>6.51</v>
      </c>
      <c r="Q56" s="34">
        <v>16.309999999999999</v>
      </c>
      <c r="R56" s="34">
        <v>0.3</v>
      </c>
      <c r="S56" s="34">
        <v>0.27</v>
      </c>
      <c r="T56" s="34">
        <v>0.24</v>
      </c>
      <c r="U56" s="34">
        <v>0.24</v>
      </c>
      <c r="V56" s="34">
        <v>0.48</v>
      </c>
      <c r="W56" s="34">
        <v>0.9</v>
      </c>
      <c r="X56" s="34">
        <v>1.0472397692941502</v>
      </c>
      <c r="Y56" s="34">
        <v>1.2260368030760782</v>
      </c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6"/>
      <c r="AL56" s="10"/>
      <c r="AM56" s="10"/>
      <c r="AN56" s="10"/>
      <c r="AO56" s="10"/>
      <c r="AP56" s="10"/>
      <c r="AQ56" s="10"/>
      <c r="AR56" s="10"/>
      <c r="AS56" s="10"/>
      <c r="AT56" s="10"/>
      <c r="AU56" s="10"/>
    </row>
    <row r="57" spans="1:47" ht="15.75" customHeight="1">
      <c r="A57" s="51">
        <v>45751</v>
      </c>
      <c r="B57" s="33" t="s">
        <v>100</v>
      </c>
      <c r="C57" s="37">
        <v>1474</v>
      </c>
      <c r="D57" s="34">
        <v>17.149999999999999</v>
      </c>
      <c r="E57" s="34">
        <v>17.25</v>
      </c>
      <c r="F57" s="34">
        <v>4.1500000000000004</v>
      </c>
      <c r="G57" s="34">
        <v>0.13</v>
      </c>
      <c r="H57" s="34">
        <v>0.28000000000000003</v>
      </c>
      <c r="I57" s="31">
        <v>5.7000000000000002E-2</v>
      </c>
      <c r="J57" s="31">
        <v>8.2000000000000003E-2</v>
      </c>
      <c r="K57" s="31">
        <v>2.7E-2</v>
      </c>
      <c r="L57" s="31">
        <v>1.2999999999999999E-2</v>
      </c>
      <c r="M57" s="35">
        <f t="shared" si="3"/>
        <v>95.260999999999996</v>
      </c>
      <c r="N57" s="34">
        <v>37.26</v>
      </c>
      <c r="O57" s="34">
        <v>37.270000000000003</v>
      </c>
      <c r="P57" s="34">
        <v>6.35</v>
      </c>
      <c r="Q57" s="34">
        <v>16.11</v>
      </c>
      <c r="R57" s="34">
        <v>0.45</v>
      </c>
      <c r="S57" s="34">
        <v>0.31</v>
      </c>
      <c r="T57" s="34">
        <v>0.25</v>
      </c>
      <c r="U57" s="34">
        <v>0.27</v>
      </c>
      <c r="V57" s="34">
        <v>0.59</v>
      </c>
      <c r="W57" s="34">
        <v>0.94</v>
      </c>
      <c r="X57" s="34">
        <v>1.0002683843263556</v>
      </c>
      <c r="Y57" s="34">
        <v>1.1706924315619969</v>
      </c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6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 spans="1:47" ht="15.75" customHeight="1">
      <c r="A58" s="51">
        <v>45751</v>
      </c>
      <c r="B58" s="33" t="s">
        <v>101</v>
      </c>
      <c r="C58" s="37">
        <v>1480</v>
      </c>
      <c r="D58" s="34">
        <v>19.3</v>
      </c>
      <c r="E58" s="34">
        <v>19.399999999999999</v>
      </c>
      <c r="F58" s="34">
        <v>4.2</v>
      </c>
      <c r="G58" s="34">
        <v>0.14000000000000001</v>
      </c>
      <c r="H58" s="34">
        <v>0.3</v>
      </c>
      <c r="I58" s="31">
        <v>4.1000000000000002E-2</v>
      </c>
      <c r="J58" s="31">
        <v>8.8999999999999996E-2</v>
      </c>
      <c r="K58" s="31">
        <v>2.9000000000000001E-2</v>
      </c>
      <c r="L58" s="31">
        <v>1.2999999999999999E-2</v>
      </c>
      <c r="M58" s="35">
        <f t="shared" si="3"/>
        <v>95.188000000000002</v>
      </c>
      <c r="N58" s="34">
        <v>36.770000000000003</v>
      </c>
      <c r="O58" s="34">
        <v>38.08</v>
      </c>
      <c r="P58" s="34">
        <v>6.46</v>
      </c>
      <c r="Q58" s="34">
        <v>15.53</v>
      </c>
      <c r="R58" s="34">
        <v>0.63</v>
      </c>
      <c r="S58" s="34">
        <v>0.33</v>
      </c>
      <c r="T58" s="34">
        <v>0.24</v>
      </c>
      <c r="U58" s="34">
        <v>0.24</v>
      </c>
      <c r="V58" s="34">
        <v>0.51</v>
      </c>
      <c r="W58" s="34">
        <v>0.94</v>
      </c>
      <c r="X58" s="34">
        <v>1.0356268697307587</v>
      </c>
      <c r="Y58" s="34">
        <v>1.211313570845798</v>
      </c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6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47" ht="15.75" customHeight="1">
      <c r="A59" s="51">
        <v>45751</v>
      </c>
      <c r="B59" s="33" t="s">
        <v>102</v>
      </c>
      <c r="C59" s="37">
        <v>1482</v>
      </c>
      <c r="D59" s="34">
        <v>21.25</v>
      </c>
      <c r="E59" s="34">
        <v>21.35</v>
      </c>
      <c r="F59" s="34">
        <v>4.25</v>
      </c>
      <c r="G59" s="34">
        <v>0.15</v>
      </c>
      <c r="H59" s="34">
        <v>0.4</v>
      </c>
      <c r="I59" s="31">
        <v>3.5999999999999997E-2</v>
      </c>
      <c r="J59" s="31">
        <v>0.10299999999999999</v>
      </c>
      <c r="K59" s="31">
        <v>3.7999999999999999E-2</v>
      </c>
      <c r="L59" s="31">
        <v>1.2999999999999999E-2</v>
      </c>
      <c r="M59" s="35">
        <f t="shared" si="3"/>
        <v>95.01</v>
      </c>
      <c r="N59" s="34">
        <v>36.49</v>
      </c>
      <c r="O59" s="34">
        <v>38.5</v>
      </c>
      <c r="P59" s="34">
        <v>6.54</v>
      </c>
      <c r="Q59" s="34">
        <v>15.54</v>
      </c>
      <c r="R59" s="34">
        <v>0.55000000000000004</v>
      </c>
      <c r="S59" s="34">
        <v>0.3</v>
      </c>
      <c r="T59" s="34">
        <v>0.25</v>
      </c>
      <c r="U59" s="34">
        <v>0.22</v>
      </c>
      <c r="V59" s="34">
        <v>0.55000000000000004</v>
      </c>
      <c r="W59" s="34">
        <v>0.95</v>
      </c>
      <c r="X59" s="34">
        <v>1.0550835845437105</v>
      </c>
      <c r="Y59" s="34">
        <v>1.2343107700739928</v>
      </c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6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47" ht="15.75" customHeight="1">
      <c r="A60" s="51">
        <v>45751</v>
      </c>
      <c r="B60" s="33" t="s">
        <v>103</v>
      </c>
      <c r="C60" s="37">
        <v>1480</v>
      </c>
      <c r="D60" s="34">
        <v>22.55</v>
      </c>
      <c r="E60" s="34">
        <v>23.05</v>
      </c>
      <c r="F60" s="34">
        <v>4.34</v>
      </c>
      <c r="G60" s="34">
        <v>0.18</v>
      </c>
      <c r="H60" s="34">
        <v>0.5</v>
      </c>
      <c r="I60" s="31">
        <v>3.1E-2</v>
      </c>
      <c r="J60" s="31">
        <v>0.109</v>
      </c>
      <c r="K60" s="31">
        <v>4.8000000000000001E-2</v>
      </c>
      <c r="L60" s="31">
        <v>1.7000000000000001E-2</v>
      </c>
      <c r="M60" s="35">
        <f t="shared" si="3"/>
        <v>94.775000000000006</v>
      </c>
      <c r="N60" s="34">
        <v>36.24</v>
      </c>
      <c r="O60" s="34">
        <v>38.979999999999997</v>
      </c>
      <c r="P60" s="34">
        <v>6.62</v>
      </c>
      <c r="Q60" s="34">
        <v>15.68</v>
      </c>
      <c r="R60" s="34">
        <v>0.28999999999999998</v>
      </c>
      <c r="S60" s="34">
        <v>0.27</v>
      </c>
      <c r="T60" s="34">
        <v>0.24</v>
      </c>
      <c r="U60" s="34">
        <v>0.2</v>
      </c>
      <c r="V60" s="34">
        <v>0.45</v>
      </c>
      <c r="W60" s="34">
        <v>0.91</v>
      </c>
      <c r="X60" s="34">
        <v>1.0756070640176598</v>
      </c>
      <c r="Y60" s="34">
        <v>1.258278145695364</v>
      </c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6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47" ht="15.75" customHeight="1">
      <c r="A61" s="51"/>
      <c r="B61" s="33"/>
      <c r="C61" s="37"/>
      <c r="D61" s="34"/>
      <c r="E61" s="34"/>
      <c r="F61" s="34"/>
      <c r="G61" s="34"/>
      <c r="H61" s="34"/>
      <c r="I61" s="31"/>
      <c r="J61" s="31"/>
      <c r="K61" s="31"/>
      <c r="L61" s="31"/>
      <c r="M61" s="35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6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47" ht="15.75" customHeight="1">
      <c r="A62" s="51">
        <v>45752</v>
      </c>
      <c r="B62" s="33" t="s">
        <v>104</v>
      </c>
      <c r="C62" s="37">
        <v>1494</v>
      </c>
      <c r="D62" s="34">
        <v>1</v>
      </c>
      <c r="E62" s="34">
        <v>1.1000000000000001</v>
      </c>
      <c r="F62" s="34">
        <v>4.22</v>
      </c>
      <c r="G62" s="34">
        <v>0.18</v>
      </c>
      <c r="H62" s="34">
        <v>0.56000000000000005</v>
      </c>
      <c r="I62" s="31">
        <v>3.7999999999999999E-2</v>
      </c>
      <c r="J62" s="31">
        <v>0.11600000000000001</v>
      </c>
      <c r="K62" s="31">
        <v>5.0999999999999997E-2</v>
      </c>
      <c r="L62" s="31">
        <v>1.7000000000000001E-2</v>
      </c>
      <c r="M62" s="35">
        <f t="shared" ref="M62:M69" si="4">100-SUM(F62:L62)</f>
        <v>94.817999999999998</v>
      </c>
      <c r="N62" s="34">
        <v>36.29</v>
      </c>
      <c r="O62" s="34">
        <v>39.11</v>
      </c>
      <c r="P62" s="34">
        <v>6.73</v>
      </c>
      <c r="Q62" s="34">
        <v>15.19</v>
      </c>
      <c r="R62" s="34">
        <v>0.39</v>
      </c>
      <c r="S62" s="34">
        <v>0.28000000000000003</v>
      </c>
      <c r="T62" s="34">
        <v>0.25</v>
      </c>
      <c r="U62" s="34">
        <v>0.21</v>
      </c>
      <c r="V62" s="34">
        <v>0.46</v>
      </c>
      <c r="W62" s="34">
        <v>0.97</v>
      </c>
      <c r="X62" s="34">
        <f>O62/N62</f>
        <v>1.0777073573987324</v>
      </c>
      <c r="Y62" s="34">
        <f>(P62+O62)/N62</f>
        <v>1.2631578947368423</v>
      </c>
      <c r="Z62" s="34"/>
      <c r="AA62" s="34" t="s">
        <v>48</v>
      </c>
      <c r="AB62" s="34">
        <v>22.3</v>
      </c>
      <c r="AC62" s="34" t="s">
        <v>51</v>
      </c>
      <c r="AD62" s="34"/>
      <c r="AE62" s="34"/>
      <c r="AF62" s="34"/>
      <c r="AG62" s="34"/>
      <c r="AH62" s="34"/>
      <c r="AI62" s="34"/>
      <c r="AJ62" s="34"/>
      <c r="AK62" s="36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47" ht="15.75" customHeight="1">
      <c r="A63" s="51">
        <v>45752</v>
      </c>
      <c r="B63" s="33" t="s">
        <v>105</v>
      </c>
      <c r="C63" s="37">
        <v>1470</v>
      </c>
      <c r="D63" s="34">
        <v>2.5499999999999998</v>
      </c>
      <c r="E63" s="34">
        <v>3.05</v>
      </c>
      <c r="F63" s="34">
        <v>4.3</v>
      </c>
      <c r="G63" s="34">
        <v>0.17</v>
      </c>
      <c r="H63" s="34">
        <v>0.68</v>
      </c>
      <c r="I63" s="31">
        <v>3.1E-2</v>
      </c>
      <c r="J63" s="31">
        <v>0.11600000000000001</v>
      </c>
      <c r="K63" s="31">
        <v>5.7000000000000002E-2</v>
      </c>
      <c r="L63" s="31">
        <v>1.6E-2</v>
      </c>
      <c r="M63" s="35">
        <f t="shared" si="4"/>
        <v>94.63</v>
      </c>
      <c r="N63" s="34">
        <v>36.01</v>
      </c>
      <c r="O63" s="34">
        <v>38.17</v>
      </c>
      <c r="P63" s="34">
        <v>6.46</v>
      </c>
      <c r="Q63" s="34">
        <v>16.89</v>
      </c>
      <c r="R63" s="34">
        <v>0.32</v>
      </c>
      <c r="S63" s="34">
        <v>0.27</v>
      </c>
      <c r="T63" s="34">
        <v>0.25</v>
      </c>
      <c r="U63" s="34">
        <v>0.21</v>
      </c>
      <c r="V63" s="34">
        <v>0.47</v>
      </c>
      <c r="W63" s="34">
        <v>0.85</v>
      </c>
      <c r="X63" s="34">
        <v>1.0599833379616774</v>
      </c>
      <c r="Y63" s="34">
        <v>1.2393779505692863</v>
      </c>
      <c r="Z63" s="34"/>
      <c r="AA63" s="34" t="s">
        <v>50</v>
      </c>
      <c r="AB63" s="34">
        <v>6.3</v>
      </c>
      <c r="AC63" s="34"/>
      <c r="AD63" s="34"/>
      <c r="AE63" s="34"/>
      <c r="AF63" s="34"/>
      <c r="AG63" s="34"/>
      <c r="AH63" s="34"/>
      <c r="AI63" s="34"/>
      <c r="AJ63" s="34"/>
      <c r="AK63" s="36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47" ht="15.75" customHeight="1">
      <c r="A64" s="51">
        <v>45752</v>
      </c>
      <c r="B64" s="33" t="s">
        <v>106</v>
      </c>
      <c r="C64" s="37">
        <v>1363</v>
      </c>
      <c r="D64" s="34">
        <v>16.399999999999999</v>
      </c>
      <c r="E64" s="34">
        <v>16.5</v>
      </c>
      <c r="F64" s="34">
        <v>4.18</v>
      </c>
      <c r="G64" s="34">
        <v>0.13</v>
      </c>
      <c r="H64" s="34">
        <v>0.19</v>
      </c>
      <c r="I64" s="31">
        <v>6.9000000000000006E-2</v>
      </c>
      <c r="J64" s="31">
        <v>9.0999999999999998E-2</v>
      </c>
      <c r="K64" s="31">
        <v>1.6E-2</v>
      </c>
      <c r="L64" s="31">
        <v>1.4999999999999999E-2</v>
      </c>
      <c r="M64" s="35">
        <f t="shared" si="4"/>
        <v>95.308999999999997</v>
      </c>
      <c r="N64" s="34">
        <v>37.229999999999997</v>
      </c>
      <c r="O64" s="34">
        <v>37.72</v>
      </c>
      <c r="P64" s="34">
        <v>6.39</v>
      </c>
      <c r="Q64" s="34">
        <v>14.89</v>
      </c>
      <c r="R64" s="34">
        <v>0.68</v>
      </c>
      <c r="S64" s="34">
        <v>0.52</v>
      </c>
      <c r="T64" s="34">
        <v>0.26</v>
      </c>
      <c r="U64" s="34">
        <v>0.28000000000000003</v>
      </c>
      <c r="V64" s="34">
        <v>0.42</v>
      </c>
      <c r="W64" s="34">
        <v>1.08</v>
      </c>
      <c r="X64" s="34">
        <v>1.0131614289551438</v>
      </c>
      <c r="Y64" s="34">
        <v>1.1847972065538546</v>
      </c>
      <c r="Z64" s="34"/>
      <c r="AA64" s="34" t="s">
        <v>53</v>
      </c>
      <c r="AB64" s="34">
        <v>14.3</v>
      </c>
      <c r="AC64" s="34">
        <v>24.2</v>
      </c>
      <c r="AD64" s="34">
        <v>17.8</v>
      </c>
      <c r="AE64" s="34">
        <v>0.6</v>
      </c>
      <c r="AF64" s="34">
        <v>2.95</v>
      </c>
      <c r="AG64" s="34">
        <v>54.45</v>
      </c>
      <c r="AH64" s="34">
        <v>1.3595505617977528</v>
      </c>
      <c r="AI64" s="34">
        <v>42.38095238095238</v>
      </c>
      <c r="AJ64" s="34">
        <v>828.07500000000005</v>
      </c>
      <c r="AK64" s="36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7" ht="15.75" customHeight="1">
      <c r="A65" s="51">
        <v>45752</v>
      </c>
      <c r="B65" s="33" t="s">
        <v>107</v>
      </c>
      <c r="C65" s="37">
        <v>1363</v>
      </c>
      <c r="D65" s="34">
        <v>17.2</v>
      </c>
      <c r="E65" s="34">
        <v>17.3</v>
      </c>
      <c r="F65" s="34">
        <v>4.1900000000000004</v>
      </c>
      <c r="G65" s="34">
        <v>0.17</v>
      </c>
      <c r="H65" s="34">
        <v>0.49</v>
      </c>
      <c r="I65" s="31">
        <v>3.5000000000000003E-2</v>
      </c>
      <c r="J65" s="31">
        <v>9.9000000000000005E-2</v>
      </c>
      <c r="K65" s="31">
        <v>4.5999999999999999E-2</v>
      </c>
      <c r="L65" s="31">
        <v>1.7999999999999999E-2</v>
      </c>
      <c r="M65" s="35">
        <f t="shared" si="4"/>
        <v>94.951999999999998</v>
      </c>
      <c r="N65" s="60" t="s">
        <v>52</v>
      </c>
      <c r="O65" s="60" t="s">
        <v>52</v>
      </c>
      <c r="P65" s="60" t="s">
        <v>52</v>
      </c>
      <c r="Q65" s="60" t="s">
        <v>52</v>
      </c>
      <c r="R65" s="60" t="s">
        <v>52</v>
      </c>
      <c r="S65" s="60" t="s">
        <v>52</v>
      </c>
      <c r="T65" s="60" t="s">
        <v>52</v>
      </c>
      <c r="U65" s="60" t="s">
        <v>52</v>
      </c>
      <c r="V65" s="60" t="s">
        <v>52</v>
      </c>
      <c r="W65" s="60" t="s">
        <v>52</v>
      </c>
      <c r="X65" s="60" t="s">
        <v>52</v>
      </c>
      <c r="Y65" s="60" t="s">
        <v>52</v>
      </c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6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7" ht="15.75" customHeight="1">
      <c r="A66" s="51">
        <v>45752</v>
      </c>
      <c r="B66" s="33" t="s">
        <v>108</v>
      </c>
      <c r="C66" s="37" t="s">
        <v>97</v>
      </c>
      <c r="D66" s="34">
        <v>19</v>
      </c>
      <c r="E66" s="34">
        <v>19.100000000000001</v>
      </c>
      <c r="F66" s="34">
        <v>4.18</v>
      </c>
      <c r="G66" s="34">
        <v>0.18</v>
      </c>
      <c r="H66" s="34">
        <v>1.33</v>
      </c>
      <c r="I66" s="31">
        <v>1.2999999999999999E-2</v>
      </c>
      <c r="J66" s="31">
        <v>0.1353</v>
      </c>
      <c r="K66" s="31">
        <v>9.8000000000000004E-2</v>
      </c>
      <c r="L66" s="31">
        <v>1.7000000000000001E-2</v>
      </c>
      <c r="M66" s="35">
        <f t="shared" si="4"/>
        <v>94.046700000000001</v>
      </c>
      <c r="N66" s="34">
        <v>35.76</v>
      </c>
      <c r="O66" s="34">
        <v>39.770000000000003</v>
      </c>
      <c r="P66" s="34">
        <v>6.65</v>
      </c>
      <c r="Q66" s="34">
        <v>15.14</v>
      </c>
      <c r="R66" s="34">
        <v>0.32</v>
      </c>
      <c r="S66" s="34">
        <v>0.28000000000000003</v>
      </c>
      <c r="T66" s="34">
        <v>0.3</v>
      </c>
      <c r="U66" s="34">
        <v>0.23</v>
      </c>
      <c r="V66" s="34">
        <v>0.47</v>
      </c>
      <c r="W66" s="34">
        <v>0.9</v>
      </c>
      <c r="X66" s="34">
        <v>1.112136465324385</v>
      </c>
      <c r="Y66" s="34">
        <v>1.2980984340044743</v>
      </c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6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7" ht="15.75" customHeight="1">
      <c r="A67" s="51">
        <v>45752</v>
      </c>
      <c r="B67" s="33" t="s">
        <v>109</v>
      </c>
      <c r="C67" s="37">
        <v>1428</v>
      </c>
      <c r="D67" s="34">
        <v>19.5</v>
      </c>
      <c r="E67" s="34">
        <v>20</v>
      </c>
      <c r="F67" s="34">
        <v>4.16</v>
      </c>
      <c r="G67" s="34">
        <v>0.16</v>
      </c>
      <c r="H67" s="34">
        <v>1.23</v>
      </c>
      <c r="I67" s="31">
        <v>1.2E-2</v>
      </c>
      <c r="J67" s="31">
        <v>0.11899999999999999</v>
      </c>
      <c r="K67" s="31">
        <v>9.1999999999999998E-2</v>
      </c>
      <c r="L67" s="31">
        <v>1.4999999999999999E-2</v>
      </c>
      <c r="M67" s="35">
        <f t="shared" si="4"/>
        <v>94.212000000000003</v>
      </c>
      <c r="N67" s="34">
        <v>34.86</v>
      </c>
      <c r="O67" s="34">
        <v>40.26</v>
      </c>
      <c r="P67" s="34">
        <v>6.6</v>
      </c>
      <c r="Q67" s="34">
        <v>15.91</v>
      </c>
      <c r="R67" s="34">
        <v>0.23</v>
      </c>
      <c r="S67" s="34">
        <v>0.21</v>
      </c>
      <c r="T67" s="34">
        <v>0.32</v>
      </c>
      <c r="U67" s="34">
        <v>0.2</v>
      </c>
      <c r="V67" s="34">
        <v>0.45</v>
      </c>
      <c r="W67" s="34">
        <v>0.78</v>
      </c>
      <c r="X67" s="34">
        <v>1.1549053356282271</v>
      </c>
      <c r="Y67" s="34">
        <v>1.3442340791738383</v>
      </c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6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7" ht="15.75" customHeight="1">
      <c r="A68" s="51">
        <v>45752</v>
      </c>
      <c r="B68" s="33" t="s">
        <v>110</v>
      </c>
      <c r="C68" s="37">
        <v>1479</v>
      </c>
      <c r="D68" s="34">
        <v>21.4</v>
      </c>
      <c r="E68" s="34">
        <v>21.5</v>
      </c>
      <c r="F68" s="34">
        <v>4.2</v>
      </c>
      <c r="G68" s="34">
        <v>0.17</v>
      </c>
      <c r="H68" s="34">
        <v>0.79</v>
      </c>
      <c r="I68" s="31">
        <v>2.3E-2</v>
      </c>
      <c r="J68" s="31">
        <v>0.109</v>
      </c>
      <c r="K68" s="31">
        <v>6.7000000000000004E-2</v>
      </c>
      <c r="L68" s="31">
        <v>1.4999999999999999E-2</v>
      </c>
      <c r="M68" s="35">
        <f t="shared" si="4"/>
        <v>94.626000000000005</v>
      </c>
      <c r="N68" s="34">
        <v>34.270000000000003</v>
      </c>
      <c r="O68" s="34">
        <v>39.840000000000003</v>
      </c>
      <c r="P68" s="34">
        <v>6.82</v>
      </c>
      <c r="Q68" s="34">
        <v>16.57</v>
      </c>
      <c r="R68" s="34">
        <v>0.34</v>
      </c>
      <c r="S68" s="34">
        <v>0.17799999999999999</v>
      </c>
      <c r="T68" s="34">
        <v>0.3</v>
      </c>
      <c r="U68" s="34">
        <v>0.21</v>
      </c>
      <c r="V68" s="34">
        <v>0.48</v>
      </c>
      <c r="W68" s="34">
        <v>0.77</v>
      </c>
      <c r="X68" s="34">
        <v>1.1625328275459585</v>
      </c>
      <c r="Y68" s="34">
        <v>1.3615407061569886</v>
      </c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6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7" ht="15.75" customHeight="1">
      <c r="A69" s="51">
        <v>45752</v>
      </c>
      <c r="B69" s="33" t="s">
        <v>111</v>
      </c>
      <c r="C69" s="37">
        <v>1479</v>
      </c>
      <c r="D69" s="34">
        <v>23.4</v>
      </c>
      <c r="E69" s="34">
        <v>23.5</v>
      </c>
      <c r="F69" s="34">
        <v>4.29</v>
      </c>
      <c r="G69" s="34">
        <v>0.19</v>
      </c>
      <c r="H69" s="34">
        <v>0.72</v>
      </c>
      <c r="I69" s="31">
        <v>2.3E-2</v>
      </c>
      <c r="J69" s="31">
        <v>0.11</v>
      </c>
      <c r="K69" s="31">
        <v>6.5000000000000002E-2</v>
      </c>
      <c r="L69" s="31">
        <v>1.4999999999999999E-2</v>
      </c>
      <c r="M69" s="35">
        <f t="shared" si="4"/>
        <v>94.587000000000003</v>
      </c>
      <c r="N69" s="34">
        <v>34.630000000000003</v>
      </c>
      <c r="O69" s="34">
        <v>39.96</v>
      </c>
      <c r="P69" s="34">
        <v>7.01</v>
      </c>
      <c r="Q69" s="34">
        <v>15.96</v>
      </c>
      <c r="R69" s="34">
        <v>0.31</v>
      </c>
      <c r="S69" s="34">
        <v>0.21</v>
      </c>
      <c r="T69" s="34">
        <v>0.28000000000000003</v>
      </c>
      <c r="U69" s="34">
        <v>0.22</v>
      </c>
      <c r="V69" s="34">
        <v>0.5</v>
      </c>
      <c r="W69" s="34">
        <v>0.82</v>
      </c>
      <c r="X69" s="34">
        <v>1.153912792376552</v>
      </c>
      <c r="Y69" s="34">
        <v>1.3563384348830492</v>
      </c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6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7" ht="15.75" customHeight="1">
      <c r="A70" s="51"/>
      <c r="B70" s="33"/>
      <c r="C70" s="37"/>
      <c r="D70" s="34"/>
      <c r="E70" s="34"/>
      <c r="F70" s="34"/>
      <c r="G70" s="34"/>
      <c r="H70" s="34"/>
      <c r="I70" s="31"/>
      <c r="J70" s="31"/>
      <c r="K70" s="31"/>
      <c r="L70" s="31"/>
      <c r="M70" s="35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6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7" ht="15.75" customHeight="1">
      <c r="A71" s="51">
        <v>45753</v>
      </c>
      <c r="B71" s="33" t="s">
        <v>112</v>
      </c>
      <c r="C71" s="37">
        <v>1481</v>
      </c>
      <c r="D71" s="34">
        <v>1.5</v>
      </c>
      <c r="E71" s="34">
        <v>2</v>
      </c>
      <c r="F71" s="34">
        <v>4.37</v>
      </c>
      <c r="G71" s="34">
        <v>0.17</v>
      </c>
      <c r="H71" s="34">
        <v>0.39</v>
      </c>
      <c r="I71" s="31">
        <v>4.8000000000000001E-2</v>
      </c>
      <c r="J71" s="31">
        <v>0.10299999999999999</v>
      </c>
      <c r="K71" s="31">
        <v>3.5000000000000003E-2</v>
      </c>
      <c r="L71" s="31">
        <v>1.4999999999999999E-2</v>
      </c>
      <c r="M71" s="35">
        <f t="shared" ref="M71:M83" si="5">100-SUM(F71:L71)</f>
        <v>94.869</v>
      </c>
      <c r="N71" s="34">
        <v>35.21</v>
      </c>
      <c r="O71" s="34">
        <v>38.840000000000003</v>
      </c>
      <c r="P71" s="34">
        <v>6.4</v>
      </c>
      <c r="Q71" s="34">
        <v>15.71</v>
      </c>
      <c r="R71" s="34">
        <v>0.42</v>
      </c>
      <c r="S71" s="34">
        <v>0.33</v>
      </c>
      <c r="T71" s="34">
        <v>0.26</v>
      </c>
      <c r="U71" s="34">
        <v>0.24</v>
      </c>
      <c r="V71" s="34">
        <v>0.56000000000000005</v>
      </c>
      <c r="W71" s="34">
        <v>0.91</v>
      </c>
      <c r="X71" s="34">
        <v>1.1030957114456121</v>
      </c>
      <c r="Y71" s="34">
        <v>1.2848622550411815</v>
      </c>
      <c r="Z71" s="34"/>
      <c r="AA71" s="34" t="s">
        <v>48</v>
      </c>
      <c r="AB71" s="34">
        <v>22.3</v>
      </c>
      <c r="AC71" s="34" t="s">
        <v>51</v>
      </c>
      <c r="AD71" s="34"/>
      <c r="AE71" s="34"/>
      <c r="AF71" s="34"/>
      <c r="AG71" s="34"/>
      <c r="AH71" s="34"/>
      <c r="AI71" s="34"/>
      <c r="AJ71" s="34"/>
      <c r="AK71" s="36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7" ht="15.75" customHeight="1">
      <c r="A72" s="51">
        <v>45753</v>
      </c>
      <c r="B72" s="33" t="s">
        <v>113</v>
      </c>
      <c r="C72" s="37">
        <v>1489</v>
      </c>
      <c r="D72" s="34">
        <v>3.55</v>
      </c>
      <c r="E72" s="34">
        <v>4.05</v>
      </c>
      <c r="F72" s="34">
        <v>4.32</v>
      </c>
      <c r="G72" s="34">
        <v>0.19</v>
      </c>
      <c r="H72" s="34">
        <v>0.56999999999999995</v>
      </c>
      <c r="I72" s="31">
        <v>3.2000000000000001E-2</v>
      </c>
      <c r="J72" s="31">
        <v>0.105</v>
      </c>
      <c r="K72" s="31">
        <v>4.9000000000000002E-2</v>
      </c>
      <c r="L72" s="31">
        <v>1.4999999999999999E-2</v>
      </c>
      <c r="M72" s="35">
        <f t="shared" si="5"/>
        <v>94.718999999999994</v>
      </c>
      <c r="N72" s="34">
        <v>36.229999999999997</v>
      </c>
      <c r="O72" s="34">
        <v>38.35</v>
      </c>
      <c r="P72" s="34">
        <v>6.39</v>
      </c>
      <c r="Q72" s="34">
        <v>16.239999999999998</v>
      </c>
      <c r="R72" s="34">
        <v>0.36</v>
      </c>
      <c r="S72" s="34">
        <v>0.28999999999999998</v>
      </c>
      <c r="T72" s="34">
        <v>0.26</v>
      </c>
      <c r="U72" s="34">
        <v>0.26</v>
      </c>
      <c r="V72" s="34">
        <v>0.57999999999999996</v>
      </c>
      <c r="W72" s="34">
        <v>0.84</v>
      </c>
      <c r="X72" s="34">
        <v>1.0585150427822247</v>
      </c>
      <c r="Y72" s="34">
        <v>1.2348882141871378</v>
      </c>
      <c r="Z72" s="34"/>
      <c r="AA72" s="34" t="s">
        <v>50</v>
      </c>
      <c r="AB72" s="34">
        <v>6.3</v>
      </c>
      <c r="AC72" s="34">
        <v>24</v>
      </c>
      <c r="AD72" s="34">
        <v>18.600000000000001</v>
      </c>
      <c r="AE72" s="34">
        <v>0.6</v>
      </c>
      <c r="AF72" s="34">
        <v>3.48</v>
      </c>
      <c r="AG72" s="34">
        <v>53.32</v>
      </c>
      <c r="AH72" s="34">
        <v>1.2903225806451613</v>
      </c>
      <c r="AI72" s="34">
        <v>43.661971830985919</v>
      </c>
      <c r="AJ72" s="34">
        <v>838.14</v>
      </c>
      <c r="AK72" s="36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7" ht="15.75" customHeight="1">
      <c r="A73" s="51">
        <v>45753</v>
      </c>
      <c r="B73" s="33" t="s">
        <v>114</v>
      </c>
      <c r="C73" s="37">
        <v>1480</v>
      </c>
      <c r="D73" s="34">
        <v>5.5</v>
      </c>
      <c r="E73" s="34">
        <v>6</v>
      </c>
      <c r="F73" s="34">
        <v>4.38</v>
      </c>
      <c r="G73" s="34">
        <v>0.17</v>
      </c>
      <c r="H73" s="34">
        <v>0.35</v>
      </c>
      <c r="I73" s="31">
        <v>5.2999999999999999E-2</v>
      </c>
      <c r="J73" s="31">
        <v>0.10199999999999999</v>
      </c>
      <c r="K73" s="31">
        <v>3.2000000000000001E-2</v>
      </c>
      <c r="L73" s="31">
        <v>1.4999999999999999E-2</v>
      </c>
      <c r="M73" s="35">
        <f t="shared" si="5"/>
        <v>94.897999999999996</v>
      </c>
      <c r="N73" s="34">
        <v>36.04</v>
      </c>
      <c r="O73" s="34">
        <v>38.24</v>
      </c>
      <c r="P73" s="34">
        <v>6.41</v>
      </c>
      <c r="Q73" s="34">
        <v>16.39</v>
      </c>
      <c r="R73" s="34">
        <v>0.38</v>
      </c>
      <c r="S73" s="34">
        <v>0.31</v>
      </c>
      <c r="T73" s="34">
        <v>0.26</v>
      </c>
      <c r="U73" s="34">
        <v>0.26</v>
      </c>
      <c r="V73" s="34">
        <v>0.59</v>
      </c>
      <c r="W73" s="34">
        <v>0.91</v>
      </c>
      <c r="X73" s="34">
        <v>1.0610432852386238</v>
      </c>
      <c r="Y73" s="34">
        <v>1.2389012208657049</v>
      </c>
      <c r="Z73" s="34"/>
      <c r="AA73" s="34" t="s">
        <v>53</v>
      </c>
      <c r="AB73" s="34">
        <v>14.3</v>
      </c>
      <c r="AC73" s="34" t="s">
        <v>51</v>
      </c>
      <c r="AD73" s="34"/>
      <c r="AE73" s="34"/>
      <c r="AF73" s="34"/>
      <c r="AG73" s="34"/>
      <c r="AH73" s="34"/>
      <c r="AI73" s="34"/>
      <c r="AJ73" s="34"/>
      <c r="AK73" s="36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7" ht="15.75" customHeight="1">
      <c r="A74" s="51">
        <v>45753</v>
      </c>
      <c r="B74" s="33" t="s">
        <v>115</v>
      </c>
      <c r="C74" s="37">
        <v>1495</v>
      </c>
      <c r="D74" s="34">
        <v>8.3000000000000007</v>
      </c>
      <c r="E74" s="34">
        <v>8.4</v>
      </c>
      <c r="F74" s="34">
        <v>4.21</v>
      </c>
      <c r="G74" s="34">
        <v>0.2</v>
      </c>
      <c r="H74" s="34">
        <v>0.41</v>
      </c>
      <c r="I74" s="31">
        <v>3.9E-2</v>
      </c>
      <c r="J74" s="31">
        <v>0.10199999999999999</v>
      </c>
      <c r="K74" s="31">
        <v>3.9E-2</v>
      </c>
      <c r="L74" s="31">
        <v>1.6E-2</v>
      </c>
      <c r="M74" s="35">
        <f t="shared" si="5"/>
        <v>94.983999999999995</v>
      </c>
      <c r="N74" s="34">
        <v>36.96</v>
      </c>
      <c r="O74" s="34">
        <v>38.08</v>
      </c>
      <c r="P74" s="34">
        <v>6.26</v>
      </c>
      <c r="Q74" s="34">
        <v>15.94</v>
      </c>
      <c r="R74" s="34">
        <v>0.31</v>
      </c>
      <c r="S74" s="34">
        <v>0.33</v>
      </c>
      <c r="T74" s="34">
        <v>0.26</v>
      </c>
      <c r="U74" s="34">
        <v>0.24</v>
      </c>
      <c r="V74" s="34">
        <v>0.56000000000000005</v>
      </c>
      <c r="W74" s="34">
        <v>0.85</v>
      </c>
      <c r="X74" s="34">
        <v>1.0303030303030303</v>
      </c>
      <c r="Y74" s="34">
        <v>1.1996753246753245</v>
      </c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6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7" ht="15.75" customHeight="1">
      <c r="A75" s="51">
        <v>45753</v>
      </c>
      <c r="B75" s="33" t="s">
        <v>116</v>
      </c>
      <c r="C75" s="37">
        <v>1501</v>
      </c>
      <c r="D75" s="34">
        <v>10.199999999999999</v>
      </c>
      <c r="E75" s="34">
        <v>10.3</v>
      </c>
      <c r="F75" s="34">
        <v>4.18</v>
      </c>
      <c r="G75" s="34">
        <v>0.23</v>
      </c>
      <c r="H75" s="34">
        <v>1.1499999999999999</v>
      </c>
      <c r="I75" s="31">
        <v>1.4E-2</v>
      </c>
      <c r="J75" s="31">
        <v>0.107</v>
      </c>
      <c r="K75" s="31">
        <v>8.4000000000000005E-2</v>
      </c>
      <c r="L75" s="31">
        <v>1.4999999999999999E-2</v>
      </c>
      <c r="M75" s="35">
        <f t="shared" si="5"/>
        <v>94.22</v>
      </c>
      <c r="N75" s="34">
        <v>35.25</v>
      </c>
      <c r="O75" s="34">
        <v>39.06</v>
      </c>
      <c r="P75" s="34">
        <v>6.61</v>
      </c>
      <c r="Q75" s="34">
        <v>16.87</v>
      </c>
      <c r="R75" s="34">
        <v>0.26</v>
      </c>
      <c r="S75" s="34">
        <v>0.22</v>
      </c>
      <c r="T75" s="34">
        <v>0.25</v>
      </c>
      <c r="U75" s="34">
        <v>0.2</v>
      </c>
      <c r="V75" s="34">
        <v>0.46</v>
      </c>
      <c r="W75" s="34">
        <v>0.71</v>
      </c>
      <c r="X75" s="34">
        <v>1.1080851063829789</v>
      </c>
      <c r="Y75" s="34">
        <v>1.2956028368794326</v>
      </c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6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7" ht="15.75" customHeight="1">
      <c r="A76" s="51">
        <v>45753</v>
      </c>
      <c r="B76" s="33" t="s">
        <v>117</v>
      </c>
      <c r="C76" s="37">
        <v>1510</v>
      </c>
      <c r="D76" s="34">
        <v>12</v>
      </c>
      <c r="E76" s="34">
        <v>12.1</v>
      </c>
      <c r="F76" s="34">
        <v>4.2</v>
      </c>
      <c r="G76" s="34">
        <v>0.24</v>
      </c>
      <c r="H76" s="34">
        <v>1.05</v>
      </c>
      <c r="I76" s="31">
        <v>1.2E-2</v>
      </c>
      <c r="J76" s="31">
        <v>0.115</v>
      </c>
      <c r="K76" s="31">
        <v>8.4000000000000005E-2</v>
      </c>
      <c r="L76" s="31">
        <v>1.4999999999999999E-2</v>
      </c>
      <c r="M76" s="35">
        <f t="shared" si="5"/>
        <v>94.284000000000006</v>
      </c>
      <c r="N76" s="34">
        <v>34.25</v>
      </c>
      <c r="O76" s="34">
        <v>39.65</v>
      </c>
      <c r="P76" s="34">
        <v>6.8</v>
      </c>
      <c r="Q76" s="34">
        <v>17.079999999999998</v>
      </c>
      <c r="R76" s="34">
        <v>0.28999999999999998</v>
      </c>
      <c r="S76" s="34">
        <v>0.2</v>
      </c>
      <c r="T76" s="34">
        <v>0.25</v>
      </c>
      <c r="U76" s="34">
        <v>0.2</v>
      </c>
      <c r="V76" s="34">
        <v>0.46</v>
      </c>
      <c r="W76" s="34">
        <v>0.71</v>
      </c>
      <c r="X76" s="34">
        <v>1.1576642335766423</v>
      </c>
      <c r="Y76" s="34">
        <v>1.3562043795620438</v>
      </c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6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7" ht="15.75" customHeight="1">
      <c r="A77" s="51">
        <v>45753</v>
      </c>
      <c r="B77" s="33" t="s">
        <v>118</v>
      </c>
      <c r="C77" s="37">
        <v>1510</v>
      </c>
      <c r="D77" s="34">
        <v>14.5</v>
      </c>
      <c r="E77" s="34">
        <v>15</v>
      </c>
      <c r="F77" s="34">
        <v>4.24</v>
      </c>
      <c r="G77" s="34">
        <v>0.23</v>
      </c>
      <c r="H77" s="34">
        <v>0.9</v>
      </c>
      <c r="I77" s="31">
        <v>1.7000000000000001E-2</v>
      </c>
      <c r="J77" s="31">
        <v>0.109</v>
      </c>
      <c r="K77" s="31">
        <v>7.0000000000000007E-2</v>
      </c>
      <c r="L77" s="31">
        <v>1.6E-2</v>
      </c>
      <c r="M77" s="35">
        <f t="shared" si="5"/>
        <v>94.417999999999992</v>
      </c>
      <c r="N77" s="34">
        <v>34.369999999999997</v>
      </c>
      <c r="O77" s="34">
        <v>39.4</v>
      </c>
      <c r="P77" s="34">
        <v>6.65</v>
      </c>
      <c r="Q77" s="34">
        <v>17.239999999999998</v>
      </c>
      <c r="R77" s="34">
        <v>0.31</v>
      </c>
      <c r="S77" s="34">
        <v>0.21</v>
      </c>
      <c r="T77" s="34">
        <v>0.25</v>
      </c>
      <c r="U77" s="34">
        <v>0.22</v>
      </c>
      <c r="V77" s="34">
        <v>0.52</v>
      </c>
      <c r="W77" s="34">
        <v>0.73</v>
      </c>
      <c r="X77" s="34">
        <f>O77/N77</f>
        <v>1.146348559790515</v>
      </c>
      <c r="Y77" s="34">
        <f>(P77+O77)/N77</f>
        <v>1.3398312481815537</v>
      </c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6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7" ht="15.75" customHeight="1">
      <c r="A78" s="51">
        <v>45753</v>
      </c>
      <c r="B78" s="33" t="s">
        <v>119</v>
      </c>
      <c r="C78" s="37">
        <v>1503</v>
      </c>
      <c r="D78" s="34">
        <v>16</v>
      </c>
      <c r="E78" s="34">
        <v>16.100000000000001</v>
      </c>
      <c r="F78" s="34">
        <v>4.28</v>
      </c>
      <c r="G78" s="34">
        <v>0.19</v>
      </c>
      <c r="H78" s="34">
        <v>0.7</v>
      </c>
      <c r="I78" s="31">
        <v>1.6E-2</v>
      </c>
      <c r="J78" s="31">
        <v>0.1</v>
      </c>
      <c r="K78" s="31">
        <v>5.7000000000000002E-2</v>
      </c>
      <c r="L78" s="31">
        <v>1.2E-2</v>
      </c>
      <c r="M78" s="35">
        <f t="shared" si="5"/>
        <v>94.644999999999996</v>
      </c>
      <c r="N78" s="34">
        <v>35.369999999999997</v>
      </c>
      <c r="O78" s="34">
        <v>39.85</v>
      </c>
      <c r="P78" s="34">
        <v>6.79</v>
      </c>
      <c r="Q78" s="34">
        <v>15.25</v>
      </c>
      <c r="R78" s="34">
        <v>0.43</v>
      </c>
      <c r="S78" s="34">
        <v>0.24</v>
      </c>
      <c r="T78" s="34">
        <v>0.26</v>
      </c>
      <c r="U78" s="34">
        <v>0.25</v>
      </c>
      <c r="V78" s="34">
        <v>0.55000000000000004</v>
      </c>
      <c r="W78" s="34">
        <v>0.81</v>
      </c>
      <c r="X78" s="34">
        <f>O78/N78</f>
        <v>1.1266610121571954</v>
      </c>
      <c r="Y78" s="34">
        <f>(P78+O78)/N78</f>
        <v>1.3186316087079446</v>
      </c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6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7" ht="15.75" customHeight="1">
      <c r="A79" s="51">
        <v>45753</v>
      </c>
      <c r="B79" s="33" t="s">
        <v>120</v>
      </c>
      <c r="C79" s="37">
        <v>1522</v>
      </c>
      <c r="D79" s="34">
        <v>18.100000000000001</v>
      </c>
      <c r="E79" s="34">
        <v>18.2</v>
      </c>
      <c r="F79" s="34">
        <v>4.26</v>
      </c>
      <c r="G79" s="34">
        <v>0.21</v>
      </c>
      <c r="H79" s="34">
        <v>0.8</v>
      </c>
      <c r="I79" s="31">
        <v>1.9E-2</v>
      </c>
      <c r="J79" s="31">
        <v>0.125</v>
      </c>
      <c r="K79" s="31">
        <v>7.1999999999999995E-2</v>
      </c>
      <c r="L79" s="31">
        <v>1.4999999999999999E-2</v>
      </c>
      <c r="M79" s="35">
        <f t="shared" si="5"/>
        <v>94.498999999999995</v>
      </c>
      <c r="N79" s="34">
        <v>34.659999999999997</v>
      </c>
      <c r="O79" s="34">
        <v>39.31</v>
      </c>
      <c r="P79" s="34">
        <v>6.63</v>
      </c>
      <c r="Q79" s="34">
        <v>16.82</v>
      </c>
      <c r="R79" s="34">
        <v>0.41</v>
      </c>
      <c r="S79" s="34">
        <v>0.23</v>
      </c>
      <c r="T79" s="34">
        <v>0.25</v>
      </c>
      <c r="U79" s="34">
        <v>0.24</v>
      </c>
      <c r="V79" s="34">
        <v>0.54</v>
      </c>
      <c r="W79" s="34">
        <v>0.75</v>
      </c>
      <c r="X79" s="34">
        <f>O79/N79</f>
        <v>1.1341604154645126</v>
      </c>
      <c r="Y79" s="34">
        <f>(P79+O79)/N79</f>
        <v>1.3254472013848819</v>
      </c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6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7" ht="15.75" customHeight="1">
      <c r="A80" s="51">
        <v>45753</v>
      </c>
      <c r="B80" s="33" t="s">
        <v>121</v>
      </c>
      <c r="C80" s="37">
        <v>1520</v>
      </c>
      <c r="D80" s="34">
        <v>19.100000000000001</v>
      </c>
      <c r="E80" s="34">
        <v>19.2</v>
      </c>
      <c r="F80" s="34">
        <v>4.2</v>
      </c>
      <c r="G80" s="34">
        <v>0.19</v>
      </c>
      <c r="H80" s="34">
        <v>0.8</v>
      </c>
      <c r="I80" s="31">
        <v>1.7000000000000001E-2</v>
      </c>
      <c r="J80" s="31">
        <v>0.111</v>
      </c>
      <c r="K80" s="31">
        <v>6.4000000000000001E-2</v>
      </c>
      <c r="L80" s="31">
        <v>1.4E-2</v>
      </c>
      <c r="M80" s="35">
        <f t="shared" si="5"/>
        <v>94.603999999999999</v>
      </c>
      <c r="N80" s="34">
        <v>35</v>
      </c>
      <c r="O80" s="34">
        <v>39.85</v>
      </c>
      <c r="P80" s="34">
        <v>6.89</v>
      </c>
      <c r="Q80" s="34">
        <v>15.61</v>
      </c>
      <c r="R80" s="34">
        <v>0.32</v>
      </c>
      <c r="S80" s="34">
        <v>0.24</v>
      </c>
      <c r="T80" s="34">
        <v>0.25</v>
      </c>
      <c r="U80" s="34">
        <v>0.25</v>
      </c>
      <c r="V80" s="34">
        <v>0.55000000000000004</v>
      </c>
      <c r="W80" s="34">
        <v>0.85</v>
      </c>
      <c r="X80" s="34">
        <f>O80/N80</f>
        <v>1.1385714285714286</v>
      </c>
      <c r="Y80" s="34">
        <f>(P80+O80)/N80</f>
        <v>1.3354285714285714</v>
      </c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6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7" ht="15.75" customHeight="1">
      <c r="A81" s="51">
        <v>45753</v>
      </c>
      <c r="B81" s="33" t="s">
        <v>122</v>
      </c>
      <c r="C81" s="37">
        <v>1526</v>
      </c>
      <c r="D81" s="34">
        <v>20.399999999999999</v>
      </c>
      <c r="E81" s="34">
        <v>20.5</v>
      </c>
      <c r="F81" s="34">
        <v>4.28</v>
      </c>
      <c r="G81" s="34">
        <v>0.21</v>
      </c>
      <c r="H81" s="34">
        <v>0.87</v>
      </c>
      <c r="I81" s="31">
        <v>1.4999999999999999E-2</v>
      </c>
      <c r="J81" s="31">
        <v>0.114</v>
      </c>
      <c r="K81" s="31">
        <v>7.0000000000000007E-2</v>
      </c>
      <c r="L81" s="31">
        <v>1.4E-2</v>
      </c>
      <c r="M81" s="35">
        <f t="shared" si="5"/>
        <v>94.426999999999992</v>
      </c>
      <c r="N81" s="34">
        <v>35.340000000000003</v>
      </c>
      <c r="O81" s="34">
        <v>39.64</v>
      </c>
      <c r="P81" s="34">
        <v>6.78</v>
      </c>
      <c r="Q81" s="34">
        <v>15.58</v>
      </c>
      <c r="R81" s="34">
        <v>0.36</v>
      </c>
      <c r="S81" s="34">
        <v>0.23</v>
      </c>
      <c r="T81" s="34">
        <v>0.25</v>
      </c>
      <c r="U81" s="34">
        <v>0.25</v>
      </c>
      <c r="V81" s="34">
        <v>0.55000000000000004</v>
      </c>
      <c r="W81" s="34">
        <v>0.83</v>
      </c>
      <c r="X81" s="34">
        <f>O81/N81</f>
        <v>1.1216751556310129</v>
      </c>
      <c r="Y81" s="34">
        <f>(P81+O81)/N81</f>
        <v>1.3135257498585171</v>
      </c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6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7" ht="15.75" customHeight="1">
      <c r="A82" s="51">
        <v>45753</v>
      </c>
      <c r="B82" s="33" t="s">
        <v>123</v>
      </c>
      <c r="C82" s="37">
        <v>1506</v>
      </c>
      <c r="D82" s="34">
        <v>22.1</v>
      </c>
      <c r="E82" s="34">
        <v>22.2</v>
      </c>
      <c r="F82" s="34">
        <v>4.26</v>
      </c>
      <c r="G82" s="34">
        <v>0.17</v>
      </c>
      <c r="H82" s="34">
        <v>0.78</v>
      </c>
      <c r="I82" s="31">
        <v>2.5999999999999999E-2</v>
      </c>
      <c r="J82" s="31">
        <v>0.107</v>
      </c>
      <c r="K82" s="31">
        <v>6.0999999999999999E-2</v>
      </c>
      <c r="L82" s="31">
        <v>1.4E-2</v>
      </c>
      <c r="M82" s="35">
        <f t="shared" si="5"/>
        <v>94.581999999999994</v>
      </c>
      <c r="N82" s="34">
        <v>35.97</v>
      </c>
      <c r="O82" s="34">
        <v>38.880000000000003</v>
      </c>
      <c r="P82" s="34">
        <v>7.05</v>
      </c>
      <c r="Q82" s="34">
        <v>15.39</v>
      </c>
      <c r="R82" s="34">
        <v>0.36</v>
      </c>
      <c r="S82" s="34">
        <v>0.22</v>
      </c>
      <c r="T82" s="34">
        <v>0.25</v>
      </c>
      <c r="U82" s="34">
        <v>0.25</v>
      </c>
      <c r="V82" s="34">
        <v>0.59</v>
      </c>
      <c r="W82" s="34">
        <v>0.84</v>
      </c>
      <c r="X82" s="34">
        <v>1.0809007506255213</v>
      </c>
      <c r="Y82" s="34">
        <v>1.2768974145120935</v>
      </c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6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7" ht="15.75" customHeight="1">
      <c r="A83" s="51">
        <v>45753</v>
      </c>
      <c r="B83" s="33" t="s">
        <v>124</v>
      </c>
      <c r="C83" s="37">
        <v>1501</v>
      </c>
      <c r="D83" s="34">
        <v>0.05</v>
      </c>
      <c r="E83" s="34">
        <v>0.15</v>
      </c>
      <c r="F83" s="34">
        <v>4.2699999999999996</v>
      </c>
      <c r="G83" s="34">
        <v>0.16</v>
      </c>
      <c r="H83" s="34">
        <v>0.7</v>
      </c>
      <c r="I83" s="31">
        <v>3.6999999999999998E-2</v>
      </c>
      <c r="J83" s="31">
        <v>0.113</v>
      </c>
      <c r="K83" s="31">
        <v>5.2999999999999999E-2</v>
      </c>
      <c r="L83" s="31">
        <v>1.4999999999999999E-2</v>
      </c>
      <c r="M83" s="35">
        <f t="shared" si="5"/>
        <v>94.652000000000001</v>
      </c>
      <c r="N83" s="34">
        <v>35.700000000000003</v>
      </c>
      <c r="O83" s="34">
        <v>37.86</v>
      </c>
      <c r="P83" s="34">
        <v>7.14</v>
      </c>
      <c r="Q83" s="34">
        <v>16.57</v>
      </c>
      <c r="R83" s="34">
        <v>0.36</v>
      </c>
      <c r="S83" s="34">
        <v>0.23</v>
      </c>
      <c r="T83" s="34">
        <v>0.24</v>
      </c>
      <c r="U83" s="34">
        <v>0.27</v>
      </c>
      <c r="V83" s="34">
        <v>0.57999999999999996</v>
      </c>
      <c r="W83" s="34">
        <v>0.81</v>
      </c>
      <c r="X83" s="34">
        <v>1.0605042016806723</v>
      </c>
      <c r="Y83" s="34">
        <v>1.2605042016806722</v>
      </c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6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1:47" ht="15.75" customHeight="1">
      <c r="A84" s="51"/>
      <c r="B84" s="33"/>
      <c r="C84" s="37"/>
      <c r="D84" s="34"/>
      <c r="E84" s="34"/>
      <c r="F84" s="34"/>
      <c r="G84" s="34"/>
      <c r="H84" s="34"/>
      <c r="I84" s="31"/>
      <c r="J84" s="31"/>
      <c r="K84" s="31"/>
      <c r="L84" s="31"/>
      <c r="M84" s="35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6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spans="1:47" ht="15.75" customHeight="1">
      <c r="A85" s="51">
        <v>45754</v>
      </c>
      <c r="B85" s="33" t="s">
        <v>125</v>
      </c>
      <c r="C85" s="37">
        <v>1497</v>
      </c>
      <c r="D85" s="34">
        <v>1.1000000000000001</v>
      </c>
      <c r="E85" s="34">
        <v>1.2</v>
      </c>
      <c r="F85" s="34">
        <v>4.22</v>
      </c>
      <c r="G85" s="34">
        <v>0.18</v>
      </c>
      <c r="H85" s="34">
        <v>0.69</v>
      </c>
      <c r="I85" s="31">
        <v>2.4E-2</v>
      </c>
      <c r="J85" s="31">
        <v>0.1</v>
      </c>
      <c r="K85" s="31">
        <v>5.2999999999999999E-2</v>
      </c>
      <c r="L85" s="31">
        <v>1.4999999999999999E-2</v>
      </c>
      <c r="M85" s="35">
        <f t="shared" ref="M85:M96" si="6">100-SUM(F85:L85)</f>
        <v>94.718000000000004</v>
      </c>
      <c r="N85" s="34">
        <v>36.53</v>
      </c>
      <c r="O85" s="34">
        <v>37.99</v>
      </c>
      <c r="P85" s="34">
        <v>6.67</v>
      </c>
      <c r="Q85" s="34">
        <v>15.98</v>
      </c>
      <c r="R85" s="34">
        <v>0.35</v>
      </c>
      <c r="S85" s="34">
        <v>0.28000000000000003</v>
      </c>
      <c r="T85" s="34">
        <v>0.24</v>
      </c>
      <c r="U85" s="34">
        <v>0.24</v>
      </c>
      <c r="V85" s="34">
        <v>0.59</v>
      </c>
      <c r="W85" s="34">
        <v>0.84</v>
      </c>
      <c r="X85" s="34">
        <v>1.039967150287435</v>
      </c>
      <c r="Y85" s="34">
        <v>1.2225568026279772</v>
      </c>
      <c r="Z85" s="34"/>
      <c r="AA85" s="34" t="s">
        <v>48</v>
      </c>
      <c r="AB85" s="34">
        <v>22.3</v>
      </c>
      <c r="AC85" s="34">
        <v>24.8</v>
      </c>
      <c r="AD85" s="34">
        <v>18.8</v>
      </c>
      <c r="AE85" s="34">
        <v>0.6</v>
      </c>
      <c r="AF85" s="34">
        <v>3.22</v>
      </c>
      <c r="AG85" s="34">
        <v>52.58</v>
      </c>
      <c r="AH85" s="34">
        <v>1.3191489361702127</v>
      </c>
      <c r="AI85" s="34">
        <v>43.119266055045877</v>
      </c>
      <c r="AJ85" s="34">
        <v>854.61</v>
      </c>
      <c r="AK85" s="36"/>
      <c r="AL85" s="10"/>
      <c r="AM85" s="10"/>
      <c r="AN85" s="10"/>
      <c r="AO85" s="10"/>
      <c r="AP85" s="10"/>
      <c r="AQ85" s="10"/>
      <c r="AR85" s="10"/>
      <c r="AS85" s="10"/>
      <c r="AT85" s="10"/>
      <c r="AU85" s="10"/>
    </row>
    <row r="86" spans="1:47" ht="15.75" customHeight="1">
      <c r="A86" s="51">
        <v>45754</v>
      </c>
      <c r="B86" s="33" t="s">
        <v>126</v>
      </c>
      <c r="C86" s="37">
        <v>1487</v>
      </c>
      <c r="D86" s="34">
        <v>3.1</v>
      </c>
      <c r="E86" s="34">
        <v>3.2</v>
      </c>
      <c r="F86" s="34">
        <v>4.1900000000000004</v>
      </c>
      <c r="G86" s="34">
        <v>0.17</v>
      </c>
      <c r="H86" s="34">
        <v>0.4</v>
      </c>
      <c r="I86" s="31">
        <v>3.9E-2</v>
      </c>
      <c r="J86" s="31">
        <v>9.2999999999999999E-2</v>
      </c>
      <c r="K86" s="31">
        <v>3.5999999999999997E-2</v>
      </c>
      <c r="L86" s="31">
        <v>1.4999999999999999E-2</v>
      </c>
      <c r="M86" s="35">
        <f t="shared" si="6"/>
        <v>95.057000000000002</v>
      </c>
      <c r="N86" s="34">
        <v>36.17</v>
      </c>
      <c r="O86" s="34">
        <v>37.86</v>
      </c>
      <c r="P86" s="34">
        <v>6.46</v>
      </c>
      <c r="Q86" s="34">
        <v>16.64</v>
      </c>
      <c r="R86" s="34">
        <v>0.41</v>
      </c>
      <c r="S86" s="34">
        <v>0.33</v>
      </c>
      <c r="T86" s="34">
        <v>0.25</v>
      </c>
      <c r="U86" s="34">
        <v>0.24</v>
      </c>
      <c r="V86" s="34">
        <v>0.61</v>
      </c>
      <c r="W86" s="34">
        <v>0.86</v>
      </c>
      <c r="X86" s="34">
        <v>1.0467238042576721</v>
      </c>
      <c r="Y86" s="34">
        <v>1.2253248548520874</v>
      </c>
      <c r="Z86" s="34"/>
      <c r="AA86" s="34" t="s">
        <v>50</v>
      </c>
      <c r="AB86" s="34">
        <v>6.3</v>
      </c>
      <c r="AC86" s="34" t="s">
        <v>51</v>
      </c>
      <c r="AD86" s="34"/>
      <c r="AE86" s="34"/>
      <c r="AF86" s="34"/>
      <c r="AG86" s="34"/>
      <c r="AH86" s="34"/>
      <c r="AI86" s="34"/>
      <c r="AJ86" s="34"/>
      <c r="AK86" s="36"/>
      <c r="AL86" s="10"/>
      <c r="AM86" s="10"/>
      <c r="AN86" s="10"/>
      <c r="AO86" s="10"/>
      <c r="AP86" s="10"/>
      <c r="AQ86" s="10"/>
      <c r="AR86" s="10"/>
      <c r="AS86" s="10"/>
      <c r="AT86" s="10"/>
      <c r="AU86" s="10"/>
    </row>
    <row r="87" spans="1:47" ht="15.75" customHeight="1">
      <c r="A87" s="51">
        <v>45754</v>
      </c>
      <c r="B87" s="33" t="s">
        <v>127</v>
      </c>
      <c r="C87" s="37">
        <v>1493</v>
      </c>
      <c r="D87" s="34">
        <v>4.3499999999999996</v>
      </c>
      <c r="E87" s="34">
        <v>4.45</v>
      </c>
      <c r="F87" s="34">
        <v>4.22</v>
      </c>
      <c r="G87" s="34">
        <v>0.19</v>
      </c>
      <c r="H87" s="34">
        <v>0.62</v>
      </c>
      <c r="I87" s="31">
        <v>2.8000000000000001E-2</v>
      </c>
      <c r="J87" s="31">
        <v>0.124</v>
      </c>
      <c r="K87" s="31">
        <v>5.2999999999999999E-2</v>
      </c>
      <c r="L87" s="31">
        <v>1.4999999999999999E-2</v>
      </c>
      <c r="M87" s="35">
        <f t="shared" si="6"/>
        <v>94.75</v>
      </c>
      <c r="N87" s="34">
        <v>35.92</v>
      </c>
      <c r="O87" s="34">
        <v>39.14</v>
      </c>
      <c r="P87" s="34">
        <v>6.8</v>
      </c>
      <c r="Q87" s="34">
        <v>15.47</v>
      </c>
      <c r="R87" s="34">
        <v>0.38</v>
      </c>
      <c r="S87" s="34">
        <v>0.27</v>
      </c>
      <c r="T87" s="34">
        <v>0.24</v>
      </c>
      <c r="U87" s="34">
        <v>0.21</v>
      </c>
      <c r="V87" s="34">
        <v>0.55000000000000004</v>
      </c>
      <c r="W87" s="34">
        <v>0.89</v>
      </c>
      <c r="X87" s="34">
        <v>1.0896436525612472</v>
      </c>
      <c r="Y87" s="34">
        <v>1.2789532293986636</v>
      </c>
      <c r="Z87" s="34"/>
      <c r="AA87" s="34" t="s">
        <v>53</v>
      </c>
      <c r="AB87" s="34">
        <v>14.5</v>
      </c>
      <c r="AC87" s="34">
        <v>25.4</v>
      </c>
      <c r="AD87" s="34">
        <v>18.8</v>
      </c>
      <c r="AE87" s="34">
        <v>0.6</v>
      </c>
      <c r="AF87" s="34">
        <v>3.35</v>
      </c>
      <c r="AG87" s="34">
        <v>51.85</v>
      </c>
      <c r="AH87" s="34">
        <v>1.3510638297872339</v>
      </c>
      <c r="AI87" s="34">
        <v>42.533936651583709</v>
      </c>
      <c r="AJ87" s="34">
        <v>876.875</v>
      </c>
      <c r="AK87" s="36"/>
      <c r="AL87" s="10"/>
      <c r="AM87" s="10"/>
      <c r="AN87" s="10"/>
      <c r="AO87" s="10"/>
      <c r="AP87" s="10"/>
      <c r="AQ87" s="10"/>
      <c r="AR87" s="10"/>
      <c r="AS87" s="10"/>
      <c r="AT87" s="10"/>
      <c r="AU87" s="10"/>
    </row>
    <row r="88" spans="1:47" ht="15.75" customHeight="1">
      <c r="A88" s="51">
        <v>45754</v>
      </c>
      <c r="B88" s="33" t="s">
        <v>128</v>
      </c>
      <c r="C88" s="37">
        <v>1507</v>
      </c>
      <c r="D88" s="34">
        <v>7.05</v>
      </c>
      <c r="E88" s="34">
        <v>7.13</v>
      </c>
      <c r="F88" s="34">
        <v>4.18</v>
      </c>
      <c r="G88" s="34">
        <v>0.19</v>
      </c>
      <c r="H88" s="34">
        <v>0.7</v>
      </c>
      <c r="I88" s="31">
        <v>0.03</v>
      </c>
      <c r="J88" s="31">
        <v>0.12</v>
      </c>
      <c r="K88" s="31">
        <v>5.5E-2</v>
      </c>
      <c r="L88" s="31">
        <v>1.4999999999999999E-2</v>
      </c>
      <c r="M88" s="35">
        <f t="shared" si="6"/>
        <v>94.71</v>
      </c>
      <c r="N88" s="34">
        <v>36.11</v>
      </c>
      <c r="O88" s="34">
        <v>39.18</v>
      </c>
      <c r="P88" s="34">
        <v>6.72</v>
      </c>
      <c r="Q88" s="34">
        <v>15.46</v>
      </c>
      <c r="R88" s="34">
        <v>0.33</v>
      </c>
      <c r="S88" s="34">
        <v>0.26</v>
      </c>
      <c r="T88" s="34">
        <v>0.25</v>
      </c>
      <c r="U88" s="34">
        <v>0.2</v>
      </c>
      <c r="V88" s="34">
        <v>0.52</v>
      </c>
      <c r="W88" s="34">
        <v>0.86</v>
      </c>
      <c r="X88" s="34">
        <v>1.0850180005538632</v>
      </c>
      <c r="Y88" s="34">
        <v>1.271116034339518</v>
      </c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6"/>
      <c r="AL88" s="10"/>
      <c r="AM88" s="10"/>
      <c r="AN88" s="10"/>
      <c r="AO88" s="10"/>
      <c r="AP88" s="10"/>
      <c r="AQ88" s="10"/>
      <c r="AR88" s="10"/>
      <c r="AS88" s="10"/>
      <c r="AT88" s="10"/>
      <c r="AU88" s="10"/>
    </row>
    <row r="89" spans="1:47" ht="15.75" customHeight="1">
      <c r="A89" s="51">
        <v>45754</v>
      </c>
      <c r="B89" s="33" t="s">
        <v>129</v>
      </c>
      <c r="C89" s="37">
        <v>1502</v>
      </c>
      <c r="D89" s="34">
        <v>8.5</v>
      </c>
      <c r="E89" s="34">
        <v>9</v>
      </c>
      <c r="F89" s="34">
        <v>4.16</v>
      </c>
      <c r="G89" s="34">
        <v>0.15</v>
      </c>
      <c r="H89" s="34">
        <v>0.4</v>
      </c>
      <c r="I89" s="31">
        <v>0.03</v>
      </c>
      <c r="J89" s="31">
        <v>0.106</v>
      </c>
      <c r="K89" s="31">
        <v>3.5000000000000003E-2</v>
      </c>
      <c r="L89" s="31">
        <v>1.4E-2</v>
      </c>
      <c r="M89" s="35">
        <f t="shared" si="6"/>
        <v>95.105000000000004</v>
      </c>
      <c r="N89" s="34">
        <v>36.39</v>
      </c>
      <c r="O89" s="34">
        <v>38.270000000000003</v>
      </c>
      <c r="P89" s="34">
        <v>6.39</v>
      </c>
      <c r="Q89" s="34">
        <v>16.43</v>
      </c>
      <c r="R89" s="34">
        <v>0.28999999999999998</v>
      </c>
      <c r="S89" s="34">
        <v>0.27</v>
      </c>
      <c r="T89" s="34">
        <v>0.25</v>
      </c>
      <c r="U89" s="34">
        <v>0.22</v>
      </c>
      <c r="V89" s="34">
        <v>0.57999999999999996</v>
      </c>
      <c r="W89" s="34">
        <v>0.81</v>
      </c>
      <c r="X89" s="34">
        <v>1.0516625446551251</v>
      </c>
      <c r="Y89" s="34">
        <v>1.2272602363286618</v>
      </c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6"/>
      <c r="AL89" s="10"/>
      <c r="AM89" s="10"/>
      <c r="AN89" s="10"/>
      <c r="AO89" s="10"/>
      <c r="AP89" s="10"/>
      <c r="AQ89" s="10"/>
      <c r="AR89" s="10"/>
      <c r="AS89" s="10"/>
      <c r="AT89" s="10"/>
      <c r="AU89" s="10"/>
    </row>
    <row r="90" spans="1:47" ht="15.75" customHeight="1">
      <c r="A90" s="51">
        <v>45754</v>
      </c>
      <c r="B90" s="33" t="s">
        <v>132</v>
      </c>
      <c r="C90" s="37">
        <v>1475</v>
      </c>
      <c r="D90" s="34">
        <v>10.199999999999999</v>
      </c>
      <c r="E90" s="34">
        <v>10.3</v>
      </c>
      <c r="F90" s="34">
        <v>4.3600000000000003</v>
      </c>
      <c r="G90" s="34">
        <v>0.17</v>
      </c>
      <c r="H90" s="34">
        <v>0.42</v>
      </c>
      <c r="I90" s="31">
        <v>3.3000000000000002E-2</v>
      </c>
      <c r="J90" s="31">
        <v>0.105</v>
      </c>
      <c r="K90" s="31">
        <v>3.9E-2</v>
      </c>
      <c r="L90" s="31">
        <v>1.4E-2</v>
      </c>
      <c r="M90" s="35">
        <f t="shared" si="6"/>
        <v>94.858999999999995</v>
      </c>
      <c r="N90" s="34">
        <v>36.32</v>
      </c>
      <c r="O90" s="34">
        <v>38.24</v>
      </c>
      <c r="P90" s="34">
        <v>6.43</v>
      </c>
      <c r="Q90" s="34">
        <v>16.36</v>
      </c>
      <c r="R90" s="34">
        <v>0.35</v>
      </c>
      <c r="S90" s="34">
        <v>0.3</v>
      </c>
      <c r="T90" s="34">
        <v>0.24</v>
      </c>
      <c r="U90" s="34">
        <v>0.22</v>
      </c>
      <c r="V90" s="34">
        <v>0.48</v>
      </c>
      <c r="W90" s="34">
        <v>0.85</v>
      </c>
      <c r="X90" s="34">
        <v>1.052863436123348</v>
      </c>
      <c r="Y90" s="34">
        <v>1.2299008810572687</v>
      </c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6"/>
      <c r="AL90" s="10"/>
      <c r="AM90" s="10"/>
      <c r="AN90" s="10"/>
      <c r="AO90" s="10"/>
      <c r="AP90" s="10"/>
      <c r="AQ90" s="10"/>
      <c r="AR90" s="10"/>
      <c r="AS90" s="10"/>
      <c r="AT90" s="10"/>
      <c r="AU90" s="10"/>
    </row>
    <row r="91" spans="1:47" ht="15.75" customHeight="1">
      <c r="A91" s="51">
        <v>45754</v>
      </c>
      <c r="B91" s="33" t="s">
        <v>130</v>
      </c>
      <c r="C91" s="37">
        <v>1486</v>
      </c>
      <c r="D91" s="34">
        <v>12.1</v>
      </c>
      <c r="E91" s="34">
        <v>12.2</v>
      </c>
      <c r="F91" s="34">
        <v>4.3499999999999996</v>
      </c>
      <c r="G91" s="34">
        <v>0.17</v>
      </c>
      <c r="H91" s="34">
        <v>0.45</v>
      </c>
      <c r="I91" s="31">
        <v>3.1E-2</v>
      </c>
      <c r="J91" s="31">
        <v>0.106</v>
      </c>
      <c r="K91" s="31">
        <v>4.2000000000000003E-2</v>
      </c>
      <c r="L91" s="31">
        <v>1.4999999999999999E-2</v>
      </c>
      <c r="M91" s="35">
        <f t="shared" si="6"/>
        <v>94.835999999999999</v>
      </c>
      <c r="N91" s="34">
        <v>36.1</v>
      </c>
      <c r="O91" s="34">
        <v>38.630000000000003</v>
      </c>
      <c r="P91" s="34">
        <v>6.55</v>
      </c>
      <c r="Q91" s="34">
        <v>16.170000000000002</v>
      </c>
      <c r="R91" s="34">
        <v>0.31</v>
      </c>
      <c r="S91" s="34">
        <v>0.28000000000000003</v>
      </c>
      <c r="T91" s="34">
        <v>0.25</v>
      </c>
      <c r="U91" s="34">
        <v>0.21</v>
      </c>
      <c r="V91" s="34">
        <v>0.51</v>
      </c>
      <c r="W91" s="34">
        <v>0.88</v>
      </c>
      <c r="X91" s="34">
        <v>1.0700831024930748</v>
      </c>
      <c r="Y91" s="34">
        <v>1.2515235457063711</v>
      </c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6"/>
      <c r="AL91" s="10"/>
      <c r="AM91" s="10"/>
      <c r="AN91" s="10"/>
      <c r="AO91" s="10"/>
      <c r="AP91" s="10"/>
      <c r="AQ91" s="10"/>
      <c r="AR91" s="10"/>
      <c r="AS91" s="10"/>
      <c r="AT91" s="10"/>
      <c r="AU91" s="10"/>
    </row>
    <row r="92" spans="1:47" ht="15.75" customHeight="1">
      <c r="A92" s="51">
        <v>45754</v>
      </c>
      <c r="B92" s="33" t="s">
        <v>131</v>
      </c>
      <c r="C92" s="37">
        <v>1478</v>
      </c>
      <c r="D92" s="34">
        <v>14.2</v>
      </c>
      <c r="E92" s="34">
        <v>14.3</v>
      </c>
      <c r="F92" s="34">
        <v>4.3899999999999997</v>
      </c>
      <c r="G92" s="34">
        <v>0.16</v>
      </c>
      <c r="H92" s="34">
        <v>0.46</v>
      </c>
      <c r="I92" s="31">
        <v>3.5999999999999997E-2</v>
      </c>
      <c r="J92" s="31">
        <v>0.114</v>
      </c>
      <c r="K92" s="31">
        <v>3.5999999999999997E-2</v>
      </c>
      <c r="L92" s="31">
        <v>1.7999999999999999E-2</v>
      </c>
      <c r="M92" s="35">
        <f t="shared" si="6"/>
        <v>94.786000000000001</v>
      </c>
      <c r="N92" s="34">
        <v>37.020000000000003</v>
      </c>
      <c r="O92" s="34">
        <v>38.549999999999997</v>
      </c>
      <c r="P92" s="34">
        <v>6.76</v>
      </c>
      <c r="Q92" s="34">
        <v>14.98</v>
      </c>
      <c r="R92" s="34">
        <v>0.35</v>
      </c>
      <c r="S92" s="34">
        <v>0.3</v>
      </c>
      <c r="T92" s="34">
        <v>0.25</v>
      </c>
      <c r="U92" s="34">
        <v>0.22</v>
      </c>
      <c r="V92" s="34">
        <v>0.53</v>
      </c>
      <c r="W92" s="34">
        <v>0.94</v>
      </c>
      <c r="X92" s="34">
        <f>O92/N92</f>
        <v>1.0413290113452187</v>
      </c>
      <c r="Y92" s="34">
        <f>(P92+O92)/N92</f>
        <v>1.2239330091842244</v>
      </c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6"/>
      <c r="AL92" s="10"/>
      <c r="AM92" s="10"/>
      <c r="AN92" s="10"/>
      <c r="AO92" s="10"/>
      <c r="AP92" s="10"/>
      <c r="AQ92" s="10"/>
      <c r="AR92" s="10"/>
      <c r="AS92" s="10"/>
      <c r="AT92" s="10"/>
      <c r="AU92" s="10"/>
    </row>
    <row r="93" spans="1:47" ht="15.75" customHeight="1">
      <c r="A93" s="51">
        <v>45754</v>
      </c>
      <c r="B93" s="33" t="s">
        <v>133</v>
      </c>
      <c r="C93" s="37">
        <v>1492</v>
      </c>
      <c r="D93" s="34">
        <v>16.100000000000001</v>
      </c>
      <c r="E93" s="34">
        <v>16.2</v>
      </c>
      <c r="F93" s="34">
        <v>4.33</v>
      </c>
      <c r="G93" s="34">
        <v>0.16</v>
      </c>
      <c r="H93" s="34">
        <v>0.68</v>
      </c>
      <c r="I93" s="31">
        <v>3.7999999999999999E-2</v>
      </c>
      <c r="J93" s="31">
        <v>0.121</v>
      </c>
      <c r="K93" s="31">
        <v>4.5999999999999999E-2</v>
      </c>
      <c r="L93" s="31">
        <v>1.7999999999999999E-2</v>
      </c>
      <c r="M93" s="35">
        <f t="shared" si="6"/>
        <v>94.606999999999999</v>
      </c>
      <c r="N93" s="34">
        <v>37.35</v>
      </c>
      <c r="O93" s="34">
        <v>38.11</v>
      </c>
      <c r="P93" s="34">
        <v>6.84</v>
      </c>
      <c r="Q93" s="34">
        <v>15.26</v>
      </c>
      <c r="R93" s="34">
        <v>0.3</v>
      </c>
      <c r="S93" s="34">
        <v>0.25</v>
      </c>
      <c r="T93" s="34">
        <v>0.23</v>
      </c>
      <c r="U93" s="34">
        <v>0.2</v>
      </c>
      <c r="V93" s="34">
        <v>0.51</v>
      </c>
      <c r="W93" s="34">
        <v>0.84</v>
      </c>
      <c r="X93" s="34">
        <f>O93/N93</f>
        <v>1.0203480589022758</v>
      </c>
      <c r="Y93" s="34">
        <f>(P93+O93)/N93</f>
        <v>1.2034805890227578</v>
      </c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6"/>
      <c r="AL93" s="10"/>
      <c r="AM93" s="10"/>
      <c r="AN93" s="10"/>
      <c r="AO93" s="10"/>
      <c r="AP93" s="10"/>
      <c r="AQ93" s="10"/>
      <c r="AR93" s="10"/>
      <c r="AS93" s="10"/>
      <c r="AT93" s="10"/>
      <c r="AU93" s="10"/>
    </row>
    <row r="94" spans="1:47" ht="15.75" customHeight="1">
      <c r="A94" s="51">
        <v>45754</v>
      </c>
      <c r="B94" s="33" t="s">
        <v>134</v>
      </c>
      <c r="C94" s="37">
        <v>1481</v>
      </c>
      <c r="D94" s="34">
        <v>18.3</v>
      </c>
      <c r="E94" s="34">
        <v>18.399999999999999</v>
      </c>
      <c r="F94" s="34">
        <v>4.38</v>
      </c>
      <c r="G94" s="34">
        <v>0.18</v>
      </c>
      <c r="H94" s="34">
        <v>0.49</v>
      </c>
      <c r="I94" s="31">
        <v>4.2000000000000003E-2</v>
      </c>
      <c r="J94" s="31">
        <v>0.104</v>
      </c>
      <c r="K94" s="31">
        <v>3.3000000000000002E-2</v>
      </c>
      <c r="L94" s="31">
        <v>1.7999999999999999E-2</v>
      </c>
      <c r="M94" s="35">
        <f t="shared" si="6"/>
        <v>94.753</v>
      </c>
      <c r="N94" s="34">
        <v>38.07</v>
      </c>
      <c r="O94" s="34">
        <v>38.03</v>
      </c>
      <c r="P94" s="34">
        <v>6.48</v>
      </c>
      <c r="Q94" s="34">
        <v>14.71</v>
      </c>
      <c r="R94" s="34">
        <v>0.34</v>
      </c>
      <c r="S94" s="34">
        <v>0.37</v>
      </c>
      <c r="T94" s="34">
        <v>0.24</v>
      </c>
      <c r="U94" s="34">
        <v>0.23</v>
      </c>
      <c r="V94" s="34">
        <v>0.56000000000000005</v>
      </c>
      <c r="W94" s="34">
        <v>0.85</v>
      </c>
      <c r="X94" s="34">
        <f>O94/N94</f>
        <v>0.99894930391384296</v>
      </c>
      <c r="Y94" s="34">
        <f>(P94+O94)/N94</f>
        <v>1.1691620698712899</v>
      </c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6"/>
      <c r="AL94" s="10"/>
      <c r="AM94" s="10"/>
      <c r="AN94" s="10"/>
      <c r="AO94" s="10"/>
      <c r="AP94" s="10"/>
      <c r="AQ94" s="10"/>
      <c r="AR94" s="10"/>
      <c r="AS94" s="10"/>
      <c r="AT94" s="10"/>
      <c r="AU94" s="10"/>
    </row>
    <row r="95" spans="1:47" ht="15.75" customHeight="1">
      <c r="A95" s="51">
        <v>45754</v>
      </c>
      <c r="B95" s="33" t="s">
        <v>135</v>
      </c>
      <c r="C95" s="37">
        <v>1489</v>
      </c>
      <c r="D95" s="34">
        <v>20.3</v>
      </c>
      <c r="E95" s="34">
        <v>20.399999999999999</v>
      </c>
      <c r="F95" s="34">
        <v>4.3499999999999996</v>
      </c>
      <c r="G95" s="34">
        <v>0.22</v>
      </c>
      <c r="H95" s="34">
        <v>0.62</v>
      </c>
      <c r="I95" s="31">
        <v>4.4999999999999998E-2</v>
      </c>
      <c r="J95" s="31">
        <v>0.13100000000000001</v>
      </c>
      <c r="K95" s="31">
        <v>4.8000000000000001E-2</v>
      </c>
      <c r="L95" s="31">
        <v>1.9E-2</v>
      </c>
      <c r="M95" s="35">
        <f t="shared" si="6"/>
        <v>94.567000000000007</v>
      </c>
      <c r="N95" s="34">
        <v>38.32</v>
      </c>
      <c r="O95" s="34">
        <v>37.700000000000003</v>
      </c>
      <c r="P95" s="34">
        <v>6.23</v>
      </c>
      <c r="Q95" s="34">
        <v>15.16</v>
      </c>
      <c r="R95" s="34">
        <v>0.36</v>
      </c>
      <c r="S95" s="34">
        <v>0.37</v>
      </c>
      <c r="T95" s="34">
        <v>0.25</v>
      </c>
      <c r="U95" s="34">
        <v>0.2</v>
      </c>
      <c r="V95" s="34">
        <v>0.48</v>
      </c>
      <c r="W95" s="34">
        <v>0.81</v>
      </c>
      <c r="X95" s="34">
        <f>O95/N95</f>
        <v>0.98382045929018791</v>
      </c>
      <c r="Y95" s="34">
        <f>(P95+O95)/N95</f>
        <v>1.1463987473903969</v>
      </c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6"/>
      <c r="AL95" s="10"/>
      <c r="AM95" s="10"/>
      <c r="AN95" s="10"/>
      <c r="AO95" s="10"/>
      <c r="AP95" s="10"/>
      <c r="AQ95" s="10"/>
      <c r="AR95" s="10"/>
      <c r="AS95" s="10"/>
      <c r="AT95" s="10"/>
      <c r="AU95" s="10"/>
    </row>
    <row r="96" spans="1:47" ht="15.75" customHeight="1">
      <c r="A96" s="51">
        <v>45754</v>
      </c>
      <c r="B96" s="33" t="s">
        <v>136</v>
      </c>
      <c r="C96" s="37">
        <v>1483</v>
      </c>
      <c r="D96" s="34">
        <v>22.35</v>
      </c>
      <c r="E96" s="34">
        <v>22.45</v>
      </c>
      <c r="F96" s="34">
        <v>4.12</v>
      </c>
      <c r="G96" s="34">
        <v>0.17</v>
      </c>
      <c r="H96" s="34">
        <v>0.32</v>
      </c>
      <c r="I96" s="31">
        <v>4.9000000000000002E-2</v>
      </c>
      <c r="J96" s="31">
        <v>0.108</v>
      </c>
      <c r="K96" s="31">
        <v>0.03</v>
      </c>
      <c r="L96" s="31">
        <v>2.1000000000000001E-2</v>
      </c>
      <c r="M96" s="35">
        <f t="shared" si="6"/>
        <v>95.182000000000002</v>
      </c>
      <c r="N96" s="34">
        <v>38</v>
      </c>
      <c r="O96" s="34">
        <v>38.11</v>
      </c>
      <c r="P96" s="34">
        <v>6.46</v>
      </c>
      <c r="Q96" s="34">
        <v>14.77</v>
      </c>
      <c r="R96" s="34">
        <v>0.39</v>
      </c>
      <c r="S96" s="34">
        <v>0.36</v>
      </c>
      <c r="T96" s="34">
        <v>0.25</v>
      </c>
      <c r="U96" s="34">
        <v>0.2</v>
      </c>
      <c r="V96" s="34">
        <v>0.48</v>
      </c>
      <c r="W96" s="34">
        <v>0.86</v>
      </c>
      <c r="X96" s="34">
        <v>1.0028947368421053</v>
      </c>
      <c r="Y96" s="34">
        <v>1.1728947368421052</v>
      </c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6"/>
      <c r="AL96" s="10"/>
      <c r="AM96" s="10"/>
      <c r="AN96" s="10"/>
      <c r="AO96" s="10"/>
      <c r="AP96" s="10"/>
      <c r="AQ96" s="10"/>
      <c r="AR96" s="10"/>
      <c r="AS96" s="10"/>
      <c r="AT96" s="10"/>
      <c r="AU96" s="10"/>
    </row>
    <row r="97" spans="1:47" ht="15.75" customHeight="1">
      <c r="A97" s="51"/>
      <c r="B97" s="33"/>
      <c r="C97" s="37"/>
      <c r="D97" s="34"/>
      <c r="E97" s="34"/>
      <c r="F97" s="34"/>
      <c r="G97" s="34"/>
      <c r="H97" s="34"/>
      <c r="I97" s="31"/>
      <c r="J97" s="31"/>
      <c r="K97" s="31"/>
      <c r="L97" s="31"/>
      <c r="M97" s="35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6"/>
      <c r="AL97" s="10"/>
      <c r="AM97" s="10"/>
      <c r="AN97" s="10"/>
      <c r="AO97" s="10"/>
      <c r="AP97" s="10"/>
      <c r="AQ97" s="10"/>
      <c r="AR97" s="10"/>
      <c r="AS97" s="10"/>
      <c r="AT97" s="10"/>
      <c r="AU97" s="10"/>
    </row>
    <row r="98" spans="1:47" ht="15.75" customHeight="1">
      <c r="A98" s="51">
        <v>45755</v>
      </c>
      <c r="B98" s="33" t="s">
        <v>137</v>
      </c>
      <c r="C98" s="37">
        <v>1473</v>
      </c>
      <c r="D98" s="34">
        <v>0.35</v>
      </c>
      <c r="E98" s="34">
        <v>0.45</v>
      </c>
      <c r="F98" s="34">
        <v>4.16</v>
      </c>
      <c r="G98" s="34">
        <v>0.16</v>
      </c>
      <c r="H98" s="34">
        <v>0.28000000000000003</v>
      </c>
      <c r="I98" s="31">
        <v>5.3999999999999999E-2</v>
      </c>
      <c r="J98" s="31">
        <v>0.107</v>
      </c>
      <c r="K98" s="31">
        <v>2.4E-2</v>
      </c>
      <c r="L98" s="31">
        <v>1.9E-2</v>
      </c>
      <c r="M98" s="35">
        <f t="shared" ref="M98:M109" si="7">100-SUM(F98:L98)</f>
        <v>95.195999999999998</v>
      </c>
      <c r="N98" s="34">
        <v>37.07</v>
      </c>
      <c r="O98" s="34">
        <v>37.82</v>
      </c>
      <c r="P98" s="34">
        <v>6.38</v>
      </c>
      <c r="Q98" s="34">
        <v>15.99</v>
      </c>
      <c r="R98" s="34">
        <v>0.47</v>
      </c>
      <c r="S98" s="34">
        <v>0.37</v>
      </c>
      <c r="T98" s="34">
        <v>0.25</v>
      </c>
      <c r="U98" s="34">
        <v>0.2</v>
      </c>
      <c r="V98" s="34">
        <v>0.48</v>
      </c>
      <c r="W98" s="34">
        <v>0.86</v>
      </c>
      <c r="X98" s="34">
        <v>1.020231993525762</v>
      </c>
      <c r="Y98" s="34">
        <v>1.1923388184515782</v>
      </c>
      <c r="Z98" s="34"/>
      <c r="AA98" s="34" t="s">
        <v>48</v>
      </c>
      <c r="AB98" s="34">
        <v>22.3</v>
      </c>
      <c r="AC98" s="34" t="s">
        <v>51</v>
      </c>
      <c r="AD98" s="34"/>
      <c r="AE98" s="34"/>
      <c r="AF98" s="34"/>
      <c r="AG98" s="34"/>
      <c r="AH98" s="34"/>
      <c r="AI98" s="34"/>
      <c r="AJ98" s="34"/>
      <c r="AK98" s="36"/>
      <c r="AL98" s="10"/>
      <c r="AM98" s="10"/>
      <c r="AN98" s="10"/>
      <c r="AO98" s="10"/>
      <c r="AP98" s="10"/>
      <c r="AQ98" s="10"/>
      <c r="AR98" s="10"/>
      <c r="AS98" s="10"/>
      <c r="AT98" s="10"/>
      <c r="AU98" s="10"/>
    </row>
    <row r="99" spans="1:47" ht="15.75" customHeight="1">
      <c r="A99" s="51">
        <v>45755</v>
      </c>
      <c r="B99" s="33" t="s">
        <v>138</v>
      </c>
      <c r="C99" s="37">
        <v>1499</v>
      </c>
      <c r="D99" s="34">
        <v>2.25</v>
      </c>
      <c r="E99" s="34">
        <v>2.35</v>
      </c>
      <c r="F99" s="34">
        <v>4.18</v>
      </c>
      <c r="G99" s="34">
        <v>0.2</v>
      </c>
      <c r="H99" s="34">
        <v>0.72</v>
      </c>
      <c r="I99" s="31">
        <v>2.9000000000000001E-2</v>
      </c>
      <c r="J99" s="31">
        <v>0.14099999999999999</v>
      </c>
      <c r="K99" s="31">
        <v>5.7000000000000002E-2</v>
      </c>
      <c r="L99" s="31">
        <v>2.1000000000000001E-2</v>
      </c>
      <c r="M99" s="35">
        <f t="shared" si="7"/>
        <v>94.652000000000001</v>
      </c>
      <c r="N99" s="34">
        <v>36.659999999999997</v>
      </c>
      <c r="O99" s="34">
        <v>39.18</v>
      </c>
      <c r="P99" s="34">
        <v>6.68</v>
      </c>
      <c r="Q99" s="34">
        <v>14.95</v>
      </c>
      <c r="R99" s="34">
        <v>0.32</v>
      </c>
      <c r="S99" s="34">
        <v>0.33</v>
      </c>
      <c r="T99" s="34">
        <v>0.25</v>
      </c>
      <c r="U99" s="34">
        <v>0.19</v>
      </c>
      <c r="V99" s="34">
        <v>0.42</v>
      </c>
      <c r="W99" s="34">
        <v>0.9</v>
      </c>
      <c r="X99" s="34">
        <v>1.0687397708674304</v>
      </c>
      <c r="Y99" s="34">
        <v>1.2509547190398256</v>
      </c>
      <c r="Z99" s="34"/>
      <c r="AA99" s="34" t="s">
        <v>50</v>
      </c>
      <c r="AB99" s="34">
        <v>6.3</v>
      </c>
      <c r="AC99" s="34">
        <v>24.8</v>
      </c>
      <c r="AD99" s="34">
        <v>18.600000000000001</v>
      </c>
      <c r="AE99" s="34">
        <v>0.6</v>
      </c>
      <c r="AF99" s="34">
        <v>3.48</v>
      </c>
      <c r="AG99" s="34">
        <v>52.519999999999996</v>
      </c>
      <c r="AH99" s="34">
        <v>1.3333333333333333</v>
      </c>
      <c r="AI99" s="34">
        <v>42.857142857142854</v>
      </c>
      <c r="AJ99" s="34">
        <v>862.54</v>
      </c>
      <c r="AK99" s="36"/>
      <c r="AL99" s="10"/>
      <c r="AM99" s="10"/>
      <c r="AN99" s="10"/>
      <c r="AO99" s="10"/>
      <c r="AP99" s="10"/>
      <c r="AQ99" s="10"/>
      <c r="AR99" s="10"/>
      <c r="AS99" s="10"/>
      <c r="AT99" s="10"/>
      <c r="AU99" s="10"/>
    </row>
    <row r="100" spans="1:47" ht="15.75" customHeight="1">
      <c r="A100" s="51">
        <v>45755</v>
      </c>
      <c r="B100" s="33" t="s">
        <v>139</v>
      </c>
      <c r="C100" s="37">
        <v>1512</v>
      </c>
      <c r="D100" s="34">
        <v>4.3499999999999996</v>
      </c>
      <c r="E100" s="34">
        <v>4.45</v>
      </c>
      <c r="F100" s="34">
        <v>4.22</v>
      </c>
      <c r="G100" s="34">
        <v>0.21</v>
      </c>
      <c r="H100" s="34">
        <v>0.86</v>
      </c>
      <c r="I100" s="31">
        <v>0.02</v>
      </c>
      <c r="J100" s="31">
        <v>0.13200000000000001</v>
      </c>
      <c r="K100" s="31">
        <v>6.4000000000000001E-2</v>
      </c>
      <c r="L100" s="31">
        <v>1.9E-2</v>
      </c>
      <c r="M100" s="35">
        <f t="shared" si="7"/>
        <v>94.474999999999994</v>
      </c>
      <c r="N100" s="34">
        <v>35.729999999999997</v>
      </c>
      <c r="O100" s="34">
        <v>39.659999999999997</v>
      </c>
      <c r="P100" s="34">
        <v>6.88</v>
      </c>
      <c r="Q100" s="34">
        <v>15.46</v>
      </c>
      <c r="R100" s="34">
        <v>0.27</v>
      </c>
      <c r="S100" s="34">
        <v>0.24</v>
      </c>
      <c r="T100" s="34">
        <v>0.25</v>
      </c>
      <c r="U100" s="34">
        <v>0.2</v>
      </c>
      <c r="V100" s="34">
        <v>0.41</v>
      </c>
      <c r="W100" s="34">
        <v>0.81</v>
      </c>
      <c r="X100" s="34">
        <v>1.1099916036943744</v>
      </c>
      <c r="Y100" s="34">
        <v>1.3025468793730759</v>
      </c>
      <c r="Z100" s="34"/>
      <c r="AA100" s="34" t="s">
        <v>53</v>
      </c>
      <c r="AB100" s="34">
        <v>14.3</v>
      </c>
      <c r="AC100" s="34" t="s">
        <v>51</v>
      </c>
      <c r="AD100" s="34"/>
      <c r="AE100" s="34"/>
      <c r="AF100" s="34"/>
      <c r="AG100" s="34"/>
      <c r="AH100" s="34"/>
      <c r="AI100" s="34"/>
      <c r="AJ100" s="34"/>
      <c r="AK100" s="36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</row>
    <row r="101" spans="1:47" ht="15.75" customHeight="1">
      <c r="A101" s="51">
        <v>45755</v>
      </c>
      <c r="B101" s="33" t="s">
        <v>140</v>
      </c>
      <c r="C101" s="37">
        <v>1497</v>
      </c>
      <c r="D101" s="34">
        <v>6.4</v>
      </c>
      <c r="E101" s="34">
        <v>6.5</v>
      </c>
      <c r="F101" s="34">
        <v>4.4000000000000004</v>
      </c>
      <c r="G101" s="34">
        <v>0.16</v>
      </c>
      <c r="H101" s="34">
        <v>0.4</v>
      </c>
      <c r="I101" s="31">
        <v>4.9000000000000002E-2</v>
      </c>
      <c r="J101" s="31">
        <v>0.106</v>
      </c>
      <c r="K101" s="31">
        <v>2.7E-2</v>
      </c>
      <c r="L101" s="31">
        <v>2.1000000000000001E-2</v>
      </c>
      <c r="M101" s="35">
        <f t="shared" si="7"/>
        <v>94.837000000000003</v>
      </c>
      <c r="N101" s="34">
        <v>37.26</v>
      </c>
      <c r="O101" s="34">
        <v>38.380000000000003</v>
      </c>
      <c r="P101" s="34">
        <v>6.82</v>
      </c>
      <c r="Q101" s="34">
        <v>14.75</v>
      </c>
      <c r="R101" s="34">
        <v>0.44</v>
      </c>
      <c r="S101" s="34">
        <v>0.35</v>
      </c>
      <c r="T101" s="34">
        <v>0.24</v>
      </c>
      <c r="U101" s="34">
        <v>0.26</v>
      </c>
      <c r="V101" s="34">
        <v>0.44</v>
      </c>
      <c r="W101" s="34">
        <v>0.95</v>
      </c>
      <c r="X101" s="34">
        <v>1.0300590445517983</v>
      </c>
      <c r="Y101" s="34">
        <v>1.2130971551261407</v>
      </c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6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</row>
    <row r="102" spans="1:47" ht="15.75" customHeight="1">
      <c r="A102" s="51">
        <v>45755</v>
      </c>
      <c r="B102" s="33" t="s">
        <v>141</v>
      </c>
      <c r="C102" s="37">
        <v>1497</v>
      </c>
      <c r="D102" s="34">
        <v>8.4</v>
      </c>
      <c r="E102" s="34">
        <v>8.5</v>
      </c>
      <c r="F102" s="34">
        <v>4.34</v>
      </c>
      <c r="G102" s="34">
        <v>0.13</v>
      </c>
      <c r="H102" s="34">
        <v>0.61</v>
      </c>
      <c r="I102" s="31">
        <v>4.9000000000000002E-2</v>
      </c>
      <c r="J102" s="31">
        <v>0.128</v>
      </c>
      <c r="K102" s="31">
        <v>4.5999999999999999E-2</v>
      </c>
      <c r="L102" s="31">
        <v>1.6E-2</v>
      </c>
      <c r="M102" s="35">
        <f t="shared" si="7"/>
        <v>94.680999999999997</v>
      </c>
      <c r="N102" s="34">
        <v>37.659999999999997</v>
      </c>
      <c r="O102" s="34">
        <v>36.83</v>
      </c>
      <c r="P102" s="34">
        <v>6.99</v>
      </c>
      <c r="Q102" s="34">
        <v>15.89</v>
      </c>
      <c r="R102" s="34">
        <v>0.36</v>
      </c>
      <c r="S102" s="34">
        <v>0.27</v>
      </c>
      <c r="T102" s="34">
        <v>0.22</v>
      </c>
      <c r="U102" s="34">
        <v>0.24</v>
      </c>
      <c r="V102" s="34">
        <v>0.5</v>
      </c>
      <c r="W102" s="34">
        <v>0.82</v>
      </c>
      <c r="X102" s="34">
        <v>0.97796070100902821</v>
      </c>
      <c r="Y102" s="34">
        <v>1.1635687732342008</v>
      </c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6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</row>
    <row r="103" spans="1:47" ht="15.75" customHeight="1">
      <c r="A103" s="51">
        <v>45755</v>
      </c>
      <c r="B103" s="33" t="s">
        <v>142</v>
      </c>
      <c r="C103" s="37">
        <v>1495</v>
      </c>
      <c r="D103" s="34">
        <v>11.25</v>
      </c>
      <c r="E103" s="34">
        <v>11.35</v>
      </c>
      <c r="F103" s="34">
        <v>4.32</v>
      </c>
      <c r="G103" s="34">
        <v>0.16</v>
      </c>
      <c r="H103" s="34">
        <v>0.61</v>
      </c>
      <c r="I103" s="31">
        <v>3.1E-2</v>
      </c>
      <c r="J103" s="31">
        <v>0.13</v>
      </c>
      <c r="K103" s="31">
        <v>4.8000000000000001E-2</v>
      </c>
      <c r="L103" s="31">
        <v>1.4999999999999999E-2</v>
      </c>
      <c r="M103" s="35">
        <f t="shared" si="7"/>
        <v>94.686000000000007</v>
      </c>
      <c r="N103" s="34">
        <v>36.270000000000003</v>
      </c>
      <c r="O103" s="34">
        <v>38.29</v>
      </c>
      <c r="P103" s="34">
        <v>7.29</v>
      </c>
      <c r="Q103" s="34">
        <v>15.71</v>
      </c>
      <c r="R103" s="34">
        <v>0.33</v>
      </c>
      <c r="S103" s="34">
        <v>0.24</v>
      </c>
      <c r="T103" s="34">
        <v>0.23</v>
      </c>
      <c r="U103" s="34">
        <v>0.24</v>
      </c>
      <c r="V103" s="34">
        <v>0.47</v>
      </c>
      <c r="W103" s="34">
        <v>0.84</v>
      </c>
      <c r="X103" s="34">
        <v>1.0556934105321201</v>
      </c>
      <c r="Y103" s="34">
        <v>1.2566859663633856</v>
      </c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6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</row>
    <row r="104" spans="1:47" ht="15.75" customHeight="1">
      <c r="A104" s="51">
        <v>45755</v>
      </c>
      <c r="B104" s="33" t="s">
        <v>143</v>
      </c>
      <c r="C104" s="37">
        <v>1500</v>
      </c>
      <c r="D104" s="34">
        <v>13.25</v>
      </c>
      <c r="E104" s="34">
        <v>13.35</v>
      </c>
      <c r="F104" s="34">
        <v>4.28</v>
      </c>
      <c r="G104" s="34">
        <v>0.19</v>
      </c>
      <c r="H104" s="34">
        <v>0.48</v>
      </c>
      <c r="I104" s="31">
        <v>0.04</v>
      </c>
      <c r="J104" s="31">
        <v>0.122</v>
      </c>
      <c r="K104" s="31">
        <v>4.1000000000000002E-2</v>
      </c>
      <c r="L104" s="31">
        <v>1.6E-2</v>
      </c>
      <c r="M104" s="35">
        <f t="shared" si="7"/>
        <v>94.831000000000003</v>
      </c>
      <c r="N104" s="34">
        <v>36.28</v>
      </c>
      <c r="O104" s="34">
        <v>37.76</v>
      </c>
      <c r="P104" s="34">
        <v>6.7</v>
      </c>
      <c r="Q104" s="34">
        <v>16.559999999999999</v>
      </c>
      <c r="R104" s="34">
        <v>0.35</v>
      </c>
      <c r="S104" s="34">
        <v>0.33</v>
      </c>
      <c r="T104" s="34">
        <v>0.25</v>
      </c>
      <c r="U104" s="34">
        <v>0.23</v>
      </c>
      <c r="V104" s="34">
        <v>0.44</v>
      </c>
      <c r="W104" s="34">
        <v>0.88</v>
      </c>
      <c r="X104" s="34">
        <f>O104/N104</f>
        <v>1.0407938257993383</v>
      </c>
      <c r="Y104" s="34">
        <f>(P104+O104)/N104</f>
        <v>1.2254685777287762</v>
      </c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6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</row>
    <row r="105" spans="1:47" ht="15.75" customHeight="1">
      <c r="A105" s="51">
        <v>45755</v>
      </c>
      <c r="B105" s="33" t="s">
        <v>144</v>
      </c>
      <c r="C105" s="37">
        <v>1478</v>
      </c>
      <c r="D105" s="34">
        <v>15.3</v>
      </c>
      <c r="E105" s="34">
        <v>15.4</v>
      </c>
      <c r="F105" s="34">
        <v>4.24</v>
      </c>
      <c r="G105" s="34">
        <v>0.17</v>
      </c>
      <c r="H105" s="34">
        <v>0.4</v>
      </c>
      <c r="I105" s="31">
        <v>4.1000000000000002E-2</v>
      </c>
      <c r="J105" s="31">
        <v>0.122</v>
      </c>
      <c r="K105" s="31">
        <v>3.5000000000000003E-2</v>
      </c>
      <c r="L105" s="31">
        <v>1.6E-2</v>
      </c>
      <c r="M105" s="35">
        <f t="shared" si="7"/>
        <v>94.975999999999999</v>
      </c>
      <c r="N105" s="34">
        <v>36.729999999999997</v>
      </c>
      <c r="O105" s="34">
        <v>38.04</v>
      </c>
      <c r="P105" s="34">
        <v>7.1</v>
      </c>
      <c r="Q105" s="34">
        <v>15.28</v>
      </c>
      <c r="R105" s="34">
        <v>0.35</v>
      </c>
      <c r="S105" s="34">
        <v>0.36</v>
      </c>
      <c r="T105" s="34">
        <v>0.24</v>
      </c>
      <c r="U105" s="34">
        <v>0.23</v>
      </c>
      <c r="V105" s="34">
        <v>0.56999999999999995</v>
      </c>
      <c r="W105" s="34">
        <v>0.99</v>
      </c>
      <c r="X105" s="34">
        <f>O105/N105</f>
        <v>1.0356656683909611</v>
      </c>
      <c r="Y105" s="34">
        <f>(P105+O105)/N105</f>
        <v>1.2289681459297579</v>
      </c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6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</row>
    <row r="106" spans="1:47" ht="15.75" customHeight="1">
      <c r="A106" s="51">
        <v>45755</v>
      </c>
      <c r="B106" s="33" t="s">
        <v>145</v>
      </c>
      <c r="C106" s="37">
        <v>1494</v>
      </c>
      <c r="D106" s="34">
        <v>17.399999999999999</v>
      </c>
      <c r="E106" s="34">
        <v>17.5</v>
      </c>
      <c r="F106" s="34">
        <v>4.18</v>
      </c>
      <c r="G106" s="34">
        <v>0.15</v>
      </c>
      <c r="H106" s="34">
        <v>0.41</v>
      </c>
      <c r="I106" s="31">
        <v>4.2999999999999997E-2</v>
      </c>
      <c r="J106" s="31">
        <v>0.13300000000000001</v>
      </c>
      <c r="K106" s="31">
        <v>0.04</v>
      </c>
      <c r="L106" s="31">
        <v>1.7999999999999999E-2</v>
      </c>
      <c r="M106" s="35">
        <f t="shared" si="7"/>
        <v>95.025999999999996</v>
      </c>
      <c r="N106" s="34">
        <v>36.67</v>
      </c>
      <c r="O106" s="34">
        <v>37.909999999999997</v>
      </c>
      <c r="P106" s="34">
        <v>7.06</v>
      </c>
      <c r="Q106" s="34">
        <v>15.86</v>
      </c>
      <c r="R106" s="34">
        <v>0.33</v>
      </c>
      <c r="S106" s="34">
        <v>0.25</v>
      </c>
      <c r="T106" s="34">
        <v>0.23</v>
      </c>
      <c r="U106" s="34">
        <v>0.21</v>
      </c>
      <c r="V106" s="34">
        <v>0.49</v>
      </c>
      <c r="W106" s="34">
        <v>0.89</v>
      </c>
      <c r="X106" s="34">
        <f>O106/N106</f>
        <v>1.0338151077174802</v>
      </c>
      <c r="Y106" s="34">
        <f>(P106+O106)/N106</f>
        <v>1.2263430597218434</v>
      </c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6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</row>
    <row r="107" spans="1:47" ht="15.75" customHeight="1">
      <c r="A107" s="51">
        <v>45755</v>
      </c>
      <c r="B107" s="33" t="s">
        <v>146</v>
      </c>
      <c r="C107" s="37">
        <v>1482</v>
      </c>
      <c r="D107" s="34">
        <v>19.100000000000001</v>
      </c>
      <c r="E107" s="34">
        <v>19.2</v>
      </c>
      <c r="F107" s="34">
        <v>4.16</v>
      </c>
      <c r="G107" s="34">
        <v>0.16</v>
      </c>
      <c r="H107" s="34">
        <v>0.38</v>
      </c>
      <c r="I107" s="31">
        <v>2.9000000000000001E-2</v>
      </c>
      <c r="J107" s="31">
        <v>0.11799999999999999</v>
      </c>
      <c r="K107" s="31">
        <v>3.9E-2</v>
      </c>
      <c r="L107" s="31">
        <v>1.4999999999999999E-2</v>
      </c>
      <c r="M107" s="35">
        <f t="shared" si="7"/>
        <v>95.099000000000004</v>
      </c>
      <c r="N107" s="34">
        <v>35.28</v>
      </c>
      <c r="O107" s="34">
        <v>38.24</v>
      </c>
      <c r="P107" s="34">
        <v>7.19</v>
      </c>
      <c r="Q107" s="34">
        <v>16.84</v>
      </c>
      <c r="R107" s="34">
        <v>0.28000000000000003</v>
      </c>
      <c r="S107" s="34">
        <v>0.26</v>
      </c>
      <c r="T107" s="34">
        <v>0.23</v>
      </c>
      <c r="U107" s="34">
        <v>0.2</v>
      </c>
      <c r="V107" s="34">
        <v>0.45</v>
      </c>
      <c r="W107" s="34">
        <v>0.9</v>
      </c>
      <c r="X107" s="34">
        <f>O107/N107</f>
        <v>1.0839002267573696</v>
      </c>
      <c r="Y107" s="34">
        <f>(P107+O107)/N107</f>
        <v>1.2876984126984126</v>
      </c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6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</row>
    <row r="108" spans="1:47" ht="15.75" customHeight="1">
      <c r="A108" s="51">
        <v>45755</v>
      </c>
      <c r="B108" s="33" t="s">
        <v>147</v>
      </c>
      <c r="C108" s="37">
        <v>1479</v>
      </c>
      <c r="D108" s="34">
        <v>21.25</v>
      </c>
      <c r="E108" s="34">
        <v>21.35</v>
      </c>
      <c r="F108" s="34">
        <v>4.3499999999999996</v>
      </c>
      <c r="G108" s="34">
        <v>0.21</v>
      </c>
      <c r="H108" s="34">
        <v>0.49</v>
      </c>
      <c r="I108" s="31">
        <v>2.3E-2</v>
      </c>
      <c r="J108" s="31">
        <v>0.123</v>
      </c>
      <c r="K108" s="31">
        <v>4.9000000000000002E-2</v>
      </c>
      <c r="L108" s="31">
        <v>1.6E-2</v>
      </c>
      <c r="M108" s="35">
        <f t="shared" si="7"/>
        <v>94.739000000000004</v>
      </c>
      <c r="N108" s="34">
        <v>34.99</v>
      </c>
      <c r="O108" s="34">
        <v>38.49</v>
      </c>
      <c r="P108" s="34">
        <v>6.78</v>
      </c>
      <c r="Q108" s="34">
        <v>17.329999999999998</v>
      </c>
      <c r="R108" s="34">
        <v>0.27</v>
      </c>
      <c r="S108" s="34">
        <v>0.26</v>
      </c>
      <c r="T108" s="34">
        <v>0.25</v>
      </c>
      <c r="U108" s="34">
        <v>0.21</v>
      </c>
      <c r="V108" s="34">
        <v>0.47</v>
      </c>
      <c r="W108" s="34">
        <v>0.84</v>
      </c>
      <c r="X108" s="34">
        <v>1.1000285795941698</v>
      </c>
      <c r="Y108" s="34">
        <v>1.2937982280651614</v>
      </c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6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</row>
    <row r="109" spans="1:47" ht="15.75" customHeight="1">
      <c r="A109" s="51">
        <v>45755</v>
      </c>
      <c r="B109" s="33" t="s">
        <v>148</v>
      </c>
      <c r="C109" s="37">
        <v>1484</v>
      </c>
      <c r="D109" s="34">
        <v>0.05</v>
      </c>
      <c r="E109" s="34">
        <v>0.15</v>
      </c>
      <c r="F109" s="34">
        <v>4.28</v>
      </c>
      <c r="G109" s="34">
        <v>0.15</v>
      </c>
      <c r="H109" s="34">
        <v>0.3</v>
      </c>
      <c r="I109" s="31">
        <v>4.2000000000000003E-2</v>
      </c>
      <c r="J109" s="31">
        <v>0.111</v>
      </c>
      <c r="K109" s="31">
        <v>0.03</v>
      </c>
      <c r="L109" s="31">
        <v>1.6E-2</v>
      </c>
      <c r="M109" s="35">
        <f t="shared" si="7"/>
        <v>95.070999999999998</v>
      </c>
      <c r="N109" s="34">
        <v>35.76</v>
      </c>
      <c r="O109" s="34">
        <v>38.479999999999997</v>
      </c>
      <c r="P109" s="34">
        <v>7.08</v>
      </c>
      <c r="Q109" s="34">
        <v>16.010000000000002</v>
      </c>
      <c r="R109" s="34">
        <v>0.31</v>
      </c>
      <c r="S109" s="34">
        <v>0.25</v>
      </c>
      <c r="T109" s="34">
        <v>0.26</v>
      </c>
      <c r="U109" s="34">
        <v>0.24</v>
      </c>
      <c r="V109" s="34">
        <v>0.56999999999999995</v>
      </c>
      <c r="W109" s="34">
        <v>0.93</v>
      </c>
      <c r="X109" s="34">
        <v>1.0760626398210291</v>
      </c>
      <c r="Y109" s="34">
        <v>1.2740492170022371</v>
      </c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6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</row>
    <row r="110" spans="1:47" ht="15.75" customHeight="1">
      <c r="A110" s="51"/>
      <c r="B110" s="33"/>
      <c r="C110" s="37"/>
      <c r="D110" s="34"/>
      <c r="E110" s="34"/>
      <c r="F110" s="34"/>
      <c r="G110" s="34"/>
      <c r="H110" s="34"/>
      <c r="I110" s="31"/>
      <c r="J110" s="31"/>
      <c r="K110" s="31"/>
      <c r="L110" s="31"/>
      <c r="M110" s="35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6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</row>
    <row r="111" spans="1:47" ht="15.75" customHeight="1">
      <c r="A111" s="51">
        <v>45756</v>
      </c>
      <c r="B111" s="33" t="s">
        <v>149</v>
      </c>
      <c r="C111" s="37">
        <v>1479</v>
      </c>
      <c r="D111" s="34">
        <v>2</v>
      </c>
      <c r="E111" s="34">
        <v>2.1</v>
      </c>
      <c r="F111" s="34">
        <v>4.24</v>
      </c>
      <c r="G111" s="34">
        <v>0.17</v>
      </c>
      <c r="H111" s="34">
        <v>0.49</v>
      </c>
      <c r="I111" s="31">
        <v>0.02</v>
      </c>
      <c r="J111" s="31">
        <v>0.105</v>
      </c>
      <c r="K111" s="31">
        <v>4.1000000000000002E-2</v>
      </c>
      <c r="L111" s="31">
        <v>1.6E-2</v>
      </c>
      <c r="M111" s="35">
        <f t="shared" ref="M111:M123" si="8">100-SUM(F111:L111)</f>
        <v>94.918000000000006</v>
      </c>
      <c r="N111" s="34">
        <v>36.299999999999997</v>
      </c>
      <c r="O111" s="34">
        <v>38.26</v>
      </c>
      <c r="P111" s="34">
        <v>6.94</v>
      </c>
      <c r="Q111" s="34">
        <v>15.83</v>
      </c>
      <c r="R111" s="34">
        <v>0.33</v>
      </c>
      <c r="S111" s="34">
        <v>0.28000000000000003</v>
      </c>
      <c r="T111" s="34">
        <v>0.23</v>
      </c>
      <c r="U111" s="34">
        <v>0.23</v>
      </c>
      <c r="V111" s="34">
        <v>0.55000000000000004</v>
      </c>
      <c r="W111" s="34">
        <v>0.94</v>
      </c>
      <c r="X111" s="34">
        <v>1.0539944903581266</v>
      </c>
      <c r="Y111" s="34">
        <v>1.2451790633608815</v>
      </c>
      <c r="Z111" s="34"/>
      <c r="AA111" s="34" t="s">
        <v>48</v>
      </c>
      <c r="AB111" s="34">
        <v>22.3</v>
      </c>
      <c r="AC111" s="34">
        <v>25</v>
      </c>
      <c r="AD111" s="34">
        <v>18.2</v>
      </c>
      <c r="AE111" s="34">
        <v>0.6</v>
      </c>
      <c r="AF111" s="34">
        <v>3.22</v>
      </c>
      <c r="AG111" s="34">
        <v>52.980000000000004</v>
      </c>
      <c r="AH111" s="34">
        <v>1.3736263736263736</v>
      </c>
      <c r="AI111" s="34">
        <v>42.129629629629626</v>
      </c>
      <c r="AJ111" s="34">
        <v>860.71</v>
      </c>
      <c r="AK111" s="36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</row>
    <row r="112" spans="1:47" ht="15.75" customHeight="1">
      <c r="A112" s="51">
        <v>45756</v>
      </c>
      <c r="B112" s="33" t="s">
        <v>150</v>
      </c>
      <c r="C112" s="37">
        <v>1490</v>
      </c>
      <c r="D112" s="34">
        <v>4.25</v>
      </c>
      <c r="E112" s="34">
        <v>4.3499999999999996</v>
      </c>
      <c r="F112" s="34">
        <v>4.26</v>
      </c>
      <c r="G112" s="34">
        <v>0.19</v>
      </c>
      <c r="H112" s="34">
        <v>0.51</v>
      </c>
      <c r="I112" s="31">
        <v>2.7E-2</v>
      </c>
      <c r="J112" s="31">
        <v>0.13600000000000001</v>
      </c>
      <c r="K112" s="31">
        <v>4.9000000000000002E-2</v>
      </c>
      <c r="L112" s="31">
        <v>1.7000000000000001E-2</v>
      </c>
      <c r="M112" s="35">
        <f t="shared" si="8"/>
        <v>94.810999999999993</v>
      </c>
      <c r="N112" s="34">
        <v>35.39</v>
      </c>
      <c r="O112" s="34">
        <v>38.83</v>
      </c>
      <c r="P112" s="34">
        <v>6.78</v>
      </c>
      <c r="Q112" s="34">
        <v>16.579999999999998</v>
      </c>
      <c r="R112" s="34">
        <v>0.26</v>
      </c>
      <c r="S112" s="34">
        <v>0.26</v>
      </c>
      <c r="T112" s="34">
        <v>0.24</v>
      </c>
      <c r="U112" s="34">
        <v>0.2</v>
      </c>
      <c r="V112" s="34">
        <v>0.46</v>
      </c>
      <c r="W112" s="34">
        <v>0.89</v>
      </c>
      <c r="X112" s="34">
        <v>1.0972025996044079</v>
      </c>
      <c r="Y112" s="34">
        <v>1.2887821418479797</v>
      </c>
      <c r="Z112" s="34"/>
      <c r="AA112" s="34" t="s">
        <v>50</v>
      </c>
      <c r="AB112" s="34">
        <v>6.3</v>
      </c>
      <c r="AC112" s="34" t="s">
        <v>51</v>
      </c>
      <c r="AD112" s="34"/>
      <c r="AE112" s="34"/>
      <c r="AF112" s="34"/>
      <c r="AG112" s="34"/>
      <c r="AH112" s="34"/>
      <c r="AI112" s="34"/>
      <c r="AJ112" s="34"/>
      <c r="AK112" s="36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</row>
    <row r="113" spans="1:61" ht="15.75" customHeight="1">
      <c r="A113" s="51">
        <v>45756</v>
      </c>
      <c r="B113" s="33" t="s">
        <v>151</v>
      </c>
      <c r="C113" s="37">
        <v>1487</v>
      </c>
      <c r="D113" s="34">
        <v>6.2</v>
      </c>
      <c r="E113" s="34">
        <v>6.3</v>
      </c>
      <c r="F113" s="34">
        <v>4.37</v>
      </c>
      <c r="G113" s="34">
        <v>0.17</v>
      </c>
      <c r="H113" s="34">
        <v>0.42</v>
      </c>
      <c r="I113" s="31">
        <v>2.3E-2</v>
      </c>
      <c r="J113" s="31">
        <v>0.111</v>
      </c>
      <c r="K113" s="31">
        <v>4.3999999999999997E-2</v>
      </c>
      <c r="L113" s="31">
        <v>1.4999999999999999E-2</v>
      </c>
      <c r="M113" s="35">
        <f t="shared" si="8"/>
        <v>94.847000000000008</v>
      </c>
      <c r="N113" s="34">
        <v>35.090000000000003</v>
      </c>
      <c r="O113" s="34">
        <v>38.4</v>
      </c>
      <c r="P113" s="34">
        <v>6.64</v>
      </c>
      <c r="Q113" s="34">
        <v>17.399999999999999</v>
      </c>
      <c r="R113" s="34">
        <v>0.28000000000000003</v>
      </c>
      <c r="S113" s="34">
        <v>0.26</v>
      </c>
      <c r="T113" s="34">
        <v>0.24</v>
      </c>
      <c r="U113" s="34">
        <v>0.21</v>
      </c>
      <c r="V113" s="34">
        <v>0.49</v>
      </c>
      <c r="W113" s="34">
        <v>0.88</v>
      </c>
      <c r="X113" s="34">
        <v>1.0943288686235393</v>
      </c>
      <c r="Y113" s="34">
        <v>1.2835565688230264</v>
      </c>
      <c r="Z113" s="34"/>
      <c r="AA113" s="34" t="s">
        <v>53</v>
      </c>
      <c r="AB113" s="34">
        <v>14.5</v>
      </c>
      <c r="AC113" s="34">
        <v>25.4</v>
      </c>
      <c r="AD113" s="34">
        <v>18.600000000000001</v>
      </c>
      <c r="AE113" s="34">
        <v>0.6</v>
      </c>
      <c r="AF113" s="34">
        <v>3.35</v>
      </c>
      <c r="AG113" s="34">
        <v>52.05</v>
      </c>
      <c r="AH113" s="34">
        <v>1.3655913978494623</v>
      </c>
      <c r="AI113" s="34">
        <v>42.27272727272728</v>
      </c>
      <c r="AJ113" s="34">
        <v>876.875</v>
      </c>
      <c r="AK113" s="36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</row>
    <row r="114" spans="1:61" ht="15.75" customHeight="1">
      <c r="A114" s="51">
        <v>45756</v>
      </c>
      <c r="B114" s="33" t="s">
        <v>152</v>
      </c>
      <c r="C114" s="37">
        <v>1506</v>
      </c>
      <c r="D114" s="34">
        <v>8.1999999999999993</v>
      </c>
      <c r="E114" s="34">
        <v>8.3000000000000007</v>
      </c>
      <c r="F114" s="34">
        <v>4.28</v>
      </c>
      <c r="G114" s="34">
        <v>0.2</v>
      </c>
      <c r="H114" s="34">
        <v>0.76</v>
      </c>
      <c r="I114" s="31">
        <v>1.7000000000000001E-2</v>
      </c>
      <c r="J114" s="31">
        <v>0.14299999999999999</v>
      </c>
      <c r="K114" s="31">
        <v>6.3E-2</v>
      </c>
      <c r="L114" s="31">
        <v>1.7000000000000001E-2</v>
      </c>
      <c r="M114" s="35">
        <f t="shared" si="8"/>
        <v>94.52</v>
      </c>
      <c r="N114" s="34">
        <v>35.03</v>
      </c>
      <c r="O114" s="34">
        <v>38.869999999999997</v>
      </c>
      <c r="P114" s="34">
        <v>6.95</v>
      </c>
      <c r="Q114" s="34">
        <v>16.670000000000002</v>
      </c>
      <c r="R114" s="34">
        <v>0.28000000000000003</v>
      </c>
      <c r="S114" s="34">
        <v>0.24</v>
      </c>
      <c r="T114" s="34">
        <v>0.24</v>
      </c>
      <c r="U114" s="34">
        <v>0.22</v>
      </c>
      <c r="V114" s="34">
        <v>0.51</v>
      </c>
      <c r="W114" s="34">
        <v>0.89</v>
      </c>
      <c r="X114" s="34">
        <v>1.1096203254353409</v>
      </c>
      <c r="Y114" s="34">
        <v>1.3080216956894091</v>
      </c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6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</row>
    <row r="115" spans="1:61" ht="15.75" customHeight="1">
      <c r="A115" s="51">
        <v>45756</v>
      </c>
      <c r="B115" s="33" t="s">
        <v>153</v>
      </c>
      <c r="C115" s="37">
        <v>1487</v>
      </c>
      <c r="D115" s="34">
        <v>10.5</v>
      </c>
      <c r="E115" s="34">
        <v>11</v>
      </c>
      <c r="F115" s="34">
        <v>4.22</v>
      </c>
      <c r="G115" s="34">
        <v>0.13</v>
      </c>
      <c r="H115" s="34">
        <v>0.36</v>
      </c>
      <c r="I115" s="31">
        <v>3.6999999999999998E-2</v>
      </c>
      <c r="J115" s="31">
        <v>0.109</v>
      </c>
      <c r="K115" s="31">
        <v>3.3000000000000002E-2</v>
      </c>
      <c r="L115" s="31">
        <v>1.2999999999999999E-2</v>
      </c>
      <c r="M115" s="35">
        <f t="shared" si="8"/>
        <v>95.097999999999999</v>
      </c>
      <c r="N115" s="34">
        <v>36.450000000000003</v>
      </c>
      <c r="O115" s="34">
        <v>38.14</v>
      </c>
      <c r="P115" s="34">
        <v>6.84</v>
      </c>
      <c r="Q115" s="34">
        <v>16.02</v>
      </c>
      <c r="R115" s="34">
        <v>0.32</v>
      </c>
      <c r="S115" s="34">
        <v>0.23</v>
      </c>
      <c r="T115" s="34">
        <v>0.23</v>
      </c>
      <c r="U115" s="34">
        <v>0.22</v>
      </c>
      <c r="V115" s="34">
        <v>0.55000000000000004</v>
      </c>
      <c r="W115" s="34">
        <v>0.89</v>
      </c>
      <c r="X115" s="34">
        <v>1.0463648834019204</v>
      </c>
      <c r="Y115" s="34">
        <v>1.2340192043895748</v>
      </c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6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</row>
    <row r="116" spans="1:61" ht="15.75" customHeight="1">
      <c r="A116" s="51">
        <v>45756</v>
      </c>
      <c r="B116" s="33" t="s">
        <v>154</v>
      </c>
      <c r="C116" s="37">
        <v>1484</v>
      </c>
      <c r="D116" s="34">
        <v>12.2</v>
      </c>
      <c r="E116" s="34">
        <v>12.3</v>
      </c>
      <c r="F116" s="34">
        <v>4.37</v>
      </c>
      <c r="G116" s="34">
        <v>0.14000000000000001</v>
      </c>
      <c r="H116" s="34">
        <v>0.43</v>
      </c>
      <c r="I116" s="31">
        <v>0.03</v>
      </c>
      <c r="J116" s="31">
        <v>0.114</v>
      </c>
      <c r="K116" s="31">
        <v>4.1000000000000002E-2</v>
      </c>
      <c r="L116" s="31">
        <v>1.4E-2</v>
      </c>
      <c r="M116" s="35">
        <f t="shared" si="8"/>
        <v>94.861000000000004</v>
      </c>
      <c r="N116" s="34">
        <v>35.69</v>
      </c>
      <c r="O116" s="34">
        <v>39.01</v>
      </c>
      <c r="P116" s="34">
        <v>7.26</v>
      </c>
      <c r="Q116" s="34">
        <v>15.37</v>
      </c>
      <c r="R116" s="34">
        <v>0.34</v>
      </c>
      <c r="S116" s="34">
        <v>0.23</v>
      </c>
      <c r="T116" s="34">
        <v>0.24</v>
      </c>
      <c r="U116" s="34">
        <v>0.23</v>
      </c>
      <c r="V116" s="34">
        <v>0.47</v>
      </c>
      <c r="W116" s="34">
        <v>0.95</v>
      </c>
      <c r="X116" s="34">
        <v>1.0930232558139534</v>
      </c>
      <c r="Y116" s="34">
        <v>1.2964415802745868</v>
      </c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6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</row>
    <row r="117" spans="1:61" ht="15.75" customHeight="1">
      <c r="A117" s="51">
        <v>45756</v>
      </c>
      <c r="B117" s="33" t="s">
        <v>155</v>
      </c>
      <c r="C117" s="37">
        <v>1504</v>
      </c>
      <c r="D117" s="34">
        <v>14.5</v>
      </c>
      <c r="E117" s="34">
        <v>15</v>
      </c>
      <c r="F117" s="34">
        <v>4.3600000000000003</v>
      </c>
      <c r="G117" s="34">
        <v>0.16</v>
      </c>
      <c r="H117" s="34">
        <v>0.55000000000000004</v>
      </c>
      <c r="I117" s="31">
        <v>2.5000000000000001E-2</v>
      </c>
      <c r="J117" s="31">
        <v>0.105</v>
      </c>
      <c r="K117" s="31">
        <v>4.5999999999999999E-2</v>
      </c>
      <c r="L117" s="31">
        <v>1.7000000000000001E-2</v>
      </c>
      <c r="M117" s="35">
        <f t="shared" si="8"/>
        <v>94.736999999999995</v>
      </c>
      <c r="N117" s="34">
        <v>35.17</v>
      </c>
      <c r="O117" s="34">
        <v>38.39</v>
      </c>
      <c r="P117" s="34">
        <v>6.83</v>
      </c>
      <c r="Q117" s="34">
        <v>17.170000000000002</v>
      </c>
      <c r="R117" s="34">
        <v>0.31</v>
      </c>
      <c r="S117" s="34">
        <v>0.23</v>
      </c>
      <c r="T117" s="34">
        <v>0.24</v>
      </c>
      <c r="U117" s="34">
        <v>0.2</v>
      </c>
      <c r="V117" s="34">
        <v>0.46</v>
      </c>
      <c r="W117" s="34">
        <v>0.88</v>
      </c>
      <c r="X117" s="34">
        <f>O117/N117</f>
        <v>1.091555302814899</v>
      </c>
      <c r="Y117" s="34">
        <f>(P117+O117)/N117</f>
        <v>1.285754904748365</v>
      </c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6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</row>
    <row r="118" spans="1:61" ht="15.75" customHeight="1">
      <c r="A118" s="51">
        <v>45756</v>
      </c>
      <c r="B118" s="33" t="s">
        <v>156</v>
      </c>
      <c r="C118" s="37">
        <v>1496</v>
      </c>
      <c r="D118" s="34">
        <v>16.2</v>
      </c>
      <c r="E118" s="34">
        <v>16.3</v>
      </c>
      <c r="F118" s="34">
        <v>4.3600000000000003</v>
      </c>
      <c r="G118" s="34">
        <v>0.11</v>
      </c>
      <c r="H118" s="34">
        <v>0.52</v>
      </c>
      <c r="I118" s="31">
        <v>1.9E-2</v>
      </c>
      <c r="J118" s="31">
        <v>0.10199999999999999</v>
      </c>
      <c r="K118" s="31">
        <v>3.9E-2</v>
      </c>
      <c r="L118" s="31">
        <v>1.0999999999999999E-2</v>
      </c>
      <c r="M118" s="35">
        <f t="shared" si="8"/>
        <v>94.838999999999999</v>
      </c>
      <c r="N118" s="34">
        <v>34.700000000000003</v>
      </c>
      <c r="O118" s="34">
        <v>38.54</v>
      </c>
      <c r="P118" s="34">
        <v>7.29</v>
      </c>
      <c r="Q118" s="34">
        <v>17.059999999999999</v>
      </c>
      <c r="R118" s="34">
        <v>0.28000000000000003</v>
      </c>
      <c r="S118" s="34">
        <v>0.22</v>
      </c>
      <c r="T118" s="34">
        <v>0.24</v>
      </c>
      <c r="U118" s="34">
        <v>0.21</v>
      </c>
      <c r="V118" s="34">
        <v>0.49</v>
      </c>
      <c r="W118" s="34">
        <v>0.86</v>
      </c>
      <c r="X118" s="34">
        <f>O118/N118</f>
        <v>1.1106628242074927</v>
      </c>
      <c r="Y118" s="34">
        <f>(P118+O118)/N118</f>
        <v>1.3207492795389046</v>
      </c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6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</row>
    <row r="119" spans="1:61" ht="15.75" customHeight="1">
      <c r="A119" s="51">
        <v>45756</v>
      </c>
      <c r="B119" s="33" t="s">
        <v>156</v>
      </c>
      <c r="C119" s="37">
        <v>1496</v>
      </c>
      <c r="D119" s="34">
        <v>16.2</v>
      </c>
      <c r="E119" s="34">
        <v>16.3</v>
      </c>
      <c r="F119" s="34">
        <v>4.28</v>
      </c>
      <c r="G119" s="34">
        <v>0.15</v>
      </c>
      <c r="H119" s="34">
        <v>0.56000000000000005</v>
      </c>
      <c r="I119" s="31">
        <v>2.5000000000000001E-2</v>
      </c>
      <c r="J119" s="31">
        <v>0.121</v>
      </c>
      <c r="K119" s="31">
        <v>5.0999999999999997E-2</v>
      </c>
      <c r="L119" s="31">
        <v>1.6E-2</v>
      </c>
      <c r="M119" s="35">
        <f t="shared" si="8"/>
        <v>94.796999999999997</v>
      </c>
      <c r="N119" s="34" t="s">
        <v>52</v>
      </c>
      <c r="O119" s="34" t="s">
        <v>52</v>
      </c>
      <c r="P119" s="34" t="s">
        <v>52</v>
      </c>
      <c r="Q119" s="34" t="s">
        <v>52</v>
      </c>
      <c r="R119" s="34" t="s">
        <v>52</v>
      </c>
      <c r="S119" s="34" t="s">
        <v>52</v>
      </c>
      <c r="T119" s="34" t="s">
        <v>52</v>
      </c>
      <c r="U119" s="34" t="s">
        <v>52</v>
      </c>
      <c r="V119" s="34" t="s">
        <v>52</v>
      </c>
      <c r="W119" s="34" t="s">
        <v>52</v>
      </c>
      <c r="X119" s="34" t="s">
        <v>52</v>
      </c>
      <c r="Y119" s="34" t="s">
        <v>52</v>
      </c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6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</row>
    <row r="120" spans="1:61" ht="15.75" customHeight="1">
      <c r="A120" s="51">
        <v>45756</v>
      </c>
      <c r="B120" s="33" t="s">
        <v>157</v>
      </c>
      <c r="C120" s="37">
        <v>1497</v>
      </c>
      <c r="D120" s="34">
        <v>18</v>
      </c>
      <c r="E120" s="34">
        <v>18.100000000000001</v>
      </c>
      <c r="F120" s="34">
        <v>4.18</v>
      </c>
      <c r="G120" s="34">
        <v>0.15</v>
      </c>
      <c r="H120" s="34">
        <v>0.35</v>
      </c>
      <c r="I120" s="31">
        <v>2.5999999999999999E-2</v>
      </c>
      <c r="J120" s="31">
        <v>0.109</v>
      </c>
      <c r="K120" s="31">
        <v>3.6999999999999998E-2</v>
      </c>
      <c r="L120" s="31">
        <v>1.4999999999999999E-2</v>
      </c>
      <c r="M120" s="35">
        <f t="shared" si="8"/>
        <v>95.132999999999996</v>
      </c>
      <c r="N120" s="34">
        <v>33.75</v>
      </c>
      <c r="O120" s="34">
        <v>38.9</v>
      </c>
      <c r="P120" s="34">
        <v>7.69</v>
      </c>
      <c r="Q120" s="34">
        <v>16.98</v>
      </c>
      <c r="R120" s="34">
        <v>0.38</v>
      </c>
      <c r="S120" s="34">
        <v>0.23</v>
      </c>
      <c r="T120" s="34">
        <v>0.25</v>
      </c>
      <c r="U120" s="34">
        <v>0.22</v>
      </c>
      <c r="V120" s="34">
        <v>0.51</v>
      </c>
      <c r="W120" s="34">
        <v>0.99</v>
      </c>
      <c r="X120" s="34">
        <f>O120/N120</f>
        <v>1.1525925925925926</v>
      </c>
      <c r="Y120" s="34">
        <f>(P120+O120)/N120</f>
        <v>1.3804444444444444</v>
      </c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6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</row>
    <row r="121" spans="1:61" ht="15.75" customHeight="1">
      <c r="A121" s="51">
        <v>45756</v>
      </c>
      <c r="B121" s="33" t="s">
        <v>158</v>
      </c>
      <c r="C121" s="37">
        <v>1495</v>
      </c>
      <c r="D121" s="34">
        <v>20.100000000000001</v>
      </c>
      <c r="E121" s="34">
        <v>20.2</v>
      </c>
      <c r="F121" s="34">
        <v>4.38</v>
      </c>
      <c r="G121" s="34">
        <v>0.15</v>
      </c>
      <c r="H121" s="34">
        <v>0.31</v>
      </c>
      <c r="I121" s="31">
        <v>0.04</v>
      </c>
      <c r="J121" s="31">
        <v>0.10199999999999999</v>
      </c>
      <c r="K121" s="31">
        <v>2.5999999999999999E-2</v>
      </c>
      <c r="L121" s="31">
        <v>1.6E-2</v>
      </c>
      <c r="M121" s="35">
        <f t="shared" si="8"/>
        <v>94.975999999999999</v>
      </c>
      <c r="N121" s="34">
        <v>34.590000000000003</v>
      </c>
      <c r="O121" s="34">
        <v>38.409999999999997</v>
      </c>
      <c r="P121" s="34">
        <v>6.75</v>
      </c>
      <c r="Q121" s="34">
        <v>17.190000000000001</v>
      </c>
      <c r="R121" s="34">
        <v>0.44</v>
      </c>
      <c r="S121" s="34">
        <v>0.35</v>
      </c>
      <c r="T121" s="34">
        <v>0.24</v>
      </c>
      <c r="U121" s="34">
        <v>0.23</v>
      </c>
      <c r="V121" s="34">
        <v>0.54</v>
      </c>
      <c r="W121" s="34">
        <v>1.06</v>
      </c>
      <c r="X121" s="34">
        <f>O121/N121</f>
        <v>1.1104365423532812</v>
      </c>
      <c r="Y121" s="34">
        <f>(P121+O121)/N121</f>
        <v>1.3055796472969063</v>
      </c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6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</row>
    <row r="122" spans="1:61" ht="15.75" customHeight="1">
      <c r="A122" s="51">
        <v>45756</v>
      </c>
      <c r="B122" s="33" t="s">
        <v>159</v>
      </c>
      <c r="C122" s="37">
        <v>1473</v>
      </c>
      <c r="D122" s="34">
        <v>21.4</v>
      </c>
      <c r="E122" s="34">
        <v>21.5</v>
      </c>
      <c r="F122" s="34">
        <v>4.4000000000000004</v>
      </c>
      <c r="G122" s="34">
        <v>0.14000000000000001</v>
      </c>
      <c r="H122" s="34">
        <v>0.4</v>
      </c>
      <c r="I122" s="31">
        <v>4.2000000000000003E-2</v>
      </c>
      <c r="J122" s="31">
        <v>0.1</v>
      </c>
      <c r="K122" s="31">
        <v>0.03</v>
      </c>
      <c r="L122" s="31">
        <v>1.4E-2</v>
      </c>
      <c r="M122" s="35">
        <f t="shared" si="8"/>
        <v>94.873999999999995</v>
      </c>
      <c r="N122" s="34">
        <v>35.46</v>
      </c>
      <c r="O122" s="34">
        <v>38.299999999999997</v>
      </c>
      <c r="P122" s="34">
        <v>6.59</v>
      </c>
      <c r="Q122" s="34">
        <v>16.78</v>
      </c>
      <c r="R122" s="34">
        <v>0.42</v>
      </c>
      <c r="S122" s="34">
        <v>0.32</v>
      </c>
      <c r="T122" s="34">
        <v>0.25</v>
      </c>
      <c r="U122" s="34">
        <v>0.22</v>
      </c>
      <c r="V122" s="34">
        <v>0.56999999999999995</v>
      </c>
      <c r="W122" s="34">
        <v>0.98</v>
      </c>
      <c r="X122" s="34">
        <v>1.0800902425267906</v>
      </c>
      <c r="Y122" s="34">
        <v>1.2659334461364917</v>
      </c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6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</row>
    <row r="123" spans="1:61" ht="15.75" customHeight="1">
      <c r="A123" s="51">
        <v>45756</v>
      </c>
      <c r="B123" s="33" t="s">
        <v>160</v>
      </c>
      <c r="C123" s="37">
        <v>1486</v>
      </c>
      <c r="D123" s="34">
        <v>23.4</v>
      </c>
      <c r="E123" s="34">
        <v>23.5</v>
      </c>
      <c r="F123" s="34">
        <v>4.3499999999999996</v>
      </c>
      <c r="G123" s="34">
        <v>0.2</v>
      </c>
      <c r="H123" s="34">
        <v>0.64</v>
      </c>
      <c r="I123" s="31">
        <v>0.03</v>
      </c>
      <c r="J123" s="31">
        <v>0.13200000000000001</v>
      </c>
      <c r="K123" s="31">
        <v>5.7000000000000002E-2</v>
      </c>
      <c r="L123" s="31">
        <v>1.9E-2</v>
      </c>
      <c r="M123" s="35">
        <f t="shared" si="8"/>
        <v>94.572000000000003</v>
      </c>
      <c r="N123" s="34">
        <v>35.840000000000003</v>
      </c>
      <c r="O123" s="34">
        <v>38.340000000000003</v>
      </c>
      <c r="P123" s="34">
        <v>6.56</v>
      </c>
      <c r="Q123" s="34">
        <v>16.77</v>
      </c>
      <c r="R123" s="34">
        <v>0.3</v>
      </c>
      <c r="S123" s="34">
        <v>0.27</v>
      </c>
      <c r="T123" s="34">
        <v>0.24</v>
      </c>
      <c r="U123" s="34">
        <v>0.21</v>
      </c>
      <c r="V123" s="34">
        <v>0.51</v>
      </c>
      <c r="W123" s="34">
        <v>0.86</v>
      </c>
      <c r="X123" s="34">
        <v>1.0697544642857142</v>
      </c>
      <c r="Y123" s="34">
        <v>1.2527901785714286</v>
      </c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6"/>
    </row>
    <row r="124" spans="1:61" ht="15.75" customHeight="1">
      <c r="A124" s="51"/>
      <c r="B124" s="33"/>
      <c r="C124" s="37"/>
      <c r="D124" s="34"/>
      <c r="E124" s="34"/>
      <c r="F124" s="34"/>
      <c r="G124" s="34"/>
      <c r="H124" s="34"/>
      <c r="I124" s="31"/>
      <c r="J124" s="31"/>
      <c r="K124" s="31"/>
      <c r="L124" s="31"/>
      <c r="M124" s="35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6"/>
    </row>
    <row r="125" spans="1:61" ht="15.75" customHeight="1">
      <c r="A125" s="51">
        <v>45757</v>
      </c>
      <c r="B125" s="33" t="s">
        <v>161</v>
      </c>
      <c r="C125" s="37">
        <v>1495</v>
      </c>
      <c r="D125" s="34">
        <v>1.4</v>
      </c>
      <c r="E125" s="34">
        <v>1.5</v>
      </c>
      <c r="F125" s="34">
        <v>4.28</v>
      </c>
      <c r="G125" s="34">
        <v>0.19</v>
      </c>
      <c r="H125" s="34">
        <v>0.64</v>
      </c>
      <c r="I125" s="31">
        <v>0.03</v>
      </c>
      <c r="J125" s="31">
        <v>0.13300000000000001</v>
      </c>
      <c r="K125" s="31">
        <v>5.6000000000000001E-2</v>
      </c>
      <c r="L125" s="31">
        <v>1.7999999999999999E-2</v>
      </c>
      <c r="M125" s="35">
        <f t="shared" ref="M125:M188" si="9">100-SUM(F125:L125)</f>
        <v>94.653000000000006</v>
      </c>
      <c r="N125" s="34">
        <v>35.799999999999997</v>
      </c>
      <c r="O125" s="34">
        <v>38.67</v>
      </c>
      <c r="P125" s="34">
        <v>6.55</v>
      </c>
      <c r="Q125" s="34">
        <v>16.48</v>
      </c>
      <c r="R125" s="34">
        <v>0.28999999999999998</v>
      </c>
      <c r="S125" s="34">
        <v>0.27</v>
      </c>
      <c r="T125" s="34">
        <v>0.25</v>
      </c>
      <c r="U125" s="34">
        <v>0.21</v>
      </c>
      <c r="V125" s="34">
        <v>0.52</v>
      </c>
      <c r="W125" s="34">
        <v>0.86</v>
      </c>
      <c r="X125" s="34">
        <v>1.0801675977653633</v>
      </c>
      <c r="Y125" s="34">
        <v>1.2631284916201118</v>
      </c>
      <c r="Z125" s="34"/>
      <c r="AA125" s="34" t="s">
        <v>48</v>
      </c>
      <c r="AB125" s="34">
        <v>22.3</v>
      </c>
      <c r="AC125" s="34" t="s">
        <v>51</v>
      </c>
      <c r="AD125" s="34"/>
      <c r="AE125" s="34"/>
      <c r="AF125" s="34"/>
      <c r="AG125" s="34"/>
      <c r="AH125" s="34"/>
      <c r="AI125" s="34"/>
      <c r="AJ125" s="34"/>
      <c r="AK125" s="36"/>
    </row>
    <row r="126" spans="1:61" s="74" customFormat="1" ht="15.75" customHeight="1">
      <c r="A126" s="62">
        <v>45757</v>
      </c>
      <c r="B126" s="63" t="s">
        <v>162</v>
      </c>
      <c r="C126" s="64">
        <v>1476</v>
      </c>
      <c r="D126" s="65">
        <v>4</v>
      </c>
      <c r="E126" s="65">
        <v>4.0999999999999996</v>
      </c>
      <c r="F126" s="65">
        <v>4.3099999999999996</v>
      </c>
      <c r="G126" s="65">
        <v>0.18</v>
      </c>
      <c r="H126" s="65">
        <v>0.37</v>
      </c>
      <c r="I126" s="66">
        <v>4.1000000000000002E-2</v>
      </c>
      <c r="J126" s="66">
        <v>0.121</v>
      </c>
      <c r="K126" s="66">
        <v>3.4000000000000002E-2</v>
      </c>
      <c r="L126" s="66">
        <v>1.6E-2</v>
      </c>
      <c r="M126" s="67">
        <f t="shared" si="9"/>
        <v>94.927999999999997</v>
      </c>
      <c r="N126" s="65">
        <v>36.119999999999997</v>
      </c>
      <c r="O126" s="65">
        <v>37.82</v>
      </c>
      <c r="P126" s="65">
        <v>6.37</v>
      </c>
      <c r="Q126" s="65">
        <v>16.97</v>
      </c>
      <c r="R126" s="65">
        <v>0.31</v>
      </c>
      <c r="S126" s="65">
        <v>0.33</v>
      </c>
      <c r="T126" s="65">
        <v>0.24</v>
      </c>
      <c r="U126" s="65">
        <v>0.23</v>
      </c>
      <c r="V126" s="65">
        <v>0.59</v>
      </c>
      <c r="W126" s="65">
        <v>0.93</v>
      </c>
      <c r="X126" s="65">
        <v>1.0470653377630124</v>
      </c>
      <c r="Y126" s="65">
        <v>1.2234219269102991</v>
      </c>
      <c r="Z126" s="65"/>
      <c r="AA126" s="65" t="s">
        <v>50</v>
      </c>
      <c r="AB126" s="65">
        <v>6.3</v>
      </c>
      <c r="AC126" s="65">
        <v>25.8</v>
      </c>
      <c r="AD126" s="65">
        <v>18.2</v>
      </c>
      <c r="AE126" s="65">
        <v>0.6</v>
      </c>
      <c r="AF126" s="65">
        <v>3.48</v>
      </c>
      <c r="AG126" s="65">
        <v>51.92</v>
      </c>
      <c r="AH126" s="65">
        <v>1.4175824175824177</v>
      </c>
      <c r="AI126" s="65">
        <v>41.363636363636367</v>
      </c>
      <c r="AJ126" s="65">
        <v>893.04</v>
      </c>
      <c r="AK126" s="73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</row>
    <row r="127" spans="1:61" s="76" customFormat="1" ht="15.75" customHeight="1">
      <c r="A127" s="51">
        <v>45757</v>
      </c>
      <c r="B127" s="33" t="s">
        <v>163</v>
      </c>
      <c r="C127" s="37">
        <v>1459</v>
      </c>
      <c r="D127" s="34">
        <v>8.5</v>
      </c>
      <c r="E127" s="34">
        <v>9</v>
      </c>
      <c r="F127" s="34">
        <v>4.42</v>
      </c>
      <c r="G127" s="34">
        <v>0.15</v>
      </c>
      <c r="H127" s="34">
        <v>0.34</v>
      </c>
      <c r="I127" s="31">
        <v>3.9E-2</v>
      </c>
      <c r="J127" s="31">
        <v>0.104</v>
      </c>
      <c r="K127" s="31">
        <v>2.8000000000000001E-2</v>
      </c>
      <c r="L127" s="31">
        <v>1.6E-2</v>
      </c>
      <c r="M127" s="35">
        <f t="shared" si="9"/>
        <v>94.903000000000006</v>
      </c>
      <c r="N127" s="34">
        <v>36.78</v>
      </c>
      <c r="O127" s="34">
        <v>37.549999999999997</v>
      </c>
      <c r="P127" s="34">
        <v>6.26</v>
      </c>
      <c r="Q127" s="34">
        <v>16.16</v>
      </c>
      <c r="R127" s="34">
        <v>0.62</v>
      </c>
      <c r="S127" s="34">
        <v>0.45</v>
      </c>
      <c r="T127" s="34">
        <v>0.3</v>
      </c>
      <c r="U127" s="34">
        <v>0.25</v>
      </c>
      <c r="V127" s="34">
        <v>0.57999999999999996</v>
      </c>
      <c r="W127" s="34">
        <v>0.94</v>
      </c>
      <c r="X127" s="34">
        <v>1.0209352909189775</v>
      </c>
      <c r="Y127" s="34">
        <v>1.1911364872213157</v>
      </c>
      <c r="Z127" s="34"/>
      <c r="AA127" s="34" t="s">
        <v>53</v>
      </c>
      <c r="AB127" s="34">
        <v>14.3</v>
      </c>
      <c r="AC127" s="34" t="s">
        <v>51</v>
      </c>
      <c r="AD127" s="34"/>
      <c r="AE127" s="34"/>
      <c r="AF127" s="34"/>
      <c r="AG127" s="34"/>
      <c r="AH127" s="34"/>
      <c r="AI127" s="34"/>
      <c r="AJ127" s="34"/>
      <c r="AK127" s="36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</row>
    <row r="128" spans="1:61" s="74" customFormat="1" ht="15.75" customHeight="1">
      <c r="A128" s="68">
        <v>45757</v>
      </c>
      <c r="B128" s="69" t="s">
        <v>164</v>
      </c>
      <c r="C128" s="70">
        <v>1469</v>
      </c>
      <c r="D128" s="71">
        <v>9</v>
      </c>
      <c r="E128" s="71">
        <v>9.1</v>
      </c>
      <c r="F128" s="71">
        <v>4.37</v>
      </c>
      <c r="G128" s="71">
        <v>0.16</v>
      </c>
      <c r="H128" s="71">
        <v>0.51</v>
      </c>
      <c r="I128" s="72">
        <v>4.2999999999999997E-2</v>
      </c>
      <c r="J128" s="72">
        <v>0.108</v>
      </c>
      <c r="K128" s="72">
        <v>2.7E-2</v>
      </c>
      <c r="L128" s="72">
        <v>1.7000000000000001E-2</v>
      </c>
      <c r="M128" s="35">
        <f t="shared" si="9"/>
        <v>94.765000000000001</v>
      </c>
      <c r="N128" s="71">
        <v>37.21</v>
      </c>
      <c r="O128" s="71">
        <v>37.26</v>
      </c>
      <c r="P128" s="71">
        <v>6.27</v>
      </c>
      <c r="Q128" s="71">
        <v>16.059999999999999</v>
      </c>
      <c r="R128" s="71">
        <v>0.65</v>
      </c>
      <c r="S128" s="71">
        <v>0.45</v>
      </c>
      <c r="T128" s="71">
        <v>0.28999999999999998</v>
      </c>
      <c r="U128" s="71">
        <v>0.26</v>
      </c>
      <c r="V128" s="71">
        <v>0.5</v>
      </c>
      <c r="W128" s="71">
        <v>0.94</v>
      </c>
      <c r="X128" s="71">
        <v>1.0013437248051598</v>
      </c>
      <c r="Y128" s="71">
        <v>1.1698468153722117</v>
      </c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5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</row>
    <row r="129" spans="1:47" ht="15.75" customHeight="1">
      <c r="A129" s="51">
        <v>45757</v>
      </c>
      <c r="B129" s="33" t="s">
        <v>165</v>
      </c>
      <c r="C129" s="37">
        <v>1482</v>
      </c>
      <c r="D129" s="34">
        <v>10.4</v>
      </c>
      <c r="E129" s="34">
        <v>10.5</v>
      </c>
      <c r="F129" s="34">
        <v>4.3</v>
      </c>
      <c r="G129" s="34">
        <v>0.19</v>
      </c>
      <c r="H129" s="34">
        <v>0.79</v>
      </c>
      <c r="I129" s="31">
        <v>0.04</v>
      </c>
      <c r="J129" s="31">
        <v>0.13400000000000001</v>
      </c>
      <c r="K129" s="31">
        <v>5.7000000000000002E-2</v>
      </c>
      <c r="L129" s="31">
        <v>1.7000000000000001E-2</v>
      </c>
      <c r="M129" s="35">
        <f t="shared" si="9"/>
        <v>94.471999999999994</v>
      </c>
      <c r="N129" s="34">
        <v>36.94</v>
      </c>
      <c r="O129" s="34">
        <v>37.200000000000003</v>
      </c>
      <c r="P129" s="34">
        <v>6.35</v>
      </c>
      <c r="Q129" s="34">
        <v>16.87</v>
      </c>
      <c r="R129" s="34">
        <v>0.34</v>
      </c>
      <c r="S129" s="34">
        <v>0.34</v>
      </c>
      <c r="T129" s="34">
        <v>0.28000000000000003</v>
      </c>
      <c r="U129" s="34">
        <v>0.22</v>
      </c>
      <c r="V129" s="34">
        <v>0.5</v>
      </c>
      <c r="W129" s="34">
        <v>0.84</v>
      </c>
      <c r="X129" s="34">
        <v>1.0070384407146726</v>
      </c>
      <c r="Y129" s="34">
        <v>1.1789388197076343</v>
      </c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6"/>
    </row>
    <row r="130" spans="1:47" ht="15.75" customHeight="1">
      <c r="A130" s="51">
        <v>45757</v>
      </c>
      <c r="B130" s="33" t="s">
        <v>166</v>
      </c>
      <c r="C130" s="37">
        <v>1497</v>
      </c>
      <c r="D130" s="34">
        <v>13.5</v>
      </c>
      <c r="E130" s="34">
        <v>14</v>
      </c>
      <c r="F130" s="34">
        <v>4.2699999999999996</v>
      </c>
      <c r="G130" s="34">
        <v>0.24</v>
      </c>
      <c r="H130" s="34">
        <v>0.89</v>
      </c>
      <c r="I130" s="31">
        <v>1.9E-2</v>
      </c>
      <c r="J130" s="31">
        <v>0.13300000000000001</v>
      </c>
      <c r="K130" s="31">
        <v>9.0999999999999998E-2</v>
      </c>
      <c r="L130" s="31">
        <v>1.7000000000000001E-2</v>
      </c>
      <c r="M130" s="35">
        <f t="shared" si="9"/>
        <v>94.34</v>
      </c>
      <c r="N130" s="34">
        <v>35.700000000000003</v>
      </c>
      <c r="O130" s="34">
        <v>38.020000000000003</v>
      </c>
      <c r="P130" s="34">
        <v>6.31</v>
      </c>
      <c r="Q130" s="34">
        <v>17.670000000000002</v>
      </c>
      <c r="R130" s="34">
        <v>0.31</v>
      </c>
      <c r="S130" s="34">
        <v>0.24</v>
      </c>
      <c r="T130" s="34">
        <v>0.25</v>
      </c>
      <c r="U130" s="34">
        <v>0.2</v>
      </c>
      <c r="V130" s="34">
        <v>0.44</v>
      </c>
      <c r="W130" s="34">
        <v>0.77</v>
      </c>
      <c r="X130" s="34">
        <f t="shared" ref="X130:X134" si="10">O130/N130</f>
        <v>1.0649859943977591</v>
      </c>
      <c r="Y130" s="34">
        <f t="shared" ref="Y130:Y134" si="11">(P130+O130)/N130</f>
        <v>1.2417366946778712</v>
      </c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6"/>
    </row>
    <row r="131" spans="1:47" ht="15.75" customHeight="1">
      <c r="A131" s="51">
        <v>45757</v>
      </c>
      <c r="B131" s="33" t="s">
        <v>167</v>
      </c>
      <c r="C131" s="37">
        <v>1480</v>
      </c>
      <c r="D131" s="34">
        <v>16</v>
      </c>
      <c r="E131" s="34">
        <v>16.100000000000001</v>
      </c>
      <c r="F131" s="34">
        <v>4.08</v>
      </c>
      <c r="G131" s="34">
        <v>0.14000000000000001</v>
      </c>
      <c r="H131" s="34">
        <v>0.22</v>
      </c>
      <c r="I131" s="31">
        <v>3.1E-2</v>
      </c>
      <c r="J131" s="31">
        <v>0.1</v>
      </c>
      <c r="K131" s="31">
        <v>2.1999999999999999E-2</v>
      </c>
      <c r="L131" s="31">
        <v>1.9E-2</v>
      </c>
      <c r="M131" s="35">
        <f t="shared" si="9"/>
        <v>95.388000000000005</v>
      </c>
      <c r="N131" s="34">
        <v>36.74</v>
      </c>
      <c r="O131" s="34">
        <v>37.04</v>
      </c>
      <c r="P131" s="34">
        <v>6.28</v>
      </c>
      <c r="Q131" s="34">
        <v>16.87</v>
      </c>
      <c r="R131" s="34">
        <v>0.51</v>
      </c>
      <c r="S131" s="34">
        <v>0.37</v>
      </c>
      <c r="T131" s="34">
        <v>0.28999999999999998</v>
      </c>
      <c r="U131" s="34">
        <v>0.28999999999999998</v>
      </c>
      <c r="V131" s="34">
        <v>0.5</v>
      </c>
      <c r="W131" s="34">
        <v>0.97</v>
      </c>
      <c r="X131" s="34">
        <f t="shared" si="10"/>
        <v>1.0081654872074033</v>
      </c>
      <c r="Y131" s="34">
        <f t="shared" si="11"/>
        <v>1.1790963527490472</v>
      </c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6"/>
    </row>
    <row r="132" spans="1:47" ht="15.75" customHeight="1">
      <c r="A132" s="51">
        <v>45757</v>
      </c>
      <c r="B132" s="33" t="s">
        <v>168</v>
      </c>
      <c r="C132" s="37">
        <v>1461</v>
      </c>
      <c r="D132" s="34">
        <v>18</v>
      </c>
      <c r="E132" s="34">
        <v>18.100000000000001</v>
      </c>
      <c r="F132" s="34">
        <v>4.3600000000000003</v>
      </c>
      <c r="G132" s="34">
        <v>0.13</v>
      </c>
      <c r="H132" s="34">
        <v>0.33</v>
      </c>
      <c r="I132" s="31">
        <v>0.04</v>
      </c>
      <c r="J132" s="31">
        <v>0.10199999999999999</v>
      </c>
      <c r="K132" s="31">
        <v>2.1000000000000001E-2</v>
      </c>
      <c r="L132" s="31">
        <v>1.2E-2</v>
      </c>
      <c r="M132" s="35">
        <f t="shared" si="9"/>
        <v>95.004999999999995</v>
      </c>
      <c r="N132" s="34">
        <v>37.58</v>
      </c>
      <c r="O132" s="34">
        <v>37.29</v>
      </c>
      <c r="P132" s="34">
        <v>6.18</v>
      </c>
      <c r="Q132" s="34">
        <v>15.8</v>
      </c>
      <c r="R132" s="34">
        <v>0.54</v>
      </c>
      <c r="S132" s="34">
        <v>0.46</v>
      </c>
      <c r="T132" s="34">
        <v>0.24</v>
      </c>
      <c r="U132" s="34">
        <v>0.22</v>
      </c>
      <c r="V132" s="34">
        <v>0.56000000000000005</v>
      </c>
      <c r="W132" s="34">
        <v>0.96</v>
      </c>
      <c r="X132" s="34">
        <f t="shared" si="10"/>
        <v>0.99228312932410856</v>
      </c>
      <c r="Y132" s="34">
        <f t="shared" si="11"/>
        <v>1.1567323044172433</v>
      </c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6"/>
    </row>
    <row r="133" spans="1:47" ht="15.75" customHeight="1">
      <c r="A133" s="51">
        <v>45757</v>
      </c>
      <c r="B133" s="33" t="s">
        <v>169</v>
      </c>
      <c r="C133" s="37">
        <v>1485</v>
      </c>
      <c r="D133" s="34">
        <v>19.2</v>
      </c>
      <c r="E133" s="34">
        <v>19.3</v>
      </c>
      <c r="F133" s="34">
        <v>4.3</v>
      </c>
      <c r="G133" s="34">
        <v>0.19</v>
      </c>
      <c r="H133" s="34">
        <v>0.45</v>
      </c>
      <c r="I133" s="31">
        <v>4.2000000000000003E-2</v>
      </c>
      <c r="J133" s="31">
        <v>0.128</v>
      </c>
      <c r="K133" s="31">
        <v>0.04</v>
      </c>
      <c r="L133" s="31">
        <v>1.2999999999999999E-2</v>
      </c>
      <c r="M133" s="35">
        <f t="shared" si="9"/>
        <v>94.837000000000003</v>
      </c>
      <c r="N133" s="34">
        <v>37.119999999999997</v>
      </c>
      <c r="O133" s="34">
        <v>37.18</v>
      </c>
      <c r="P133" s="34">
        <v>6.46</v>
      </c>
      <c r="Q133" s="34">
        <v>16.510000000000002</v>
      </c>
      <c r="R133" s="34">
        <v>0.37</v>
      </c>
      <c r="S133" s="34">
        <v>0.39</v>
      </c>
      <c r="T133" s="34">
        <v>0.32</v>
      </c>
      <c r="U133" s="34">
        <v>0.19</v>
      </c>
      <c r="V133" s="34">
        <v>0.46</v>
      </c>
      <c r="W133" s="34">
        <v>0.88</v>
      </c>
      <c r="X133" s="34">
        <f t="shared" si="10"/>
        <v>1.001616379310345</v>
      </c>
      <c r="Y133" s="34">
        <f t="shared" si="11"/>
        <v>1.1756465517241381</v>
      </c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6"/>
    </row>
    <row r="134" spans="1:47" ht="15.75" customHeight="1">
      <c r="A134" s="51">
        <v>45757</v>
      </c>
      <c r="B134" s="33" t="s">
        <v>170</v>
      </c>
      <c r="C134" s="37">
        <v>1472</v>
      </c>
      <c r="D134" s="34">
        <v>21.2</v>
      </c>
      <c r="E134" s="34">
        <v>21.3</v>
      </c>
      <c r="F134" s="34">
        <v>4.21</v>
      </c>
      <c r="G134" s="34">
        <v>0.2</v>
      </c>
      <c r="H134" s="34">
        <v>0.38</v>
      </c>
      <c r="I134" s="31">
        <v>4.3999999999999997E-2</v>
      </c>
      <c r="J134" s="31">
        <v>0.128</v>
      </c>
      <c r="K134" s="31">
        <v>3.6999999999999998E-2</v>
      </c>
      <c r="L134" s="31">
        <v>1.4999999999999999E-2</v>
      </c>
      <c r="M134" s="35">
        <f t="shared" si="9"/>
        <v>94.986000000000004</v>
      </c>
      <c r="N134" s="34">
        <v>37</v>
      </c>
      <c r="O134" s="34">
        <v>37.01</v>
      </c>
      <c r="P134" s="34">
        <v>6.45</v>
      </c>
      <c r="Q134" s="34">
        <v>16.62</v>
      </c>
      <c r="R134" s="34">
        <v>0.38</v>
      </c>
      <c r="S134" s="34">
        <v>0.44</v>
      </c>
      <c r="T134" s="34">
        <v>0.35</v>
      </c>
      <c r="U134" s="34">
        <v>0.24</v>
      </c>
      <c r="V134" s="34">
        <v>0.5</v>
      </c>
      <c r="W134" s="34">
        <v>0.9</v>
      </c>
      <c r="X134" s="34">
        <f t="shared" si="10"/>
        <v>1.0002702702702702</v>
      </c>
      <c r="Y134" s="34">
        <f t="shared" si="11"/>
        <v>1.1745945945945946</v>
      </c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6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</row>
    <row r="135" spans="1:47" ht="15.75" customHeight="1">
      <c r="A135" s="51">
        <v>45757</v>
      </c>
      <c r="B135" s="33" t="s">
        <v>171</v>
      </c>
      <c r="C135" s="37">
        <v>1478</v>
      </c>
      <c r="D135" s="34">
        <v>23.3</v>
      </c>
      <c r="E135" s="34">
        <v>23.4</v>
      </c>
      <c r="F135" s="34">
        <v>4.18</v>
      </c>
      <c r="G135" s="34">
        <v>0.19</v>
      </c>
      <c r="H135" s="34">
        <v>0.38</v>
      </c>
      <c r="I135" s="31">
        <v>2.5000000000000001E-2</v>
      </c>
      <c r="J135" s="31">
        <v>0.11</v>
      </c>
      <c r="K135" s="31">
        <v>3.6999999999999998E-2</v>
      </c>
      <c r="L135" s="31">
        <v>1.4E-2</v>
      </c>
      <c r="M135" s="35">
        <f t="shared" si="9"/>
        <v>95.063999999999993</v>
      </c>
      <c r="N135" s="34">
        <v>36.880000000000003</v>
      </c>
      <c r="O135" s="34">
        <v>37.31</v>
      </c>
      <c r="P135" s="34">
        <v>6.58</v>
      </c>
      <c r="Q135" s="34">
        <v>16.52</v>
      </c>
      <c r="R135" s="34">
        <v>0.28999999999999998</v>
      </c>
      <c r="S135" s="34">
        <v>0.4</v>
      </c>
      <c r="T135" s="34">
        <v>0.36</v>
      </c>
      <c r="U135" s="34">
        <v>0.22</v>
      </c>
      <c r="V135" s="34">
        <v>0.49</v>
      </c>
      <c r="W135" s="34">
        <v>0.83</v>
      </c>
      <c r="X135" s="34">
        <v>1.0116594360086768</v>
      </c>
      <c r="Y135" s="34">
        <v>1.1900759219088937</v>
      </c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6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</row>
    <row r="136" spans="1:47" ht="15.75" customHeight="1">
      <c r="A136" s="51"/>
      <c r="B136" s="33"/>
      <c r="C136" s="37"/>
      <c r="D136" s="34"/>
      <c r="E136" s="34"/>
      <c r="F136" s="34"/>
      <c r="G136" s="34"/>
      <c r="H136" s="34"/>
      <c r="I136" s="31"/>
      <c r="J136" s="31"/>
      <c r="K136" s="31"/>
      <c r="L136" s="31"/>
      <c r="M136" s="35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6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</row>
    <row r="137" spans="1:47" ht="15.75" customHeight="1">
      <c r="A137" s="51">
        <v>45758</v>
      </c>
      <c r="B137" s="33" t="s">
        <v>172</v>
      </c>
      <c r="C137" s="37">
        <v>1479</v>
      </c>
      <c r="D137" s="34">
        <v>1.1000000000000001</v>
      </c>
      <c r="E137" s="34">
        <v>1.2</v>
      </c>
      <c r="F137" s="34">
        <v>4.1399999999999997</v>
      </c>
      <c r="G137" s="34">
        <v>0.19</v>
      </c>
      <c r="H137" s="34">
        <v>0.35</v>
      </c>
      <c r="I137" s="31">
        <v>1.6E-2</v>
      </c>
      <c r="J137" s="31">
        <v>9.6000000000000002E-2</v>
      </c>
      <c r="K137" s="31">
        <v>3.5999999999999997E-2</v>
      </c>
      <c r="L137" s="31">
        <v>1.4E-2</v>
      </c>
      <c r="M137" s="35">
        <f t="shared" si="9"/>
        <v>95.158000000000001</v>
      </c>
      <c r="N137" s="34">
        <v>35.61</v>
      </c>
      <c r="O137" s="34">
        <v>38.53</v>
      </c>
      <c r="P137" s="34">
        <v>6.58</v>
      </c>
      <c r="Q137" s="34">
        <v>16.84</v>
      </c>
      <c r="R137" s="34">
        <v>0.28999999999999998</v>
      </c>
      <c r="S137" s="34">
        <v>0.35</v>
      </c>
      <c r="T137" s="34">
        <v>0.36</v>
      </c>
      <c r="U137" s="34">
        <v>0.18</v>
      </c>
      <c r="V137" s="34">
        <v>0.39</v>
      </c>
      <c r="W137" s="34">
        <v>0.76</v>
      </c>
      <c r="X137" s="34">
        <v>1.0819994383600113</v>
      </c>
      <c r="Y137" s="34">
        <v>1.2667789946644201</v>
      </c>
      <c r="Z137" s="34"/>
      <c r="AA137" s="34" t="s">
        <v>48</v>
      </c>
      <c r="AB137" s="34">
        <v>22.3</v>
      </c>
      <c r="AC137" s="34">
        <v>25.6</v>
      </c>
      <c r="AD137" s="34">
        <v>18.2</v>
      </c>
      <c r="AE137" s="34">
        <v>0.6</v>
      </c>
      <c r="AF137" s="34">
        <v>3.22</v>
      </c>
      <c r="AG137" s="34">
        <v>52.379999999999995</v>
      </c>
      <c r="AH137" s="34">
        <v>1.4065934065934067</v>
      </c>
      <c r="AI137" s="34">
        <v>41.552511415525117</v>
      </c>
      <c r="AJ137" s="34">
        <v>879.01</v>
      </c>
      <c r="AK137" s="36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</row>
    <row r="138" spans="1:47" ht="15.75" customHeight="1">
      <c r="A138" s="51">
        <v>45758</v>
      </c>
      <c r="B138" s="33" t="s">
        <v>174</v>
      </c>
      <c r="C138" s="37">
        <v>1470</v>
      </c>
      <c r="D138" s="34">
        <v>3</v>
      </c>
      <c r="E138" s="34">
        <v>3.1</v>
      </c>
      <c r="F138" s="34">
        <v>4.4000000000000004</v>
      </c>
      <c r="G138" s="34">
        <v>0.17</v>
      </c>
      <c r="H138" s="34">
        <v>0.37</v>
      </c>
      <c r="I138" s="31">
        <v>1.7999999999999999E-2</v>
      </c>
      <c r="J138" s="31">
        <v>9.2999999999999999E-2</v>
      </c>
      <c r="K138" s="31">
        <v>3.4000000000000002E-2</v>
      </c>
      <c r="L138" s="31">
        <v>1.2999999999999999E-2</v>
      </c>
      <c r="M138" s="35">
        <f t="shared" si="9"/>
        <v>94.902000000000001</v>
      </c>
      <c r="N138" s="34">
        <v>36.049999999999997</v>
      </c>
      <c r="O138" s="34">
        <v>37.880000000000003</v>
      </c>
      <c r="P138" s="34">
        <v>6.58</v>
      </c>
      <c r="Q138" s="34">
        <v>16.77</v>
      </c>
      <c r="R138" s="34">
        <v>0.28999999999999998</v>
      </c>
      <c r="S138" s="34">
        <v>0.38</v>
      </c>
      <c r="T138" s="34">
        <v>0.34</v>
      </c>
      <c r="U138" s="34">
        <v>0.25</v>
      </c>
      <c r="V138" s="34">
        <v>0.5</v>
      </c>
      <c r="W138" s="34">
        <v>0.86</v>
      </c>
      <c r="X138" s="34">
        <v>1.0507628294036062</v>
      </c>
      <c r="Y138" s="34">
        <v>1.2332871012482665</v>
      </c>
      <c r="Z138" s="34"/>
      <c r="AA138" s="34" t="s">
        <v>50</v>
      </c>
      <c r="AB138" s="34">
        <v>6.3</v>
      </c>
      <c r="AC138" s="34" t="s">
        <v>51</v>
      </c>
      <c r="AD138" s="34"/>
      <c r="AE138" s="34"/>
      <c r="AF138" s="34"/>
      <c r="AG138" s="34"/>
      <c r="AH138" s="34"/>
      <c r="AI138" s="34"/>
      <c r="AJ138" s="34"/>
      <c r="AK138" s="36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</row>
    <row r="139" spans="1:47" ht="15.75" customHeight="1">
      <c r="A139" s="51">
        <v>45758</v>
      </c>
      <c r="B139" s="33" t="s">
        <v>173</v>
      </c>
      <c r="C139" s="37">
        <v>1493</v>
      </c>
      <c r="D139" s="34">
        <v>4.5</v>
      </c>
      <c r="E139" s="34">
        <v>5</v>
      </c>
      <c r="F139" s="34">
        <v>4.3499999999999996</v>
      </c>
      <c r="G139" s="34">
        <v>0.18</v>
      </c>
      <c r="H139" s="34">
        <v>0.57999999999999996</v>
      </c>
      <c r="I139" s="31">
        <v>1.2E-2</v>
      </c>
      <c r="J139" s="31">
        <v>0.105</v>
      </c>
      <c r="K139" s="31">
        <v>4.9000000000000002E-2</v>
      </c>
      <c r="L139" s="31">
        <v>1.2999999999999999E-2</v>
      </c>
      <c r="M139" s="35">
        <f t="shared" si="9"/>
        <v>94.710999999999999</v>
      </c>
      <c r="N139" s="34">
        <v>36.51</v>
      </c>
      <c r="O139" s="34">
        <v>37.36</v>
      </c>
      <c r="P139" s="34">
        <v>6.61</v>
      </c>
      <c r="Q139" s="34">
        <v>16.86</v>
      </c>
      <c r="R139" s="34">
        <v>0.3</v>
      </c>
      <c r="S139" s="34">
        <v>0.34</v>
      </c>
      <c r="T139" s="34">
        <v>0.31</v>
      </c>
      <c r="U139" s="34">
        <v>0.26</v>
      </c>
      <c r="V139" s="34">
        <v>0.55000000000000004</v>
      </c>
      <c r="W139" s="34">
        <v>0.78</v>
      </c>
      <c r="X139" s="34">
        <v>1.023281292796494</v>
      </c>
      <c r="Y139" s="34">
        <v>1.2043275814845249</v>
      </c>
      <c r="Z139" s="34"/>
      <c r="AA139" s="34" t="s">
        <v>53</v>
      </c>
      <c r="AB139" s="34">
        <v>14.3</v>
      </c>
      <c r="AC139" s="34">
        <v>25.2</v>
      </c>
      <c r="AD139" s="34">
        <v>17.600000000000001</v>
      </c>
      <c r="AE139" s="34">
        <v>0.6</v>
      </c>
      <c r="AF139" s="34">
        <v>2.95</v>
      </c>
      <c r="AG139" s="34">
        <v>53.65</v>
      </c>
      <c r="AH139" s="34">
        <v>1.4318181818181817</v>
      </c>
      <c r="AI139" s="34">
        <v>41.121495327102807</v>
      </c>
      <c r="AJ139" s="34">
        <v>858.57500000000005</v>
      </c>
      <c r="AK139" s="36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</row>
    <row r="140" spans="1:47" ht="15.75" customHeight="1">
      <c r="A140" s="51">
        <v>45758</v>
      </c>
      <c r="B140" s="33" t="s">
        <v>175</v>
      </c>
      <c r="C140" s="37">
        <v>1477</v>
      </c>
      <c r="D140" s="34">
        <v>6.3</v>
      </c>
      <c r="E140" s="34">
        <v>6.4</v>
      </c>
      <c r="F140" s="34">
        <v>4.38</v>
      </c>
      <c r="G140" s="34">
        <v>0.25</v>
      </c>
      <c r="H140" s="34">
        <v>0.51</v>
      </c>
      <c r="I140" s="31">
        <v>2.1999999999999999E-2</v>
      </c>
      <c r="J140" s="31">
        <v>0.122</v>
      </c>
      <c r="K140" s="31">
        <v>5.3999999999999999E-2</v>
      </c>
      <c r="L140" s="31">
        <v>1.9E-2</v>
      </c>
      <c r="M140" s="35">
        <f t="shared" si="9"/>
        <v>94.643000000000001</v>
      </c>
      <c r="N140" s="34">
        <v>36.17</v>
      </c>
      <c r="O140" s="34">
        <v>37.47</v>
      </c>
      <c r="P140" s="34">
        <v>6.62</v>
      </c>
      <c r="Q140" s="34">
        <v>17.010000000000002</v>
      </c>
      <c r="R140" s="34">
        <v>0.32</v>
      </c>
      <c r="S140" s="34">
        <v>0.36</v>
      </c>
      <c r="T140" s="34">
        <v>0.33</v>
      </c>
      <c r="U140" s="34">
        <v>0.26</v>
      </c>
      <c r="V140" s="34">
        <v>0.55000000000000004</v>
      </c>
      <c r="W140" s="34">
        <v>0.81</v>
      </c>
      <c r="X140" s="34">
        <v>1.0359413878905168</v>
      </c>
      <c r="Y140" s="34">
        <v>1.2189659939176112</v>
      </c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6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</row>
    <row r="141" spans="1:47" ht="15.75" customHeight="1">
      <c r="A141" s="51">
        <v>45758</v>
      </c>
      <c r="B141" s="33" t="s">
        <v>176</v>
      </c>
      <c r="C141" s="37">
        <v>1491</v>
      </c>
      <c r="D141" s="34">
        <v>7.55</v>
      </c>
      <c r="E141" s="34">
        <v>8.0500000000000007</v>
      </c>
      <c r="F141" s="34">
        <v>4.3899999999999997</v>
      </c>
      <c r="G141" s="34">
        <v>0.24</v>
      </c>
      <c r="H141" s="34">
        <v>0.43</v>
      </c>
      <c r="I141" s="31">
        <v>2.9000000000000001E-2</v>
      </c>
      <c r="J141" s="31">
        <v>0.111</v>
      </c>
      <c r="K141" s="31">
        <v>4.5999999999999999E-2</v>
      </c>
      <c r="L141" s="31">
        <v>1.7999999999999999E-2</v>
      </c>
      <c r="M141" s="35">
        <f t="shared" si="9"/>
        <v>94.736000000000004</v>
      </c>
      <c r="N141" s="34">
        <v>36</v>
      </c>
      <c r="O141" s="34">
        <v>37.880000000000003</v>
      </c>
      <c r="P141" s="34">
        <v>6.6</v>
      </c>
      <c r="Q141" s="34">
        <v>16.78</v>
      </c>
      <c r="R141" s="34">
        <v>0.25</v>
      </c>
      <c r="S141" s="34">
        <v>0.37</v>
      </c>
      <c r="T141" s="34">
        <v>0.34</v>
      </c>
      <c r="U141" s="34">
        <v>0.27</v>
      </c>
      <c r="V141" s="34">
        <v>0.56000000000000005</v>
      </c>
      <c r="W141" s="34">
        <v>0.84</v>
      </c>
      <c r="X141" s="34">
        <v>1.0522222222222224</v>
      </c>
      <c r="Y141" s="34">
        <v>1.2355555555555557</v>
      </c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6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</row>
    <row r="142" spans="1:47" ht="15.75" customHeight="1">
      <c r="A142" s="51">
        <v>45758</v>
      </c>
      <c r="B142" s="33" t="s">
        <v>177</v>
      </c>
      <c r="C142" s="37">
        <v>1484</v>
      </c>
      <c r="D142" s="34">
        <v>9.5500000000000007</v>
      </c>
      <c r="E142" s="34">
        <v>10.050000000000001</v>
      </c>
      <c r="F142" s="34">
        <v>4.4000000000000004</v>
      </c>
      <c r="G142" s="34">
        <v>0.27</v>
      </c>
      <c r="H142" s="34">
        <v>0.43</v>
      </c>
      <c r="I142" s="31">
        <v>2.3E-2</v>
      </c>
      <c r="J142" s="31">
        <v>0.129</v>
      </c>
      <c r="K142" s="31">
        <v>5.8999999999999997E-2</v>
      </c>
      <c r="L142" s="31">
        <v>0.02</v>
      </c>
      <c r="M142" s="35">
        <f t="shared" si="9"/>
        <v>94.668999999999997</v>
      </c>
      <c r="N142" s="34">
        <v>35.68</v>
      </c>
      <c r="O142" s="34">
        <v>37.74</v>
      </c>
      <c r="P142" s="34">
        <v>6.67</v>
      </c>
      <c r="Q142" s="34">
        <v>17.23</v>
      </c>
      <c r="R142" s="34">
        <v>0.28000000000000003</v>
      </c>
      <c r="S142" s="34">
        <v>0.36</v>
      </c>
      <c r="T142" s="34">
        <v>0.34</v>
      </c>
      <c r="U142" s="34">
        <v>0.22</v>
      </c>
      <c r="V142" s="34">
        <v>0.56999999999999995</v>
      </c>
      <c r="W142" s="34">
        <v>0.9</v>
      </c>
      <c r="X142" s="34">
        <v>1.0577354260089686</v>
      </c>
      <c r="Y142" s="34">
        <v>1.2446748878923768</v>
      </c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6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</row>
    <row r="143" spans="1:47" ht="15.75" customHeight="1">
      <c r="A143" s="51">
        <v>45758</v>
      </c>
      <c r="B143" s="33" t="s">
        <v>178</v>
      </c>
      <c r="C143" s="37">
        <v>1485</v>
      </c>
      <c r="D143" s="34">
        <v>11.1</v>
      </c>
      <c r="E143" s="34">
        <v>11.2</v>
      </c>
      <c r="F143" s="34">
        <v>4.4000000000000004</v>
      </c>
      <c r="G143" s="34">
        <v>0.24</v>
      </c>
      <c r="H143" s="34">
        <v>0.42</v>
      </c>
      <c r="I143" s="31">
        <v>1.7999999999999999E-2</v>
      </c>
      <c r="J143" s="31">
        <v>0.112</v>
      </c>
      <c r="K143" s="31">
        <v>5.5E-2</v>
      </c>
      <c r="L143" s="31">
        <v>1.7999999999999999E-2</v>
      </c>
      <c r="M143" s="35">
        <f t="shared" si="9"/>
        <v>94.736999999999995</v>
      </c>
      <c r="N143" s="34">
        <v>34.57</v>
      </c>
      <c r="O143" s="34">
        <v>38.43</v>
      </c>
      <c r="P143" s="34">
        <v>6.81</v>
      </c>
      <c r="Q143" s="34">
        <v>17.64</v>
      </c>
      <c r="R143" s="34">
        <v>0.2</v>
      </c>
      <c r="S143" s="34">
        <v>0.32</v>
      </c>
      <c r="T143" s="34">
        <v>0.35</v>
      </c>
      <c r="U143" s="34">
        <v>0.23</v>
      </c>
      <c r="V143" s="34">
        <v>0.48</v>
      </c>
      <c r="W143" s="34">
        <v>0.85</v>
      </c>
      <c r="X143" s="34">
        <f t="shared" ref="X143:X144" si="12">O143/N143</f>
        <v>1.1116575065085335</v>
      </c>
      <c r="Y143" s="34">
        <f t="shared" ref="Y143:Y144" si="13">(P143+O143)/N143</f>
        <v>1.3086491177321378</v>
      </c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6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</row>
    <row r="144" spans="1:47" ht="15.75" customHeight="1">
      <c r="A144" s="51">
        <v>45758</v>
      </c>
      <c r="B144" s="33" t="s">
        <v>179</v>
      </c>
      <c r="C144" s="37">
        <v>1485</v>
      </c>
      <c r="D144" s="34">
        <v>13</v>
      </c>
      <c r="E144" s="34">
        <v>13.1</v>
      </c>
      <c r="F144" s="34">
        <v>4.34</v>
      </c>
      <c r="G144" s="34">
        <v>0.27</v>
      </c>
      <c r="H144" s="34">
        <v>0.48</v>
      </c>
      <c r="I144" s="31">
        <v>1.7999999999999999E-2</v>
      </c>
      <c r="J144" s="31">
        <v>0.126</v>
      </c>
      <c r="K144" s="31">
        <v>5.3999999999999999E-2</v>
      </c>
      <c r="L144" s="31">
        <v>1.7999999999999999E-2</v>
      </c>
      <c r="M144" s="35">
        <f t="shared" si="9"/>
        <v>94.694000000000003</v>
      </c>
      <c r="N144" s="34">
        <v>33.64</v>
      </c>
      <c r="O144" s="34">
        <v>39</v>
      </c>
      <c r="P144" s="34">
        <v>7.07</v>
      </c>
      <c r="Q144" s="34">
        <v>17.510000000000002</v>
      </c>
      <c r="R144" s="34">
        <v>0.31</v>
      </c>
      <c r="S144" s="34">
        <v>0.34</v>
      </c>
      <c r="T144" s="34">
        <v>0.26</v>
      </c>
      <c r="U144" s="34">
        <v>0.22</v>
      </c>
      <c r="V144" s="34">
        <v>0.48</v>
      </c>
      <c r="W144" s="34">
        <v>1.08</v>
      </c>
      <c r="X144" s="34">
        <f t="shared" si="12"/>
        <v>1.159334126040428</v>
      </c>
      <c r="Y144" s="34">
        <f t="shared" si="13"/>
        <v>1.3695005945303211</v>
      </c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6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</row>
    <row r="145" spans="1:47" ht="15.75" customHeight="1">
      <c r="A145" s="51">
        <v>45758</v>
      </c>
      <c r="B145" s="33" t="s">
        <v>180</v>
      </c>
      <c r="C145" s="37">
        <v>1490</v>
      </c>
      <c r="D145" s="34">
        <v>15</v>
      </c>
      <c r="E145" s="34">
        <v>15.1</v>
      </c>
      <c r="F145" s="34">
        <v>4.41</v>
      </c>
      <c r="G145" s="34">
        <v>0.27</v>
      </c>
      <c r="H145" s="34">
        <v>0.37</v>
      </c>
      <c r="I145" s="31">
        <v>2.3E-2</v>
      </c>
      <c r="J145" s="31">
        <v>0.13100000000000001</v>
      </c>
      <c r="K145" s="31">
        <v>5.2999999999999999E-2</v>
      </c>
      <c r="L145" s="31">
        <v>0.02</v>
      </c>
      <c r="M145" s="35">
        <f t="shared" si="9"/>
        <v>94.722999999999999</v>
      </c>
      <c r="N145" s="34">
        <v>34.630000000000003</v>
      </c>
      <c r="O145" s="34">
        <v>38.35</v>
      </c>
      <c r="P145" s="34">
        <v>6.75</v>
      </c>
      <c r="Q145" s="34">
        <v>17.420000000000002</v>
      </c>
      <c r="R145" s="34">
        <v>0.27</v>
      </c>
      <c r="S145" s="34">
        <v>0.39</v>
      </c>
      <c r="T145" s="34">
        <v>0.35</v>
      </c>
      <c r="U145" s="34">
        <v>0.23</v>
      </c>
      <c r="V145" s="34">
        <v>0.49</v>
      </c>
      <c r="W145" s="34">
        <v>0.93</v>
      </c>
      <c r="X145" s="34">
        <v>1.1074213110020212</v>
      </c>
      <c r="Y145" s="34">
        <v>1.3023390124169794</v>
      </c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6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</row>
    <row r="146" spans="1:47" ht="15.75" customHeight="1">
      <c r="A146" s="51">
        <v>45758</v>
      </c>
      <c r="B146" s="33" t="s">
        <v>181</v>
      </c>
      <c r="C146" s="37">
        <v>1473</v>
      </c>
      <c r="D146" s="34">
        <v>16.399999999999999</v>
      </c>
      <c r="E146" s="34">
        <v>16.5</v>
      </c>
      <c r="F146" s="34">
        <v>4.3600000000000003</v>
      </c>
      <c r="G146" s="34">
        <v>0.25</v>
      </c>
      <c r="H146" s="34">
        <v>0.41</v>
      </c>
      <c r="I146" s="31">
        <v>1.7999999999999999E-2</v>
      </c>
      <c r="J146" s="31">
        <v>0.128</v>
      </c>
      <c r="K146" s="31">
        <v>6.4000000000000001E-2</v>
      </c>
      <c r="L146" s="31">
        <v>0.02</v>
      </c>
      <c r="M146" s="35">
        <f t="shared" si="9"/>
        <v>94.75</v>
      </c>
      <c r="N146" s="34">
        <v>33.15</v>
      </c>
      <c r="O146" s="34">
        <v>37.69</v>
      </c>
      <c r="P146" s="34">
        <v>7.4</v>
      </c>
      <c r="Q146" s="34">
        <v>18.899999999999999</v>
      </c>
      <c r="R146" s="34">
        <v>0.3</v>
      </c>
      <c r="S146" s="34">
        <v>0.33</v>
      </c>
      <c r="T146" s="34">
        <v>0.27</v>
      </c>
      <c r="U146" s="34">
        <v>0.19</v>
      </c>
      <c r="V146" s="34">
        <v>0.41</v>
      </c>
      <c r="W146" s="34">
        <v>1.26</v>
      </c>
      <c r="X146" s="34">
        <v>1.1369532428355957</v>
      </c>
      <c r="Y146" s="34">
        <v>1.3601809954751132</v>
      </c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6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</row>
    <row r="147" spans="1:47" ht="15.75" customHeight="1">
      <c r="A147" s="51">
        <v>45758</v>
      </c>
      <c r="B147" s="33" t="s">
        <v>182</v>
      </c>
      <c r="C147" s="37">
        <v>1489</v>
      </c>
      <c r="D147" s="34">
        <v>19</v>
      </c>
      <c r="E147" s="34">
        <v>19.100000000000001</v>
      </c>
      <c r="F147" s="34">
        <v>4.41</v>
      </c>
      <c r="G147" s="34">
        <v>0.28999999999999998</v>
      </c>
      <c r="H147" s="34">
        <v>0.39</v>
      </c>
      <c r="I147" s="31">
        <v>1.6E-2</v>
      </c>
      <c r="J147" s="31">
        <v>0.13900000000000001</v>
      </c>
      <c r="K147" s="31">
        <v>6.8000000000000005E-2</v>
      </c>
      <c r="L147" s="31">
        <v>0.02</v>
      </c>
      <c r="M147" s="35">
        <f t="shared" si="9"/>
        <v>94.667000000000002</v>
      </c>
      <c r="N147" s="34">
        <v>34.380000000000003</v>
      </c>
      <c r="O147" s="34">
        <v>38.53</v>
      </c>
      <c r="P147" s="34">
        <v>6.91</v>
      </c>
      <c r="Q147" s="34">
        <v>17.5</v>
      </c>
      <c r="R147" s="34">
        <v>0.23</v>
      </c>
      <c r="S147" s="34">
        <v>0.35</v>
      </c>
      <c r="T147" s="34">
        <v>0.33</v>
      </c>
      <c r="U147" s="34">
        <v>0.24</v>
      </c>
      <c r="V147" s="34">
        <v>0.48</v>
      </c>
      <c r="W147" s="34">
        <v>0.92</v>
      </c>
      <c r="X147" s="34">
        <v>1.1207097149505525</v>
      </c>
      <c r="Y147" s="34">
        <v>1.321698662012798</v>
      </c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6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</row>
    <row r="148" spans="1:47" ht="15.75" customHeight="1">
      <c r="A148" s="51">
        <v>45758</v>
      </c>
      <c r="B148" s="33" t="s">
        <v>183</v>
      </c>
      <c r="C148" s="37">
        <v>1482</v>
      </c>
      <c r="D148" s="34">
        <v>20.3</v>
      </c>
      <c r="E148" s="34">
        <v>20.399999999999999</v>
      </c>
      <c r="F148" s="34">
        <v>4.3499999999999996</v>
      </c>
      <c r="G148" s="34">
        <v>0.22</v>
      </c>
      <c r="H148" s="34">
        <v>0.41</v>
      </c>
      <c r="I148" s="31">
        <v>2.1999999999999999E-2</v>
      </c>
      <c r="J148" s="31">
        <v>0.114</v>
      </c>
      <c r="K148" s="31">
        <v>4.8000000000000001E-2</v>
      </c>
      <c r="L148" s="31">
        <v>1.6E-2</v>
      </c>
      <c r="M148" s="35">
        <f t="shared" si="9"/>
        <v>94.82</v>
      </c>
      <c r="N148" s="34">
        <v>33.61</v>
      </c>
      <c r="O148" s="34">
        <v>38.85</v>
      </c>
      <c r="P148" s="34">
        <v>7.13</v>
      </c>
      <c r="Q148" s="34">
        <v>17.670000000000002</v>
      </c>
      <c r="R148" s="34">
        <v>0.26</v>
      </c>
      <c r="S148" s="34">
        <v>0.31</v>
      </c>
      <c r="T148" s="34">
        <v>0.26</v>
      </c>
      <c r="U148" s="34">
        <v>0.23</v>
      </c>
      <c r="V148" s="34">
        <v>0.5</v>
      </c>
      <c r="W148" s="34">
        <v>1.03</v>
      </c>
      <c r="X148" s="34">
        <v>1.1559059803629872</v>
      </c>
      <c r="Y148" s="34">
        <v>1.3680452246355252</v>
      </c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6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</row>
    <row r="149" spans="1:47" ht="15.75" customHeight="1">
      <c r="A149" s="51">
        <v>45758</v>
      </c>
      <c r="B149" s="33" t="s">
        <v>184</v>
      </c>
      <c r="C149" s="37">
        <v>1487</v>
      </c>
      <c r="D149" s="34">
        <v>23.2</v>
      </c>
      <c r="E149" s="34">
        <v>23.3</v>
      </c>
      <c r="F149" s="34">
        <v>4.37</v>
      </c>
      <c r="G149" s="34">
        <v>0.21</v>
      </c>
      <c r="H149" s="34">
        <v>0.49</v>
      </c>
      <c r="I149" s="31">
        <v>1.7999999999999999E-2</v>
      </c>
      <c r="J149" s="31">
        <v>0.10100000000000001</v>
      </c>
      <c r="K149" s="31">
        <v>5.6000000000000001E-2</v>
      </c>
      <c r="L149" s="31">
        <v>1.4999999999999999E-2</v>
      </c>
      <c r="M149" s="35">
        <f t="shared" si="9"/>
        <v>94.74</v>
      </c>
      <c r="N149" s="34">
        <v>34.42</v>
      </c>
      <c r="O149" s="34">
        <v>38.619999999999997</v>
      </c>
      <c r="P149" s="34">
        <v>6.79</v>
      </c>
      <c r="Q149" s="34">
        <v>17.66</v>
      </c>
      <c r="R149" s="34">
        <v>0.22</v>
      </c>
      <c r="S149" s="34">
        <v>0.27</v>
      </c>
      <c r="T149" s="34">
        <v>0.32</v>
      </c>
      <c r="U149" s="34">
        <v>0.25</v>
      </c>
      <c r="V149" s="34">
        <v>0.42</v>
      </c>
      <c r="W149" s="34">
        <v>0.8</v>
      </c>
      <c r="X149" s="34">
        <v>1.1220220801859382</v>
      </c>
      <c r="Y149" s="34">
        <v>1.3192911098198721</v>
      </c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6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</row>
    <row r="150" spans="1:47" ht="15.75" customHeight="1">
      <c r="A150" s="51"/>
      <c r="B150" s="33"/>
      <c r="C150" s="37"/>
      <c r="D150" s="34"/>
      <c r="E150" s="34"/>
      <c r="F150" s="34"/>
      <c r="G150" s="34"/>
      <c r="H150" s="34"/>
      <c r="I150" s="31"/>
      <c r="J150" s="31"/>
      <c r="K150" s="31"/>
      <c r="L150" s="31"/>
      <c r="M150" s="35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6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</row>
    <row r="151" spans="1:47" ht="15.75" customHeight="1">
      <c r="A151" s="51">
        <v>45759</v>
      </c>
      <c r="B151" s="33" t="s">
        <v>185</v>
      </c>
      <c r="C151" s="37">
        <v>1478</v>
      </c>
      <c r="D151" s="34">
        <v>0.5</v>
      </c>
      <c r="E151" s="34">
        <v>1</v>
      </c>
      <c r="F151" s="34">
        <v>4.41</v>
      </c>
      <c r="G151" s="34">
        <v>0.2</v>
      </c>
      <c r="H151" s="34">
        <v>0.36</v>
      </c>
      <c r="I151" s="31">
        <v>3.5000000000000003E-2</v>
      </c>
      <c r="J151" s="31">
        <v>0.1</v>
      </c>
      <c r="K151" s="31">
        <v>3.3000000000000002E-2</v>
      </c>
      <c r="L151" s="31">
        <v>1.7000000000000001E-2</v>
      </c>
      <c r="M151" s="35">
        <f t="shared" si="9"/>
        <v>94.844999999999999</v>
      </c>
      <c r="N151" s="34">
        <v>35.64</v>
      </c>
      <c r="O151" s="34">
        <v>37.700000000000003</v>
      </c>
      <c r="P151" s="34">
        <v>6.6</v>
      </c>
      <c r="Q151" s="34">
        <v>17.149999999999999</v>
      </c>
      <c r="R151" s="34">
        <v>0.31</v>
      </c>
      <c r="S151" s="34">
        <v>0.43</v>
      </c>
      <c r="T151" s="34">
        <v>0.36</v>
      </c>
      <c r="U151" s="34">
        <v>0.33</v>
      </c>
      <c r="V151" s="34">
        <v>0.42</v>
      </c>
      <c r="W151" s="34">
        <v>0.94</v>
      </c>
      <c r="X151" s="34">
        <v>1.0578002244668911</v>
      </c>
      <c r="Y151" s="34">
        <v>1.2429854096520765</v>
      </c>
      <c r="Z151" s="34"/>
      <c r="AA151" s="34" t="s">
        <v>48</v>
      </c>
      <c r="AB151" s="34" t="s">
        <v>51</v>
      </c>
      <c r="AC151" s="34"/>
      <c r="AD151" s="34"/>
      <c r="AE151" s="34"/>
      <c r="AF151" s="34"/>
      <c r="AG151" s="34"/>
      <c r="AH151" s="34"/>
      <c r="AI151" s="34"/>
      <c r="AJ151" s="34"/>
      <c r="AK151" s="36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</row>
    <row r="152" spans="1:47" ht="15.75" customHeight="1">
      <c r="A152" s="51">
        <v>45759</v>
      </c>
      <c r="B152" s="33" t="s">
        <v>186</v>
      </c>
      <c r="C152" s="37">
        <v>1478</v>
      </c>
      <c r="D152" s="34">
        <v>2.2000000000000002</v>
      </c>
      <c r="E152" s="34">
        <v>2.2999999999999998</v>
      </c>
      <c r="F152" s="34">
        <v>4.43</v>
      </c>
      <c r="G152" s="34">
        <v>0.18</v>
      </c>
      <c r="H152" s="34">
        <v>0.28000000000000003</v>
      </c>
      <c r="I152" s="31">
        <v>3.5000000000000003E-2</v>
      </c>
      <c r="J152" s="31">
        <v>0.10299999999999999</v>
      </c>
      <c r="K152" s="31">
        <v>2.5999999999999999E-2</v>
      </c>
      <c r="L152" s="31">
        <v>1.4999999999999999E-2</v>
      </c>
      <c r="M152" s="35">
        <f t="shared" si="9"/>
        <v>94.930999999999997</v>
      </c>
      <c r="N152" s="34">
        <v>36.26</v>
      </c>
      <c r="O152" s="34">
        <v>37.17</v>
      </c>
      <c r="P152" s="34">
        <v>6.67</v>
      </c>
      <c r="Q152" s="34">
        <v>16.86</v>
      </c>
      <c r="R152" s="34">
        <v>0.3</v>
      </c>
      <c r="S152" s="34">
        <v>0.42</v>
      </c>
      <c r="T152" s="34">
        <v>0.34</v>
      </c>
      <c r="U152" s="34">
        <v>0.28999999999999998</v>
      </c>
      <c r="V152" s="34">
        <v>0.45</v>
      </c>
      <c r="W152" s="34">
        <v>0.97</v>
      </c>
      <c r="X152" s="34">
        <v>1.0250965250965252</v>
      </c>
      <c r="Y152" s="34">
        <v>1.209045780474352</v>
      </c>
      <c r="Z152" s="34"/>
      <c r="AA152" s="34" t="s">
        <v>50</v>
      </c>
      <c r="AB152" s="34">
        <v>6.3</v>
      </c>
      <c r="AC152" s="77">
        <v>24.6</v>
      </c>
      <c r="AD152" s="77">
        <v>18.600000000000001</v>
      </c>
      <c r="AE152" s="77">
        <v>0.6</v>
      </c>
      <c r="AF152" s="34">
        <v>3.08</v>
      </c>
      <c r="AG152" s="77">
        <f>100-(AF152+AE152+AD152+AC152)</f>
        <v>53.12</v>
      </c>
      <c r="AH152" s="77">
        <f>AC152/AD152</f>
        <v>1.3225806451612903</v>
      </c>
      <c r="AI152" s="77">
        <f>AD152/(AC152+AD152)*100</f>
        <v>43.055555555555557</v>
      </c>
      <c r="AJ152" s="77">
        <f>AC152*3050/100+AF152*3050/100</f>
        <v>844.24</v>
      </c>
      <c r="AK152" s="36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</row>
    <row r="153" spans="1:47" ht="15.75" customHeight="1">
      <c r="A153" s="51">
        <v>45759</v>
      </c>
      <c r="B153" s="33" t="s">
        <v>187</v>
      </c>
      <c r="C153" s="37">
        <v>1467</v>
      </c>
      <c r="D153" s="34">
        <v>4.3</v>
      </c>
      <c r="E153" s="34">
        <v>4.4000000000000004</v>
      </c>
      <c r="F153" s="34">
        <v>4.41</v>
      </c>
      <c r="G153" s="34">
        <v>0.22</v>
      </c>
      <c r="H153" s="34">
        <v>0.37</v>
      </c>
      <c r="I153" s="31">
        <v>2.1000000000000001E-2</v>
      </c>
      <c r="J153" s="31">
        <v>0.109</v>
      </c>
      <c r="K153" s="31">
        <v>4.8000000000000001E-2</v>
      </c>
      <c r="L153" s="31">
        <v>1.7000000000000001E-2</v>
      </c>
      <c r="M153" s="35">
        <f t="shared" si="9"/>
        <v>94.805000000000007</v>
      </c>
      <c r="N153" s="34">
        <v>34.86</v>
      </c>
      <c r="O153" s="34">
        <v>38.229999999999997</v>
      </c>
      <c r="P153" s="34">
        <v>6.83</v>
      </c>
      <c r="Q153" s="34">
        <v>17.25</v>
      </c>
      <c r="R153" s="34">
        <v>0.25</v>
      </c>
      <c r="S153" s="34">
        <v>0.41</v>
      </c>
      <c r="T153" s="34">
        <v>0.36</v>
      </c>
      <c r="U153" s="34">
        <v>0.22</v>
      </c>
      <c r="V153" s="34">
        <v>0.48</v>
      </c>
      <c r="W153" s="34">
        <v>1</v>
      </c>
      <c r="X153" s="34">
        <v>1.0966724039013196</v>
      </c>
      <c r="Y153" s="34">
        <v>1.2925989672977625</v>
      </c>
      <c r="Z153" s="34"/>
      <c r="AA153" s="34" t="s">
        <v>53</v>
      </c>
      <c r="AB153" s="34" t="s">
        <v>51</v>
      </c>
      <c r="AC153" s="34"/>
      <c r="AD153" s="34"/>
      <c r="AE153" s="34"/>
      <c r="AF153" s="34"/>
      <c r="AG153" s="34"/>
      <c r="AH153" s="34"/>
      <c r="AI153" s="34"/>
      <c r="AJ153" s="34"/>
      <c r="AK153" s="36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</row>
    <row r="154" spans="1:47" ht="15.75" customHeight="1">
      <c r="A154" s="51">
        <v>45759</v>
      </c>
      <c r="B154" s="33" t="s">
        <v>188</v>
      </c>
      <c r="C154" s="37">
        <v>1477</v>
      </c>
      <c r="D154" s="34">
        <v>6</v>
      </c>
      <c r="E154" s="34">
        <v>6.1</v>
      </c>
      <c r="F154" s="34">
        <v>4.3600000000000003</v>
      </c>
      <c r="G154" s="34">
        <v>0.24</v>
      </c>
      <c r="H154" s="34">
        <v>0.59</v>
      </c>
      <c r="I154" s="31">
        <v>2.4E-2</v>
      </c>
      <c r="J154" s="31">
        <v>0.13700000000000001</v>
      </c>
      <c r="K154" s="31">
        <v>6.6000000000000003E-2</v>
      </c>
      <c r="L154" s="31">
        <v>6.6000000000000003E-2</v>
      </c>
      <c r="M154" s="35">
        <f t="shared" si="9"/>
        <v>94.516999999999996</v>
      </c>
      <c r="N154" s="34">
        <v>34.49</v>
      </c>
      <c r="O154" s="34">
        <v>38.56</v>
      </c>
      <c r="P154" s="34">
        <v>6.75</v>
      </c>
      <c r="Q154" s="34">
        <v>17.63</v>
      </c>
      <c r="R154" s="34">
        <v>0.2</v>
      </c>
      <c r="S154" s="34">
        <v>0.34</v>
      </c>
      <c r="T154" s="34">
        <v>0.36</v>
      </c>
      <c r="U154" s="34">
        <v>0.21</v>
      </c>
      <c r="V154" s="34">
        <v>0.45</v>
      </c>
      <c r="W154" s="34">
        <v>0.9</v>
      </c>
      <c r="X154" s="34">
        <v>1.1180052189040302</v>
      </c>
      <c r="Y154" s="34">
        <v>1.3137141200347926</v>
      </c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6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</row>
    <row r="155" spans="1:47" ht="15.75" customHeight="1">
      <c r="A155" s="51">
        <v>45759</v>
      </c>
      <c r="B155" s="33" t="s">
        <v>189</v>
      </c>
      <c r="C155" s="37">
        <v>1497</v>
      </c>
      <c r="D155" s="34">
        <v>6.55</v>
      </c>
      <c r="E155" s="34">
        <v>7.05</v>
      </c>
      <c r="F155" s="34">
        <v>4.16</v>
      </c>
      <c r="G155" s="34">
        <v>0.25</v>
      </c>
      <c r="H155" s="34">
        <v>0.53</v>
      </c>
      <c r="I155" s="31">
        <v>1.6E-2</v>
      </c>
      <c r="J155" s="31">
        <v>0.13700000000000001</v>
      </c>
      <c r="K155" s="31">
        <v>5.7000000000000002E-2</v>
      </c>
      <c r="L155" s="31">
        <v>2.3E-2</v>
      </c>
      <c r="M155" s="35">
        <f t="shared" si="9"/>
        <v>94.826999999999998</v>
      </c>
      <c r="N155" s="34">
        <v>35.020000000000003</v>
      </c>
      <c r="O155" s="34">
        <v>38.21</v>
      </c>
      <c r="P155" s="34">
        <v>6.67</v>
      </c>
      <c r="Q155" s="34">
        <v>17.600000000000001</v>
      </c>
      <c r="R155" s="34">
        <v>0.25</v>
      </c>
      <c r="S155" s="34">
        <v>0.28999999999999998</v>
      </c>
      <c r="T155" s="34">
        <v>0.3</v>
      </c>
      <c r="U155" s="34">
        <v>0.23</v>
      </c>
      <c r="V155" s="34">
        <v>0.49</v>
      </c>
      <c r="W155" s="34">
        <v>0.84</v>
      </c>
      <c r="X155" s="34">
        <v>1.0900000000000001</v>
      </c>
      <c r="Y155" s="34">
        <v>1.28</v>
      </c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6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</row>
    <row r="156" spans="1:47" ht="15.75" customHeight="1">
      <c r="A156" s="51">
        <v>45759</v>
      </c>
      <c r="B156" s="33" t="s">
        <v>190</v>
      </c>
      <c r="C156" s="37">
        <v>1507</v>
      </c>
      <c r="D156" s="34">
        <v>10.130000000000001</v>
      </c>
      <c r="E156" s="34">
        <v>10.23</v>
      </c>
      <c r="F156" s="34">
        <v>4.32</v>
      </c>
      <c r="G156" s="34">
        <v>0.26</v>
      </c>
      <c r="H156" s="34">
        <v>0.71</v>
      </c>
      <c r="I156" s="31">
        <v>1.4E-2</v>
      </c>
      <c r="J156" s="31">
        <v>0.12</v>
      </c>
      <c r="K156" s="31">
        <v>8.2000000000000003E-2</v>
      </c>
      <c r="L156" s="31">
        <v>1.7000000000000001E-2</v>
      </c>
      <c r="M156" s="35">
        <f t="shared" si="9"/>
        <v>94.477000000000004</v>
      </c>
      <c r="N156" s="34">
        <v>35.08</v>
      </c>
      <c r="O156" s="34">
        <v>38.57</v>
      </c>
      <c r="P156" s="34">
        <v>6.57</v>
      </c>
      <c r="Q156" s="34">
        <v>17.420000000000002</v>
      </c>
      <c r="R156" s="34">
        <v>0.26</v>
      </c>
      <c r="S156" s="34">
        <v>0.26</v>
      </c>
      <c r="T156" s="34">
        <v>0.3</v>
      </c>
      <c r="U156" s="34">
        <v>0.22</v>
      </c>
      <c r="V156" s="34">
        <v>0.46</v>
      </c>
      <c r="W156" s="34">
        <v>0.76</v>
      </c>
      <c r="X156" s="34">
        <v>1.0994868871151653</v>
      </c>
      <c r="Y156" s="34">
        <v>1.2867730900798175</v>
      </c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6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</row>
    <row r="157" spans="1:47" ht="15.75" customHeight="1">
      <c r="A157" s="51">
        <v>45759</v>
      </c>
      <c r="B157" s="33" t="s">
        <v>191</v>
      </c>
      <c r="C157" s="37">
        <v>1490</v>
      </c>
      <c r="D157" s="34">
        <v>11</v>
      </c>
      <c r="E157" s="34">
        <v>11.1</v>
      </c>
      <c r="F157" s="34">
        <v>4.3600000000000003</v>
      </c>
      <c r="G157" s="34">
        <v>0.23</v>
      </c>
      <c r="H157" s="34">
        <v>0.43</v>
      </c>
      <c r="I157" s="31">
        <v>2.9000000000000001E-2</v>
      </c>
      <c r="J157" s="31">
        <v>0.111</v>
      </c>
      <c r="K157" s="31">
        <v>4.3999999999999997E-2</v>
      </c>
      <c r="L157" s="31">
        <v>1.4999999999999999E-2</v>
      </c>
      <c r="M157" s="35">
        <f t="shared" si="9"/>
        <v>94.781000000000006</v>
      </c>
      <c r="N157" s="34">
        <v>35.81</v>
      </c>
      <c r="O157" s="34">
        <v>37.28</v>
      </c>
      <c r="P157" s="34">
        <v>6.54</v>
      </c>
      <c r="Q157" s="34">
        <v>17.39</v>
      </c>
      <c r="R157" s="34">
        <v>0.33</v>
      </c>
      <c r="S157" s="34">
        <v>0.39</v>
      </c>
      <c r="T157" s="34">
        <v>0.36</v>
      </c>
      <c r="U157" s="34">
        <v>0.32</v>
      </c>
      <c r="V157" s="34">
        <v>0.52</v>
      </c>
      <c r="W157" s="34">
        <v>0.86</v>
      </c>
      <c r="X157" s="34">
        <v>1.0410499860374196</v>
      </c>
      <c r="Y157" s="34">
        <v>1.2236805361630829</v>
      </c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6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</row>
    <row r="158" spans="1:47" ht="15.75" customHeight="1">
      <c r="A158" s="51">
        <v>45759</v>
      </c>
      <c r="B158" s="33" t="s">
        <v>192</v>
      </c>
      <c r="C158" s="37">
        <v>1476</v>
      </c>
      <c r="D158" s="34">
        <v>13.2</v>
      </c>
      <c r="E158" s="34">
        <v>13.3</v>
      </c>
      <c r="F158" s="34">
        <v>4.41</v>
      </c>
      <c r="G158" s="34">
        <v>0.24</v>
      </c>
      <c r="H158" s="34">
        <v>0.35</v>
      </c>
      <c r="I158" s="31">
        <v>2.9000000000000001E-2</v>
      </c>
      <c r="J158" s="31">
        <v>0.111</v>
      </c>
      <c r="K158" s="31">
        <v>4.2999999999999997E-2</v>
      </c>
      <c r="L158" s="31">
        <v>1.7999999999999999E-2</v>
      </c>
      <c r="M158" s="35">
        <f t="shared" si="9"/>
        <v>94.799000000000007</v>
      </c>
      <c r="N158" s="34">
        <v>35.96</v>
      </c>
      <c r="O158" s="34">
        <v>37.479999999999997</v>
      </c>
      <c r="P158" s="34">
        <v>6.76</v>
      </c>
      <c r="Q158" s="34">
        <v>16.559999999999999</v>
      </c>
      <c r="R158" s="34">
        <v>0.33</v>
      </c>
      <c r="S158" s="34">
        <v>0.48</v>
      </c>
      <c r="T158" s="34">
        <v>0.37</v>
      </c>
      <c r="U158" s="34">
        <v>0.3</v>
      </c>
      <c r="V158" s="34">
        <v>0.54</v>
      </c>
      <c r="W158" s="34">
        <v>1.01</v>
      </c>
      <c r="X158" s="34">
        <v>1.0422691879866517</v>
      </c>
      <c r="Y158" s="34">
        <v>1.2302558398220242</v>
      </c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6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</row>
    <row r="159" spans="1:47" ht="15.75" customHeight="1">
      <c r="A159" s="51">
        <v>45759</v>
      </c>
      <c r="B159" s="33" t="s">
        <v>193</v>
      </c>
      <c r="C159" s="37">
        <v>1480</v>
      </c>
      <c r="D159" s="34">
        <v>15.1</v>
      </c>
      <c r="E159" s="34">
        <v>15.2</v>
      </c>
      <c r="F159" s="34">
        <v>4.33</v>
      </c>
      <c r="G159" s="34">
        <v>0.22</v>
      </c>
      <c r="H159" s="34">
        <v>0.54</v>
      </c>
      <c r="I159" s="31">
        <v>2.3E-2</v>
      </c>
      <c r="J159" s="31">
        <v>0.13</v>
      </c>
      <c r="K159" s="31">
        <v>5.3999999999999999E-2</v>
      </c>
      <c r="L159" s="31">
        <v>1.6E-2</v>
      </c>
      <c r="M159" s="35">
        <f t="shared" si="9"/>
        <v>94.686999999999998</v>
      </c>
      <c r="N159" s="34">
        <v>35.56</v>
      </c>
      <c r="O159" s="34">
        <v>38.79</v>
      </c>
      <c r="P159" s="34">
        <v>6.98</v>
      </c>
      <c r="Q159" s="34">
        <v>16.059999999999999</v>
      </c>
      <c r="R159" s="34">
        <v>0.31</v>
      </c>
      <c r="S159" s="34">
        <v>0.3</v>
      </c>
      <c r="T159" s="34">
        <v>0.28000000000000003</v>
      </c>
      <c r="U159" s="34">
        <v>0.2</v>
      </c>
      <c r="V159" s="34">
        <v>0.47</v>
      </c>
      <c r="W159" s="34">
        <v>0.94</v>
      </c>
      <c r="X159" s="34">
        <v>1.0908323959505062</v>
      </c>
      <c r="Y159" s="34">
        <v>1.2871203599550054</v>
      </c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6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</row>
    <row r="160" spans="1:47" ht="15.75" customHeight="1">
      <c r="A160" s="51">
        <v>45759</v>
      </c>
      <c r="B160" s="33" t="s">
        <v>194</v>
      </c>
      <c r="C160" s="37">
        <v>1466</v>
      </c>
      <c r="D160" s="34">
        <v>17.100000000000001</v>
      </c>
      <c r="E160" s="34">
        <v>17.2</v>
      </c>
      <c r="F160" s="34">
        <v>4.3499999999999996</v>
      </c>
      <c r="G160" s="34">
        <v>0.21</v>
      </c>
      <c r="H160" s="34">
        <v>0.39</v>
      </c>
      <c r="I160" s="31">
        <v>3.2000000000000001E-2</v>
      </c>
      <c r="J160" s="31">
        <v>0.108</v>
      </c>
      <c r="K160" s="31">
        <v>3.5999999999999997E-2</v>
      </c>
      <c r="L160" s="31">
        <v>1.4E-2</v>
      </c>
      <c r="M160" s="35">
        <f t="shared" si="9"/>
        <v>94.86</v>
      </c>
      <c r="N160" s="34">
        <v>35.520000000000003</v>
      </c>
      <c r="O160" s="34">
        <v>38.89</v>
      </c>
      <c r="P160" s="34">
        <v>7.2</v>
      </c>
      <c r="Q160" s="34">
        <v>15.35</v>
      </c>
      <c r="R160" s="34">
        <v>0.32</v>
      </c>
      <c r="S160" s="34">
        <v>0.38</v>
      </c>
      <c r="T160" s="34">
        <v>0.28000000000000003</v>
      </c>
      <c r="U160" s="34">
        <v>0.23</v>
      </c>
      <c r="V160" s="34">
        <v>0.48</v>
      </c>
      <c r="W160" s="34">
        <v>1.1000000000000001</v>
      </c>
      <c r="X160" s="34">
        <v>1.0948761261261259</v>
      </c>
      <c r="Y160" s="34">
        <v>1.2975788288288288</v>
      </c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6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</row>
    <row r="161" spans="1:47" ht="15.75" customHeight="1">
      <c r="A161" s="51">
        <v>45759</v>
      </c>
      <c r="B161" s="33" t="s">
        <v>195</v>
      </c>
      <c r="C161" s="37">
        <v>1465</v>
      </c>
      <c r="D161" s="34">
        <v>18.399999999999999</v>
      </c>
      <c r="E161" s="34">
        <v>18.5</v>
      </c>
      <c r="F161" s="34">
        <v>4.32</v>
      </c>
      <c r="G161" s="34">
        <v>0.19</v>
      </c>
      <c r="H161" s="34">
        <v>0.28000000000000003</v>
      </c>
      <c r="I161" s="31">
        <v>2.8000000000000001E-2</v>
      </c>
      <c r="J161" s="31">
        <v>0.105</v>
      </c>
      <c r="K161" s="31">
        <v>3.1E-2</v>
      </c>
      <c r="L161" s="31">
        <v>1.4E-2</v>
      </c>
      <c r="M161" s="35">
        <f t="shared" si="9"/>
        <v>95.031999999999996</v>
      </c>
      <c r="N161" s="34">
        <v>35.17</v>
      </c>
      <c r="O161" s="34">
        <v>39.22</v>
      </c>
      <c r="P161" s="34">
        <v>7.22</v>
      </c>
      <c r="Q161" s="34">
        <v>15.12</v>
      </c>
      <c r="R161" s="34">
        <v>0.55000000000000004</v>
      </c>
      <c r="S161" s="34">
        <v>0.4</v>
      </c>
      <c r="T161" s="34">
        <v>0.28000000000000003</v>
      </c>
      <c r="U161" s="34">
        <v>0.2</v>
      </c>
      <c r="V161" s="34">
        <v>0.52</v>
      </c>
      <c r="W161" s="34">
        <v>1.1100000000000001</v>
      </c>
      <c r="X161" s="34">
        <v>1.1151549616150127</v>
      </c>
      <c r="Y161" s="34">
        <v>1.3204435598521467</v>
      </c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6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</row>
    <row r="162" spans="1:47" ht="15.75" customHeight="1">
      <c r="A162" s="51">
        <v>45759</v>
      </c>
      <c r="B162" s="33" t="s">
        <v>196</v>
      </c>
      <c r="C162" s="37">
        <v>1472</v>
      </c>
      <c r="D162" s="34">
        <v>20.100000000000001</v>
      </c>
      <c r="E162" s="34">
        <v>20.2</v>
      </c>
      <c r="F162" s="34">
        <v>4.3600000000000003</v>
      </c>
      <c r="G162" s="34">
        <v>0.23</v>
      </c>
      <c r="H162" s="34">
        <v>0.44</v>
      </c>
      <c r="I162" s="31">
        <v>1.4999999999999999E-2</v>
      </c>
      <c r="J162" s="31">
        <v>0.114</v>
      </c>
      <c r="K162" s="31">
        <v>4.5999999999999999E-2</v>
      </c>
      <c r="L162" s="31">
        <v>1.4999999999999999E-2</v>
      </c>
      <c r="M162" s="35">
        <f t="shared" si="9"/>
        <v>94.78</v>
      </c>
      <c r="N162" s="34">
        <v>34.51</v>
      </c>
      <c r="O162" s="34">
        <v>39.53</v>
      </c>
      <c r="P162" s="34">
        <v>7.08</v>
      </c>
      <c r="Q162" s="34">
        <v>15.91</v>
      </c>
      <c r="R162" s="34">
        <v>0.44</v>
      </c>
      <c r="S162" s="34">
        <v>0.33</v>
      </c>
      <c r="T162" s="34">
        <v>0.27</v>
      </c>
      <c r="U162" s="34">
        <v>0.21</v>
      </c>
      <c r="V162" s="34">
        <v>0.56000000000000005</v>
      </c>
      <c r="W162" s="34">
        <v>1.04</v>
      </c>
      <c r="X162" s="34">
        <v>1.1454650825847581</v>
      </c>
      <c r="Y162" s="34">
        <v>1.3506230078238193</v>
      </c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6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</row>
    <row r="163" spans="1:47" ht="15.75" customHeight="1">
      <c r="A163" s="51">
        <v>45759</v>
      </c>
      <c r="B163" s="33" t="s">
        <v>197</v>
      </c>
      <c r="C163" s="37">
        <v>1483</v>
      </c>
      <c r="D163" s="34">
        <v>21.5</v>
      </c>
      <c r="E163" s="34">
        <v>22</v>
      </c>
      <c r="F163" s="34">
        <v>4.38</v>
      </c>
      <c r="G163" s="34">
        <v>0.18</v>
      </c>
      <c r="H163" s="34">
        <v>0.47</v>
      </c>
      <c r="I163" s="31">
        <v>1.7999999999999999E-2</v>
      </c>
      <c r="J163" s="31">
        <v>9.7000000000000003E-2</v>
      </c>
      <c r="K163" s="31">
        <v>4.5999999999999999E-2</v>
      </c>
      <c r="L163" s="31">
        <v>1.2999999999999999E-2</v>
      </c>
      <c r="M163" s="35">
        <f t="shared" si="9"/>
        <v>94.796000000000006</v>
      </c>
      <c r="N163" s="34">
        <v>35.28</v>
      </c>
      <c r="O163" s="34">
        <v>38.76</v>
      </c>
      <c r="P163" s="34">
        <v>6.81</v>
      </c>
      <c r="Q163" s="34">
        <v>16.53</v>
      </c>
      <c r="R163" s="34">
        <v>0.28000000000000003</v>
      </c>
      <c r="S163" s="34">
        <v>0.31</v>
      </c>
      <c r="T163" s="34">
        <v>0.34</v>
      </c>
      <c r="U163" s="34">
        <v>0.24</v>
      </c>
      <c r="V163" s="34">
        <v>0.52</v>
      </c>
      <c r="W163" s="34">
        <v>0.81</v>
      </c>
      <c r="X163" s="34">
        <v>1.0986394557823129</v>
      </c>
      <c r="Y163" s="34">
        <v>1.2916666666666667</v>
      </c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6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</row>
    <row r="164" spans="1:47" ht="15.75" customHeight="1">
      <c r="A164" s="51"/>
      <c r="B164" s="33"/>
      <c r="C164" s="37"/>
      <c r="D164" s="34"/>
      <c r="E164" s="34"/>
      <c r="F164" s="34"/>
      <c r="G164" s="34"/>
      <c r="H164" s="34"/>
      <c r="I164" s="31"/>
      <c r="J164" s="31"/>
      <c r="K164" s="31"/>
      <c r="L164" s="31"/>
      <c r="M164" s="35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6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</row>
    <row r="165" spans="1:47" ht="15.75" customHeight="1">
      <c r="A165" s="51">
        <v>45760</v>
      </c>
      <c r="B165" s="33" t="s">
        <v>198</v>
      </c>
      <c r="C165" s="37">
        <v>1491</v>
      </c>
      <c r="D165" s="34">
        <v>0.2</v>
      </c>
      <c r="E165" s="34">
        <v>0.3</v>
      </c>
      <c r="F165" s="34">
        <v>4.37</v>
      </c>
      <c r="G165" s="34">
        <v>0.18</v>
      </c>
      <c r="H165" s="34">
        <v>0.48</v>
      </c>
      <c r="I165" s="31">
        <v>1.9E-2</v>
      </c>
      <c r="J165" s="31">
        <v>0.1</v>
      </c>
      <c r="K165" s="31">
        <v>0.05</v>
      </c>
      <c r="L165" s="31">
        <v>1.0999999999999999E-2</v>
      </c>
      <c r="M165" s="35">
        <f t="shared" si="9"/>
        <v>94.79</v>
      </c>
      <c r="N165" s="34">
        <v>35.32</v>
      </c>
      <c r="O165" s="34">
        <v>38.74</v>
      </c>
      <c r="P165" s="34">
        <v>6.9</v>
      </c>
      <c r="Q165" s="34">
        <v>16.559999999999999</v>
      </c>
      <c r="R165" s="34">
        <v>0.23</v>
      </c>
      <c r="S165" s="34">
        <v>0.3</v>
      </c>
      <c r="T165" s="34">
        <v>0.32</v>
      </c>
      <c r="U165" s="34">
        <v>0.21</v>
      </c>
      <c r="V165" s="34">
        <v>0.47</v>
      </c>
      <c r="W165" s="34">
        <v>0.83</v>
      </c>
      <c r="X165" s="34">
        <v>1.0968289920724803</v>
      </c>
      <c r="Y165" s="34">
        <v>1.2921857304643263</v>
      </c>
      <c r="Z165" s="34"/>
      <c r="AA165" s="34" t="s">
        <v>48</v>
      </c>
      <c r="AB165" s="34">
        <v>22.3</v>
      </c>
      <c r="AC165" s="34">
        <v>25</v>
      </c>
      <c r="AD165" s="34">
        <v>18.600000000000001</v>
      </c>
      <c r="AE165" s="34">
        <v>0.6</v>
      </c>
      <c r="AF165" s="34">
        <v>3.45</v>
      </c>
      <c r="AG165" s="34">
        <v>52.349999999999994</v>
      </c>
      <c r="AH165" s="34">
        <v>1.3440860215053763</v>
      </c>
      <c r="AI165" s="34">
        <v>42.660550458715598</v>
      </c>
      <c r="AJ165" s="34">
        <v>867.72500000000002</v>
      </c>
      <c r="AK165" s="36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</row>
    <row r="166" spans="1:47" ht="15.75" customHeight="1">
      <c r="A166" s="51">
        <v>45760</v>
      </c>
      <c r="B166" s="33" t="s">
        <v>199</v>
      </c>
      <c r="C166" s="37">
        <v>1464</v>
      </c>
      <c r="D166" s="34">
        <v>1.45</v>
      </c>
      <c r="E166" s="34">
        <v>1.55</v>
      </c>
      <c r="F166" s="34">
        <v>4.32</v>
      </c>
      <c r="G166" s="34">
        <v>0.14000000000000001</v>
      </c>
      <c r="H166" s="34">
        <v>0.3</v>
      </c>
      <c r="I166" s="31">
        <v>1.6E-2</v>
      </c>
      <c r="J166" s="31">
        <v>0.10199999999999999</v>
      </c>
      <c r="K166" s="31">
        <v>3.1E-2</v>
      </c>
      <c r="L166" s="31">
        <v>1.7999999999999999E-2</v>
      </c>
      <c r="M166" s="35">
        <f t="shared" si="9"/>
        <v>95.073000000000008</v>
      </c>
      <c r="N166" s="34">
        <v>35.119999999999997</v>
      </c>
      <c r="O166" s="34">
        <v>39.159999999999997</v>
      </c>
      <c r="P166" s="34">
        <v>7.14</v>
      </c>
      <c r="Q166" s="34">
        <v>15.73</v>
      </c>
      <c r="R166" s="34">
        <v>0.35</v>
      </c>
      <c r="S166" s="34">
        <v>0.32</v>
      </c>
      <c r="T166" s="34">
        <v>0.27</v>
      </c>
      <c r="U166" s="34">
        <v>0.23</v>
      </c>
      <c r="V166" s="34">
        <v>0.55000000000000004</v>
      </c>
      <c r="W166" s="34">
        <v>1.02</v>
      </c>
      <c r="X166" s="34">
        <v>1.1150341685649203</v>
      </c>
      <c r="Y166" s="34">
        <v>1.3183371298405466</v>
      </c>
      <c r="Z166" s="34"/>
      <c r="AA166" s="34" t="s">
        <v>50</v>
      </c>
      <c r="AB166" s="34">
        <v>6.5</v>
      </c>
      <c r="AC166" s="34" t="s">
        <v>51</v>
      </c>
      <c r="AD166" s="34"/>
      <c r="AE166" s="34"/>
      <c r="AF166" s="34"/>
      <c r="AG166" s="34"/>
      <c r="AH166" s="34"/>
      <c r="AI166" s="34"/>
      <c r="AJ166" s="34"/>
      <c r="AK166" s="36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</row>
    <row r="167" spans="1:47" ht="15.75" customHeight="1">
      <c r="A167" s="51">
        <v>45760</v>
      </c>
      <c r="B167" s="33" t="s">
        <v>200</v>
      </c>
      <c r="C167" s="37">
        <v>1485</v>
      </c>
      <c r="D167" s="34">
        <v>3.1</v>
      </c>
      <c r="E167" s="34">
        <v>3.2</v>
      </c>
      <c r="F167" s="34">
        <v>4.37</v>
      </c>
      <c r="G167" s="34">
        <v>0.16</v>
      </c>
      <c r="H167" s="34">
        <v>0.48</v>
      </c>
      <c r="I167" s="31">
        <v>0.01</v>
      </c>
      <c r="J167" s="31">
        <v>8.5000000000000006E-2</v>
      </c>
      <c r="K167" s="31">
        <v>4.4999999999999998E-2</v>
      </c>
      <c r="L167" s="31">
        <v>0.01</v>
      </c>
      <c r="M167" s="35">
        <f t="shared" si="9"/>
        <v>94.84</v>
      </c>
      <c r="N167" s="34">
        <v>35.74</v>
      </c>
      <c r="O167" s="34">
        <v>38.18</v>
      </c>
      <c r="P167" s="34">
        <v>6.89</v>
      </c>
      <c r="Q167" s="34">
        <v>16.239999999999998</v>
      </c>
      <c r="R167" s="34">
        <v>0.28000000000000003</v>
      </c>
      <c r="S167" s="34">
        <v>0.34</v>
      </c>
      <c r="T167" s="34">
        <v>0.31</v>
      </c>
      <c r="U167" s="34">
        <v>0.3</v>
      </c>
      <c r="V167" s="34">
        <v>0.63</v>
      </c>
      <c r="W167" s="34">
        <v>0.88</v>
      </c>
      <c r="X167" s="34">
        <v>1.0682708449916061</v>
      </c>
      <c r="Y167" s="34">
        <v>1.2610520425293787</v>
      </c>
      <c r="Z167" s="34"/>
      <c r="AA167" s="34" t="s">
        <v>53</v>
      </c>
      <c r="AB167" s="34">
        <v>14.5</v>
      </c>
      <c r="AC167" s="34">
        <v>25.8</v>
      </c>
      <c r="AD167" s="34">
        <v>18.2</v>
      </c>
      <c r="AE167" s="34">
        <v>0.6</v>
      </c>
      <c r="AF167" s="34">
        <v>3.62</v>
      </c>
      <c r="AG167" s="34">
        <v>51.78</v>
      </c>
      <c r="AH167" s="34">
        <v>1.4175824175824177</v>
      </c>
      <c r="AI167" s="34">
        <v>41.363636363636367</v>
      </c>
      <c r="AJ167" s="34">
        <v>897.31</v>
      </c>
      <c r="AK167" s="36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</row>
    <row r="168" spans="1:47" ht="15.75" customHeight="1">
      <c r="A168" s="51">
        <v>45760</v>
      </c>
      <c r="B168" s="33" t="s">
        <v>201</v>
      </c>
      <c r="C168" s="37">
        <v>1478</v>
      </c>
      <c r="D168" s="34">
        <v>5.15</v>
      </c>
      <c r="E168" s="34">
        <v>5.25</v>
      </c>
      <c r="F168" s="34">
        <v>4.3</v>
      </c>
      <c r="G168" s="34">
        <v>0.16</v>
      </c>
      <c r="H168" s="34">
        <v>0.31</v>
      </c>
      <c r="I168" s="31">
        <v>1.0999999999999999E-2</v>
      </c>
      <c r="J168" s="31">
        <v>0.10100000000000001</v>
      </c>
      <c r="K168" s="31">
        <v>3.2000000000000001E-2</v>
      </c>
      <c r="L168" s="31">
        <v>1.4999999999999999E-2</v>
      </c>
      <c r="M168" s="35">
        <f t="shared" si="9"/>
        <v>95.070999999999998</v>
      </c>
      <c r="N168" s="34">
        <v>36.200000000000003</v>
      </c>
      <c r="O168" s="34">
        <v>38.06</v>
      </c>
      <c r="P168" s="34">
        <v>7.02</v>
      </c>
      <c r="Q168" s="34">
        <v>16</v>
      </c>
      <c r="R168" s="34">
        <v>0.27</v>
      </c>
      <c r="S168" s="34">
        <v>0.34</v>
      </c>
      <c r="T168" s="34">
        <v>0.32</v>
      </c>
      <c r="U168" s="34">
        <v>0.26</v>
      </c>
      <c r="V168" s="34">
        <v>0.45</v>
      </c>
      <c r="W168" s="34">
        <v>0.87</v>
      </c>
      <c r="X168" s="34">
        <v>1.0513812154696132</v>
      </c>
      <c r="Y168" s="34">
        <v>1.2453038674033148</v>
      </c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6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</row>
    <row r="169" spans="1:47" ht="15.75" customHeight="1">
      <c r="A169" s="51">
        <v>45760</v>
      </c>
      <c r="B169" s="33" t="s">
        <v>202</v>
      </c>
      <c r="C169" s="37">
        <v>1463</v>
      </c>
      <c r="D169" s="34">
        <v>7.2</v>
      </c>
      <c r="E169" s="34">
        <v>7.3</v>
      </c>
      <c r="F169" s="34">
        <v>4.4000000000000004</v>
      </c>
      <c r="G169" s="34">
        <v>0.16</v>
      </c>
      <c r="H169" s="34">
        <v>0.37</v>
      </c>
      <c r="I169" s="31">
        <v>1.6E-2</v>
      </c>
      <c r="J169" s="31">
        <v>0.105</v>
      </c>
      <c r="K169" s="31">
        <v>3.5000000000000003E-2</v>
      </c>
      <c r="L169" s="31">
        <v>1.2999999999999999E-2</v>
      </c>
      <c r="M169" s="35">
        <f t="shared" si="9"/>
        <v>94.900999999999996</v>
      </c>
      <c r="N169" s="34">
        <v>36.53</v>
      </c>
      <c r="O169" s="34">
        <v>37.380000000000003</v>
      </c>
      <c r="P169" s="34">
        <v>6.94</v>
      </c>
      <c r="Q169" s="34">
        <v>15.95</v>
      </c>
      <c r="R169" s="34">
        <v>0.51</v>
      </c>
      <c r="S169" s="34">
        <v>0.39</v>
      </c>
      <c r="T169" s="34">
        <v>0.34</v>
      </c>
      <c r="U169" s="34">
        <v>0.31</v>
      </c>
      <c r="V169" s="34">
        <v>0.66</v>
      </c>
      <c r="W169" s="34">
        <v>0.89</v>
      </c>
      <c r="X169" s="34">
        <v>1.02</v>
      </c>
      <c r="Y169" s="34">
        <v>1.21</v>
      </c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6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</row>
    <row r="170" spans="1:47" ht="15.75" customHeight="1">
      <c r="A170" s="51">
        <v>45760</v>
      </c>
      <c r="B170" s="33" t="s">
        <v>203</v>
      </c>
      <c r="C170" s="37">
        <v>1476</v>
      </c>
      <c r="D170" s="34">
        <v>9.4</v>
      </c>
      <c r="E170" s="34">
        <v>9.5</v>
      </c>
      <c r="F170" s="34">
        <v>4.38</v>
      </c>
      <c r="G170" s="34">
        <v>0.16</v>
      </c>
      <c r="H170" s="34">
        <v>0.35</v>
      </c>
      <c r="I170" s="31">
        <v>2.1000000000000001E-2</v>
      </c>
      <c r="J170" s="31">
        <v>0.106</v>
      </c>
      <c r="K170" s="31">
        <v>3.5000000000000003E-2</v>
      </c>
      <c r="L170" s="31">
        <v>0.01</v>
      </c>
      <c r="M170" s="35">
        <f t="shared" si="9"/>
        <v>94.938000000000002</v>
      </c>
      <c r="N170" s="34">
        <v>37.01</v>
      </c>
      <c r="O170" s="34">
        <v>37.46</v>
      </c>
      <c r="P170" s="34">
        <v>6.81</v>
      </c>
      <c r="Q170" s="34">
        <v>15.96</v>
      </c>
      <c r="R170" s="34">
        <v>0.28000000000000003</v>
      </c>
      <c r="S170" s="34">
        <v>0.34</v>
      </c>
      <c r="T170" s="34">
        <v>0.32</v>
      </c>
      <c r="U170" s="34">
        <v>0.25</v>
      </c>
      <c r="V170" s="34">
        <v>0.56999999999999995</v>
      </c>
      <c r="W170" s="34">
        <v>0.87</v>
      </c>
      <c r="X170" s="34">
        <v>1.0121588759794651</v>
      </c>
      <c r="Y170" s="34">
        <v>1.1961631991353689</v>
      </c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6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</row>
    <row r="171" spans="1:47" ht="15.75" customHeight="1">
      <c r="A171" s="51">
        <v>45760</v>
      </c>
      <c r="B171" s="33" t="s">
        <v>204</v>
      </c>
      <c r="C171" s="37">
        <v>1469</v>
      </c>
      <c r="D171" s="34">
        <v>10.35</v>
      </c>
      <c r="E171" s="34">
        <v>10.45</v>
      </c>
      <c r="F171" s="34">
        <v>4.3499999999999996</v>
      </c>
      <c r="G171" s="34">
        <v>0.22</v>
      </c>
      <c r="H171" s="34">
        <v>0.6</v>
      </c>
      <c r="I171" s="31">
        <v>1.7999999999999999E-2</v>
      </c>
      <c r="J171" s="31">
        <v>0.111</v>
      </c>
      <c r="K171" s="31">
        <v>5.0999999999999997E-2</v>
      </c>
      <c r="L171" s="31">
        <v>1.7000000000000001E-2</v>
      </c>
      <c r="M171" s="35">
        <f t="shared" si="9"/>
        <v>94.632999999999996</v>
      </c>
      <c r="N171" s="34">
        <v>36.9</v>
      </c>
      <c r="O171" s="34">
        <v>38.15</v>
      </c>
      <c r="P171" s="34">
        <v>6.6</v>
      </c>
      <c r="Q171" s="34">
        <v>15.55</v>
      </c>
      <c r="R171" s="34">
        <v>0.44</v>
      </c>
      <c r="S171" s="34">
        <v>0.33</v>
      </c>
      <c r="T171" s="34">
        <v>0.25</v>
      </c>
      <c r="U171" s="34">
        <v>0.2</v>
      </c>
      <c r="V171" s="34">
        <v>0.53</v>
      </c>
      <c r="W171" s="34">
        <v>0.94</v>
      </c>
      <c r="X171" s="34">
        <v>1.0338753387533874</v>
      </c>
      <c r="Y171" s="34">
        <v>1.2127371273712737</v>
      </c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6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</row>
    <row r="172" spans="1:47" ht="15.75" customHeight="1">
      <c r="A172" s="51">
        <v>45760</v>
      </c>
      <c r="B172" s="33" t="s">
        <v>205</v>
      </c>
      <c r="C172" s="37">
        <v>1485</v>
      </c>
      <c r="D172" s="34">
        <v>12.3</v>
      </c>
      <c r="E172" s="34">
        <v>12.4</v>
      </c>
      <c r="F172" s="34">
        <v>4.37</v>
      </c>
      <c r="G172" s="34">
        <v>0.2</v>
      </c>
      <c r="H172" s="34">
        <v>0.51</v>
      </c>
      <c r="I172" s="31">
        <v>2.7E-2</v>
      </c>
      <c r="J172" s="31">
        <v>0.10100000000000001</v>
      </c>
      <c r="K172" s="31">
        <v>4.5999999999999999E-2</v>
      </c>
      <c r="L172" s="31">
        <v>1.4999999999999999E-2</v>
      </c>
      <c r="M172" s="35">
        <f t="shared" si="9"/>
        <v>94.730999999999995</v>
      </c>
      <c r="N172" s="34">
        <v>36.92</v>
      </c>
      <c r="O172" s="34">
        <v>37.549999999999997</v>
      </c>
      <c r="P172" s="34">
        <v>6.74</v>
      </c>
      <c r="Q172" s="34">
        <v>15.88</v>
      </c>
      <c r="R172" s="34">
        <v>0.41</v>
      </c>
      <c r="S172" s="34">
        <v>0.37</v>
      </c>
      <c r="T172" s="34">
        <v>0.31</v>
      </c>
      <c r="U172" s="34">
        <v>0.24</v>
      </c>
      <c r="V172" s="34">
        <v>0.56000000000000005</v>
      </c>
      <c r="W172" s="34">
        <v>0.9</v>
      </c>
      <c r="X172" s="34">
        <v>1.0170639219934994</v>
      </c>
      <c r="Y172" s="34">
        <v>1.1996208017334777</v>
      </c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6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</row>
    <row r="173" spans="1:47" ht="15.75" customHeight="1">
      <c r="A173" s="51">
        <v>45760</v>
      </c>
      <c r="B173" s="33" t="s">
        <v>206</v>
      </c>
      <c r="C173" s="37">
        <v>1450</v>
      </c>
      <c r="D173" s="34">
        <v>13.45</v>
      </c>
      <c r="E173" s="34">
        <v>13.55</v>
      </c>
      <c r="F173" s="34">
        <v>4.38</v>
      </c>
      <c r="G173" s="34">
        <v>0.18</v>
      </c>
      <c r="H173" s="34">
        <v>0.47</v>
      </c>
      <c r="I173" s="31">
        <v>3.2000000000000001E-2</v>
      </c>
      <c r="J173" s="31">
        <v>0.10199999999999999</v>
      </c>
      <c r="K173" s="31">
        <v>0.04</v>
      </c>
      <c r="L173" s="31">
        <v>1.4999999999999999E-2</v>
      </c>
      <c r="M173" s="35">
        <f t="shared" si="9"/>
        <v>94.781000000000006</v>
      </c>
      <c r="N173" s="34">
        <v>36.9</v>
      </c>
      <c r="O173" s="34">
        <v>37.68</v>
      </c>
      <c r="P173" s="34">
        <v>6.74</v>
      </c>
      <c r="Q173" s="34">
        <v>15.71</v>
      </c>
      <c r="R173" s="34">
        <v>0.34</v>
      </c>
      <c r="S173" s="34">
        <v>0.38</v>
      </c>
      <c r="T173" s="34">
        <v>0.3</v>
      </c>
      <c r="U173" s="34">
        <v>0.31</v>
      </c>
      <c r="V173" s="34">
        <v>0.5</v>
      </c>
      <c r="W173" s="34">
        <v>0.94</v>
      </c>
      <c r="X173" s="34">
        <f t="shared" ref="X173:X176" si="14">O173/N173</f>
        <v>1.0211382113821139</v>
      </c>
      <c r="Y173" s="34">
        <f t="shared" ref="Y173:Y176" si="15">(P173+O173)/N173</f>
        <v>1.2037940379403795</v>
      </c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6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</row>
    <row r="174" spans="1:47" ht="15.75" customHeight="1">
      <c r="A174" s="51">
        <v>45760</v>
      </c>
      <c r="B174" s="33" t="s">
        <v>207</v>
      </c>
      <c r="C174" s="37">
        <v>1475</v>
      </c>
      <c r="D174" s="34">
        <v>16</v>
      </c>
      <c r="E174" s="34">
        <v>16.100000000000001</v>
      </c>
      <c r="F174" s="34">
        <v>4.32</v>
      </c>
      <c r="G174" s="34">
        <v>0.2</v>
      </c>
      <c r="H174" s="34">
        <v>0.7</v>
      </c>
      <c r="I174" s="31">
        <v>2.1999999999999999E-2</v>
      </c>
      <c r="J174" s="31">
        <v>0.114</v>
      </c>
      <c r="K174" s="31">
        <v>6.5000000000000002E-2</v>
      </c>
      <c r="L174" s="31">
        <v>1.4999999999999999E-2</v>
      </c>
      <c r="M174" s="35">
        <f t="shared" si="9"/>
        <v>94.563999999999993</v>
      </c>
      <c r="N174" s="34">
        <v>36.67</v>
      </c>
      <c r="O174" s="34">
        <v>38.07</v>
      </c>
      <c r="P174" s="34">
        <v>6.58</v>
      </c>
      <c r="Q174" s="34">
        <v>15.88</v>
      </c>
      <c r="R174" s="34">
        <v>0.35</v>
      </c>
      <c r="S174" s="34">
        <v>0.35</v>
      </c>
      <c r="T174" s="34">
        <v>0.3</v>
      </c>
      <c r="U174" s="34">
        <v>0.24</v>
      </c>
      <c r="V174" s="34">
        <v>0.53</v>
      </c>
      <c r="W174" s="34">
        <v>0.91</v>
      </c>
      <c r="X174" s="34">
        <f t="shared" si="14"/>
        <v>1.0381783474229616</v>
      </c>
      <c r="Y174" s="34">
        <f t="shared" si="15"/>
        <v>1.2176165803108807</v>
      </c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6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</row>
    <row r="175" spans="1:47" ht="15.75" customHeight="1">
      <c r="A175" s="51">
        <v>45760</v>
      </c>
      <c r="B175" s="33" t="s">
        <v>208</v>
      </c>
      <c r="C175" s="37">
        <v>1506</v>
      </c>
      <c r="D175" s="34">
        <v>18.100000000000001</v>
      </c>
      <c r="E175" s="34">
        <v>18.2</v>
      </c>
      <c r="F175" s="34">
        <v>4.38</v>
      </c>
      <c r="G175" s="34">
        <v>0.21</v>
      </c>
      <c r="H175" s="34">
        <v>0.61</v>
      </c>
      <c r="I175" s="31">
        <v>2.3E-2</v>
      </c>
      <c r="J175" s="31">
        <v>0.11600000000000001</v>
      </c>
      <c r="K175" s="31">
        <v>5.8000000000000003E-2</v>
      </c>
      <c r="L175" s="31">
        <v>1.4E-2</v>
      </c>
      <c r="M175" s="35">
        <f t="shared" si="9"/>
        <v>94.588999999999999</v>
      </c>
      <c r="N175" s="34">
        <v>36.659999999999997</v>
      </c>
      <c r="O175" s="34">
        <v>38.22</v>
      </c>
      <c r="P175" s="34">
        <v>6.5</v>
      </c>
      <c r="Q175" s="34">
        <v>15.99</v>
      </c>
      <c r="R175" s="34">
        <v>0.34</v>
      </c>
      <c r="S175" s="34">
        <v>0.3</v>
      </c>
      <c r="T175" s="34">
        <v>0.28000000000000003</v>
      </c>
      <c r="U175" s="34">
        <v>0.23</v>
      </c>
      <c r="V175" s="34">
        <v>0.52</v>
      </c>
      <c r="W175" s="34">
        <v>0.84</v>
      </c>
      <c r="X175" s="34">
        <f t="shared" si="14"/>
        <v>1.0425531914893618</v>
      </c>
      <c r="Y175" s="34">
        <f t="shared" si="15"/>
        <v>1.2198581560283688</v>
      </c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6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</row>
    <row r="176" spans="1:47" ht="15.75" customHeight="1">
      <c r="A176" s="51">
        <v>45760</v>
      </c>
      <c r="B176" s="33" t="s">
        <v>209</v>
      </c>
      <c r="C176" s="37">
        <v>1506</v>
      </c>
      <c r="D176" s="34">
        <v>19.55</v>
      </c>
      <c r="E176" s="34">
        <v>20.05</v>
      </c>
      <c r="F176" s="34">
        <v>4.32</v>
      </c>
      <c r="G176" s="34">
        <v>0.21</v>
      </c>
      <c r="H176" s="34">
        <v>0.72</v>
      </c>
      <c r="I176" s="31">
        <v>1.9E-2</v>
      </c>
      <c r="J176" s="31">
        <v>0.113</v>
      </c>
      <c r="K176" s="31">
        <v>6.7000000000000004E-2</v>
      </c>
      <c r="L176" s="31">
        <v>1.4999999999999999E-2</v>
      </c>
      <c r="M176" s="35">
        <f t="shared" si="9"/>
        <v>94.536000000000001</v>
      </c>
      <c r="N176" s="34">
        <v>35.979999999999997</v>
      </c>
      <c r="O176" s="34">
        <v>39.130000000000003</v>
      </c>
      <c r="P176" s="34">
        <v>6.39</v>
      </c>
      <c r="Q176" s="34">
        <v>15.93</v>
      </c>
      <c r="R176" s="34">
        <v>0.34</v>
      </c>
      <c r="S176" s="34">
        <v>0.28000000000000003</v>
      </c>
      <c r="T176" s="34">
        <v>0.27</v>
      </c>
      <c r="U176" s="34">
        <v>0.23</v>
      </c>
      <c r="V176" s="34">
        <v>0.56000000000000005</v>
      </c>
      <c r="W176" s="34">
        <v>0.83</v>
      </c>
      <c r="X176" s="34">
        <f t="shared" si="14"/>
        <v>1.0875486381322959</v>
      </c>
      <c r="Y176" s="34">
        <f t="shared" si="15"/>
        <v>1.2651473040578101</v>
      </c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6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</row>
    <row r="177" spans="1:47" ht="15.75" customHeight="1">
      <c r="A177" s="51">
        <v>45760</v>
      </c>
      <c r="B177" s="33" t="s">
        <v>210</v>
      </c>
      <c r="C177" s="37">
        <v>1468</v>
      </c>
      <c r="D177" s="34">
        <v>22.5</v>
      </c>
      <c r="E177" s="34">
        <v>23</v>
      </c>
      <c r="F177" s="34">
        <v>4.37</v>
      </c>
      <c r="G177" s="34">
        <v>0.15</v>
      </c>
      <c r="H177" s="34">
        <v>0.46</v>
      </c>
      <c r="I177" s="31">
        <v>3.1E-2</v>
      </c>
      <c r="J177" s="31">
        <v>0.10299999999999999</v>
      </c>
      <c r="K177" s="31">
        <v>2.9000000000000001E-2</v>
      </c>
      <c r="L177" s="31">
        <v>1.2E-2</v>
      </c>
      <c r="M177" s="35">
        <f t="shared" si="9"/>
        <v>94.844999999999999</v>
      </c>
      <c r="N177" s="34">
        <v>37.229999999999997</v>
      </c>
      <c r="O177" s="34">
        <v>37.369999999999997</v>
      </c>
      <c r="P177" s="34">
        <v>6.69</v>
      </c>
      <c r="Q177" s="34">
        <v>15.56</v>
      </c>
      <c r="R177" s="34">
        <v>0.38</v>
      </c>
      <c r="S177" s="34">
        <v>0.42</v>
      </c>
      <c r="T177" s="34">
        <v>0.32</v>
      </c>
      <c r="U177" s="34">
        <v>0.2</v>
      </c>
      <c r="V177" s="34">
        <v>0.55000000000000004</v>
      </c>
      <c r="W177" s="34">
        <v>0.98</v>
      </c>
      <c r="X177" s="34">
        <v>1.0037604082728981</v>
      </c>
      <c r="Y177" s="34">
        <v>1.1834542035992479</v>
      </c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6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</row>
    <row r="178" spans="1:47" ht="15.75" customHeight="1">
      <c r="A178" s="51"/>
      <c r="B178" s="33"/>
      <c r="C178" s="37"/>
      <c r="D178" s="34"/>
      <c r="E178" s="34"/>
      <c r="F178" s="34"/>
      <c r="G178" s="34"/>
      <c r="H178" s="34"/>
      <c r="I178" s="31"/>
      <c r="J178" s="31"/>
      <c r="K178" s="31"/>
      <c r="L178" s="31"/>
      <c r="M178" s="35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6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</row>
    <row r="179" spans="1:47" ht="15.75" customHeight="1">
      <c r="A179" s="51">
        <v>45761</v>
      </c>
      <c r="B179" s="33" t="s">
        <v>211</v>
      </c>
      <c r="C179" s="37">
        <v>1476</v>
      </c>
      <c r="D179" s="34">
        <v>1.3</v>
      </c>
      <c r="E179" s="34">
        <v>1.4</v>
      </c>
      <c r="F179" s="34">
        <v>4.3899999999999997</v>
      </c>
      <c r="G179" s="34">
        <v>0.15</v>
      </c>
      <c r="H179" s="34">
        <v>0.42</v>
      </c>
      <c r="I179" s="31">
        <v>2.1999999999999999E-2</v>
      </c>
      <c r="J179" s="31">
        <v>0.1</v>
      </c>
      <c r="K179" s="31">
        <v>2.9000000000000001E-2</v>
      </c>
      <c r="L179" s="31">
        <v>1.2E-2</v>
      </c>
      <c r="M179" s="35">
        <f t="shared" si="9"/>
        <v>94.876999999999995</v>
      </c>
      <c r="N179" s="34">
        <v>37.159999999999997</v>
      </c>
      <c r="O179" s="34">
        <v>37.770000000000003</v>
      </c>
      <c r="P179" s="34">
        <v>6.57</v>
      </c>
      <c r="Q179" s="34">
        <v>15.91</v>
      </c>
      <c r="R179" s="34">
        <v>0.28999999999999998</v>
      </c>
      <c r="S179" s="34">
        <v>0.32</v>
      </c>
      <c r="T179" s="34">
        <v>0.28000000000000003</v>
      </c>
      <c r="U179" s="34">
        <v>0.2</v>
      </c>
      <c r="V179" s="34">
        <v>0.48</v>
      </c>
      <c r="W179" s="34">
        <v>0.91</v>
      </c>
      <c r="X179" s="34">
        <v>1.0164155005382134</v>
      </c>
      <c r="Y179" s="34">
        <v>1.1932185145317549</v>
      </c>
      <c r="Z179" s="34"/>
      <c r="AA179" s="34" t="s">
        <v>48</v>
      </c>
      <c r="AB179" s="34">
        <v>22.3</v>
      </c>
      <c r="AC179" s="34" t="s">
        <v>51</v>
      </c>
      <c r="AD179" s="34"/>
      <c r="AE179" s="34"/>
      <c r="AF179" s="34"/>
      <c r="AG179" s="34"/>
      <c r="AH179" s="34"/>
      <c r="AI179" s="34"/>
      <c r="AJ179" s="34"/>
      <c r="AK179" s="36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</row>
    <row r="180" spans="1:47" ht="15.75" customHeight="1">
      <c r="A180" s="51">
        <v>45761</v>
      </c>
      <c r="B180" s="33" t="s">
        <v>212</v>
      </c>
      <c r="C180" s="37">
        <v>1453</v>
      </c>
      <c r="D180" s="34">
        <v>3.2</v>
      </c>
      <c r="E180" s="34">
        <v>3.3</v>
      </c>
      <c r="F180" s="34">
        <v>4.42</v>
      </c>
      <c r="G180" s="34">
        <v>0.16</v>
      </c>
      <c r="H180" s="34">
        <v>0.34</v>
      </c>
      <c r="I180" s="31">
        <v>5.3999999999999999E-2</v>
      </c>
      <c r="J180" s="31">
        <v>0.11</v>
      </c>
      <c r="K180" s="31">
        <v>2.1999999999999999E-2</v>
      </c>
      <c r="L180" s="31">
        <v>1.4E-2</v>
      </c>
      <c r="M180" s="35">
        <f t="shared" si="9"/>
        <v>94.88</v>
      </c>
      <c r="N180" s="34">
        <v>36.950000000000003</v>
      </c>
      <c r="O180" s="34">
        <v>37.22</v>
      </c>
      <c r="P180" s="34">
        <v>6.78</v>
      </c>
      <c r="Q180" s="34">
        <v>15.96</v>
      </c>
      <c r="R180" s="34">
        <v>0.45</v>
      </c>
      <c r="S180" s="34">
        <v>0.41</v>
      </c>
      <c r="T180" s="34">
        <v>0.32</v>
      </c>
      <c r="U180" s="34">
        <v>0.26</v>
      </c>
      <c r="V180" s="34">
        <v>0.5</v>
      </c>
      <c r="W180" s="34">
        <v>0.99</v>
      </c>
      <c r="X180" s="34">
        <v>1.0073071718538564</v>
      </c>
      <c r="Y180" s="34">
        <v>1.1907983761840324</v>
      </c>
      <c r="Z180" s="34"/>
      <c r="AA180" s="34" t="s">
        <v>50</v>
      </c>
      <c r="AB180" s="34">
        <v>6.3</v>
      </c>
      <c r="AC180" s="34">
        <v>25.6</v>
      </c>
      <c r="AD180" s="34">
        <v>18.8</v>
      </c>
      <c r="AE180" s="34">
        <v>0.6</v>
      </c>
      <c r="AF180" s="34">
        <v>3.75</v>
      </c>
      <c r="AG180" s="34">
        <v>51.25</v>
      </c>
      <c r="AH180" s="34">
        <v>1.3617021276595744</v>
      </c>
      <c r="AI180" s="34">
        <v>42.342342342342334</v>
      </c>
      <c r="AJ180" s="34">
        <v>895.17499999999995</v>
      </c>
      <c r="AK180" s="36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</row>
    <row r="181" spans="1:47" ht="15.75" customHeight="1">
      <c r="A181" s="51">
        <v>45761</v>
      </c>
      <c r="B181" s="33" t="s">
        <v>213</v>
      </c>
      <c r="C181" s="37">
        <v>1480</v>
      </c>
      <c r="D181" s="34">
        <v>6</v>
      </c>
      <c r="E181" s="34">
        <v>6.1</v>
      </c>
      <c r="F181" s="34">
        <v>4.34</v>
      </c>
      <c r="G181" s="34">
        <v>0.19</v>
      </c>
      <c r="H181" s="34">
        <v>0.62</v>
      </c>
      <c r="I181" s="31">
        <v>2.1000000000000001E-2</v>
      </c>
      <c r="J181" s="31">
        <v>0.111</v>
      </c>
      <c r="K181" s="31">
        <v>5.5E-2</v>
      </c>
      <c r="L181" s="31">
        <v>1.4E-2</v>
      </c>
      <c r="M181" s="35">
        <f t="shared" si="9"/>
        <v>94.649000000000001</v>
      </c>
      <c r="N181" s="34">
        <v>36.659999999999997</v>
      </c>
      <c r="O181" s="34">
        <v>37.74</v>
      </c>
      <c r="P181" s="34">
        <v>6.94</v>
      </c>
      <c r="Q181" s="34">
        <v>16.149999999999999</v>
      </c>
      <c r="R181" s="34">
        <v>0.26</v>
      </c>
      <c r="S181" s="34">
        <v>0.31</v>
      </c>
      <c r="T181" s="34">
        <v>0.28000000000000003</v>
      </c>
      <c r="U181" s="34">
        <v>0.2</v>
      </c>
      <c r="V181" s="34">
        <v>0.46</v>
      </c>
      <c r="W181" s="34">
        <v>0.89</v>
      </c>
      <c r="X181" s="34">
        <v>1.0294599018003274</v>
      </c>
      <c r="Y181" s="34">
        <v>1.2187670485542828</v>
      </c>
      <c r="Z181" s="34"/>
      <c r="AA181" s="34" t="s">
        <v>53</v>
      </c>
      <c r="AB181" s="34">
        <v>14.3</v>
      </c>
      <c r="AC181" s="34" t="s">
        <v>51</v>
      </c>
      <c r="AD181" s="34"/>
      <c r="AE181" s="34"/>
      <c r="AF181" s="34"/>
      <c r="AG181" s="34"/>
      <c r="AH181" s="34"/>
      <c r="AI181" s="34"/>
      <c r="AJ181" s="34"/>
      <c r="AK181" s="36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</row>
    <row r="182" spans="1:47" ht="15.75" customHeight="1">
      <c r="A182" s="51">
        <v>45761</v>
      </c>
      <c r="B182" s="33" t="s">
        <v>214</v>
      </c>
      <c r="C182" s="37">
        <v>1470</v>
      </c>
      <c r="D182" s="34">
        <v>7.45</v>
      </c>
      <c r="E182" s="34">
        <v>7.55</v>
      </c>
      <c r="F182" s="34">
        <v>4.33</v>
      </c>
      <c r="G182" s="34">
        <v>0.21</v>
      </c>
      <c r="H182" s="34">
        <v>0.67</v>
      </c>
      <c r="I182" s="31">
        <v>2.4E-2</v>
      </c>
      <c r="J182" s="31">
        <v>0.124</v>
      </c>
      <c r="K182" s="31">
        <v>6.2E-2</v>
      </c>
      <c r="L182" s="31">
        <v>1.4999999999999999E-2</v>
      </c>
      <c r="M182" s="35">
        <f t="shared" si="9"/>
        <v>94.564999999999998</v>
      </c>
      <c r="N182" s="34">
        <v>36.79</v>
      </c>
      <c r="O182" s="34">
        <v>37.46</v>
      </c>
      <c r="P182" s="34">
        <v>6.76</v>
      </c>
      <c r="Q182" s="34">
        <v>16.46</v>
      </c>
      <c r="R182" s="34">
        <v>0.32</v>
      </c>
      <c r="S182" s="34">
        <v>0.28999999999999998</v>
      </c>
      <c r="T182" s="34">
        <v>0.26</v>
      </c>
      <c r="U182" s="34">
        <v>0.22</v>
      </c>
      <c r="V182" s="34">
        <v>0.46</v>
      </c>
      <c r="W182" s="34">
        <v>0.86</v>
      </c>
      <c r="X182" s="34">
        <v>1.0182114705082903</v>
      </c>
      <c r="Y182" s="34">
        <v>1.2019570535471595</v>
      </c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6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</row>
    <row r="183" spans="1:47" ht="15.75" customHeight="1">
      <c r="A183" s="51">
        <v>45761</v>
      </c>
      <c r="B183" s="33" t="s">
        <v>215</v>
      </c>
      <c r="C183" s="37">
        <v>1502</v>
      </c>
      <c r="D183" s="34">
        <v>10.1</v>
      </c>
      <c r="E183" s="34">
        <v>1.2</v>
      </c>
      <c r="F183" s="34">
        <v>4.3600000000000003</v>
      </c>
      <c r="G183" s="34">
        <v>0.21</v>
      </c>
      <c r="H183" s="34">
        <v>0.56000000000000005</v>
      </c>
      <c r="I183" s="31">
        <v>2.1999999999999999E-2</v>
      </c>
      <c r="J183" s="31">
        <v>0.115</v>
      </c>
      <c r="K183" s="31">
        <v>5.7000000000000002E-2</v>
      </c>
      <c r="L183" s="31">
        <v>1.6E-2</v>
      </c>
      <c r="M183" s="35">
        <f t="shared" si="9"/>
        <v>94.66</v>
      </c>
      <c r="N183" s="34">
        <v>35.97</v>
      </c>
      <c r="O183" s="34">
        <v>38.15</v>
      </c>
      <c r="P183" s="34">
        <v>7</v>
      </c>
      <c r="Q183" s="34">
        <v>16.22</v>
      </c>
      <c r="R183" s="34">
        <v>0.41</v>
      </c>
      <c r="S183" s="34">
        <v>0.28000000000000003</v>
      </c>
      <c r="T183" s="34">
        <v>0.28000000000000003</v>
      </c>
      <c r="U183" s="34">
        <v>0.21</v>
      </c>
      <c r="V183" s="34">
        <v>0.43</v>
      </c>
      <c r="W183" s="34">
        <v>0.85</v>
      </c>
      <c r="X183" s="34">
        <v>1.0606060606060606</v>
      </c>
      <c r="Y183" s="34">
        <v>1.2552126772310259</v>
      </c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6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</row>
    <row r="184" spans="1:47" ht="15.75" customHeight="1">
      <c r="A184" s="51">
        <v>45761</v>
      </c>
      <c r="B184" s="33" t="s">
        <v>216</v>
      </c>
      <c r="C184" s="37">
        <v>1484</v>
      </c>
      <c r="D184" s="34">
        <v>11.4</v>
      </c>
      <c r="E184" s="34">
        <v>11.5</v>
      </c>
      <c r="F184" s="34">
        <v>4.3899999999999997</v>
      </c>
      <c r="G184" s="34">
        <v>0.18</v>
      </c>
      <c r="H184" s="34">
        <v>0.41</v>
      </c>
      <c r="I184" s="31">
        <v>0.02</v>
      </c>
      <c r="J184" s="31">
        <v>0.104</v>
      </c>
      <c r="K184" s="31">
        <v>0.04</v>
      </c>
      <c r="L184" s="31">
        <v>1.4E-2</v>
      </c>
      <c r="M184" s="35">
        <f t="shared" si="9"/>
        <v>94.841999999999999</v>
      </c>
      <c r="N184" s="34">
        <v>36.39</v>
      </c>
      <c r="O184" s="34">
        <v>37.97</v>
      </c>
      <c r="P184" s="34">
        <v>6.79</v>
      </c>
      <c r="Q184" s="34">
        <v>16.11</v>
      </c>
      <c r="R184" s="34">
        <v>0.28999999999999998</v>
      </c>
      <c r="S184" s="34">
        <v>0.33</v>
      </c>
      <c r="T184" s="34">
        <v>0.28000000000000003</v>
      </c>
      <c r="U184" s="34">
        <v>0.26</v>
      </c>
      <c r="V184" s="34">
        <v>0.53</v>
      </c>
      <c r="W184" s="34">
        <v>0.94</v>
      </c>
      <c r="X184" s="34">
        <v>1.0434185215718603</v>
      </c>
      <c r="Y184" s="34">
        <v>1.2300082440230833</v>
      </c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6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</row>
    <row r="185" spans="1:47" ht="15.75" customHeight="1">
      <c r="A185" s="51">
        <v>45761</v>
      </c>
      <c r="B185" s="33" t="s">
        <v>217</v>
      </c>
      <c r="C185" s="37">
        <v>1470</v>
      </c>
      <c r="D185" s="34">
        <v>14.3</v>
      </c>
      <c r="E185" s="34">
        <v>14.4</v>
      </c>
      <c r="F185" s="34">
        <v>4.4000000000000004</v>
      </c>
      <c r="G185" s="34">
        <v>0.2</v>
      </c>
      <c r="H185" s="34">
        <v>0.39</v>
      </c>
      <c r="I185" s="31">
        <v>3.5999999999999997E-2</v>
      </c>
      <c r="J185" s="31">
        <v>0.109</v>
      </c>
      <c r="K185" s="31">
        <v>3.5999999999999997E-2</v>
      </c>
      <c r="L185" s="31">
        <v>1.6E-2</v>
      </c>
      <c r="M185" s="35">
        <f t="shared" si="9"/>
        <v>94.813000000000002</v>
      </c>
      <c r="N185" s="34">
        <v>36.5</v>
      </c>
      <c r="O185" s="34">
        <v>37.33</v>
      </c>
      <c r="P185" s="34">
        <v>6.97</v>
      </c>
      <c r="Q185" s="34">
        <v>16.12</v>
      </c>
      <c r="R185" s="34">
        <v>0.41</v>
      </c>
      <c r="S185" s="34">
        <v>0.41</v>
      </c>
      <c r="T185" s="34">
        <v>0.31</v>
      </c>
      <c r="U185" s="34">
        <v>0.26</v>
      </c>
      <c r="V185" s="34">
        <v>0.54</v>
      </c>
      <c r="W185" s="34">
        <v>1.02</v>
      </c>
      <c r="X185" s="34">
        <f t="shared" ref="X185:X189" si="16">O185/N185</f>
        <v>1.0227397260273972</v>
      </c>
      <c r="Y185" s="34">
        <f t="shared" ref="Y185:Y189" si="17">(P185+O185)/N185</f>
        <v>1.2136986301369863</v>
      </c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6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</row>
    <row r="186" spans="1:47" ht="15.75" customHeight="1">
      <c r="A186" s="51">
        <v>45761</v>
      </c>
      <c r="B186" s="33" t="s">
        <v>218</v>
      </c>
      <c r="C186" s="37">
        <v>1470</v>
      </c>
      <c r="D186" s="34">
        <v>16.3</v>
      </c>
      <c r="E186" s="34">
        <v>16.399999999999999</v>
      </c>
      <c r="F186" s="34">
        <v>4.37</v>
      </c>
      <c r="G186" s="34">
        <v>0.2</v>
      </c>
      <c r="H186" s="34">
        <v>0.51</v>
      </c>
      <c r="I186" s="31">
        <v>3.5999999999999997E-2</v>
      </c>
      <c r="J186" s="31">
        <v>0.104</v>
      </c>
      <c r="K186" s="31">
        <v>4.3999999999999997E-2</v>
      </c>
      <c r="L186" s="31">
        <v>1.7000000000000001E-2</v>
      </c>
      <c r="M186" s="35">
        <f t="shared" si="9"/>
        <v>94.718999999999994</v>
      </c>
      <c r="N186" s="34">
        <v>36.51</v>
      </c>
      <c r="O186" s="34">
        <v>36.97</v>
      </c>
      <c r="P186" s="34">
        <v>6.98</v>
      </c>
      <c r="Q186" s="34">
        <v>16.489999999999998</v>
      </c>
      <c r="R186" s="34">
        <v>0.37</v>
      </c>
      <c r="S186" s="34">
        <v>0.4</v>
      </c>
      <c r="T186" s="34">
        <v>0.31</v>
      </c>
      <c r="U186" s="34">
        <v>0.28000000000000003</v>
      </c>
      <c r="V186" s="34">
        <v>0.52</v>
      </c>
      <c r="W186" s="34">
        <v>1.01</v>
      </c>
      <c r="X186" s="34">
        <f t="shared" si="16"/>
        <v>1.0125992878663379</v>
      </c>
      <c r="Y186" s="34">
        <f t="shared" si="17"/>
        <v>1.2037797863599016</v>
      </c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6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</row>
    <row r="187" spans="1:47" ht="15.75" customHeight="1">
      <c r="A187" s="51">
        <v>45761</v>
      </c>
      <c r="B187" s="33" t="s">
        <v>219</v>
      </c>
      <c r="C187" s="37">
        <v>1476</v>
      </c>
      <c r="D187" s="34">
        <v>18</v>
      </c>
      <c r="E187" s="34">
        <v>18.100000000000001</v>
      </c>
      <c r="F187" s="34">
        <v>4.38</v>
      </c>
      <c r="G187" s="34">
        <v>0.18</v>
      </c>
      <c r="H187" s="34">
        <v>0.5</v>
      </c>
      <c r="I187" s="31">
        <v>2.7E-2</v>
      </c>
      <c r="J187" s="31">
        <v>0.114</v>
      </c>
      <c r="K187" s="31">
        <v>4.8000000000000001E-2</v>
      </c>
      <c r="L187" s="31">
        <v>1.4E-2</v>
      </c>
      <c r="M187" s="35">
        <f t="shared" si="9"/>
        <v>94.736999999999995</v>
      </c>
      <c r="N187" s="34">
        <v>36.130000000000003</v>
      </c>
      <c r="O187" s="34">
        <v>38.020000000000003</v>
      </c>
      <c r="P187" s="34">
        <v>6.85</v>
      </c>
      <c r="Q187" s="34">
        <v>16.21</v>
      </c>
      <c r="R187" s="34">
        <v>0.32</v>
      </c>
      <c r="S187" s="34">
        <v>0.34</v>
      </c>
      <c r="T187" s="34">
        <v>0.28999999999999998</v>
      </c>
      <c r="U187" s="34">
        <v>0.23</v>
      </c>
      <c r="V187" s="34">
        <v>0.51</v>
      </c>
      <c r="W187" s="34">
        <v>0.99</v>
      </c>
      <c r="X187" s="34">
        <f t="shared" si="16"/>
        <v>1.0523110988098534</v>
      </c>
      <c r="Y187" s="34">
        <f t="shared" si="17"/>
        <v>1.2419042347079989</v>
      </c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6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</row>
    <row r="188" spans="1:47" ht="15.75" customHeight="1">
      <c r="A188" s="51">
        <v>45761</v>
      </c>
      <c r="B188" s="33" t="s">
        <v>220</v>
      </c>
      <c r="C188" s="37">
        <v>1473</v>
      </c>
      <c r="D188" s="34">
        <v>20.100000000000001</v>
      </c>
      <c r="E188" s="34">
        <v>20.2</v>
      </c>
      <c r="F188" s="34">
        <v>4.3499999999999996</v>
      </c>
      <c r="G188" s="34">
        <v>0.22</v>
      </c>
      <c r="H188" s="34">
        <v>0.57999999999999996</v>
      </c>
      <c r="I188" s="31">
        <v>0.03</v>
      </c>
      <c r="J188" s="31">
        <v>0.11</v>
      </c>
      <c r="K188" s="31">
        <v>5.0999999999999997E-2</v>
      </c>
      <c r="L188" s="31">
        <v>1.9E-2</v>
      </c>
      <c r="M188" s="35">
        <f t="shared" si="9"/>
        <v>94.64</v>
      </c>
      <c r="N188" s="34">
        <v>36.450000000000003</v>
      </c>
      <c r="O188" s="34">
        <v>37.68</v>
      </c>
      <c r="P188" s="34">
        <v>6.99</v>
      </c>
      <c r="Q188" s="34">
        <v>15.95</v>
      </c>
      <c r="R188" s="34">
        <v>0.33</v>
      </c>
      <c r="S188" s="34">
        <v>0.4</v>
      </c>
      <c r="T188" s="34">
        <v>0.31</v>
      </c>
      <c r="U188" s="34">
        <v>0.25</v>
      </c>
      <c r="V188" s="34">
        <v>0.54</v>
      </c>
      <c r="W188" s="34">
        <v>0.99</v>
      </c>
      <c r="X188" s="34">
        <f t="shared" si="16"/>
        <v>1.0337448559670781</v>
      </c>
      <c r="Y188" s="34">
        <f t="shared" si="17"/>
        <v>1.225514403292181</v>
      </c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6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</row>
    <row r="189" spans="1:47" ht="15.75" customHeight="1">
      <c r="A189" s="51">
        <v>45761</v>
      </c>
      <c r="B189" s="33" t="s">
        <v>221</v>
      </c>
      <c r="C189" s="37">
        <v>1492</v>
      </c>
      <c r="D189" s="34">
        <v>21</v>
      </c>
      <c r="E189" s="34">
        <v>21.1</v>
      </c>
      <c r="F189" s="34">
        <v>4.38</v>
      </c>
      <c r="G189" s="34">
        <v>0.21</v>
      </c>
      <c r="H189" s="34">
        <v>0.47</v>
      </c>
      <c r="I189" s="31">
        <v>2.4E-2</v>
      </c>
      <c r="J189" s="31">
        <v>0.113</v>
      </c>
      <c r="K189" s="31">
        <v>5.3999999999999999E-2</v>
      </c>
      <c r="L189" s="31">
        <v>1.4999999999999999E-2</v>
      </c>
      <c r="M189" s="35">
        <f t="shared" ref="M189:M257" si="18">100-SUM(F189:L189)</f>
        <v>94.733999999999995</v>
      </c>
      <c r="N189" s="34">
        <v>35.9</v>
      </c>
      <c r="O189" s="34">
        <v>38.479999999999997</v>
      </c>
      <c r="P189" s="34">
        <v>7.1</v>
      </c>
      <c r="Q189" s="34">
        <v>15.91</v>
      </c>
      <c r="R189" s="34">
        <v>0.3</v>
      </c>
      <c r="S189" s="34">
        <v>0.33</v>
      </c>
      <c r="T189" s="34">
        <v>0.28999999999999998</v>
      </c>
      <c r="U189" s="34">
        <v>0.22</v>
      </c>
      <c r="V189" s="34">
        <v>0.46</v>
      </c>
      <c r="W189" s="34">
        <v>0.92</v>
      </c>
      <c r="X189" s="34">
        <f t="shared" si="16"/>
        <v>1.0718662952646238</v>
      </c>
      <c r="Y189" s="34">
        <f t="shared" si="17"/>
        <v>1.2696378830083566</v>
      </c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6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</row>
    <row r="190" spans="1:47" ht="15.75" customHeight="1">
      <c r="A190" s="51">
        <v>45761</v>
      </c>
      <c r="B190" s="33" t="s">
        <v>222</v>
      </c>
      <c r="C190" s="37">
        <v>1478</v>
      </c>
      <c r="D190" s="34">
        <v>23.25</v>
      </c>
      <c r="E190" s="34">
        <v>23.35</v>
      </c>
      <c r="F190" s="34">
        <v>4.41</v>
      </c>
      <c r="G190" s="34">
        <v>0.2</v>
      </c>
      <c r="H190" s="34">
        <v>0.37</v>
      </c>
      <c r="I190" s="31">
        <v>2.5999999999999999E-2</v>
      </c>
      <c r="J190" s="31">
        <v>0.105</v>
      </c>
      <c r="K190" s="31">
        <v>3.9E-2</v>
      </c>
      <c r="L190" s="31">
        <v>1.4999999999999999E-2</v>
      </c>
      <c r="M190" s="35">
        <f t="shared" si="18"/>
        <v>94.834999999999994</v>
      </c>
      <c r="N190" s="34">
        <v>35.85</v>
      </c>
      <c r="O190" s="34">
        <v>38.39</v>
      </c>
      <c r="P190" s="34">
        <v>6.86</v>
      </c>
      <c r="Q190" s="34">
        <v>16.14</v>
      </c>
      <c r="R190" s="34">
        <v>0.32</v>
      </c>
      <c r="S190" s="34">
        <v>0.35</v>
      </c>
      <c r="T190" s="34">
        <v>0.3</v>
      </c>
      <c r="U190" s="34">
        <v>0.23</v>
      </c>
      <c r="V190" s="34">
        <v>0.52</v>
      </c>
      <c r="W190" s="34">
        <v>0.93</v>
      </c>
      <c r="X190" s="34">
        <v>1.0708507670850766</v>
      </c>
      <c r="Y190" s="34">
        <v>1.2622036262203626</v>
      </c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6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</row>
    <row r="191" spans="1:47" ht="15.75" customHeight="1">
      <c r="A191" s="51"/>
      <c r="B191" s="33"/>
      <c r="C191" s="37"/>
      <c r="D191" s="34"/>
      <c r="E191" s="34"/>
      <c r="F191" s="34"/>
      <c r="G191" s="34"/>
      <c r="H191" s="34"/>
      <c r="I191" s="31"/>
      <c r="J191" s="31"/>
      <c r="K191" s="31"/>
      <c r="L191" s="31"/>
      <c r="M191" s="35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6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</row>
    <row r="192" spans="1:47" ht="15.75" customHeight="1">
      <c r="A192" s="51">
        <v>45762</v>
      </c>
      <c r="B192" s="33" t="s">
        <v>223</v>
      </c>
      <c r="C192" s="37">
        <v>1479</v>
      </c>
      <c r="D192" s="34">
        <v>1.1499999999999999</v>
      </c>
      <c r="E192" s="34">
        <v>1.25</v>
      </c>
      <c r="F192" s="34">
        <v>4.41</v>
      </c>
      <c r="G192" s="34">
        <v>0.2</v>
      </c>
      <c r="H192" s="34">
        <v>0.36</v>
      </c>
      <c r="I192" s="31">
        <v>2.1999999999999999E-2</v>
      </c>
      <c r="J192" s="31">
        <v>0.107</v>
      </c>
      <c r="K192" s="31">
        <v>4.1000000000000002E-2</v>
      </c>
      <c r="L192" s="31">
        <v>1.6E-2</v>
      </c>
      <c r="M192" s="35">
        <f t="shared" si="18"/>
        <v>94.843999999999994</v>
      </c>
      <c r="N192" s="34">
        <v>35.64</v>
      </c>
      <c r="O192" s="34">
        <v>38.340000000000003</v>
      </c>
      <c r="P192" s="34">
        <v>6.89</v>
      </c>
      <c r="Q192" s="34">
        <v>16.34</v>
      </c>
      <c r="R192" s="34">
        <v>0.25</v>
      </c>
      <c r="S192" s="34">
        <v>0.36</v>
      </c>
      <c r="T192" s="34">
        <v>0.31</v>
      </c>
      <c r="U192" s="34">
        <v>0.26</v>
      </c>
      <c r="V192" s="34">
        <v>0.56000000000000005</v>
      </c>
      <c r="W192" s="34">
        <v>0.94</v>
      </c>
      <c r="X192" s="34">
        <v>1.0757575757575759</v>
      </c>
      <c r="Y192" s="34">
        <v>1.2690796857463524</v>
      </c>
      <c r="Z192" s="34"/>
      <c r="AA192" s="34" t="s">
        <v>48</v>
      </c>
      <c r="AB192" s="34">
        <v>22.3</v>
      </c>
      <c r="AC192" s="34">
        <v>25.4</v>
      </c>
      <c r="AD192" s="34">
        <v>18.399999999999999</v>
      </c>
      <c r="AE192" s="34">
        <v>0.6</v>
      </c>
      <c r="AF192" s="34">
        <v>3.62</v>
      </c>
      <c r="AG192" s="34">
        <v>51.980000000000004</v>
      </c>
      <c r="AH192" s="34">
        <v>1.3804347826086958</v>
      </c>
      <c r="AI192" s="34">
        <v>42.009132420091319</v>
      </c>
      <c r="AJ192" s="34">
        <v>885.11</v>
      </c>
      <c r="AK192" s="36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</row>
    <row r="193" spans="1:47" ht="15.75" customHeight="1">
      <c r="A193" s="51">
        <v>45762</v>
      </c>
      <c r="B193" s="33" t="s">
        <v>224</v>
      </c>
      <c r="C193" s="37">
        <v>1489</v>
      </c>
      <c r="D193" s="34">
        <v>2.5</v>
      </c>
      <c r="E193" s="34">
        <v>3</v>
      </c>
      <c r="F193" s="34">
        <v>4.2300000000000004</v>
      </c>
      <c r="G193" s="34">
        <v>0.21</v>
      </c>
      <c r="H193" s="34">
        <v>0.52</v>
      </c>
      <c r="I193" s="31">
        <v>2.3E-2</v>
      </c>
      <c r="J193" s="31">
        <v>0.113</v>
      </c>
      <c r="K193" s="31">
        <v>5.1999999999999998E-2</v>
      </c>
      <c r="L193" s="31">
        <v>1.6E-2</v>
      </c>
      <c r="M193" s="35">
        <f t="shared" si="18"/>
        <v>94.835999999999999</v>
      </c>
      <c r="N193" s="34">
        <v>35.869999999999997</v>
      </c>
      <c r="O193" s="34">
        <v>38.36</v>
      </c>
      <c r="P193" s="34">
        <v>6.98</v>
      </c>
      <c r="Q193" s="34">
        <v>16.13</v>
      </c>
      <c r="R193" s="34">
        <v>0.25</v>
      </c>
      <c r="S193" s="34">
        <v>0.32</v>
      </c>
      <c r="T193" s="34">
        <v>0.3</v>
      </c>
      <c r="U193" s="34">
        <v>0.25</v>
      </c>
      <c r="V193" s="34">
        <v>0.54</v>
      </c>
      <c r="W193" s="34">
        <v>0.88</v>
      </c>
      <c r="X193" s="34">
        <v>1.069417340395874</v>
      </c>
      <c r="Y193" s="34">
        <v>1.2640089211039869</v>
      </c>
      <c r="Z193" s="34"/>
      <c r="AA193" s="34" t="s">
        <v>50</v>
      </c>
      <c r="AB193" s="34">
        <v>6.3</v>
      </c>
      <c r="AC193" s="34" t="s">
        <v>51</v>
      </c>
      <c r="AD193" s="34"/>
      <c r="AE193" s="34"/>
      <c r="AF193" s="34"/>
      <c r="AG193" s="34"/>
      <c r="AH193" s="34"/>
      <c r="AI193" s="34"/>
      <c r="AJ193" s="34"/>
      <c r="AK193" s="36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</row>
    <row r="194" spans="1:47" ht="15.75" customHeight="1">
      <c r="A194" s="51">
        <v>45762</v>
      </c>
      <c r="B194" s="33" t="s">
        <v>225</v>
      </c>
      <c r="C194" s="37">
        <v>1479</v>
      </c>
      <c r="D194" s="34">
        <v>4.4000000000000004</v>
      </c>
      <c r="E194" s="34">
        <v>4.5</v>
      </c>
      <c r="F194" s="34">
        <v>4.41</v>
      </c>
      <c r="G194" s="34">
        <v>0.14000000000000001</v>
      </c>
      <c r="H194" s="34">
        <v>0.33</v>
      </c>
      <c r="I194" s="31">
        <v>3.2000000000000001E-2</v>
      </c>
      <c r="J194" s="31">
        <v>0.104</v>
      </c>
      <c r="K194" s="31">
        <v>2.5999999999999999E-2</v>
      </c>
      <c r="L194" s="31">
        <v>1.0999999999999999E-2</v>
      </c>
      <c r="M194" s="35">
        <f t="shared" si="18"/>
        <v>94.947000000000003</v>
      </c>
      <c r="N194" s="34">
        <v>35.94</v>
      </c>
      <c r="O194" s="34">
        <v>38.409999999999997</v>
      </c>
      <c r="P194" s="34">
        <v>6.96</v>
      </c>
      <c r="Q194" s="34">
        <v>15.75</v>
      </c>
      <c r="R194" s="34">
        <v>0.36</v>
      </c>
      <c r="S194" s="34">
        <v>0.37</v>
      </c>
      <c r="T194" s="34">
        <v>0.32</v>
      </c>
      <c r="U194" s="34">
        <v>0.22</v>
      </c>
      <c r="V194" s="34">
        <v>0.57999999999999996</v>
      </c>
      <c r="W194" s="34">
        <v>0.91</v>
      </c>
      <c r="X194" s="34">
        <v>1.0687256538675569</v>
      </c>
      <c r="Y194" s="34">
        <v>1.2623817473567056</v>
      </c>
      <c r="Z194" s="34"/>
      <c r="AA194" s="34" t="s">
        <v>53</v>
      </c>
      <c r="AB194" s="34">
        <v>14.3</v>
      </c>
      <c r="AC194" s="34">
        <v>26</v>
      </c>
      <c r="AD194" s="34">
        <v>18.2</v>
      </c>
      <c r="AE194" s="34">
        <v>0.6</v>
      </c>
      <c r="AF194" s="34">
        <v>3.22</v>
      </c>
      <c r="AG194" s="34">
        <v>51.980000000000004</v>
      </c>
      <c r="AH194" s="34">
        <v>1.4285714285714286</v>
      </c>
      <c r="AI194" s="34">
        <v>41.17647058823529</v>
      </c>
      <c r="AJ194" s="34">
        <v>891.21</v>
      </c>
      <c r="AK194" s="36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</row>
    <row r="195" spans="1:47" ht="15.75" customHeight="1">
      <c r="A195" s="51">
        <v>45762</v>
      </c>
      <c r="B195" s="33" t="s">
        <v>226</v>
      </c>
      <c r="C195" s="37">
        <v>1476</v>
      </c>
      <c r="D195" s="34">
        <v>6.4</v>
      </c>
      <c r="E195" s="34">
        <v>6.5</v>
      </c>
      <c r="F195" s="34">
        <v>4.4000000000000004</v>
      </c>
      <c r="G195" s="34">
        <v>0.18</v>
      </c>
      <c r="H195" s="34">
        <v>0.4</v>
      </c>
      <c r="I195" s="31">
        <v>3.4000000000000002E-2</v>
      </c>
      <c r="J195" s="31">
        <v>0.107</v>
      </c>
      <c r="K195" s="31">
        <v>3.5000000000000003E-2</v>
      </c>
      <c r="L195" s="31">
        <v>1.6E-2</v>
      </c>
      <c r="M195" s="35">
        <f t="shared" si="18"/>
        <v>94.828000000000003</v>
      </c>
      <c r="N195" s="34">
        <v>36.53</v>
      </c>
      <c r="O195" s="34">
        <v>37.71</v>
      </c>
      <c r="P195" s="34">
        <v>7</v>
      </c>
      <c r="Q195" s="34">
        <v>15.54</v>
      </c>
      <c r="R195" s="34">
        <v>0.44</v>
      </c>
      <c r="S195" s="34">
        <v>0.47</v>
      </c>
      <c r="T195" s="34">
        <v>0.34</v>
      </c>
      <c r="U195" s="34">
        <v>0.27</v>
      </c>
      <c r="V195" s="34">
        <v>0.48</v>
      </c>
      <c r="W195" s="34">
        <v>1</v>
      </c>
      <c r="X195" s="34">
        <v>1.0323022173555982</v>
      </c>
      <c r="Y195" s="34">
        <v>1.2239255406515193</v>
      </c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6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</row>
    <row r="196" spans="1:47" ht="15.75" customHeight="1">
      <c r="A196" s="51">
        <v>45762</v>
      </c>
      <c r="B196" s="33" t="s">
        <v>227</v>
      </c>
      <c r="C196" s="37">
        <v>1470</v>
      </c>
      <c r="D196" s="34">
        <v>8.4</v>
      </c>
      <c r="E196" s="34">
        <v>8.5</v>
      </c>
      <c r="F196" s="34">
        <v>4.3899999999999997</v>
      </c>
      <c r="G196" s="34">
        <v>0.18</v>
      </c>
      <c r="H196" s="34">
        <v>0.44</v>
      </c>
      <c r="I196" s="31">
        <v>4.1000000000000002E-2</v>
      </c>
      <c r="J196" s="31">
        <v>0.11</v>
      </c>
      <c r="K196" s="31">
        <v>2.9000000000000001E-2</v>
      </c>
      <c r="L196" s="31">
        <v>1.6E-2</v>
      </c>
      <c r="M196" s="35">
        <f t="shared" si="18"/>
        <v>94.793999999999997</v>
      </c>
      <c r="N196" s="34">
        <v>35.96</v>
      </c>
      <c r="O196" s="34">
        <v>38.450000000000003</v>
      </c>
      <c r="P196" s="34">
        <v>7.06</v>
      </c>
      <c r="Q196" s="34">
        <v>15.7</v>
      </c>
      <c r="R196" s="34">
        <v>0.34</v>
      </c>
      <c r="S196" s="34">
        <v>0.38</v>
      </c>
      <c r="T196" s="34">
        <v>0.33</v>
      </c>
      <c r="U196" s="34">
        <v>0.23</v>
      </c>
      <c r="V196" s="34">
        <v>0.52</v>
      </c>
      <c r="W196" s="34">
        <v>0.91</v>
      </c>
      <c r="X196" s="34">
        <v>1.0692436040044495</v>
      </c>
      <c r="Y196" s="34">
        <v>1.2655728587319244</v>
      </c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6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</row>
    <row r="197" spans="1:47" ht="15.75" customHeight="1">
      <c r="A197" s="51">
        <v>45762</v>
      </c>
      <c r="B197" s="33" t="s">
        <v>228</v>
      </c>
      <c r="C197" s="37">
        <v>1471</v>
      </c>
      <c r="D197" s="34">
        <v>10.199999999999999</v>
      </c>
      <c r="E197" s="34">
        <v>10.3</v>
      </c>
      <c r="F197" s="34">
        <v>4.4000000000000004</v>
      </c>
      <c r="G197" s="34">
        <v>0.18</v>
      </c>
      <c r="H197" s="34">
        <v>0.4</v>
      </c>
      <c r="I197" s="31">
        <v>3.5000000000000003E-2</v>
      </c>
      <c r="J197" s="31">
        <v>0.106</v>
      </c>
      <c r="K197" s="31">
        <v>3.2000000000000001E-2</v>
      </c>
      <c r="L197" s="31">
        <v>1.6E-2</v>
      </c>
      <c r="M197" s="35">
        <f t="shared" si="18"/>
        <v>94.831000000000003</v>
      </c>
      <c r="N197" s="34">
        <v>36.36</v>
      </c>
      <c r="O197" s="34">
        <v>37.78</v>
      </c>
      <c r="P197" s="34">
        <v>6.97</v>
      </c>
      <c r="Q197" s="34">
        <v>15.45</v>
      </c>
      <c r="R197" s="34">
        <v>0.62</v>
      </c>
      <c r="S197" s="34">
        <v>0.47</v>
      </c>
      <c r="T197" s="34">
        <v>0.34</v>
      </c>
      <c r="U197" s="34">
        <v>0.23</v>
      </c>
      <c r="V197" s="34">
        <v>0.51</v>
      </c>
      <c r="W197" s="34">
        <v>0.95</v>
      </c>
      <c r="X197" s="34">
        <f t="shared" ref="X197:X203" si="19">O197/N197</f>
        <v>1.0390539053905392</v>
      </c>
      <c r="Y197" s="34">
        <f t="shared" ref="Y197:Y203" si="20">(P197+O197)/N197</f>
        <v>1.2307480748074808</v>
      </c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6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</row>
    <row r="198" spans="1:47" ht="15.75" customHeight="1">
      <c r="A198" s="51">
        <v>45762</v>
      </c>
      <c r="B198" s="33" t="s">
        <v>229</v>
      </c>
      <c r="C198" s="37">
        <v>1487</v>
      </c>
      <c r="D198" s="34">
        <v>11.4</v>
      </c>
      <c r="E198" s="34">
        <v>11.5</v>
      </c>
      <c r="F198" s="34">
        <v>4.34</v>
      </c>
      <c r="G198" s="34">
        <v>0.22</v>
      </c>
      <c r="H198" s="34">
        <v>0.62</v>
      </c>
      <c r="I198" s="31">
        <v>1.7000000000000001E-2</v>
      </c>
      <c r="J198" s="31">
        <v>0.11899999999999999</v>
      </c>
      <c r="K198" s="31">
        <v>6.3E-2</v>
      </c>
      <c r="L198" s="31">
        <v>1.4999999999999999E-2</v>
      </c>
      <c r="M198" s="35">
        <f t="shared" si="18"/>
        <v>94.605999999999995</v>
      </c>
      <c r="N198" s="78">
        <v>36.25</v>
      </c>
      <c r="O198" s="34">
        <v>38.630000000000003</v>
      </c>
      <c r="P198" s="34">
        <v>6.97</v>
      </c>
      <c r="Q198" s="34">
        <v>15.59</v>
      </c>
      <c r="R198" s="34">
        <v>0.28000000000000003</v>
      </c>
      <c r="S198" s="34">
        <v>0.3</v>
      </c>
      <c r="T198" s="34">
        <v>0.28000000000000003</v>
      </c>
      <c r="U198" s="34">
        <v>0.24</v>
      </c>
      <c r="V198" s="34">
        <v>0.5</v>
      </c>
      <c r="W198" s="34">
        <v>0.81</v>
      </c>
      <c r="X198" s="34">
        <f t="shared" si="19"/>
        <v>1.0656551724137933</v>
      </c>
      <c r="Y198" s="34">
        <f t="shared" si="20"/>
        <v>1.2579310344827586</v>
      </c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6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</row>
    <row r="199" spans="1:47" ht="15.75" customHeight="1">
      <c r="A199" s="51">
        <v>45762</v>
      </c>
      <c r="B199" s="33" t="s">
        <v>230</v>
      </c>
      <c r="C199" s="37">
        <v>1452</v>
      </c>
      <c r="D199" s="34">
        <v>14.3</v>
      </c>
      <c r="E199" s="34">
        <v>14.4</v>
      </c>
      <c r="F199" s="34">
        <v>4.42</v>
      </c>
      <c r="G199" s="34">
        <v>0.15</v>
      </c>
      <c r="H199" s="34">
        <v>0.33</v>
      </c>
      <c r="I199" s="31">
        <v>4.8000000000000001E-2</v>
      </c>
      <c r="J199" s="31">
        <v>0.106</v>
      </c>
      <c r="K199" s="31">
        <v>2.5999999999999999E-2</v>
      </c>
      <c r="L199" s="31">
        <v>1.7999999999999999E-2</v>
      </c>
      <c r="M199" s="35">
        <f t="shared" si="18"/>
        <v>94.902000000000001</v>
      </c>
      <c r="N199" s="34">
        <v>36.67</v>
      </c>
      <c r="O199" s="34">
        <v>37.69</v>
      </c>
      <c r="P199" s="34">
        <v>7.02</v>
      </c>
      <c r="Q199" s="34">
        <v>15.04</v>
      </c>
      <c r="R199" s="34">
        <v>0.68</v>
      </c>
      <c r="S199" s="34">
        <v>0.54</v>
      </c>
      <c r="T199" s="34">
        <v>0.33</v>
      </c>
      <c r="U199" s="34">
        <v>0.31</v>
      </c>
      <c r="V199" s="34">
        <v>0.49</v>
      </c>
      <c r="W199" s="34">
        <v>1.05</v>
      </c>
      <c r="X199" s="34">
        <f t="shared" si="19"/>
        <v>1.0278156531224434</v>
      </c>
      <c r="Y199" s="34">
        <f t="shared" si="20"/>
        <v>1.2192527952004362</v>
      </c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6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</row>
    <row r="200" spans="1:47" ht="15.75" customHeight="1">
      <c r="A200" s="51">
        <v>45762</v>
      </c>
      <c r="B200" s="33" t="s">
        <v>231</v>
      </c>
      <c r="C200" s="37">
        <v>1442</v>
      </c>
      <c r="D200" s="34">
        <v>16.05</v>
      </c>
      <c r="E200" s="34">
        <v>16.149999999999999</v>
      </c>
      <c r="F200" s="34">
        <v>4.3600000000000003</v>
      </c>
      <c r="G200" s="34">
        <v>0.16</v>
      </c>
      <c r="H200" s="34">
        <v>0.53</v>
      </c>
      <c r="I200" s="31">
        <v>3.1E-2</v>
      </c>
      <c r="J200" s="31">
        <v>0.109</v>
      </c>
      <c r="K200" s="31">
        <v>2.5000000000000001E-2</v>
      </c>
      <c r="L200" s="31">
        <v>1.2999999999999999E-2</v>
      </c>
      <c r="M200" s="35">
        <f t="shared" si="18"/>
        <v>94.772000000000006</v>
      </c>
      <c r="N200" s="34">
        <v>36.92</v>
      </c>
      <c r="O200" s="34">
        <v>37.92</v>
      </c>
      <c r="P200" s="34">
        <v>7.07</v>
      </c>
      <c r="Q200" s="34">
        <v>14.89</v>
      </c>
      <c r="R200" s="34">
        <v>0.41</v>
      </c>
      <c r="S200" s="34">
        <v>0.5</v>
      </c>
      <c r="T200" s="34">
        <v>0.32</v>
      </c>
      <c r="U200" s="34">
        <v>0.25</v>
      </c>
      <c r="V200" s="34">
        <v>0.5</v>
      </c>
      <c r="W200" s="34">
        <v>1</v>
      </c>
      <c r="X200" s="34">
        <v>1.0270855904658722</v>
      </c>
      <c r="Y200" s="34">
        <v>1.2185807150595882</v>
      </c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6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</row>
    <row r="201" spans="1:47" ht="15.75" customHeight="1">
      <c r="A201" s="51">
        <v>45762</v>
      </c>
      <c r="B201" s="33" t="s">
        <v>232</v>
      </c>
      <c r="C201" s="37">
        <v>1474</v>
      </c>
      <c r="D201" s="34">
        <v>17.5</v>
      </c>
      <c r="E201" s="34">
        <v>18</v>
      </c>
      <c r="F201" s="34">
        <v>4.3899999999999997</v>
      </c>
      <c r="G201" s="34">
        <v>0.15</v>
      </c>
      <c r="H201" s="34">
        <v>0.42</v>
      </c>
      <c r="I201" s="31">
        <v>2.7E-2</v>
      </c>
      <c r="J201" s="31">
        <v>0.108</v>
      </c>
      <c r="K201" s="31">
        <v>3.4000000000000002E-2</v>
      </c>
      <c r="L201" s="31">
        <v>1.2E-2</v>
      </c>
      <c r="M201" s="35">
        <f t="shared" si="18"/>
        <v>94.858999999999995</v>
      </c>
      <c r="N201" s="34">
        <v>36.15</v>
      </c>
      <c r="O201" s="34">
        <v>37.770000000000003</v>
      </c>
      <c r="P201" s="34">
        <v>7.03</v>
      </c>
      <c r="Q201" s="34">
        <v>15.97</v>
      </c>
      <c r="R201" s="34">
        <v>0.45</v>
      </c>
      <c r="S201" s="34">
        <v>0.36</v>
      </c>
      <c r="T201" s="34">
        <v>0.35</v>
      </c>
      <c r="U201" s="34">
        <v>0.24</v>
      </c>
      <c r="V201" s="34">
        <v>0.53</v>
      </c>
      <c r="W201" s="34">
        <v>1.03</v>
      </c>
      <c r="X201" s="34">
        <v>1.0448132780082988</v>
      </c>
      <c r="Y201" s="34">
        <v>1.2392807745504844</v>
      </c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6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</row>
    <row r="202" spans="1:47" ht="15.75" customHeight="1">
      <c r="A202" s="51">
        <v>45762</v>
      </c>
      <c r="B202" s="33" t="s">
        <v>233</v>
      </c>
      <c r="C202" s="37">
        <v>1482</v>
      </c>
      <c r="D202" s="34">
        <v>17.5</v>
      </c>
      <c r="E202" s="34">
        <v>18</v>
      </c>
      <c r="F202" s="34">
        <v>4.4000000000000004</v>
      </c>
      <c r="G202" s="34">
        <v>0.18</v>
      </c>
      <c r="H202" s="34">
        <v>0.39</v>
      </c>
      <c r="I202" s="31">
        <v>4.2000000000000003E-2</v>
      </c>
      <c r="J202" s="31">
        <v>0.107</v>
      </c>
      <c r="K202" s="31">
        <v>3.3000000000000002E-2</v>
      </c>
      <c r="L202" s="31">
        <v>0.16</v>
      </c>
      <c r="M202" s="35">
        <f t="shared" si="18"/>
        <v>94.688000000000002</v>
      </c>
      <c r="N202" s="34">
        <v>36.729999999999997</v>
      </c>
      <c r="O202" s="34">
        <v>37.71</v>
      </c>
      <c r="P202" s="34">
        <v>6.91</v>
      </c>
      <c r="Q202" s="34">
        <v>15.21</v>
      </c>
      <c r="R202" s="34">
        <v>0.54</v>
      </c>
      <c r="S202" s="34">
        <v>0.47</v>
      </c>
      <c r="T202" s="34">
        <v>0.32</v>
      </c>
      <c r="U202" s="34">
        <v>0.28999999999999998</v>
      </c>
      <c r="V202" s="34">
        <v>0.55000000000000004</v>
      </c>
      <c r="W202" s="34">
        <v>0.94</v>
      </c>
      <c r="X202" s="34">
        <v>1.0266811870405663</v>
      </c>
      <c r="Y202" s="34">
        <v>1.2148107813776208</v>
      </c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6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</row>
    <row r="203" spans="1:47" ht="15.75" customHeight="1">
      <c r="A203" s="51">
        <v>45762</v>
      </c>
      <c r="B203" s="33" t="s">
        <v>234</v>
      </c>
      <c r="C203" s="37">
        <v>1464</v>
      </c>
      <c r="D203" s="34">
        <v>21.4</v>
      </c>
      <c r="E203" s="34">
        <v>21.5</v>
      </c>
      <c r="F203" s="34">
        <v>4.42</v>
      </c>
      <c r="G203" s="34">
        <v>0.17</v>
      </c>
      <c r="H203" s="34">
        <v>0.33</v>
      </c>
      <c r="I203" s="31">
        <v>4.9000000000000002E-2</v>
      </c>
      <c r="J203" s="31">
        <v>0.10299999999999999</v>
      </c>
      <c r="K203" s="31">
        <v>2.5000000000000001E-2</v>
      </c>
      <c r="L203" s="31">
        <v>1.4999999999999999E-2</v>
      </c>
      <c r="M203" s="35">
        <f t="shared" si="18"/>
        <v>94.888000000000005</v>
      </c>
      <c r="N203" s="34">
        <v>37.33</v>
      </c>
      <c r="O203" s="34">
        <v>37.51</v>
      </c>
      <c r="P203" s="34">
        <v>6.84</v>
      </c>
      <c r="Q203" s="34">
        <v>15.34</v>
      </c>
      <c r="R203" s="34">
        <v>0.39</v>
      </c>
      <c r="S203" s="34">
        <v>0.42</v>
      </c>
      <c r="T203" s="34">
        <v>0.33</v>
      </c>
      <c r="U203" s="34">
        <v>0.23</v>
      </c>
      <c r="V203" s="34">
        <v>0.56000000000000005</v>
      </c>
      <c r="W203" s="34">
        <v>0.93</v>
      </c>
      <c r="X203" s="34">
        <f t="shared" si="19"/>
        <v>1.0048218590945619</v>
      </c>
      <c r="Y203" s="34">
        <f t="shared" si="20"/>
        <v>1.1880525046879185</v>
      </c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6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</row>
    <row r="204" spans="1:47" ht="15.75" customHeight="1">
      <c r="A204" s="51">
        <v>45762</v>
      </c>
      <c r="B204" s="33" t="s">
        <v>235</v>
      </c>
      <c r="C204" s="37">
        <v>1467</v>
      </c>
      <c r="D204" s="34">
        <v>0.1</v>
      </c>
      <c r="E204" s="34">
        <v>0.2</v>
      </c>
      <c r="F204" s="34">
        <v>4.41</v>
      </c>
      <c r="G204" s="34">
        <v>0.18</v>
      </c>
      <c r="H204" s="34">
        <v>0.36</v>
      </c>
      <c r="I204" s="31">
        <v>4.8000000000000001E-2</v>
      </c>
      <c r="J204" s="31">
        <v>0.108</v>
      </c>
      <c r="K204" s="31">
        <v>2.5999999999999999E-2</v>
      </c>
      <c r="L204" s="31">
        <v>1.4E-2</v>
      </c>
      <c r="M204" s="35">
        <f t="shared" si="18"/>
        <v>94.853999999999999</v>
      </c>
      <c r="N204" s="34">
        <v>36.99</v>
      </c>
      <c r="O204" s="34">
        <v>37.74</v>
      </c>
      <c r="P204" s="34">
        <v>6.92</v>
      </c>
      <c r="Q204" s="34">
        <v>15.39</v>
      </c>
      <c r="R204" s="34">
        <v>0.36</v>
      </c>
      <c r="S204" s="34">
        <v>0.47</v>
      </c>
      <c r="T204" s="34">
        <v>0.35</v>
      </c>
      <c r="U204" s="34">
        <v>0.19</v>
      </c>
      <c r="V204" s="34">
        <v>0.49</v>
      </c>
      <c r="W204" s="34">
        <v>0.99</v>
      </c>
      <c r="X204" s="34">
        <v>1.0202757502027575</v>
      </c>
      <c r="Y204" s="34">
        <v>1.2073533387402</v>
      </c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6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</row>
    <row r="205" spans="1:47" ht="15.75" customHeight="1">
      <c r="A205" s="51"/>
      <c r="B205" s="33"/>
      <c r="C205" s="37"/>
      <c r="D205" s="34"/>
      <c r="E205" s="34"/>
      <c r="F205" s="34"/>
      <c r="G205" s="34"/>
      <c r="H205" s="34"/>
      <c r="I205" s="31"/>
      <c r="J205" s="31"/>
      <c r="K205" s="31"/>
      <c r="L205" s="31"/>
      <c r="M205" s="35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6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</row>
    <row r="206" spans="1:47" ht="15.75" customHeight="1">
      <c r="A206" s="51">
        <v>45763</v>
      </c>
      <c r="B206" s="33" t="s">
        <v>236</v>
      </c>
      <c r="C206" s="37">
        <v>1480</v>
      </c>
      <c r="D206" s="34">
        <v>2.25</v>
      </c>
      <c r="E206" s="34">
        <v>2.35</v>
      </c>
      <c r="F206" s="34">
        <v>4.33</v>
      </c>
      <c r="G206" s="34">
        <v>0.24</v>
      </c>
      <c r="H206" s="34">
        <v>0.65</v>
      </c>
      <c r="I206" s="31">
        <v>2.1000000000000001E-2</v>
      </c>
      <c r="J206" s="31">
        <v>0.11600000000000001</v>
      </c>
      <c r="K206" s="31">
        <v>6.2E-2</v>
      </c>
      <c r="L206" s="31">
        <v>1.4999999999999999E-2</v>
      </c>
      <c r="M206" s="35">
        <f t="shared" si="18"/>
        <v>94.566000000000003</v>
      </c>
      <c r="N206" s="34">
        <v>35.5</v>
      </c>
      <c r="O206" s="34">
        <v>38.79</v>
      </c>
      <c r="P206" s="34">
        <v>7.23</v>
      </c>
      <c r="Q206" s="34">
        <v>15.86</v>
      </c>
      <c r="R206" s="34">
        <v>0.55000000000000004</v>
      </c>
      <c r="S206" s="34">
        <v>0.32</v>
      </c>
      <c r="T206" s="34">
        <v>0.28999999999999998</v>
      </c>
      <c r="U206" s="34">
        <v>0.16</v>
      </c>
      <c r="V206" s="34">
        <v>0.4</v>
      </c>
      <c r="W206" s="34">
        <v>0.82</v>
      </c>
      <c r="X206" s="34">
        <v>1.0926760563380282</v>
      </c>
      <c r="Y206" s="34">
        <v>1.296338028169014</v>
      </c>
      <c r="Z206" s="34"/>
      <c r="AA206" s="34" t="s">
        <v>48</v>
      </c>
      <c r="AB206" s="34">
        <v>22.3</v>
      </c>
      <c r="AC206" s="34" t="s">
        <v>51</v>
      </c>
      <c r="AD206" s="34"/>
      <c r="AE206" s="34"/>
      <c r="AF206" s="34"/>
      <c r="AG206" s="34"/>
      <c r="AH206" s="34"/>
      <c r="AI206" s="34"/>
      <c r="AJ206" s="34"/>
      <c r="AK206" s="36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</row>
    <row r="207" spans="1:47" ht="15.75" customHeight="1">
      <c r="A207" s="51">
        <v>45763</v>
      </c>
      <c r="B207" s="33" t="s">
        <v>237</v>
      </c>
      <c r="C207" s="37">
        <v>1473</v>
      </c>
      <c r="D207" s="34">
        <v>5</v>
      </c>
      <c r="E207" s="34">
        <v>5.0999999999999996</v>
      </c>
      <c r="F207" s="34">
        <v>4.41</v>
      </c>
      <c r="G207" s="34">
        <v>0.21</v>
      </c>
      <c r="H207" s="34">
        <v>0.36</v>
      </c>
      <c r="I207" s="31">
        <v>2.8000000000000001E-2</v>
      </c>
      <c r="J207" s="31">
        <v>0.106</v>
      </c>
      <c r="K207" s="31">
        <v>3.5999999999999997E-2</v>
      </c>
      <c r="L207" s="31">
        <v>1.6E-2</v>
      </c>
      <c r="M207" s="35">
        <f t="shared" si="18"/>
        <v>94.834000000000003</v>
      </c>
      <c r="N207" s="34">
        <v>36.65</v>
      </c>
      <c r="O207" s="34">
        <v>37.96</v>
      </c>
      <c r="P207" s="34">
        <v>7.23</v>
      </c>
      <c r="Q207" s="34">
        <v>15.3</v>
      </c>
      <c r="R207" s="34">
        <v>0.31</v>
      </c>
      <c r="S207" s="34">
        <v>0.41</v>
      </c>
      <c r="T207" s="34">
        <v>0.32</v>
      </c>
      <c r="U207" s="34">
        <v>0.24</v>
      </c>
      <c r="V207" s="34">
        <v>0.55000000000000004</v>
      </c>
      <c r="W207" s="34">
        <v>0.92</v>
      </c>
      <c r="X207" s="34">
        <v>1.0357435197817191</v>
      </c>
      <c r="Y207" s="34">
        <v>1.2330150068212824</v>
      </c>
      <c r="Z207" s="34"/>
      <c r="AA207" s="34" t="s">
        <v>50</v>
      </c>
      <c r="AB207" s="34">
        <v>6.3</v>
      </c>
      <c r="AC207" s="34">
        <v>25.2</v>
      </c>
      <c r="AD207" s="34">
        <v>18.600000000000001</v>
      </c>
      <c r="AE207" s="34">
        <v>0.6</v>
      </c>
      <c r="AF207" s="34">
        <v>3.75</v>
      </c>
      <c r="AG207" s="34">
        <v>51.849999999999994</v>
      </c>
      <c r="AH207" s="34">
        <v>1.3548387096774193</v>
      </c>
      <c r="AI207" s="34">
        <v>42.465753424657542</v>
      </c>
      <c r="AJ207" s="34">
        <v>882.97500000000002</v>
      </c>
      <c r="AK207" s="36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</row>
    <row r="208" spans="1:47" ht="15.75" customHeight="1">
      <c r="A208" s="51">
        <v>45763</v>
      </c>
      <c r="B208" s="33" t="s">
        <v>238</v>
      </c>
      <c r="C208" s="37">
        <v>1481</v>
      </c>
      <c r="D208" s="34">
        <v>7.05</v>
      </c>
      <c r="E208" s="34">
        <v>7.15</v>
      </c>
      <c r="F208" s="34">
        <v>4.3499999999999996</v>
      </c>
      <c r="G208" s="34">
        <v>0.23</v>
      </c>
      <c r="H208" s="34">
        <v>0.57999999999999996</v>
      </c>
      <c r="I208" s="31">
        <v>2.7E-2</v>
      </c>
      <c r="J208" s="31">
        <v>0.123</v>
      </c>
      <c r="K208" s="31">
        <v>5.3999999999999999E-2</v>
      </c>
      <c r="L208" s="31">
        <v>1.6E-2</v>
      </c>
      <c r="M208" s="35">
        <f t="shared" si="18"/>
        <v>94.62</v>
      </c>
      <c r="N208" s="34">
        <v>36.020000000000003</v>
      </c>
      <c r="O208" s="34">
        <v>38.450000000000003</v>
      </c>
      <c r="P208" s="34">
        <v>7.24</v>
      </c>
      <c r="Q208" s="34">
        <v>15.73</v>
      </c>
      <c r="R208" s="34">
        <v>0.28000000000000003</v>
      </c>
      <c r="S208" s="34">
        <v>0.36</v>
      </c>
      <c r="T208" s="34">
        <v>0.32</v>
      </c>
      <c r="U208" s="34">
        <v>0.19</v>
      </c>
      <c r="V208" s="34">
        <v>0.44</v>
      </c>
      <c r="W208" s="34">
        <v>0.86</v>
      </c>
      <c r="X208" s="34">
        <v>1.07</v>
      </c>
      <c r="Y208" s="34">
        <v>1.27</v>
      </c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6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</row>
    <row r="209" spans="1:47" ht="15.75" customHeight="1">
      <c r="A209" s="51">
        <v>45763</v>
      </c>
      <c r="B209" s="33" t="s">
        <v>239</v>
      </c>
      <c r="C209" s="37">
        <v>1486</v>
      </c>
      <c r="D209" s="34">
        <v>8.1999999999999993</v>
      </c>
      <c r="E209" s="34">
        <v>8.3000000000000007</v>
      </c>
      <c r="F209" s="34">
        <v>4.41</v>
      </c>
      <c r="G209" s="34">
        <v>0.2</v>
      </c>
      <c r="H209" s="34">
        <v>0.39</v>
      </c>
      <c r="I209" s="31">
        <v>3.3000000000000002E-2</v>
      </c>
      <c r="J209" s="31">
        <v>0.11700000000000001</v>
      </c>
      <c r="K209" s="31">
        <v>3.5000000000000003E-2</v>
      </c>
      <c r="L209" s="31">
        <v>1.4E-2</v>
      </c>
      <c r="M209" s="35">
        <f t="shared" si="18"/>
        <v>94.801000000000002</v>
      </c>
      <c r="N209" s="34">
        <v>36.36</v>
      </c>
      <c r="O209" s="34">
        <v>38.1</v>
      </c>
      <c r="P209" s="34">
        <v>6.93</v>
      </c>
      <c r="Q209" s="34">
        <v>15.7</v>
      </c>
      <c r="R209" s="34">
        <v>0.41</v>
      </c>
      <c r="S209" s="34">
        <v>0.39</v>
      </c>
      <c r="T209" s="34">
        <v>0.32</v>
      </c>
      <c r="U209" s="34">
        <v>0.21</v>
      </c>
      <c r="V209" s="34">
        <v>0.48</v>
      </c>
      <c r="W209" s="34">
        <v>0.89</v>
      </c>
      <c r="X209" s="34">
        <v>1.0478547854785478</v>
      </c>
      <c r="Y209" s="34">
        <v>1.2384488448844886</v>
      </c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6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</row>
    <row r="210" spans="1:47" ht="15.75" customHeight="1">
      <c r="A210" s="51">
        <v>45763</v>
      </c>
      <c r="B210" s="33" t="s">
        <v>240</v>
      </c>
      <c r="C210" s="37">
        <v>1465</v>
      </c>
      <c r="D210" s="34">
        <v>10.5</v>
      </c>
      <c r="E210" s="34">
        <v>11</v>
      </c>
      <c r="F210" s="34">
        <v>4.42</v>
      </c>
      <c r="G210" s="34">
        <v>0.19</v>
      </c>
      <c r="H210" s="34">
        <v>0.32</v>
      </c>
      <c r="I210" s="31">
        <v>4.1000000000000002E-2</v>
      </c>
      <c r="J210" s="31">
        <v>0.113</v>
      </c>
      <c r="K210" s="31">
        <v>2.5999999999999999E-2</v>
      </c>
      <c r="L210" s="31">
        <v>1.6E-2</v>
      </c>
      <c r="M210" s="35">
        <f t="shared" si="18"/>
        <v>94.873999999999995</v>
      </c>
      <c r="N210" s="34">
        <v>36.909999999999997</v>
      </c>
      <c r="O210" s="34">
        <v>37.53</v>
      </c>
      <c r="P210" s="34">
        <v>6.83</v>
      </c>
      <c r="Q210" s="34">
        <v>15.25</v>
      </c>
      <c r="R210" s="34">
        <v>0.49</v>
      </c>
      <c r="S210" s="34">
        <v>0.54</v>
      </c>
      <c r="T210" s="34">
        <v>0.36</v>
      </c>
      <c r="U210" s="34">
        <v>0.27</v>
      </c>
      <c r="V210" s="34">
        <v>0.56000000000000005</v>
      </c>
      <c r="W210" s="34">
        <v>1.01</v>
      </c>
      <c r="X210" s="34">
        <v>1.0167976158222705</v>
      </c>
      <c r="Y210" s="34">
        <v>1.2018423191547007</v>
      </c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6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</row>
    <row r="211" spans="1:47" ht="15.75" customHeight="1">
      <c r="A211" s="51">
        <v>45763</v>
      </c>
      <c r="B211" s="33" t="s">
        <v>241</v>
      </c>
      <c r="C211" s="37">
        <v>1463</v>
      </c>
      <c r="D211" s="34">
        <v>13.15</v>
      </c>
      <c r="E211" s="34">
        <v>12.25</v>
      </c>
      <c r="F211" s="34">
        <v>4.41</v>
      </c>
      <c r="G211" s="34">
        <v>0.19</v>
      </c>
      <c r="H211" s="34">
        <v>0.36</v>
      </c>
      <c r="I211" s="31">
        <v>0.05</v>
      </c>
      <c r="J211" s="31">
        <v>0.105</v>
      </c>
      <c r="K211" s="31">
        <v>2.5999999999999999E-2</v>
      </c>
      <c r="L211" s="31">
        <v>1.4999999999999999E-2</v>
      </c>
      <c r="M211" s="35">
        <f t="shared" si="18"/>
        <v>94.843999999999994</v>
      </c>
      <c r="N211" s="34">
        <v>36.909999999999997</v>
      </c>
      <c r="O211" s="34">
        <v>37.65</v>
      </c>
      <c r="P211" s="34">
        <v>6.87</v>
      </c>
      <c r="Q211" s="34">
        <v>15.15</v>
      </c>
      <c r="R211" s="34">
        <v>0.57999999999999996</v>
      </c>
      <c r="S211" s="34">
        <v>0.54</v>
      </c>
      <c r="T211" s="34">
        <v>0.36</v>
      </c>
      <c r="U211" s="34">
        <v>0.25</v>
      </c>
      <c r="V211" s="34">
        <v>0.59</v>
      </c>
      <c r="W211" s="34">
        <v>1.01</v>
      </c>
      <c r="X211" s="34">
        <v>1.0200487672717422</v>
      </c>
      <c r="Y211" s="34">
        <v>1.2061771877539962</v>
      </c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6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</row>
    <row r="212" spans="1:47" ht="15.75" customHeight="1">
      <c r="A212" s="51">
        <v>45763</v>
      </c>
      <c r="B212" s="33" t="s">
        <v>242</v>
      </c>
      <c r="C212" s="37">
        <v>1466</v>
      </c>
      <c r="D212" s="34">
        <v>15.2</v>
      </c>
      <c r="E212" s="34">
        <v>15.3</v>
      </c>
      <c r="F212" s="34">
        <v>4.4000000000000004</v>
      </c>
      <c r="G212" s="34">
        <v>0.17</v>
      </c>
      <c r="H212" s="34">
        <v>0.37</v>
      </c>
      <c r="I212" s="31">
        <v>2.1000000000000001E-2</v>
      </c>
      <c r="J212" s="31">
        <v>0.105</v>
      </c>
      <c r="K212" s="31">
        <v>3.5999999999999997E-2</v>
      </c>
      <c r="L212" s="31">
        <v>1.2E-2</v>
      </c>
      <c r="M212" s="35">
        <f t="shared" si="18"/>
        <v>94.885999999999996</v>
      </c>
      <c r="N212" s="34">
        <v>37.07</v>
      </c>
      <c r="O212" s="34">
        <v>38.11</v>
      </c>
      <c r="P212" s="34">
        <v>6.94</v>
      </c>
      <c r="Q212" s="34">
        <v>15.02</v>
      </c>
      <c r="R212" s="34">
        <v>0.28999999999999998</v>
      </c>
      <c r="S212" s="34">
        <v>0.45</v>
      </c>
      <c r="T212" s="34">
        <v>0.34</v>
      </c>
      <c r="U212" s="34">
        <v>0.2</v>
      </c>
      <c r="V212" s="34">
        <v>0.49</v>
      </c>
      <c r="W212" s="34">
        <v>0.97</v>
      </c>
      <c r="X212" s="34">
        <v>1.0280550310223902</v>
      </c>
      <c r="Y212" s="34">
        <v>1.2152684111141083</v>
      </c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6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</row>
    <row r="213" spans="1:47" ht="15.75" customHeight="1">
      <c r="A213" s="51">
        <v>45763</v>
      </c>
      <c r="B213" s="33" t="s">
        <v>244</v>
      </c>
      <c r="C213" s="37">
        <v>1476</v>
      </c>
      <c r="D213" s="34">
        <v>16.100000000000001</v>
      </c>
      <c r="E213" s="34">
        <v>16.2</v>
      </c>
      <c r="F213" s="34">
        <v>4.38</v>
      </c>
      <c r="G213" s="34">
        <v>0.18</v>
      </c>
      <c r="H213" s="34">
        <v>0.47</v>
      </c>
      <c r="I213" s="31">
        <v>1.4999999999999999E-2</v>
      </c>
      <c r="J213" s="31">
        <v>0.109</v>
      </c>
      <c r="K213" s="31">
        <v>4.3999999999999997E-2</v>
      </c>
      <c r="L213" s="31">
        <v>1.4E-2</v>
      </c>
      <c r="M213" s="35">
        <f t="shared" si="18"/>
        <v>94.787999999999997</v>
      </c>
      <c r="N213" s="34">
        <v>36.380000000000003</v>
      </c>
      <c r="O213" s="34">
        <v>38.61</v>
      </c>
      <c r="P213" s="34">
        <v>6.94</v>
      </c>
      <c r="Q213" s="34">
        <v>15.33</v>
      </c>
      <c r="R213" s="34">
        <v>0.32</v>
      </c>
      <c r="S213" s="34">
        <v>0.39</v>
      </c>
      <c r="T213" s="34">
        <v>0.32</v>
      </c>
      <c r="U213" s="34">
        <v>0.19</v>
      </c>
      <c r="V213" s="34">
        <v>0.44</v>
      </c>
      <c r="W213" s="34">
        <v>0.95</v>
      </c>
      <c r="X213" s="34">
        <v>1.0612974161627267</v>
      </c>
      <c r="Y213" s="34">
        <v>1.2520615722924682</v>
      </c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6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</row>
    <row r="214" spans="1:47" ht="15.75" customHeight="1">
      <c r="A214" s="51">
        <v>45763</v>
      </c>
      <c r="B214" s="33" t="s">
        <v>243</v>
      </c>
      <c r="C214" s="37">
        <v>1489</v>
      </c>
      <c r="D214" s="34">
        <v>17.5</v>
      </c>
      <c r="E214" s="34">
        <v>18</v>
      </c>
      <c r="F214" s="34">
        <v>4.3499999999999996</v>
      </c>
      <c r="G214" s="34">
        <v>0.17</v>
      </c>
      <c r="H214" s="34">
        <v>0.55000000000000004</v>
      </c>
      <c r="I214" s="31">
        <v>1.4999999999999999E-2</v>
      </c>
      <c r="J214" s="31">
        <v>0.104</v>
      </c>
      <c r="K214" s="31">
        <v>0.05</v>
      </c>
      <c r="L214" s="31">
        <v>0.01</v>
      </c>
      <c r="M214" s="35">
        <f t="shared" si="18"/>
        <v>94.751000000000005</v>
      </c>
      <c r="N214" s="34">
        <v>36.51</v>
      </c>
      <c r="O214" s="34">
        <v>38.549999999999997</v>
      </c>
      <c r="P214" s="34">
        <v>6.94</v>
      </c>
      <c r="Q214" s="34">
        <v>15.49</v>
      </c>
      <c r="R214" s="34">
        <v>0.3</v>
      </c>
      <c r="S214" s="34">
        <v>0.31</v>
      </c>
      <c r="T214" s="34">
        <v>0.28999999999999998</v>
      </c>
      <c r="U214" s="34">
        <v>0.19</v>
      </c>
      <c r="V214" s="34">
        <v>0.44</v>
      </c>
      <c r="W214" s="34">
        <v>0.85</v>
      </c>
      <c r="X214" s="34">
        <v>1.0558751027115858</v>
      </c>
      <c r="Y214" s="34">
        <v>1.2459600109559024</v>
      </c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6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</row>
    <row r="215" spans="1:47" ht="15.75" customHeight="1">
      <c r="A215" s="51">
        <v>45763</v>
      </c>
      <c r="B215" s="33" t="s">
        <v>245</v>
      </c>
      <c r="C215" s="37">
        <v>1492</v>
      </c>
      <c r="D215" s="34">
        <v>20.05</v>
      </c>
      <c r="E215" s="34">
        <v>20.149999999999999</v>
      </c>
      <c r="F215" s="34">
        <v>4.3899999999999997</v>
      </c>
      <c r="G215" s="34">
        <v>0.19</v>
      </c>
      <c r="H215" s="34">
        <v>0.42</v>
      </c>
      <c r="I215" s="31">
        <v>1.2E-2</v>
      </c>
      <c r="J215" s="31">
        <v>0.10100000000000001</v>
      </c>
      <c r="K215" s="31">
        <v>4.3999999999999997E-2</v>
      </c>
      <c r="L215" s="31">
        <v>0.01</v>
      </c>
      <c r="M215" s="35">
        <f t="shared" si="18"/>
        <v>94.832999999999998</v>
      </c>
      <c r="N215" s="34">
        <v>36.04</v>
      </c>
      <c r="O215" s="34">
        <v>38.6</v>
      </c>
      <c r="P215" s="34">
        <v>6.95</v>
      </c>
      <c r="Q215" s="34">
        <v>15.72</v>
      </c>
      <c r="R215" s="34">
        <v>0.3</v>
      </c>
      <c r="S215" s="34">
        <v>0.37</v>
      </c>
      <c r="T215" s="34">
        <v>0.34</v>
      </c>
      <c r="U215" s="34">
        <v>0.22</v>
      </c>
      <c r="V215" s="34">
        <v>0.48</v>
      </c>
      <c r="W215" s="34">
        <v>0.87</v>
      </c>
      <c r="X215" s="34">
        <v>1.0710321864594896</v>
      </c>
      <c r="Y215" s="34">
        <v>1.2638734739178692</v>
      </c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6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</row>
    <row r="216" spans="1:47" ht="15.75" customHeight="1">
      <c r="A216" s="51">
        <v>45763</v>
      </c>
      <c r="B216" s="33" t="s">
        <v>246</v>
      </c>
      <c r="C216" s="37">
        <v>1498</v>
      </c>
      <c r="D216" s="34">
        <v>21.5</v>
      </c>
      <c r="E216" s="34">
        <v>22</v>
      </c>
      <c r="F216" s="34">
        <v>4.37</v>
      </c>
      <c r="G216" s="34">
        <v>0.21</v>
      </c>
      <c r="H216" s="34">
        <v>0.49</v>
      </c>
      <c r="I216" s="31">
        <v>0.01</v>
      </c>
      <c r="J216" s="31">
        <v>0.10199999999999999</v>
      </c>
      <c r="K216" s="31">
        <v>0.05</v>
      </c>
      <c r="L216" s="31">
        <v>0.01</v>
      </c>
      <c r="M216" s="35">
        <f t="shared" si="18"/>
        <v>94.757999999999996</v>
      </c>
      <c r="N216" s="34">
        <v>35.65</v>
      </c>
      <c r="O216" s="34">
        <v>38.89</v>
      </c>
      <c r="P216" s="34">
        <v>7.12</v>
      </c>
      <c r="Q216" s="34">
        <v>15.82</v>
      </c>
      <c r="R216" s="34">
        <v>0.23</v>
      </c>
      <c r="S216" s="34">
        <v>0.36</v>
      </c>
      <c r="T216" s="34">
        <v>0.35</v>
      </c>
      <c r="U216" s="34">
        <v>0.2</v>
      </c>
      <c r="V216" s="34">
        <v>0.45</v>
      </c>
      <c r="W216" s="34">
        <v>0.83</v>
      </c>
      <c r="X216" s="34">
        <v>1.0908835904628331</v>
      </c>
      <c r="Y216" s="34">
        <v>1.2906030855539972</v>
      </c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6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</row>
    <row r="217" spans="1:47" ht="15.75" customHeight="1">
      <c r="A217" s="51">
        <v>45763</v>
      </c>
      <c r="B217" s="33" t="s">
        <v>247</v>
      </c>
      <c r="C217" s="37">
        <v>1481</v>
      </c>
      <c r="D217" s="34">
        <v>22.55</v>
      </c>
      <c r="E217" s="34">
        <v>23.05</v>
      </c>
      <c r="F217" s="34">
        <v>4.34</v>
      </c>
      <c r="G217" s="34">
        <v>0.32</v>
      </c>
      <c r="H217" s="34">
        <v>0.63</v>
      </c>
      <c r="I217" s="31">
        <v>1.0999999999999999E-2</v>
      </c>
      <c r="J217" s="31">
        <v>0.125</v>
      </c>
      <c r="K217" s="31">
        <v>9.2999999999999999E-2</v>
      </c>
      <c r="L217" s="31">
        <v>1.4999999999999999E-2</v>
      </c>
      <c r="M217" s="35">
        <f t="shared" si="18"/>
        <v>94.465999999999994</v>
      </c>
      <c r="N217" s="34">
        <v>35.409999999999997</v>
      </c>
      <c r="O217" s="34">
        <v>39.22</v>
      </c>
      <c r="P217" s="34">
        <v>7.01</v>
      </c>
      <c r="Q217" s="34">
        <v>15.99</v>
      </c>
      <c r="R217" s="34">
        <v>0.21</v>
      </c>
      <c r="S217" s="34">
        <v>0.32</v>
      </c>
      <c r="T217" s="34">
        <v>0.34</v>
      </c>
      <c r="U217" s="34">
        <v>0.18</v>
      </c>
      <c r="V217" s="34">
        <v>0.42</v>
      </c>
      <c r="W217" s="34">
        <v>0.78</v>
      </c>
      <c r="X217" s="34">
        <v>1.1075967240892404</v>
      </c>
      <c r="Y217" s="34">
        <v>1.3055634001694436</v>
      </c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6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</row>
    <row r="218" spans="1:47" ht="15.75" customHeight="1">
      <c r="A218" s="51">
        <v>45763</v>
      </c>
      <c r="B218" s="33" t="s">
        <v>248</v>
      </c>
      <c r="C218" s="37">
        <v>1499</v>
      </c>
      <c r="D218" s="34">
        <v>0.45</v>
      </c>
      <c r="E218" s="34">
        <v>0.55000000000000004</v>
      </c>
      <c r="F218" s="34">
        <v>4.34</v>
      </c>
      <c r="G218" s="34">
        <v>0.28000000000000003</v>
      </c>
      <c r="H218" s="34">
        <v>0.64</v>
      </c>
      <c r="I218" s="31">
        <v>1.4999999999999999E-2</v>
      </c>
      <c r="J218" s="31">
        <v>0.123</v>
      </c>
      <c r="K218" s="31">
        <v>8.3000000000000004E-2</v>
      </c>
      <c r="L218" s="31">
        <v>1.4999999999999999E-2</v>
      </c>
      <c r="M218" s="35">
        <f t="shared" si="18"/>
        <v>94.504000000000005</v>
      </c>
      <c r="N218" s="34">
        <v>34.51</v>
      </c>
      <c r="O218" s="34">
        <v>39.72</v>
      </c>
      <c r="P218" s="34">
        <v>6.74</v>
      </c>
      <c r="Q218" s="34">
        <v>16.690000000000001</v>
      </c>
      <c r="R218" s="34">
        <v>0.35</v>
      </c>
      <c r="S218" s="34">
        <v>0.3</v>
      </c>
      <c r="T218" s="34">
        <v>0.35</v>
      </c>
      <c r="U218" s="34">
        <v>0.16</v>
      </c>
      <c r="V218" s="34">
        <v>0.4</v>
      </c>
      <c r="W218" s="34">
        <v>0.74</v>
      </c>
      <c r="X218" s="34">
        <v>1.1509707331208345</v>
      </c>
      <c r="Y218" s="34">
        <v>1.3462764416111273</v>
      </c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6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</row>
    <row r="219" spans="1:47" ht="15.75" customHeight="1">
      <c r="A219" s="51"/>
      <c r="B219" s="33"/>
      <c r="C219" s="37"/>
      <c r="D219" s="34"/>
      <c r="E219" s="34"/>
      <c r="F219" s="34"/>
      <c r="G219" s="34"/>
      <c r="H219" s="34"/>
      <c r="I219" s="31"/>
      <c r="J219" s="31"/>
      <c r="K219" s="31"/>
      <c r="L219" s="31"/>
      <c r="M219" s="35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6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</row>
    <row r="220" spans="1:47" ht="15.75" customHeight="1">
      <c r="A220" s="51">
        <v>45764</v>
      </c>
      <c r="B220" s="33" t="s">
        <v>249</v>
      </c>
      <c r="C220" s="37">
        <v>1480</v>
      </c>
      <c r="D220" s="34">
        <v>1.45</v>
      </c>
      <c r="E220" s="34">
        <v>1.55</v>
      </c>
      <c r="F220" s="34">
        <v>4.3600000000000003</v>
      </c>
      <c r="G220" s="34">
        <v>0.27</v>
      </c>
      <c r="H220" s="34">
        <v>0.56000000000000005</v>
      </c>
      <c r="I220" s="31">
        <v>2.5000000000000001E-2</v>
      </c>
      <c r="J220" s="31">
        <v>0.114</v>
      </c>
      <c r="K220" s="31">
        <v>6.8000000000000005E-2</v>
      </c>
      <c r="L220" s="31">
        <v>1.2999999999999999E-2</v>
      </c>
      <c r="M220" s="35">
        <f t="shared" si="18"/>
        <v>94.59</v>
      </c>
      <c r="N220" s="34">
        <v>35.35</v>
      </c>
      <c r="O220" s="34">
        <v>38.880000000000003</v>
      </c>
      <c r="P220" s="34">
        <v>6.72</v>
      </c>
      <c r="Q220" s="34">
        <v>16.68</v>
      </c>
      <c r="R220" s="34">
        <v>0.3</v>
      </c>
      <c r="S220" s="34">
        <v>0.32</v>
      </c>
      <c r="T220" s="34">
        <v>0.28999999999999998</v>
      </c>
      <c r="U220" s="34">
        <v>0.17</v>
      </c>
      <c r="V220" s="34">
        <v>0.37</v>
      </c>
      <c r="W220" s="34">
        <v>0.81</v>
      </c>
      <c r="X220" s="34">
        <v>1.0998585572842998</v>
      </c>
      <c r="Y220" s="34">
        <v>1.2899575671852899</v>
      </c>
      <c r="Z220" s="34"/>
      <c r="AA220" s="34" t="s">
        <v>48</v>
      </c>
      <c r="AB220" s="34">
        <v>22.3</v>
      </c>
      <c r="AC220" s="34">
        <v>25.8</v>
      </c>
      <c r="AD220" s="34">
        <v>17.8</v>
      </c>
      <c r="AE220" s="34">
        <v>0.6</v>
      </c>
      <c r="AF220" s="34">
        <v>3.48</v>
      </c>
      <c r="AG220" s="34">
        <v>52.319999999999993</v>
      </c>
      <c r="AH220" s="34">
        <v>1.449438202247191</v>
      </c>
      <c r="AI220" s="34">
        <v>40.825688073394495</v>
      </c>
      <c r="AJ220" s="34">
        <v>893.04</v>
      </c>
      <c r="AK220" s="36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</row>
    <row r="221" spans="1:47" ht="15.75" customHeight="1">
      <c r="A221" s="51">
        <v>45764</v>
      </c>
      <c r="B221" s="33" t="s">
        <v>250</v>
      </c>
      <c r="C221" s="37">
        <v>1483</v>
      </c>
      <c r="D221" s="34">
        <v>3.4</v>
      </c>
      <c r="E221" s="34">
        <v>3.5</v>
      </c>
      <c r="F221" s="34">
        <v>4.38</v>
      </c>
      <c r="G221" s="34">
        <v>0.26</v>
      </c>
      <c r="H221" s="34">
        <v>0.65</v>
      </c>
      <c r="I221" s="31">
        <v>4.2000000000000003E-2</v>
      </c>
      <c r="J221" s="31">
        <v>0.13300000000000001</v>
      </c>
      <c r="K221" s="31">
        <v>5.6000000000000001E-2</v>
      </c>
      <c r="L221" s="31">
        <v>1.0999999999999999E-2</v>
      </c>
      <c r="M221" s="35">
        <f t="shared" si="18"/>
        <v>94.468000000000004</v>
      </c>
      <c r="N221" s="34">
        <v>35.909999999999997</v>
      </c>
      <c r="O221" s="34">
        <v>38.15</v>
      </c>
      <c r="P221" s="34">
        <v>6.7</v>
      </c>
      <c r="Q221" s="34">
        <v>16.32</v>
      </c>
      <c r="R221" s="34">
        <v>0.25</v>
      </c>
      <c r="S221" s="34">
        <v>0.43</v>
      </c>
      <c r="T221" s="34">
        <v>0.41</v>
      </c>
      <c r="U221" s="34">
        <v>0.21</v>
      </c>
      <c r="V221" s="34">
        <v>0.5</v>
      </c>
      <c r="W221" s="34">
        <v>0.87</v>
      </c>
      <c r="X221" s="34">
        <v>1.0623781676413255</v>
      </c>
      <c r="Y221" s="34">
        <v>1.2489557226399333</v>
      </c>
      <c r="Z221" s="34"/>
      <c r="AA221" s="34" t="s">
        <v>50</v>
      </c>
      <c r="AB221" s="34">
        <v>6.3</v>
      </c>
      <c r="AC221" s="34" t="s">
        <v>51</v>
      </c>
      <c r="AD221" s="34"/>
      <c r="AE221" s="34"/>
      <c r="AF221" s="34"/>
      <c r="AG221" s="34"/>
      <c r="AH221" s="34"/>
      <c r="AI221" s="34"/>
      <c r="AJ221" s="34"/>
      <c r="AK221" s="36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</row>
    <row r="222" spans="1:47" ht="15.75" customHeight="1">
      <c r="A222" s="51">
        <v>45764</v>
      </c>
      <c r="B222" s="33" t="s">
        <v>251</v>
      </c>
      <c r="C222" s="79">
        <v>1473</v>
      </c>
      <c r="D222" s="34">
        <v>5.05</v>
      </c>
      <c r="E222" s="34">
        <v>5.15</v>
      </c>
      <c r="F222" s="34">
        <v>4.3600000000000003</v>
      </c>
      <c r="G222" s="34">
        <v>0.23</v>
      </c>
      <c r="H222" s="34">
        <v>0.42</v>
      </c>
      <c r="I222" s="31">
        <v>4.7E-2</v>
      </c>
      <c r="J222" s="31">
        <v>0.107</v>
      </c>
      <c r="K222" s="31">
        <v>4.1000000000000002E-2</v>
      </c>
      <c r="L222" s="31">
        <v>0.01</v>
      </c>
      <c r="M222" s="35">
        <f t="shared" si="18"/>
        <v>94.784999999999997</v>
      </c>
      <c r="N222" s="34">
        <v>36.799999999999997</v>
      </c>
      <c r="O222" s="34">
        <v>37.31</v>
      </c>
      <c r="P222" s="34">
        <v>6.65</v>
      </c>
      <c r="Q222" s="34">
        <v>16.09</v>
      </c>
      <c r="R222" s="34">
        <v>0.33</v>
      </c>
      <c r="S222" s="34">
        <v>0.52</v>
      </c>
      <c r="T222" s="34">
        <v>0.45</v>
      </c>
      <c r="U222" s="34">
        <v>0.25</v>
      </c>
      <c r="V222" s="34">
        <v>0.57999999999999996</v>
      </c>
      <c r="W222" s="34">
        <v>0.91</v>
      </c>
      <c r="X222" s="34">
        <v>1.013858695652174</v>
      </c>
      <c r="Y222" s="34">
        <v>1.1945652173913044</v>
      </c>
      <c r="Z222" s="34"/>
      <c r="AA222" s="34" t="s">
        <v>53</v>
      </c>
      <c r="AB222" s="34">
        <v>14.3</v>
      </c>
      <c r="AC222" s="34" t="s">
        <v>253</v>
      </c>
      <c r="AD222" s="34"/>
      <c r="AE222" s="34"/>
      <c r="AF222" s="34"/>
      <c r="AG222" s="34"/>
      <c r="AH222" s="34"/>
      <c r="AI222" s="34"/>
      <c r="AJ222" s="34"/>
      <c r="AK222" s="36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</row>
    <row r="223" spans="1:47" ht="15.75" customHeight="1">
      <c r="A223" s="51">
        <v>45764</v>
      </c>
      <c r="B223" s="33" t="s">
        <v>252</v>
      </c>
      <c r="C223" s="37">
        <v>1418</v>
      </c>
      <c r="D223" s="34">
        <v>7.05</v>
      </c>
      <c r="E223" s="34">
        <v>7.15</v>
      </c>
      <c r="F223" s="34">
        <v>4.3899999999999997</v>
      </c>
      <c r="G223" s="34">
        <v>0.25</v>
      </c>
      <c r="H223" s="34">
        <v>0.28999999999999998</v>
      </c>
      <c r="I223" s="31">
        <v>5.0999999999999997E-2</v>
      </c>
      <c r="J223" s="31">
        <v>0.10100000000000001</v>
      </c>
      <c r="K223" s="31">
        <v>2.7E-2</v>
      </c>
      <c r="L223" s="31">
        <v>1.7999999999999999E-2</v>
      </c>
      <c r="M223" s="35">
        <f t="shared" si="18"/>
        <v>94.873000000000005</v>
      </c>
      <c r="N223" s="34">
        <v>37.92</v>
      </c>
      <c r="O223" s="34">
        <v>36.479999999999997</v>
      </c>
      <c r="P223" s="34">
        <v>6.61</v>
      </c>
      <c r="Q223" s="34">
        <v>15.25</v>
      </c>
      <c r="R223" s="34">
        <v>0.65</v>
      </c>
      <c r="S223" s="34">
        <v>0.76</v>
      </c>
      <c r="T223" s="34">
        <v>0.32</v>
      </c>
      <c r="U223" s="34">
        <v>0.25</v>
      </c>
      <c r="V223" s="34">
        <v>0.68</v>
      </c>
      <c r="W223" s="34">
        <v>0.95</v>
      </c>
      <c r="X223" s="34">
        <v>0.96202531645569611</v>
      </c>
      <c r="Y223" s="34">
        <v>1.1363396624472573</v>
      </c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6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</row>
    <row r="224" spans="1:47" ht="15.75" customHeight="1">
      <c r="A224" s="51"/>
      <c r="B224" s="33"/>
      <c r="C224" s="37"/>
      <c r="D224" s="34"/>
      <c r="E224" s="34"/>
      <c r="F224" s="34"/>
      <c r="G224" s="34"/>
      <c r="H224" s="34"/>
      <c r="I224" s="31"/>
      <c r="J224" s="31"/>
      <c r="K224" s="31"/>
      <c r="L224" s="31"/>
      <c r="M224" s="35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6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</row>
    <row r="225" spans="1:47" ht="15.75" customHeight="1">
      <c r="A225" s="51">
        <v>45765</v>
      </c>
      <c r="B225" s="33" t="s">
        <v>254</v>
      </c>
      <c r="C225" s="37">
        <v>1367</v>
      </c>
      <c r="D225" s="34">
        <v>22.2</v>
      </c>
      <c r="E225" s="34">
        <v>22.3</v>
      </c>
      <c r="F225" s="34">
        <v>4.22</v>
      </c>
      <c r="G225" s="34">
        <v>0.53</v>
      </c>
      <c r="H225" s="34">
        <v>0.94</v>
      </c>
      <c r="I225" s="31">
        <v>5.3999999999999999E-2</v>
      </c>
      <c r="J225" s="31">
        <v>0.125</v>
      </c>
      <c r="K225" s="31">
        <v>5.1999999999999998E-2</v>
      </c>
      <c r="L225" s="31">
        <v>1.2E-2</v>
      </c>
      <c r="M225" s="35">
        <f t="shared" si="18"/>
        <v>94.067000000000007</v>
      </c>
      <c r="N225" s="34">
        <v>38.520000000000003</v>
      </c>
      <c r="O225" s="34">
        <v>34.22</v>
      </c>
      <c r="P225" s="34">
        <v>6.63</v>
      </c>
      <c r="Q225" s="34">
        <v>16.27</v>
      </c>
      <c r="R225" s="34">
        <v>0.33</v>
      </c>
      <c r="S225" s="34">
        <v>1.01</v>
      </c>
      <c r="T225" s="34">
        <v>0.33</v>
      </c>
      <c r="U225" s="34">
        <v>0.26200000000000001</v>
      </c>
      <c r="V225" s="34">
        <v>0.5</v>
      </c>
      <c r="W225" s="34">
        <v>0.8</v>
      </c>
      <c r="X225" s="34">
        <v>0.88836967808930412</v>
      </c>
      <c r="Y225" s="34">
        <v>1.0604880581516094</v>
      </c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6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</row>
    <row r="226" spans="1:47" ht="15.75" customHeight="1">
      <c r="A226" s="51">
        <v>45765</v>
      </c>
      <c r="B226" s="80" t="s">
        <v>255</v>
      </c>
      <c r="C226" s="37">
        <v>1404</v>
      </c>
      <c r="D226" s="34">
        <v>0.15</v>
      </c>
      <c r="E226" s="34">
        <v>0.25</v>
      </c>
      <c r="F226" s="34">
        <v>4.2</v>
      </c>
      <c r="G226" s="34">
        <v>0.6</v>
      </c>
      <c r="H226" s="34">
        <v>0.99</v>
      </c>
      <c r="I226" s="31">
        <v>4.7E-2</v>
      </c>
      <c r="J226" s="31">
        <v>0.115</v>
      </c>
      <c r="K226" s="31">
        <v>6.4000000000000001E-2</v>
      </c>
      <c r="L226" s="31">
        <v>0.01</v>
      </c>
      <c r="M226" s="35">
        <f t="shared" si="18"/>
        <v>93.974000000000004</v>
      </c>
      <c r="N226" s="60" t="s">
        <v>52</v>
      </c>
      <c r="O226" s="60" t="s">
        <v>52</v>
      </c>
      <c r="P226" s="60" t="s">
        <v>52</v>
      </c>
      <c r="Q226" s="60" t="s">
        <v>52</v>
      </c>
      <c r="R226" s="60" t="s">
        <v>52</v>
      </c>
      <c r="S226" s="60" t="s">
        <v>52</v>
      </c>
      <c r="T226" s="60" t="s">
        <v>52</v>
      </c>
      <c r="U226" s="60" t="s">
        <v>52</v>
      </c>
      <c r="V226" s="60" t="s">
        <v>52</v>
      </c>
      <c r="W226" s="60" t="s">
        <v>52</v>
      </c>
      <c r="X226" s="60" t="s">
        <v>52</v>
      </c>
      <c r="Y226" s="60" t="s">
        <v>52</v>
      </c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6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</row>
    <row r="227" spans="1:47" ht="15.75" customHeight="1">
      <c r="A227" s="51">
        <v>45765</v>
      </c>
      <c r="B227" s="33" t="s">
        <v>256</v>
      </c>
      <c r="C227" s="37">
        <v>1423</v>
      </c>
      <c r="D227" s="34">
        <v>1.1000000000000001</v>
      </c>
      <c r="E227" s="34">
        <v>1.2</v>
      </c>
      <c r="F227" s="34">
        <v>4.21</v>
      </c>
      <c r="G227" s="34">
        <v>0.47</v>
      </c>
      <c r="H227" s="34">
        <v>0.56999999999999995</v>
      </c>
      <c r="I227" s="31">
        <v>5.6000000000000001E-2</v>
      </c>
      <c r="J227" s="31">
        <v>0.10199999999999999</v>
      </c>
      <c r="K227" s="31">
        <v>4.1000000000000002E-2</v>
      </c>
      <c r="L227" s="31">
        <v>8.0000000000000002E-3</v>
      </c>
      <c r="M227" s="35">
        <f t="shared" ref="M227" si="21">100-SUM(F227:L227)</f>
        <v>94.543000000000006</v>
      </c>
      <c r="N227" s="34">
        <v>39.119999999999997</v>
      </c>
      <c r="O227" s="34">
        <v>34.07</v>
      </c>
      <c r="P227" s="34">
        <v>6.84</v>
      </c>
      <c r="Q227" s="34">
        <v>15.19</v>
      </c>
      <c r="R227" s="34">
        <v>0.63</v>
      </c>
      <c r="S227" s="34">
        <v>1.0900000000000001</v>
      </c>
      <c r="T227" s="34">
        <v>0.27</v>
      </c>
      <c r="U227" s="34">
        <v>0.23</v>
      </c>
      <c r="V227" s="34">
        <v>0.63</v>
      </c>
      <c r="W227" s="34">
        <v>0.84</v>
      </c>
      <c r="X227" s="34">
        <v>0.87091002044989785</v>
      </c>
      <c r="Y227" s="34">
        <v>1.0457566462167689</v>
      </c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6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</row>
    <row r="228" spans="1:47" ht="15.75" customHeight="1">
      <c r="A228" s="51"/>
      <c r="B228" s="33"/>
      <c r="C228" s="37"/>
      <c r="D228" s="34"/>
      <c r="E228" s="34"/>
      <c r="F228" s="34"/>
      <c r="G228" s="34"/>
      <c r="H228" s="34"/>
      <c r="I228" s="31"/>
      <c r="J228" s="31"/>
      <c r="K228" s="31"/>
      <c r="L228" s="31"/>
      <c r="M228" s="35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6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</row>
    <row r="229" spans="1:47" ht="15.75" customHeight="1">
      <c r="A229" s="51">
        <v>45766</v>
      </c>
      <c r="B229" s="33" t="s">
        <v>257</v>
      </c>
      <c r="C229" s="37">
        <v>1414</v>
      </c>
      <c r="D229" s="34">
        <v>2.25</v>
      </c>
      <c r="E229" s="34">
        <v>2.35</v>
      </c>
      <c r="F229" s="34">
        <v>4.08</v>
      </c>
      <c r="G229" s="34">
        <v>0.65</v>
      </c>
      <c r="H229" s="34">
        <v>1.45</v>
      </c>
      <c r="I229" s="31">
        <v>4.2000000000000003E-2</v>
      </c>
      <c r="J229" s="31">
        <v>0.13400000000000001</v>
      </c>
      <c r="K229" s="31">
        <v>8.6999999999999994E-2</v>
      </c>
      <c r="L229" s="31">
        <v>1.0999999999999999E-2</v>
      </c>
      <c r="M229" s="35">
        <f t="shared" si="18"/>
        <v>93.545999999999992</v>
      </c>
      <c r="N229" s="34">
        <v>38.880000000000003</v>
      </c>
      <c r="O229" s="34">
        <v>35.56</v>
      </c>
      <c r="P229" s="34">
        <v>6.71</v>
      </c>
      <c r="Q229" s="34">
        <v>15.42</v>
      </c>
      <c r="R229" s="34">
        <v>0.6</v>
      </c>
      <c r="S229" s="34">
        <v>0.78</v>
      </c>
      <c r="T229" s="34">
        <v>0.24</v>
      </c>
      <c r="U229" s="34">
        <v>0.2</v>
      </c>
      <c r="V229" s="34">
        <v>0.53</v>
      </c>
      <c r="W229" s="34">
        <v>0.76</v>
      </c>
      <c r="X229" s="34">
        <v>0.91460905349794241</v>
      </c>
      <c r="Y229" s="34">
        <v>1.0871913580246915</v>
      </c>
      <c r="Z229" s="34"/>
      <c r="AA229" s="34" t="s">
        <v>48</v>
      </c>
      <c r="AB229" s="34">
        <v>22.3</v>
      </c>
      <c r="AC229" s="34">
        <v>24.4</v>
      </c>
      <c r="AD229" s="34">
        <v>16</v>
      </c>
      <c r="AE229" s="34">
        <v>0.6</v>
      </c>
      <c r="AF229" s="34">
        <v>3.48</v>
      </c>
      <c r="AG229" s="34">
        <v>55.52</v>
      </c>
      <c r="AH229" s="34">
        <v>1.5249999999999999</v>
      </c>
      <c r="AI229" s="34">
        <v>39.603960396039604</v>
      </c>
      <c r="AJ229" s="34">
        <v>850.34</v>
      </c>
      <c r="AK229" s="36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</row>
    <row r="230" spans="1:47" ht="15.75" customHeight="1">
      <c r="A230" s="51">
        <v>45766</v>
      </c>
      <c r="B230" s="33" t="s">
        <v>258</v>
      </c>
      <c r="C230" s="37">
        <v>1467</v>
      </c>
      <c r="D230" s="34">
        <v>4.07</v>
      </c>
      <c r="E230" s="34">
        <v>4.17</v>
      </c>
      <c r="F230" s="34">
        <v>4.1900000000000004</v>
      </c>
      <c r="G230" s="34">
        <v>0.4</v>
      </c>
      <c r="H230" s="34">
        <v>0.89</v>
      </c>
      <c r="I230" s="31">
        <v>2.4E-2</v>
      </c>
      <c r="J230" s="31">
        <v>0.11</v>
      </c>
      <c r="K230" s="31">
        <v>3.9E-2</v>
      </c>
      <c r="L230" s="31">
        <v>2E-3</v>
      </c>
      <c r="M230" s="35">
        <f t="shared" si="18"/>
        <v>94.344999999999999</v>
      </c>
      <c r="N230" s="81">
        <v>38.82</v>
      </c>
      <c r="O230" s="34">
        <v>35.17</v>
      </c>
      <c r="P230" s="34">
        <v>7.17</v>
      </c>
      <c r="Q230" s="34">
        <v>15.54</v>
      </c>
      <c r="R230" s="34">
        <v>0.21</v>
      </c>
      <c r="S230" s="34">
        <v>0.8</v>
      </c>
      <c r="T230" s="34">
        <v>0.23</v>
      </c>
      <c r="U230" s="34">
        <v>0.19</v>
      </c>
      <c r="V230" s="34">
        <v>0.46</v>
      </c>
      <c r="W230" s="34">
        <v>0.7</v>
      </c>
      <c r="X230" s="34">
        <v>0.91460905349794241</v>
      </c>
      <c r="Y230" s="34">
        <v>1.0871913580246915</v>
      </c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6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</row>
    <row r="231" spans="1:47" ht="15.75" customHeight="1">
      <c r="A231" s="51">
        <v>45766</v>
      </c>
      <c r="B231" s="33" t="s">
        <v>259</v>
      </c>
      <c r="C231" s="37">
        <v>1467</v>
      </c>
      <c r="D231" s="34">
        <v>5.25</v>
      </c>
      <c r="E231" s="34">
        <v>5.35</v>
      </c>
      <c r="F231" s="34">
        <v>4.25</v>
      </c>
      <c r="G231" s="34">
        <v>0.65</v>
      </c>
      <c r="H231" s="34">
        <v>1.23</v>
      </c>
      <c r="I231" s="31">
        <v>6.0999999999999999E-2</v>
      </c>
      <c r="J231" s="31">
        <v>0.128</v>
      </c>
      <c r="K231" s="31">
        <v>7.0000000000000007E-2</v>
      </c>
      <c r="L231" s="31">
        <v>1.4E-2</v>
      </c>
      <c r="M231" s="35">
        <f t="shared" si="18"/>
        <v>93.596999999999994</v>
      </c>
      <c r="N231" s="81"/>
      <c r="O231" s="60" t="s">
        <v>52</v>
      </c>
      <c r="P231" s="60" t="s">
        <v>52</v>
      </c>
      <c r="Q231" s="60" t="s">
        <v>52</v>
      </c>
      <c r="R231" s="60" t="s">
        <v>52</v>
      </c>
      <c r="S231" s="60" t="s">
        <v>52</v>
      </c>
      <c r="T231" s="60" t="s">
        <v>52</v>
      </c>
      <c r="U231" s="60" t="s">
        <v>52</v>
      </c>
      <c r="V231" s="60" t="s">
        <v>52</v>
      </c>
      <c r="W231" s="60" t="s">
        <v>52</v>
      </c>
      <c r="X231" s="60" t="s">
        <v>52</v>
      </c>
      <c r="Y231" s="60" t="s">
        <v>52</v>
      </c>
      <c r="Z231" s="34"/>
      <c r="AA231" s="34" t="s">
        <v>53</v>
      </c>
      <c r="AB231" s="34">
        <v>14.3</v>
      </c>
      <c r="AC231" s="34">
        <v>25.2</v>
      </c>
      <c r="AD231" s="34">
        <v>17.8</v>
      </c>
      <c r="AE231" s="34">
        <v>0.6</v>
      </c>
      <c r="AF231" s="34">
        <v>3.22</v>
      </c>
      <c r="AG231" s="34">
        <v>53.18</v>
      </c>
      <c r="AH231" s="34">
        <v>1.4157303370786516</v>
      </c>
      <c r="AI231" s="34">
        <v>41.395348837209305</v>
      </c>
      <c r="AJ231" s="34">
        <v>866.81000000000006</v>
      </c>
      <c r="AK231" s="36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</row>
    <row r="232" spans="1:47" ht="15.75" customHeight="1">
      <c r="A232" s="51">
        <v>45766</v>
      </c>
      <c r="B232" s="33" t="s">
        <v>260</v>
      </c>
      <c r="C232" s="37">
        <v>1471</v>
      </c>
      <c r="D232" s="34">
        <v>7.25</v>
      </c>
      <c r="E232" s="34">
        <v>7.35</v>
      </c>
      <c r="F232" s="34">
        <v>4.1100000000000003</v>
      </c>
      <c r="G232" s="34">
        <v>0.72</v>
      </c>
      <c r="H232" s="34">
        <v>2.0299999999999998</v>
      </c>
      <c r="I232" s="31">
        <v>2.5000000000000001E-2</v>
      </c>
      <c r="J232" s="31">
        <v>0.105</v>
      </c>
      <c r="K232" s="31">
        <v>9.6000000000000002E-2</v>
      </c>
      <c r="L232" s="31">
        <v>1.2E-2</v>
      </c>
      <c r="M232" s="35">
        <f t="shared" si="18"/>
        <v>92.902000000000001</v>
      </c>
      <c r="N232" s="81">
        <v>37.58</v>
      </c>
      <c r="O232" s="34">
        <v>36.39</v>
      </c>
      <c r="P232" s="34">
        <v>7.63</v>
      </c>
      <c r="Q232" s="34">
        <v>15.72</v>
      </c>
      <c r="R232" s="34">
        <v>0.21</v>
      </c>
      <c r="S232" s="34">
        <v>0.6</v>
      </c>
      <c r="T232" s="34">
        <v>0.65</v>
      </c>
      <c r="U232" s="34">
        <v>0.24</v>
      </c>
      <c r="V232" s="34">
        <v>0.4</v>
      </c>
      <c r="W232" s="34">
        <v>0.56999999999999995</v>
      </c>
      <c r="X232" s="34">
        <v>0.97</v>
      </c>
      <c r="Y232" s="34">
        <v>1.17</v>
      </c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6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</row>
    <row r="233" spans="1:47" ht="15.75" customHeight="1">
      <c r="A233" s="51">
        <v>45766</v>
      </c>
      <c r="B233" s="33" t="s">
        <v>261</v>
      </c>
      <c r="C233" s="37">
        <v>1471</v>
      </c>
      <c r="D233" s="34">
        <v>8.0500000000000007</v>
      </c>
      <c r="E233" s="34">
        <v>8.15</v>
      </c>
      <c r="F233" s="34">
        <v>3.97</v>
      </c>
      <c r="G233" s="34">
        <v>0.95</v>
      </c>
      <c r="H233" s="34">
        <v>2.38</v>
      </c>
      <c r="I233" s="31">
        <v>2.7E-2</v>
      </c>
      <c r="J233" s="31">
        <v>0.108</v>
      </c>
      <c r="K233" s="31">
        <v>0.115</v>
      </c>
      <c r="L233" s="31">
        <v>1.2E-2</v>
      </c>
      <c r="M233" s="35">
        <f t="shared" si="18"/>
        <v>92.438000000000002</v>
      </c>
      <c r="N233" s="81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6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</row>
    <row r="234" spans="1:47" ht="15.75" customHeight="1">
      <c r="A234" s="51">
        <v>45766</v>
      </c>
      <c r="B234" s="33" t="s">
        <v>262</v>
      </c>
      <c r="C234" s="37">
        <v>1477</v>
      </c>
      <c r="D234" s="34">
        <v>9.5</v>
      </c>
      <c r="E234" s="34">
        <v>10</v>
      </c>
      <c r="F234" s="34">
        <v>4.16</v>
      </c>
      <c r="G234" s="34">
        <v>0.72</v>
      </c>
      <c r="H234" s="34">
        <v>1.33</v>
      </c>
      <c r="I234" s="31">
        <v>2.8000000000000001E-2</v>
      </c>
      <c r="J234" s="31">
        <v>0.124</v>
      </c>
      <c r="K234" s="31">
        <v>7.4999999999999997E-2</v>
      </c>
      <c r="L234" s="31">
        <v>1.0999999999999999E-2</v>
      </c>
      <c r="M234" s="35">
        <f t="shared" si="18"/>
        <v>93.552000000000007</v>
      </c>
      <c r="N234" s="81">
        <v>37.44</v>
      </c>
      <c r="O234" s="34">
        <v>35.56</v>
      </c>
      <c r="P234" s="34">
        <v>7.72</v>
      </c>
      <c r="Q234" s="34">
        <v>15.84</v>
      </c>
      <c r="R234" s="34">
        <v>0.27</v>
      </c>
      <c r="S234" s="34">
        <v>0.83</v>
      </c>
      <c r="T234" s="34">
        <v>0.8</v>
      </c>
      <c r="U234" s="34">
        <v>0.23</v>
      </c>
      <c r="V234" s="34">
        <v>0.53</v>
      </c>
      <c r="W234" s="34">
        <v>0.66</v>
      </c>
      <c r="X234" s="34">
        <v>0.94978632478632485</v>
      </c>
      <c r="Y234" s="34">
        <v>1.1559829059829061</v>
      </c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6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</row>
    <row r="235" spans="1:47" ht="15.75" customHeight="1">
      <c r="A235" s="51">
        <v>45766</v>
      </c>
      <c r="B235" s="33" t="s">
        <v>263</v>
      </c>
      <c r="C235" s="37">
        <v>1500</v>
      </c>
      <c r="D235" s="34">
        <v>12.35</v>
      </c>
      <c r="E235" s="34">
        <v>12.45</v>
      </c>
      <c r="F235" s="34">
        <v>4.1399999999999997</v>
      </c>
      <c r="G235" s="34">
        <v>0.63</v>
      </c>
      <c r="H235" s="34">
        <v>1.23</v>
      </c>
      <c r="I235" s="31">
        <v>0.01</v>
      </c>
      <c r="J235" s="31">
        <v>0.108</v>
      </c>
      <c r="K235" s="31">
        <v>6.6000000000000003E-2</v>
      </c>
      <c r="L235" s="31">
        <v>1.4E-2</v>
      </c>
      <c r="M235" s="35">
        <f t="shared" si="18"/>
        <v>93.802000000000007</v>
      </c>
      <c r="N235" s="81">
        <v>36.229999999999997</v>
      </c>
      <c r="O235" s="34">
        <v>37.11</v>
      </c>
      <c r="P235" s="34">
        <v>7.73</v>
      </c>
      <c r="Q235" s="34">
        <v>16.010000000000002</v>
      </c>
      <c r="R235" s="34">
        <v>0.2</v>
      </c>
      <c r="S235" s="34">
        <v>0.6</v>
      </c>
      <c r="T235" s="34">
        <v>0.62</v>
      </c>
      <c r="U235" s="34">
        <v>0.26</v>
      </c>
      <c r="V235" s="34">
        <v>0.44</v>
      </c>
      <c r="W235" s="34">
        <v>0.6</v>
      </c>
      <c r="X235" s="34">
        <v>1.0242892630416782</v>
      </c>
      <c r="Y235" s="34">
        <v>1.2376483577146014</v>
      </c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6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</row>
    <row r="236" spans="1:47" ht="15.75" customHeight="1">
      <c r="A236" s="51">
        <v>45766</v>
      </c>
      <c r="B236" s="33" t="s">
        <v>264</v>
      </c>
      <c r="C236" s="37">
        <v>1493</v>
      </c>
      <c r="D236" s="34">
        <v>14.4</v>
      </c>
      <c r="E236" s="34">
        <v>14.5</v>
      </c>
      <c r="F236" s="34">
        <v>4.13</v>
      </c>
      <c r="G236" s="34">
        <v>0.91</v>
      </c>
      <c r="H236" s="34">
        <v>1.25</v>
      </c>
      <c r="I236" s="31">
        <v>0.03</v>
      </c>
      <c r="J236" s="31">
        <v>0.14399999999999999</v>
      </c>
      <c r="K236" s="31">
        <v>8.1000000000000003E-2</v>
      </c>
      <c r="L236" s="31">
        <v>1.2E-2</v>
      </c>
      <c r="M236" s="35">
        <f t="shared" si="18"/>
        <v>93.442999999999998</v>
      </c>
      <c r="N236" s="82">
        <v>36.5</v>
      </c>
      <c r="O236" s="34">
        <v>35.71</v>
      </c>
      <c r="P236" s="34">
        <v>7.83</v>
      </c>
      <c r="Q236" s="34">
        <v>15.91</v>
      </c>
      <c r="R236" s="34">
        <v>0.28000000000000003</v>
      </c>
      <c r="S236" s="34">
        <v>1</v>
      </c>
      <c r="T236" s="34">
        <v>0.88</v>
      </c>
      <c r="U236" s="34">
        <v>0.3</v>
      </c>
      <c r="V236" s="34">
        <v>0.57999999999999996</v>
      </c>
      <c r="W236" s="34">
        <v>0.74</v>
      </c>
      <c r="X236" s="34">
        <v>0.97835616438356166</v>
      </c>
      <c r="Y236" s="34">
        <v>1.1928767123287671</v>
      </c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6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</row>
    <row r="237" spans="1:47" ht="15.75" customHeight="1">
      <c r="A237" s="51">
        <v>45766</v>
      </c>
      <c r="B237" s="33" t="s">
        <v>265</v>
      </c>
      <c r="C237" s="37">
        <v>1508</v>
      </c>
      <c r="D237" s="34">
        <v>16.149999999999999</v>
      </c>
      <c r="E237" s="34">
        <v>16.25</v>
      </c>
      <c r="F237" s="34">
        <v>4.16</v>
      </c>
      <c r="G237" s="34">
        <v>0.84</v>
      </c>
      <c r="H237" s="34">
        <v>1.26</v>
      </c>
      <c r="I237" s="31">
        <v>3.4000000000000002E-2</v>
      </c>
      <c r="J237" s="31">
        <v>0.154</v>
      </c>
      <c r="K237" s="31">
        <v>8.5999999999999993E-2</v>
      </c>
      <c r="L237" s="31">
        <v>1.6E-2</v>
      </c>
      <c r="M237" s="35">
        <f t="shared" si="18"/>
        <v>93.45</v>
      </c>
      <c r="N237" s="82">
        <v>37</v>
      </c>
      <c r="O237" s="34">
        <v>35.380000000000003</v>
      </c>
      <c r="P237" s="34">
        <v>7.55</v>
      </c>
      <c r="Q237" s="34">
        <v>16.100000000000001</v>
      </c>
      <c r="R237" s="34">
        <v>0.25</v>
      </c>
      <c r="S237" s="34">
        <v>0.88</v>
      </c>
      <c r="T237" s="34">
        <v>0.8</v>
      </c>
      <c r="U237" s="34">
        <v>0.31</v>
      </c>
      <c r="V237" s="34">
        <v>0.59</v>
      </c>
      <c r="W237" s="34">
        <v>0.73</v>
      </c>
      <c r="X237" s="34">
        <v>0.96</v>
      </c>
      <c r="Y237" s="34">
        <v>1.1599999999999999</v>
      </c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6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</row>
    <row r="238" spans="1:47" ht="15.75" customHeight="1">
      <c r="A238" s="51">
        <v>45766</v>
      </c>
      <c r="B238" s="33" t="s">
        <v>266</v>
      </c>
      <c r="C238" s="37">
        <v>1506</v>
      </c>
      <c r="D238" s="34">
        <v>16.149999999999999</v>
      </c>
      <c r="E238" s="34">
        <v>16.25</v>
      </c>
      <c r="F238" s="34">
        <v>4.22</v>
      </c>
      <c r="G238" s="34">
        <v>0.77</v>
      </c>
      <c r="H238" s="34">
        <v>0.92</v>
      </c>
      <c r="I238" s="31">
        <v>2.9000000000000001E-2</v>
      </c>
      <c r="J238" s="31">
        <v>0.123</v>
      </c>
      <c r="K238" s="31">
        <v>6.9000000000000006E-2</v>
      </c>
      <c r="L238" s="31">
        <v>1.2999999999999999E-2</v>
      </c>
      <c r="M238" s="35">
        <f t="shared" si="18"/>
        <v>93.855999999999995</v>
      </c>
      <c r="N238" s="82">
        <v>36.33</v>
      </c>
      <c r="O238" s="34">
        <v>35.28</v>
      </c>
      <c r="P238" s="34">
        <v>7.66</v>
      </c>
      <c r="Q238" s="34">
        <v>16.309999999999999</v>
      </c>
      <c r="R238" s="34">
        <v>0.33</v>
      </c>
      <c r="S238" s="34">
        <v>1.01</v>
      </c>
      <c r="T238" s="34">
        <v>0.84</v>
      </c>
      <c r="U238" s="34">
        <v>0.33</v>
      </c>
      <c r="V238" s="34">
        <v>0.54</v>
      </c>
      <c r="W238" s="34">
        <v>0.81</v>
      </c>
      <c r="X238" s="34">
        <v>0.97109826589595383</v>
      </c>
      <c r="Y238" s="34">
        <v>1.181943297550234</v>
      </c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6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</row>
    <row r="239" spans="1:47" ht="15.75" customHeight="1">
      <c r="A239" s="51">
        <v>45766</v>
      </c>
      <c r="B239" s="33" t="s">
        <v>267</v>
      </c>
      <c r="C239" s="37">
        <v>1480</v>
      </c>
      <c r="D239" s="34">
        <v>19.5</v>
      </c>
      <c r="E239" s="34">
        <v>20</v>
      </c>
      <c r="F239" s="34">
        <v>4.29</v>
      </c>
      <c r="G239" s="34">
        <v>0.67</v>
      </c>
      <c r="H239" s="34">
        <v>0.67</v>
      </c>
      <c r="I239" s="31">
        <v>3.5999999999999997E-2</v>
      </c>
      <c r="J239" s="31">
        <v>0.11600000000000001</v>
      </c>
      <c r="K239" s="31">
        <v>5.5E-2</v>
      </c>
      <c r="L239" s="31">
        <v>1.2E-2</v>
      </c>
      <c r="M239" s="35">
        <f t="shared" si="18"/>
        <v>94.150999999999996</v>
      </c>
      <c r="N239" s="82">
        <v>36.56</v>
      </c>
      <c r="O239" s="34">
        <v>35.24</v>
      </c>
      <c r="P239" s="34">
        <v>7.88</v>
      </c>
      <c r="Q239" s="34">
        <v>15.53</v>
      </c>
      <c r="R239" s="34">
        <v>0.47</v>
      </c>
      <c r="S239" s="34">
        <v>1.1299999999999999</v>
      </c>
      <c r="T239" s="34">
        <v>0.83</v>
      </c>
      <c r="U239" s="34">
        <v>0.37</v>
      </c>
      <c r="V239" s="34">
        <v>0.5</v>
      </c>
      <c r="W239" s="34">
        <v>0.88</v>
      </c>
      <c r="X239" s="34">
        <v>0.96389496717724288</v>
      </c>
      <c r="Y239" s="34">
        <v>1.1794310722100656</v>
      </c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6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</row>
    <row r="240" spans="1:47" ht="15.75" customHeight="1">
      <c r="A240" s="51">
        <v>45766</v>
      </c>
      <c r="B240" s="33" t="s">
        <v>268</v>
      </c>
      <c r="C240" s="37">
        <v>1474</v>
      </c>
      <c r="D240" s="34">
        <v>21.25</v>
      </c>
      <c r="E240" s="34">
        <v>21.35</v>
      </c>
      <c r="F240" s="34">
        <v>4.34</v>
      </c>
      <c r="G240" s="34">
        <v>0.46</v>
      </c>
      <c r="H240" s="34">
        <v>0.47</v>
      </c>
      <c r="I240" s="31">
        <v>3.4000000000000002E-2</v>
      </c>
      <c r="J240" s="31">
        <v>0.105</v>
      </c>
      <c r="K240" s="31">
        <v>4.1000000000000002E-2</v>
      </c>
      <c r="L240" s="31">
        <v>1.0999999999999999E-2</v>
      </c>
      <c r="M240" s="35">
        <f t="shared" si="18"/>
        <v>94.539000000000001</v>
      </c>
      <c r="N240" s="82">
        <v>37.020000000000003</v>
      </c>
      <c r="O240" s="34">
        <v>35.630000000000003</v>
      </c>
      <c r="P240" s="34">
        <v>7.39</v>
      </c>
      <c r="Q240" s="34">
        <v>15.6</v>
      </c>
      <c r="R240" s="34">
        <v>0.47</v>
      </c>
      <c r="S240" s="34">
        <v>0.82</v>
      </c>
      <c r="T240" s="34">
        <v>0.6</v>
      </c>
      <c r="U240" s="34">
        <v>0.3</v>
      </c>
      <c r="V240" s="34">
        <v>0.54</v>
      </c>
      <c r="W240" s="34">
        <v>0.9</v>
      </c>
      <c r="X240" s="34">
        <v>0.96245272825499728</v>
      </c>
      <c r="Y240" s="34">
        <v>1.1620745542949757</v>
      </c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6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</row>
    <row r="241" spans="1:47" ht="15.75" customHeight="1">
      <c r="A241" s="51">
        <v>45766</v>
      </c>
      <c r="B241" s="33" t="s">
        <v>269</v>
      </c>
      <c r="C241" s="37">
        <v>1446</v>
      </c>
      <c r="D241" s="34">
        <v>23.2</v>
      </c>
      <c r="E241" s="34">
        <v>23.3</v>
      </c>
      <c r="F241" s="34">
        <v>4.2699999999999996</v>
      </c>
      <c r="G241" s="34">
        <v>0.32</v>
      </c>
      <c r="H241" s="34">
        <v>0.48</v>
      </c>
      <c r="I241" s="31">
        <v>4.5999999999999999E-2</v>
      </c>
      <c r="J241" s="31">
        <v>0.11</v>
      </c>
      <c r="K241" s="31">
        <v>2.7E-2</v>
      </c>
      <c r="L241" s="31">
        <v>1.2999999999999999E-2</v>
      </c>
      <c r="M241" s="35">
        <f t="shared" si="18"/>
        <v>94.733999999999995</v>
      </c>
      <c r="N241" s="82">
        <v>36.28</v>
      </c>
      <c r="O241" s="34">
        <v>36.4</v>
      </c>
      <c r="P241" s="34">
        <v>7.46</v>
      </c>
      <c r="Q241" s="34">
        <v>15.83</v>
      </c>
      <c r="R241" s="34">
        <v>0.52</v>
      </c>
      <c r="S241" s="34">
        <v>0.74</v>
      </c>
      <c r="T241" s="34">
        <v>0.5</v>
      </c>
      <c r="U241" s="34">
        <v>0.3</v>
      </c>
      <c r="V241" s="34">
        <v>0.57999999999999996</v>
      </c>
      <c r="W241" s="34">
        <v>1.01</v>
      </c>
      <c r="X241" s="34">
        <v>1.0033076074972436</v>
      </c>
      <c r="Y241" s="34">
        <v>1.2089305402425579</v>
      </c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6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</row>
    <row r="242" spans="1:47" ht="15.75" customHeight="1">
      <c r="A242" s="51"/>
      <c r="B242" s="33"/>
      <c r="C242" s="37"/>
      <c r="D242" s="34"/>
      <c r="E242" s="34"/>
      <c r="F242" s="34"/>
      <c r="G242" s="34"/>
      <c r="H242" s="34"/>
      <c r="I242" s="31"/>
      <c r="J242" s="31"/>
      <c r="K242" s="31"/>
      <c r="L242" s="31"/>
      <c r="M242" s="35"/>
      <c r="N242" s="82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6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</row>
    <row r="243" spans="1:47" ht="15.75" customHeight="1">
      <c r="A243" s="51">
        <v>45767</v>
      </c>
      <c r="B243" s="33" t="s">
        <v>270</v>
      </c>
      <c r="C243" s="37">
        <v>1481</v>
      </c>
      <c r="D243" s="34">
        <v>1.3</v>
      </c>
      <c r="E243" s="34">
        <v>1.4</v>
      </c>
      <c r="F243" s="34">
        <v>4.34</v>
      </c>
      <c r="G243" s="34">
        <v>0.32</v>
      </c>
      <c r="H243" s="34">
        <v>0.53</v>
      </c>
      <c r="I243" s="31">
        <v>2.4E-2</v>
      </c>
      <c r="J243" s="31">
        <v>0.11899999999999999</v>
      </c>
      <c r="K243" s="31">
        <v>4.8000000000000001E-2</v>
      </c>
      <c r="L243" s="31">
        <v>1.2999999999999999E-2</v>
      </c>
      <c r="M243" s="35">
        <f t="shared" si="18"/>
        <v>94.605999999999995</v>
      </c>
      <c r="N243" s="82">
        <v>35.86</v>
      </c>
      <c r="O243" s="34">
        <v>37.58</v>
      </c>
      <c r="P243" s="34">
        <v>7.09</v>
      </c>
      <c r="Q243" s="34">
        <v>16.239999999999998</v>
      </c>
      <c r="R243" s="34">
        <v>0.36</v>
      </c>
      <c r="S243" s="34">
        <v>0.55000000000000004</v>
      </c>
      <c r="T243" s="34">
        <v>0.31</v>
      </c>
      <c r="U243" s="34">
        <v>0.24</v>
      </c>
      <c r="V243" s="34">
        <v>0.66</v>
      </c>
      <c r="W243" s="34">
        <v>0.99</v>
      </c>
      <c r="X243" s="34">
        <v>1.0479643056330172</v>
      </c>
      <c r="Y243" s="34">
        <v>1.2456776352481875</v>
      </c>
      <c r="Z243" s="34"/>
      <c r="AA243" s="34" t="s">
        <v>48</v>
      </c>
      <c r="AB243" s="34">
        <v>6.3</v>
      </c>
      <c r="AC243" s="34"/>
      <c r="AD243" s="34"/>
      <c r="AE243" s="34"/>
      <c r="AF243" s="34"/>
      <c r="AG243" s="34"/>
      <c r="AH243" s="34"/>
      <c r="AI243" s="34"/>
      <c r="AJ243" s="34"/>
      <c r="AK243" s="36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</row>
    <row r="244" spans="1:47" ht="15.75" customHeight="1">
      <c r="A244" s="51">
        <v>45767</v>
      </c>
      <c r="B244" s="33" t="s">
        <v>271</v>
      </c>
      <c r="C244" s="37">
        <v>1492</v>
      </c>
      <c r="D244" s="34">
        <v>3.45</v>
      </c>
      <c r="E244" s="34">
        <v>3.55</v>
      </c>
      <c r="F244" s="34">
        <v>4.28</v>
      </c>
      <c r="G244" s="34">
        <v>0.37</v>
      </c>
      <c r="H244" s="34">
        <v>1.06</v>
      </c>
      <c r="I244" s="31">
        <v>1.6E-2</v>
      </c>
      <c r="J244" s="31">
        <v>0.13600000000000001</v>
      </c>
      <c r="K244" s="31">
        <v>8.2000000000000003E-2</v>
      </c>
      <c r="L244" s="31">
        <v>1.2E-2</v>
      </c>
      <c r="M244" s="35">
        <f t="shared" si="18"/>
        <v>94.043999999999997</v>
      </c>
      <c r="N244" s="82">
        <v>34.619999999999997</v>
      </c>
      <c r="O244" s="34">
        <v>38.25</v>
      </c>
      <c r="P244" s="34">
        <v>7.55</v>
      </c>
      <c r="Q244" s="34">
        <v>16.600000000000001</v>
      </c>
      <c r="R244" s="34">
        <v>0.32</v>
      </c>
      <c r="S244" s="34">
        <v>0.42</v>
      </c>
      <c r="T244" s="34">
        <v>0.38</v>
      </c>
      <c r="U244" s="34">
        <v>0.25</v>
      </c>
      <c r="V244" s="34">
        <v>0.57999999999999996</v>
      </c>
      <c r="W244" s="34">
        <v>0.91</v>
      </c>
      <c r="X244" s="34">
        <v>1.1048526863084922</v>
      </c>
      <c r="Y244" s="34">
        <v>1.3229347198151358</v>
      </c>
      <c r="Z244" s="34"/>
      <c r="AA244" s="34" t="s">
        <v>50</v>
      </c>
      <c r="AB244" s="34">
        <v>7</v>
      </c>
      <c r="AC244" s="34">
        <v>25.2</v>
      </c>
      <c r="AD244" s="34">
        <v>18.2</v>
      </c>
      <c r="AE244" s="34">
        <v>0.6</v>
      </c>
      <c r="AF244" s="34">
        <v>3.45</v>
      </c>
      <c r="AG244" s="34">
        <v>52.55</v>
      </c>
      <c r="AH244" s="34">
        <v>1.3846153846153846</v>
      </c>
      <c r="AI244" s="34">
        <v>41.935483870967744</v>
      </c>
      <c r="AJ244" s="34">
        <v>873.82500000000005</v>
      </c>
      <c r="AK244" s="36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</row>
    <row r="245" spans="1:47" ht="15.75" customHeight="1">
      <c r="A245" s="51">
        <v>45767</v>
      </c>
      <c r="B245" s="33" t="s">
        <v>272</v>
      </c>
      <c r="C245" s="37">
        <v>1483</v>
      </c>
      <c r="D245" s="34">
        <v>5.4</v>
      </c>
      <c r="E245" s="34">
        <v>5.5</v>
      </c>
      <c r="F245" s="34">
        <v>4.24</v>
      </c>
      <c r="G245" s="34">
        <v>0.34</v>
      </c>
      <c r="H245" s="34">
        <v>0.92</v>
      </c>
      <c r="I245" s="31">
        <v>1.7000000000000001E-2</v>
      </c>
      <c r="J245" s="31">
        <v>0.127</v>
      </c>
      <c r="K245" s="31">
        <v>7.0999999999999994E-2</v>
      </c>
      <c r="L245" s="31">
        <v>1.2E-2</v>
      </c>
      <c r="M245" s="35">
        <f t="shared" si="18"/>
        <v>94.272999999999996</v>
      </c>
      <c r="N245" s="82">
        <v>33.979999999999997</v>
      </c>
      <c r="O245" s="34">
        <v>38.380000000000003</v>
      </c>
      <c r="P245" s="34">
        <v>7.26</v>
      </c>
      <c r="Q245" s="34">
        <v>17.559999999999999</v>
      </c>
      <c r="R245" s="34">
        <v>0.3</v>
      </c>
      <c r="S245" s="34">
        <v>0.42</v>
      </c>
      <c r="T245" s="34">
        <v>0.3</v>
      </c>
      <c r="U245" s="34">
        <v>0.21</v>
      </c>
      <c r="V245" s="34">
        <v>0.53</v>
      </c>
      <c r="W245" s="34">
        <v>0.96</v>
      </c>
      <c r="X245" s="34">
        <v>1.1294879340788702</v>
      </c>
      <c r="Y245" s="34">
        <v>1.3431430253090055</v>
      </c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6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</row>
    <row r="246" spans="1:47" ht="15.75" customHeight="1">
      <c r="A246" s="51">
        <v>45767</v>
      </c>
      <c r="B246" s="33" t="s">
        <v>273</v>
      </c>
      <c r="C246" s="37">
        <v>1494</v>
      </c>
      <c r="D246" s="34">
        <v>7.15</v>
      </c>
      <c r="E246" s="34">
        <v>7.25</v>
      </c>
      <c r="F246" s="34">
        <v>4.3499999999999996</v>
      </c>
      <c r="G246" s="34">
        <v>0.25</v>
      </c>
      <c r="H246" s="34">
        <v>0.44</v>
      </c>
      <c r="I246" s="31">
        <v>1.2E-2</v>
      </c>
      <c r="J246" s="31">
        <v>0.107</v>
      </c>
      <c r="K246" s="31">
        <v>3.4000000000000002E-2</v>
      </c>
      <c r="L246" s="31">
        <v>1.7999999999999999E-2</v>
      </c>
      <c r="M246" s="35">
        <f t="shared" si="18"/>
        <v>94.789000000000001</v>
      </c>
      <c r="N246" s="82">
        <v>34.380000000000003</v>
      </c>
      <c r="O246" s="34">
        <v>38.43</v>
      </c>
      <c r="P246" s="34">
        <v>7.47</v>
      </c>
      <c r="Q246" s="34">
        <v>16.559999999999999</v>
      </c>
      <c r="R246" s="34">
        <v>0.28999999999999998</v>
      </c>
      <c r="S246" s="34">
        <v>0.51</v>
      </c>
      <c r="T246" s="34">
        <v>0.43</v>
      </c>
      <c r="U246" s="34">
        <v>0.28000000000000003</v>
      </c>
      <c r="V246" s="34">
        <v>0.5</v>
      </c>
      <c r="W246" s="34">
        <v>0.96</v>
      </c>
      <c r="X246" s="34">
        <v>1.1178010471204187</v>
      </c>
      <c r="Y246" s="34">
        <v>1.3350785340314135</v>
      </c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6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</row>
    <row r="247" spans="1:47" ht="15.75" customHeight="1">
      <c r="A247" s="51">
        <v>45767</v>
      </c>
      <c r="B247" s="33" t="s">
        <v>274</v>
      </c>
      <c r="C247" s="37">
        <v>1482</v>
      </c>
      <c r="D247" s="34">
        <v>9.25</v>
      </c>
      <c r="E247" s="34">
        <v>9.35</v>
      </c>
      <c r="F247" s="34">
        <v>4.37</v>
      </c>
      <c r="G247" s="34">
        <v>0.27</v>
      </c>
      <c r="H247" s="34">
        <v>0.56000000000000005</v>
      </c>
      <c r="I247" s="31">
        <v>1.9E-2</v>
      </c>
      <c r="J247" s="31">
        <v>0.124</v>
      </c>
      <c r="K247" s="31">
        <v>4.2999999999999997E-2</v>
      </c>
      <c r="L247" s="31">
        <v>1.7999999999999999E-2</v>
      </c>
      <c r="M247" s="35">
        <f t="shared" si="18"/>
        <v>94.596000000000004</v>
      </c>
      <c r="N247" s="82">
        <v>34.270000000000003</v>
      </c>
      <c r="O247" s="34">
        <v>39.01</v>
      </c>
      <c r="P247" s="34">
        <v>7.49</v>
      </c>
      <c r="Q247" s="34">
        <v>16.22</v>
      </c>
      <c r="R247" s="34">
        <v>0.23</v>
      </c>
      <c r="S247" s="34">
        <v>0.51</v>
      </c>
      <c r="T247" s="34">
        <v>0.46</v>
      </c>
      <c r="U247" s="34">
        <v>0.25</v>
      </c>
      <c r="V247" s="34">
        <v>0.53</v>
      </c>
      <c r="W247" s="34">
        <v>0.93</v>
      </c>
      <c r="X247" s="34">
        <v>1.1383133936387508</v>
      </c>
      <c r="Y247" s="34">
        <v>1.3568718996206592</v>
      </c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6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</row>
    <row r="248" spans="1:47" ht="15.75" customHeight="1">
      <c r="A248" s="51">
        <v>45767</v>
      </c>
      <c r="B248" s="33" t="s">
        <v>275</v>
      </c>
      <c r="C248" s="37">
        <v>1500</v>
      </c>
      <c r="D248" s="34">
        <v>11.25</v>
      </c>
      <c r="E248" s="34">
        <v>11.35</v>
      </c>
      <c r="F248" s="34">
        <v>4.41</v>
      </c>
      <c r="G248" s="34">
        <v>0.38</v>
      </c>
      <c r="H248" s="34">
        <v>0.75</v>
      </c>
      <c r="I248" s="31">
        <v>1.4999999999999999E-2</v>
      </c>
      <c r="J248" s="31">
        <v>0.129</v>
      </c>
      <c r="K248" s="31">
        <v>7.0000000000000007E-2</v>
      </c>
      <c r="L248" s="31">
        <v>1.7000000000000001E-2</v>
      </c>
      <c r="M248" s="35">
        <f t="shared" si="18"/>
        <v>94.228999999999999</v>
      </c>
      <c r="N248" s="82">
        <v>33.89</v>
      </c>
      <c r="O248" s="34">
        <v>39.590000000000003</v>
      </c>
      <c r="P248" s="34">
        <v>7.33</v>
      </c>
      <c r="Q248" s="34">
        <v>16.23</v>
      </c>
      <c r="R248" s="34">
        <v>0.3</v>
      </c>
      <c r="S248" s="34">
        <v>0.46</v>
      </c>
      <c r="T248" s="34">
        <v>0.43</v>
      </c>
      <c r="U248" s="34">
        <v>0.23</v>
      </c>
      <c r="V248" s="34">
        <v>0.52</v>
      </c>
      <c r="W248" s="34">
        <v>0.9</v>
      </c>
      <c r="X248" s="34">
        <v>1.1681912068456772</v>
      </c>
      <c r="Y248" s="34">
        <v>1.3844791974033639</v>
      </c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6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</row>
    <row r="249" spans="1:47" ht="15.75" customHeight="1">
      <c r="A249" s="51">
        <v>45767</v>
      </c>
      <c r="B249" s="33" t="s">
        <v>276</v>
      </c>
      <c r="C249" s="37">
        <v>1488</v>
      </c>
      <c r="D249" s="34">
        <v>13.4</v>
      </c>
      <c r="E249" s="34">
        <v>13.5</v>
      </c>
      <c r="F249" s="34">
        <v>4.3899999999999997</v>
      </c>
      <c r="G249" s="34">
        <v>0.37</v>
      </c>
      <c r="H249" s="34">
        <v>0.63</v>
      </c>
      <c r="I249" s="31">
        <v>1.6E-2</v>
      </c>
      <c r="J249" s="31">
        <v>0.127</v>
      </c>
      <c r="K249" s="31">
        <v>6.3E-2</v>
      </c>
      <c r="L249" s="31">
        <v>1.7000000000000001E-2</v>
      </c>
      <c r="M249" s="35">
        <f t="shared" si="18"/>
        <v>94.387</v>
      </c>
      <c r="N249" s="82">
        <v>34.020000000000003</v>
      </c>
      <c r="O249" s="34">
        <v>39.07</v>
      </c>
      <c r="P249" s="34">
        <v>7.38</v>
      </c>
      <c r="Q249" s="34">
        <v>16.36</v>
      </c>
      <c r="R249" s="34">
        <v>0.38</v>
      </c>
      <c r="S249" s="34">
        <v>0.49</v>
      </c>
      <c r="T249" s="34">
        <v>0.44</v>
      </c>
      <c r="U249" s="34">
        <v>0.25</v>
      </c>
      <c r="V249" s="34">
        <v>0.54</v>
      </c>
      <c r="W249" s="34">
        <v>0.94</v>
      </c>
      <c r="X249" s="34">
        <v>1.1499999999999999</v>
      </c>
      <c r="Y249" s="34">
        <v>1.3653733098177543</v>
      </c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6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</row>
    <row r="250" spans="1:47" ht="15.75" customHeight="1">
      <c r="A250" s="51">
        <v>45767</v>
      </c>
      <c r="B250" s="33" t="s">
        <v>277</v>
      </c>
      <c r="C250" s="37">
        <v>1482</v>
      </c>
      <c r="D250" s="34">
        <v>15.1</v>
      </c>
      <c r="E250" s="34">
        <v>15.2</v>
      </c>
      <c r="F250" s="34">
        <v>4.3600000000000003</v>
      </c>
      <c r="G250" s="34">
        <v>0.33</v>
      </c>
      <c r="H250" s="34">
        <v>0.74</v>
      </c>
      <c r="I250" s="31">
        <v>1.7999999999999999E-2</v>
      </c>
      <c r="J250" s="31">
        <v>0.13300000000000001</v>
      </c>
      <c r="K250" s="31">
        <v>6.7000000000000004E-2</v>
      </c>
      <c r="L250" s="31">
        <v>1.7000000000000001E-2</v>
      </c>
      <c r="M250" s="35">
        <f t="shared" si="18"/>
        <v>94.334999999999994</v>
      </c>
      <c r="N250" s="82">
        <v>33.97</v>
      </c>
      <c r="O250" s="34">
        <v>38.950000000000003</v>
      </c>
      <c r="P250" s="34">
        <v>7.38</v>
      </c>
      <c r="Q250" s="34">
        <v>16.649999999999999</v>
      </c>
      <c r="R250" s="34">
        <v>0.34</v>
      </c>
      <c r="S250" s="34">
        <v>0.46</v>
      </c>
      <c r="T250" s="34">
        <v>0.44</v>
      </c>
      <c r="U250" s="34">
        <v>0.25</v>
      </c>
      <c r="V250" s="34">
        <v>0.54</v>
      </c>
      <c r="W250" s="34">
        <v>0.91</v>
      </c>
      <c r="X250" s="34">
        <v>1.1465999411245218</v>
      </c>
      <c r="Y250" s="34">
        <v>1.3638504562849576</v>
      </c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6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</row>
    <row r="251" spans="1:47" ht="15.75" customHeight="1">
      <c r="A251" s="51">
        <v>45767</v>
      </c>
      <c r="B251" s="33" t="s">
        <v>278</v>
      </c>
      <c r="C251" s="37">
        <v>1473</v>
      </c>
      <c r="D251" s="34">
        <v>17.100000000000001</v>
      </c>
      <c r="E251" s="34">
        <v>17.2</v>
      </c>
      <c r="F251" s="34">
        <v>4.29</v>
      </c>
      <c r="G251" s="34">
        <v>0.33</v>
      </c>
      <c r="H251" s="34">
        <v>0.63</v>
      </c>
      <c r="I251" s="31">
        <v>1.9E-2</v>
      </c>
      <c r="J251" s="31">
        <v>0.129</v>
      </c>
      <c r="K251" s="31">
        <v>0.06</v>
      </c>
      <c r="L251" s="31">
        <v>1.7000000000000001E-2</v>
      </c>
      <c r="M251" s="35">
        <f t="shared" si="18"/>
        <v>94.525000000000006</v>
      </c>
      <c r="N251" s="82">
        <v>34.04</v>
      </c>
      <c r="O251" s="34">
        <v>38.840000000000003</v>
      </c>
      <c r="P251" s="34">
        <v>7.41</v>
      </c>
      <c r="Q251" s="34">
        <v>16.600000000000001</v>
      </c>
      <c r="R251" s="34">
        <v>0.31</v>
      </c>
      <c r="S251" s="34">
        <v>0.47</v>
      </c>
      <c r="T251" s="34">
        <v>0.44</v>
      </c>
      <c r="U251" s="34">
        <v>0.28000000000000003</v>
      </c>
      <c r="V251" s="34">
        <v>0.56000000000000005</v>
      </c>
      <c r="W251" s="34">
        <v>0.88</v>
      </c>
      <c r="X251" s="34">
        <v>1.1410105757931845</v>
      </c>
      <c r="Y251" s="34">
        <v>1.3586956521739131</v>
      </c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6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</row>
    <row r="252" spans="1:47" ht="15.75" customHeight="1">
      <c r="A252" s="51">
        <v>45767</v>
      </c>
      <c r="B252" s="33" t="s">
        <v>279</v>
      </c>
      <c r="C252" s="37">
        <v>1467</v>
      </c>
      <c r="D252" s="34">
        <v>18.3</v>
      </c>
      <c r="E252" s="34">
        <v>18.399999999999999</v>
      </c>
      <c r="F252" s="34">
        <v>4.37</v>
      </c>
      <c r="G252" s="34">
        <v>0.32</v>
      </c>
      <c r="H252" s="34">
        <v>0.66</v>
      </c>
      <c r="I252" s="31">
        <v>1.6E-2</v>
      </c>
      <c r="J252" s="31">
        <v>0.125</v>
      </c>
      <c r="K252" s="31">
        <v>6.3E-2</v>
      </c>
      <c r="L252" s="31">
        <v>1.4999999999999999E-2</v>
      </c>
      <c r="M252" s="35">
        <f t="shared" si="18"/>
        <v>94.430999999999997</v>
      </c>
      <c r="N252" s="82">
        <v>34.43</v>
      </c>
      <c r="O252" s="34">
        <v>39.159999999999997</v>
      </c>
      <c r="P252" s="34">
        <v>7.28</v>
      </c>
      <c r="Q252" s="34">
        <v>16.46</v>
      </c>
      <c r="R252" s="34">
        <v>0.24</v>
      </c>
      <c r="S252" s="34">
        <v>0.38</v>
      </c>
      <c r="T252" s="34">
        <v>0.4</v>
      </c>
      <c r="U252" s="34">
        <v>0.22</v>
      </c>
      <c r="V252" s="34">
        <v>0.49</v>
      </c>
      <c r="W252" s="34">
        <v>0.86</v>
      </c>
      <c r="X252" s="34">
        <v>1.1373801916932906</v>
      </c>
      <c r="Y252" s="34">
        <v>1.3488237002613999</v>
      </c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6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</row>
    <row r="253" spans="1:47" ht="15.75" customHeight="1">
      <c r="A253" s="51">
        <v>45767</v>
      </c>
      <c r="B253" s="33" t="s">
        <v>280</v>
      </c>
      <c r="C253" s="37">
        <v>1480</v>
      </c>
      <c r="D253" s="34">
        <v>21.05</v>
      </c>
      <c r="E253" s="34">
        <v>21.15</v>
      </c>
      <c r="F253" s="34">
        <v>4.33</v>
      </c>
      <c r="G253" s="34">
        <v>0.32</v>
      </c>
      <c r="H253" s="34">
        <v>0.8</v>
      </c>
      <c r="I253" s="31">
        <v>1.4999999999999999E-2</v>
      </c>
      <c r="J253" s="31">
        <v>0.13300000000000001</v>
      </c>
      <c r="K253" s="31">
        <v>7.2999999999999995E-2</v>
      </c>
      <c r="L253" s="31">
        <v>1.4999999999999999E-2</v>
      </c>
      <c r="M253" s="35">
        <f t="shared" si="18"/>
        <v>94.313999999999993</v>
      </c>
      <c r="N253" s="82">
        <v>34.04</v>
      </c>
      <c r="O253" s="34">
        <v>39.299999999999997</v>
      </c>
      <c r="P253" s="34">
        <v>7.48</v>
      </c>
      <c r="Q253" s="34">
        <v>16.170000000000002</v>
      </c>
      <c r="R253" s="34">
        <v>0.42</v>
      </c>
      <c r="S253" s="34">
        <v>0.4</v>
      </c>
      <c r="T253" s="34">
        <v>0.4</v>
      </c>
      <c r="U253" s="34">
        <v>0.27</v>
      </c>
      <c r="V253" s="34">
        <v>0.56999999999999995</v>
      </c>
      <c r="W253" s="34">
        <v>0.84</v>
      </c>
      <c r="X253" s="34">
        <v>1.1545240893066979</v>
      </c>
      <c r="Y253" s="34">
        <v>1.374265569917744</v>
      </c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6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</row>
    <row r="254" spans="1:47" ht="15.75" customHeight="1">
      <c r="A254" s="51">
        <v>45767</v>
      </c>
      <c r="B254" s="33" t="s">
        <v>281</v>
      </c>
      <c r="C254" s="37">
        <v>1480</v>
      </c>
      <c r="D254" s="34">
        <v>22.4</v>
      </c>
      <c r="E254" s="34">
        <v>22.5</v>
      </c>
      <c r="F254" s="34">
        <v>4.2699999999999996</v>
      </c>
      <c r="G254" s="34">
        <v>0.32</v>
      </c>
      <c r="H254" s="34">
        <v>0.8</v>
      </c>
      <c r="I254" s="31">
        <v>1.6E-2</v>
      </c>
      <c r="J254" s="31">
        <v>0.128</v>
      </c>
      <c r="K254" s="31">
        <v>6.9000000000000006E-2</v>
      </c>
      <c r="L254" s="31">
        <v>1.2E-2</v>
      </c>
      <c r="M254" s="35">
        <f t="shared" si="18"/>
        <v>94.385000000000005</v>
      </c>
      <c r="N254" s="82">
        <v>33.78</v>
      </c>
      <c r="O254" s="34">
        <v>39.79</v>
      </c>
      <c r="P254" s="34">
        <v>7.54</v>
      </c>
      <c r="Q254" s="34">
        <v>16.03</v>
      </c>
      <c r="R254" s="34">
        <v>0.31</v>
      </c>
      <c r="S254" s="34">
        <v>0.37</v>
      </c>
      <c r="T254" s="34">
        <v>0.3</v>
      </c>
      <c r="U254" s="34">
        <v>0.24</v>
      </c>
      <c r="V254" s="34">
        <v>0.6</v>
      </c>
      <c r="W254" s="34">
        <v>0.93</v>
      </c>
      <c r="X254" s="34">
        <v>1.1779159265837773</v>
      </c>
      <c r="Y254" s="34">
        <v>1.4011249259917109</v>
      </c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6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</row>
    <row r="255" spans="1:47" ht="15.75" customHeight="1">
      <c r="A255" s="51">
        <v>45767</v>
      </c>
      <c r="B255" s="33" t="s">
        <v>282</v>
      </c>
      <c r="C255" s="37">
        <v>1490</v>
      </c>
      <c r="D255" s="34">
        <v>0.2</v>
      </c>
      <c r="E255" s="34">
        <v>0.3</v>
      </c>
      <c r="F255" s="34">
        <v>4.3499999999999996</v>
      </c>
      <c r="G255" s="34">
        <v>0.28999999999999998</v>
      </c>
      <c r="H255" s="34">
        <v>0.46</v>
      </c>
      <c r="I255" s="31">
        <v>1.7999999999999999E-2</v>
      </c>
      <c r="J255" s="31">
        <v>0.106</v>
      </c>
      <c r="K255" s="31">
        <v>4.5999999999999999E-2</v>
      </c>
      <c r="L255" s="31">
        <v>1.0999999999999999E-2</v>
      </c>
      <c r="M255" s="35">
        <f t="shared" si="18"/>
        <v>94.718999999999994</v>
      </c>
      <c r="N255" s="82">
        <v>34.299999999999997</v>
      </c>
      <c r="O255" s="34">
        <v>38.909999999999997</v>
      </c>
      <c r="P255" s="34">
        <v>7.31</v>
      </c>
      <c r="Q255" s="34">
        <v>16.48</v>
      </c>
      <c r="R255" s="34">
        <v>0.31</v>
      </c>
      <c r="S255" s="34">
        <v>0.38</v>
      </c>
      <c r="T255" s="34">
        <v>0.28999999999999998</v>
      </c>
      <c r="U255" s="34">
        <v>0.25</v>
      </c>
      <c r="V255" s="34">
        <v>0.59</v>
      </c>
      <c r="W255" s="34">
        <v>0.96</v>
      </c>
      <c r="X255" s="34">
        <v>1.134402332361516</v>
      </c>
      <c r="Y255" s="34">
        <v>1.347521865889213</v>
      </c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6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</row>
    <row r="256" spans="1:47" ht="15.75" customHeight="1">
      <c r="A256" s="51"/>
      <c r="B256" s="33"/>
      <c r="C256" s="37"/>
      <c r="D256" s="34"/>
      <c r="E256" s="34"/>
      <c r="F256" s="34"/>
      <c r="G256" s="34"/>
      <c r="H256" s="34"/>
      <c r="I256" s="31"/>
      <c r="J256" s="31"/>
      <c r="K256" s="31"/>
      <c r="L256" s="31"/>
      <c r="M256" s="35"/>
      <c r="N256" s="82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6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</row>
    <row r="257" spans="1:47" ht="15.75" customHeight="1">
      <c r="A257" s="51">
        <v>45768</v>
      </c>
      <c r="B257" s="33" t="s">
        <v>283</v>
      </c>
      <c r="C257" s="37">
        <v>1480</v>
      </c>
      <c r="D257" s="34">
        <v>2.2000000000000002</v>
      </c>
      <c r="E257" s="34">
        <v>2.2999999999999998</v>
      </c>
      <c r="F257" s="34">
        <v>4.37</v>
      </c>
      <c r="G257" s="34">
        <v>0.27</v>
      </c>
      <c r="H257" s="34">
        <v>0.38</v>
      </c>
      <c r="I257" s="31">
        <v>2.1000000000000001E-2</v>
      </c>
      <c r="J257" s="31">
        <v>0.108</v>
      </c>
      <c r="K257" s="31">
        <v>3.7999999999999999E-2</v>
      </c>
      <c r="L257" s="31">
        <v>1.0999999999999999E-2</v>
      </c>
      <c r="M257" s="35">
        <f t="shared" si="18"/>
        <v>94.801999999999992</v>
      </c>
      <c r="N257" s="82">
        <v>34.72</v>
      </c>
      <c r="O257" s="34">
        <v>38.9</v>
      </c>
      <c r="P257" s="34">
        <v>7.29</v>
      </c>
      <c r="Q257" s="34">
        <v>15.98</v>
      </c>
      <c r="R257" s="34">
        <v>0.32</v>
      </c>
      <c r="S257" s="34">
        <v>0.4</v>
      </c>
      <c r="T257" s="34">
        <v>0.3</v>
      </c>
      <c r="U257" s="34">
        <v>0.28000000000000003</v>
      </c>
      <c r="V257" s="34">
        <v>0.56000000000000005</v>
      </c>
      <c r="W257" s="34">
        <v>0.97</v>
      </c>
      <c r="X257" s="34">
        <v>1.1203917050691243</v>
      </c>
      <c r="Y257" s="34">
        <v>1.3303571428571428</v>
      </c>
      <c r="Z257" s="34"/>
      <c r="AA257" s="34" t="s">
        <v>48</v>
      </c>
      <c r="AB257" s="34">
        <v>22.3</v>
      </c>
      <c r="AC257" s="34">
        <v>25.4</v>
      </c>
      <c r="AD257" s="34">
        <v>18.399999999999999</v>
      </c>
      <c r="AE257" s="34">
        <v>0.6</v>
      </c>
      <c r="AF257" s="34">
        <v>3.35</v>
      </c>
      <c r="AG257" s="34">
        <v>52.25</v>
      </c>
      <c r="AH257" s="34">
        <v>1.3804347826086958</v>
      </c>
      <c r="AI257" s="34">
        <v>42.009132420091319</v>
      </c>
      <c r="AJ257" s="83">
        <v>876.875</v>
      </c>
      <c r="AK257" s="36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</row>
    <row r="258" spans="1:47" ht="15.75" customHeight="1">
      <c r="A258" s="51">
        <v>45768</v>
      </c>
      <c r="B258" s="33" t="s">
        <v>284</v>
      </c>
      <c r="C258" s="37">
        <v>1487</v>
      </c>
      <c r="D258" s="34">
        <v>4.5</v>
      </c>
      <c r="E258" s="34">
        <v>5</v>
      </c>
      <c r="F258" s="34">
        <v>4.3099999999999996</v>
      </c>
      <c r="G258" s="34">
        <v>0.27</v>
      </c>
      <c r="H258" s="34">
        <v>0.64</v>
      </c>
      <c r="I258" s="31">
        <v>1.9E-2</v>
      </c>
      <c r="J258" s="31">
        <v>0.11700000000000001</v>
      </c>
      <c r="K258" s="31">
        <v>5.6000000000000001E-2</v>
      </c>
      <c r="L258" s="31">
        <v>1.0999999999999999E-2</v>
      </c>
      <c r="M258" s="35">
        <f t="shared" ref="M258:M321" si="22">100-SUM(F258:L258)</f>
        <v>94.576999999999998</v>
      </c>
      <c r="N258" s="82">
        <v>35.17</v>
      </c>
      <c r="O258" s="34">
        <v>38.53</v>
      </c>
      <c r="P258" s="34">
        <v>7.28</v>
      </c>
      <c r="Q258" s="34">
        <v>15.7</v>
      </c>
      <c r="R258" s="34">
        <v>0.39</v>
      </c>
      <c r="S258" s="34">
        <v>0.42</v>
      </c>
      <c r="T258" s="34">
        <v>0.36</v>
      </c>
      <c r="U258" s="34">
        <v>0.3</v>
      </c>
      <c r="V258" s="34">
        <v>0.55000000000000004</v>
      </c>
      <c r="W258" s="34">
        <v>0.88</v>
      </c>
      <c r="X258" s="34">
        <v>1.0955359681546772</v>
      </c>
      <c r="Y258" s="34">
        <v>1.3025305658231447</v>
      </c>
      <c r="Z258" s="34"/>
      <c r="AA258" s="34" t="s">
        <v>50</v>
      </c>
      <c r="AB258" s="34">
        <v>7</v>
      </c>
      <c r="AC258" s="34">
        <v>24.8</v>
      </c>
      <c r="AD258" s="34">
        <v>18</v>
      </c>
      <c r="AE258" s="34">
        <v>0.6</v>
      </c>
      <c r="AF258" s="34">
        <v>3.33</v>
      </c>
      <c r="AG258" s="34">
        <f>100-(AF258+AE258+AD258+AC258)</f>
        <v>53.269999999999996</v>
      </c>
      <c r="AH258" s="34">
        <f>AC258/AD258</f>
        <v>1.3777777777777778</v>
      </c>
      <c r="AI258" s="34">
        <f>AD258/(AC258+AD258)*100</f>
        <v>42.056074766355145</v>
      </c>
      <c r="AJ258" s="34">
        <f>AC258*3050/100+AF258*3050/100</f>
        <v>857.96499999999992</v>
      </c>
      <c r="AK258" s="36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</row>
    <row r="259" spans="1:47" ht="15.75" customHeight="1">
      <c r="A259" s="51">
        <v>45768</v>
      </c>
      <c r="B259" s="33" t="s">
        <v>285</v>
      </c>
      <c r="C259" s="37" t="s">
        <v>97</v>
      </c>
      <c r="D259" s="34">
        <v>5.5</v>
      </c>
      <c r="E259" s="34">
        <v>6</v>
      </c>
      <c r="F259" s="34">
        <v>4.22</v>
      </c>
      <c r="G259" s="34">
        <v>0.26</v>
      </c>
      <c r="H259" s="34">
        <v>0.95</v>
      </c>
      <c r="I259" s="31">
        <v>1.7999999999999999E-2</v>
      </c>
      <c r="J259" s="31">
        <v>0.121</v>
      </c>
      <c r="K259" s="31">
        <v>7.1999999999999995E-2</v>
      </c>
      <c r="L259" s="31">
        <v>0.01</v>
      </c>
      <c r="M259" s="35">
        <f t="shared" si="22"/>
        <v>94.349000000000004</v>
      </c>
      <c r="N259" s="82">
        <v>35.36</v>
      </c>
      <c r="O259" s="34">
        <v>38.75</v>
      </c>
      <c r="P259" s="34">
        <v>7.21</v>
      </c>
      <c r="Q259" s="34">
        <v>16.03</v>
      </c>
      <c r="R259" s="34">
        <v>0.26</v>
      </c>
      <c r="S259" s="34">
        <v>0.31</v>
      </c>
      <c r="T259" s="34">
        <v>0.32</v>
      </c>
      <c r="U259" s="34">
        <v>0.24</v>
      </c>
      <c r="V259" s="34">
        <v>0.61</v>
      </c>
      <c r="W259" s="34">
        <v>0.78</v>
      </c>
      <c r="X259" s="34">
        <v>1.095871040723982</v>
      </c>
      <c r="Y259" s="34">
        <v>1.2997737556561086</v>
      </c>
      <c r="Z259" s="34"/>
      <c r="AA259" s="34" t="s">
        <v>53</v>
      </c>
      <c r="AB259" s="34">
        <v>14.3</v>
      </c>
      <c r="AC259" s="34">
        <v>25</v>
      </c>
      <c r="AD259" s="34">
        <v>18.2</v>
      </c>
      <c r="AE259" s="34">
        <v>0.6</v>
      </c>
      <c r="AF259" s="34">
        <v>3.48</v>
      </c>
      <c r="AG259" s="34">
        <v>52.72</v>
      </c>
      <c r="AH259" s="34">
        <v>1.3736263736263736</v>
      </c>
      <c r="AI259" s="34">
        <v>42.129629629629626</v>
      </c>
      <c r="AJ259" s="34">
        <v>868.64</v>
      </c>
      <c r="AK259" s="36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</row>
    <row r="260" spans="1:47" ht="15.75" customHeight="1">
      <c r="A260" s="51">
        <v>45768</v>
      </c>
      <c r="B260" s="33" t="s">
        <v>286</v>
      </c>
      <c r="C260" s="37">
        <v>1482</v>
      </c>
      <c r="D260" s="34">
        <v>8.0500000000000007</v>
      </c>
      <c r="E260" s="34">
        <v>8.15</v>
      </c>
      <c r="F260" s="34">
        <v>4.24</v>
      </c>
      <c r="G260" s="34">
        <v>0.33</v>
      </c>
      <c r="H260" s="34">
        <v>0.78</v>
      </c>
      <c r="I260" s="31">
        <v>1.2999999999999999E-2</v>
      </c>
      <c r="J260" s="31">
        <v>0.126</v>
      </c>
      <c r="K260" s="31">
        <v>7.0000000000000007E-2</v>
      </c>
      <c r="L260" s="31">
        <v>1.6E-2</v>
      </c>
      <c r="M260" s="35">
        <f t="shared" si="22"/>
        <v>94.424999999999997</v>
      </c>
      <c r="N260" s="88">
        <v>35.19</v>
      </c>
      <c r="O260" s="65">
        <v>38.24</v>
      </c>
      <c r="P260" s="65">
        <v>7.01</v>
      </c>
      <c r="Q260" s="65">
        <v>16.18</v>
      </c>
      <c r="R260" s="65">
        <v>0.47</v>
      </c>
      <c r="S260" s="65">
        <v>0.41</v>
      </c>
      <c r="T260" s="65">
        <v>0.35</v>
      </c>
      <c r="U260" s="65">
        <v>0.27</v>
      </c>
      <c r="V260" s="65">
        <v>0.56000000000000005</v>
      </c>
      <c r="W260" s="65">
        <v>0.9</v>
      </c>
      <c r="X260" s="65">
        <v>1.0866723500994602</v>
      </c>
      <c r="Y260" s="65">
        <v>1.2858766695083832</v>
      </c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6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</row>
    <row r="261" spans="1:47" ht="15.75" customHeight="1">
      <c r="A261" s="51">
        <v>45768</v>
      </c>
      <c r="B261" s="84" t="s">
        <v>287</v>
      </c>
      <c r="C261" s="85">
        <v>1457</v>
      </c>
      <c r="D261" s="86">
        <v>10.25</v>
      </c>
      <c r="E261" s="77">
        <v>10.35</v>
      </c>
      <c r="F261" s="34">
        <v>4.24</v>
      </c>
      <c r="G261" s="34">
        <v>0.21</v>
      </c>
      <c r="H261" s="34">
        <v>0.47</v>
      </c>
      <c r="I261" s="31">
        <v>4.2000000000000003E-2</v>
      </c>
      <c r="J261" s="31">
        <v>0.11799999999999999</v>
      </c>
      <c r="K261" s="31">
        <v>2.9000000000000001E-2</v>
      </c>
      <c r="L261" s="31">
        <v>1.4999999999999999E-2</v>
      </c>
      <c r="M261" s="87">
        <f t="shared" si="22"/>
        <v>94.876000000000005</v>
      </c>
      <c r="N261" s="34">
        <v>35.81</v>
      </c>
      <c r="O261" s="34">
        <v>38.18</v>
      </c>
      <c r="P261" s="34">
        <v>6.81</v>
      </c>
      <c r="Q261" s="34">
        <v>15.63</v>
      </c>
      <c r="R261" s="34">
        <v>0.65</v>
      </c>
      <c r="S261" s="34">
        <v>0.55000000000000004</v>
      </c>
      <c r="T261" s="34">
        <v>0.38</v>
      </c>
      <c r="U261" s="34">
        <v>0.23</v>
      </c>
      <c r="V261" s="34">
        <v>0.6</v>
      </c>
      <c r="W261" s="34">
        <v>1.03</v>
      </c>
      <c r="X261" s="34">
        <f>O261/N261</f>
        <v>1.0661826305501256</v>
      </c>
      <c r="Y261" s="34">
        <f>(P261+O261)/N261</f>
        <v>1.2563529740296007</v>
      </c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6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</row>
    <row r="262" spans="1:47" ht="15.75" customHeight="1">
      <c r="A262" s="51">
        <v>45768</v>
      </c>
      <c r="B262" s="69" t="s">
        <v>288</v>
      </c>
      <c r="C262" s="70" t="s">
        <v>51</v>
      </c>
      <c r="D262" s="71">
        <v>12</v>
      </c>
      <c r="E262" s="71">
        <v>12.1</v>
      </c>
      <c r="F262" s="71">
        <v>4.3</v>
      </c>
      <c r="G262" s="71">
        <v>0.23</v>
      </c>
      <c r="H262" s="71">
        <v>0.6</v>
      </c>
      <c r="I262" s="72">
        <v>1.9E-2</v>
      </c>
      <c r="J262" s="72">
        <v>0.13</v>
      </c>
      <c r="K262" s="72">
        <v>5.7000000000000002E-2</v>
      </c>
      <c r="L262" s="72">
        <v>1.6E-2</v>
      </c>
      <c r="M262" s="87">
        <f t="shared" si="22"/>
        <v>94.647999999999996</v>
      </c>
      <c r="N262" s="82">
        <v>34.72</v>
      </c>
      <c r="O262" s="34">
        <v>39.64</v>
      </c>
      <c r="P262" s="34">
        <v>6.71</v>
      </c>
      <c r="Q262" s="34">
        <v>16.3</v>
      </c>
      <c r="R262" s="34">
        <v>0.33</v>
      </c>
      <c r="S262" s="34">
        <v>0.28999999999999998</v>
      </c>
      <c r="T262" s="34">
        <v>0.3</v>
      </c>
      <c r="U262" s="34">
        <v>0.2</v>
      </c>
      <c r="V262" s="34">
        <v>0.53</v>
      </c>
      <c r="W262" s="34">
        <v>0.87</v>
      </c>
      <c r="X262" s="34">
        <v>1.1417050691244239</v>
      </c>
      <c r="Y262" s="34">
        <v>1.3349654377880185</v>
      </c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6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</row>
    <row r="263" spans="1:47" ht="15.75" customHeight="1">
      <c r="A263" s="51">
        <v>45768</v>
      </c>
      <c r="B263" s="69" t="s">
        <v>289</v>
      </c>
      <c r="C263" s="70">
        <v>1490</v>
      </c>
      <c r="D263" s="71">
        <v>15.2</v>
      </c>
      <c r="E263" s="71">
        <v>15.3</v>
      </c>
      <c r="F263" s="71">
        <v>4.4000000000000004</v>
      </c>
      <c r="G263" s="71">
        <v>0.15</v>
      </c>
      <c r="H263" s="71">
        <v>0.28999999999999998</v>
      </c>
      <c r="I263" s="72">
        <v>3.9E-2</v>
      </c>
      <c r="J263" s="72">
        <v>0.106</v>
      </c>
      <c r="K263" s="72">
        <v>0.03</v>
      </c>
      <c r="L263" s="72">
        <v>1.0999999999999999E-2</v>
      </c>
      <c r="M263" s="87">
        <f t="shared" si="22"/>
        <v>94.974000000000004</v>
      </c>
      <c r="N263" s="82">
        <v>34.19</v>
      </c>
      <c r="O263" s="34">
        <v>39.56</v>
      </c>
      <c r="P263" s="34">
        <v>6.87</v>
      </c>
      <c r="Q263" s="34">
        <v>16.66</v>
      </c>
      <c r="R263" s="34">
        <v>0.3</v>
      </c>
      <c r="S263" s="34">
        <v>0.31</v>
      </c>
      <c r="T263" s="34">
        <v>0.3</v>
      </c>
      <c r="U263" s="34">
        <v>0.24</v>
      </c>
      <c r="V263" s="34">
        <v>0.51</v>
      </c>
      <c r="W263" s="34">
        <v>0.95</v>
      </c>
      <c r="X263" s="34">
        <v>1.1570634688505412</v>
      </c>
      <c r="Y263" s="34">
        <v>1.3579994150336356</v>
      </c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6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</row>
    <row r="264" spans="1:47" ht="15.75" customHeight="1">
      <c r="A264" s="51">
        <v>45768</v>
      </c>
      <c r="B264" s="69" t="s">
        <v>290</v>
      </c>
      <c r="C264" s="70">
        <v>1485</v>
      </c>
      <c r="D264" s="71">
        <v>16.5</v>
      </c>
      <c r="E264" s="71">
        <v>17</v>
      </c>
      <c r="F264" s="71">
        <v>4.3499999999999996</v>
      </c>
      <c r="G264" s="71">
        <v>0.18</v>
      </c>
      <c r="H264" s="71">
        <v>0.49</v>
      </c>
      <c r="I264" s="72">
        <v>0.02</v>
      </c>
      <c r="J264" s="72">
        <v>0.1143</v>
      </c>
      <c r="K264" s="72">
        <v>4.5999999999999999E-2</v>
      </c>
      <c r="L264" s="72">
        <v>1.4E-2</v>
      </c>
      <c r="M264" s="87">
        <f t="shared" si="22"/>
        <v>94.785700000000006</v>
      </c>
      <c r="N264" s="82">
        <v>34.31</v>
      </c>
      <c r="O264" s="34">
        <v>39.909999999999997</v>
      </c>
      <c r="P264" s="34">
        <v>7.11</v>
      </c>
      <c r="Q264" s="34">
        <v>15.82</v>
      </c>
      <c r="R264" s="34">
        <v>0.41</v>
      </c>
      <c r="S264" s="34">
        <v>0.31</v>
      </c>
      <c r="T264" s="34">
        <v>0.27</v>
      </c>
      <c r="U264" s="34">
        <v>0.22</v>
      </c>
      <c r="V264" s="34">
        <v>0.54</v>
      </c>
      <c r="W264" s="34">
        <v>0.98</v>
      </c>
      <c r="X264" s="34">
        <v>1.1632177207811132</v>
      </c>
      <c r="Y264" s="34">
        <v>1.3704459341299911</v>
      </c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6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</row>
    <row r="265" spans="1:47" ht="15.75" customHeight="1">
      <c r="A265" s="51">
        <v>45768</v>
      </c>
      <c r="B265" s="69" t="s">
        <v>291</v>
      </c>
      <c r="C265" s="70">
        <v>1482</v>
      </c>
      <c r="D265" s="71">
        <v>18.399999999999999</v>
      </c>
      <c r="E265" s="71">
        <v>18.5</v>
      </c>
      <c r="F265" s="71">
        <v>4.32</v>
      </c>
      <c r="G265" s="71">
        <v>0.2</v>
      </c>
      <c r="H265" s="71">
        <v>0.36</v>
      </c>
      <c r="I265" s="72">
        <v>2.4E-2</v>
      </c>
      <c r="J265" s="72">
        <v>0.104</v>
      </c>
      <c r="K265" s="72">
        <v>3.4000000000000002E-2</v>
      </c>
      <c r="L265" s="72">
        <v>1.2E-2</v>
      </c>
      <c r="M265" s="87">
        <f t="shared" si="22"/>
        <v>94.945999999999998</v>
      </c>
      <c r="N265" s="82">
        <v>35.340000000000003</v>
      </c>
      <c r="O265" s="34">
        <v>39.39</v>
      </c>
      <c r="P265" s="34">
        <v>6.5</v>
      </c>
      <c r="Q265" s="34">
        <v>15.9</v>
      </c>
      <c r="R265" s="34">
        <v>0.37</v>
      </c>
      <c r="S265" s="34">
        <v>0.37</v>
      </c>
      <c r="T265" s="34">
        <v>0.27</v>
      </c>
      <c r="U265" s="34">
        <v>0.23</v>
      </c>
      <c r="V265" s="34">
        <v>0.56000000000000005</v>
      </c>
      <c r="W265" s="34">
        <v>0.94</v>
      </c>
      <c r="X265" s="34">
        <v>1.1146010186757214</v>
      </c>
      <c r="Y265" s="34">
        <v>1.2985285795132993</v>
      </c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6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</row>
    <row r="266" spans="1:47" ht="15.75" customHeight="1">
      <c r="A266" s="51">
        <v>45768</v>
      </c>
      <c r="B266" s="69" t="s">
        <v>292</v>
      </c>
      <c r="C266" s="70">
        <v>1511</v>
      </c>
      <c r="D266" s="71">
        <v>20.5</v>
      </c>
      <c r="E266" s="71">
        <v>21</v>
      </c>
      <c r="F266" s="71">
        <v>4.28</v>
      </c>
      <c r="G266" s="71">
        <v>0.24</v>
      </c>
      <c r="H266" s="71">
        <v>0.75</v>
      </c>
      <c r="I266" s="72">
        <v>1.7999999999999999E-2</v>
      </c>
      <c r="J266" s="72">
        <v>0.112</v>
      </c>
      <c r="K266" s="72">
        <v>0.06</v>
      </c>
      <c r="L266" s="72">
        <v>1.2E-2</v>
      </c>
      <c r="M266" s="87">
        <f t="shared" si="22"/>
        <v>94.528000000000006</v>
      </c>
      <c r="N266" s="82">
        <v>34.75</v>
      </c>
      <c r="O266" s="34">
        <v>40.49</v>
      </c>
      <c r="P266" s="34">
        <v>6.71</v>
      </c>
      <c r="Q266" s="34">
        <v>15.05</v>
      </c>
      <c r="R266" s="34">
        <v>0.44</v>
      </c>
      <c r="S266" s="34">
        <v>0.38</v>
      </c>
      <c r="T266" s="34">
        <v>0.27</v>
      </c>
      <c r="U266" s="34">
        <v>0.24</v>
      </c>
      <c r="V266" s="34">
        <v>0.57999999999999996</v>
      </c>
      <c r="W266" s="34">
        <v>0.96</v>
      </c>
      <c r="X266" s="34">
        <v>1.1651798561151079</v>
      </c>
      <c r="Y266" s="34">
        <v>1.3582733812949641</v>
      </c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6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</row>
    <row r="267" spans="1:47" ht="15.75" customHeight="1">
      <c r="A267" s="51">
        <v>45768</v>
      </c>
      <c r="B267" s="69" t="s">
        <v>293</v>
      </c>
      <c r="C267" s="70">
        <v>1518</v>
      </c>
      <c r="D267" s="71">
        <v>23</v>
      </c>
      <c r="E267" s="71">
        <v>23.1</v>
      </c>
      <c r="F267" s="71">
        <v>4.28</v>
      </c>
      <c r="G267" s="71">
        <v>0.24</v>
      </c>
      <c r="H267" s="71">
        <v>0.89</v>
      </c>
      <c r="I267" s="72">
        <v>1.4999999999999999E-2</v>
      </c>
      <c r="J267" s="72">
        <v>0.122</v>
      </c>
      <c r="K267" s="72">
        <v>7.0999999999999994E-2</v>
      </c>
      <c r="L267" s="72">
        <v>1.2999999999999999E-2</v>
      </c>
      <c r="M267" s="87">
        <f t="shared" si="22"/>
        <v>94.369</v>
      </c>
      <c r="N267" s="82">
        <v>33.840000000000003</v>
      </c>
      <c r="O267" s="34">
        <v>40.58</v>
      </c>
      <c r="P267" s="34">
        <v>6.61</v>
      </c>
      <c r="Q267" s="34">
        <v>16.28</v>
      </c>
      <c r="R267" s="34">
        <v>0.36</v>
      </c>
      <c r="S267" s="34">
        <v>0.3</v>
      </c>
      <c r="T267" s="34">
        <v>0.27</v>
      </c>
      <c r="U267" s="34">
        <v>0.23</v>
      </c>
      <c r="V267" s="34">
        <v>0.54</v>
      </c>
      <c r="W267" s="34">
        <v>0.87</v>
      </c>
      <c r="X267" s="34">
        <f t="shared" ref="X267" si="23">O267/N267</f>
        <v>1.1991725768321511</v>
      </c>
      <c r="Y267" s="34">
        <f t="shared" ref="Y267" si="24">(P267+O267)/N267</f>
        <v>1.3945035460992905</v>
      </c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6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</row>
    <row r="268" spans="1:47" ht="15.75" customHeight="1">
      <c r="A268" s="51"/>
      <c r="B268" s="69"/>
      <c r="C268" s="70"/>
      <c r="D268" s="71"/>
      <c r="E268" s="71"/>
      <c r="F268" s="71"/>
      <c r="G268" s="71"/>
      <c r="H268" s="71"/>
      <c r="I268" s="72"/>
      <c r="J268" s="72"/>
      <c r="K268" s="72"/>
      <c r="L268" s="72"/>
      <c r="M268" s="87"/>
      <c r="N268" s="82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6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</row>
    <row r="269" spans="1:47" ht="15.75" customHeight="1">
      <c r="A269" s="51">
        <v>45769</v>
      </c>
      <c r="B269" s="69" t="s">
        <v>294</v>
      </c>
      <c r="C269" s="70">
        <v>1490</v>
      </c>
      <c r="D269" s="71">
        <v>1</v>
      </c>
      <c r="E269" s="71">
        <v>1.1000000000000001</v>
      </c>
      <c r="F269" s="71">
        <v>4.2</v>
      </c>
      <c r="G269" s="71">
        <v>0.22</v>
      </c>
      <c r="H269" s="71">
        <v>0.46</v>
      </c>
      <c r="I269" s="72">
        <v>2.4E-2</v>
      </c>
      <c r="J269" s="72">
        <v>0.106</v>
      </c>
      <c r="K269" s="72">
        <v>0.04</v>
      </c>
      <c r="L269" s="72">
        <v>1.0999999999999999E-2</v>
      </c>
      <c r="M269" s="87">
        <f t="shared" si="22"/>
        <v>94.938999999999993</v>
      </c>
      <c r="N269" s="82">
        <v>34.590000000000003</v>
      </c>
      <c r="O269" s="34">
        <v>39.619999999999997</v>
      </c>
      <c r="P269" s="34">
        <v>6.33</v>
      </c>
      <c r="Q269" s="34">
        <v>16.68</v>
      </c>
      <c r="R269" s="34">
        <v>0.33</v>
      </c>
      <c r="S269" s="34">
        <v>0.32</v>
      </c>
      <c r="T269" s="34">
        <v>0.28000000000000003</v>
      </c>
      <c r="U269" s="34">
        <v>0.25</v>
      </c>
      <c r="V269" s="34">
        <v>0.6</v>
      </c>
      <c r="W269" s="34">
        <v>0.89</v>
      </c>
      <c r="X269" s="34">
        <f t="shared" ref="X269:X271" si="25">O269/N269</f>
        <v>1.1454177507950272</v>
      </c>
      <c r="Y269" s="34">
        <f t="shared" ref="Y269:Y271" si="26">(P269+O269)/N269</f>
        <v>1.3284186180977158</v>
      </c>
      <c r="Z269" s="34"/>
      <c r="AA269" s="34" t="s">
        <v>48</v>
      </c>
      <c r="AB269" s="34">
        <v>22.3</v>
      </c>
      <c r="AC269" s="34">
        <v>25.6</v>
      </c>
      <c r="AD269" s="34">
        <v>18.600000000000001</v>
      </c>
      <c r="AE269" s="34">
        <v>0.4</v>
      </c>
      <c r="AF269" s="34">
        <v>3.08</v>
      </c>
      <c r="AG269" s="34">
        <v>52.319999999999993</v>
      </c>
      <c r="AH269" s="34">
        <v>1.3763440860215053</v>
      </c>
      <c r="AI269" s="34">
        <v>42.081447963800905</v>
      </c>
      <c r="AJ269" s="34">
        <v>874.74</v>
      </c>
      <c r="AK269" s="36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</row>
    <row r="270" spans="1:47" ht="15.75" customHeight="1">
      <c r="A270" s="51">
        <v>45769</v>
      </c>
      <c r="B270" s="69" t="s">
        <v>295</v>
      </c>
      <c r="C270" s="70">
        <v>1466</v>
      </c>
      <c r="D270" s="71">
        <v>3.5</v>
      </c>
      <c r="E270" s="71">
        <v>4</v>
      </c>
      <c r="F270" s="71">
        <v>4.2699999999999996</v>
      </c>
      <c r="G270" s="71">
        <v>0.21</v>
      </c>
      <c r="H270" s="71">
        <v>0.4</v>
      </c>
      <c r="I270" s="72">
        <v>5.5E-2</v>
      </c>
      <c r="J270" s="72">
        <v>0.106</v>
      </c>
      <c r="K270" s="72">
        <v>2.5000000000000001E-2</v>
      </c>
      <c r="L270" s="72">
        <v>0.02</v>
      </c>
      <c r="M270" s="87">
        <f t="shared" si="22"/>
        <v>94.914000000000001</v>
      </c>
      <c r="N270" s="82">
        <v>35.840000000000003</v>
      </c>
      <c r="O270" s="34">
        <v>39.119999999999997</v>
      </c>
      <c r="P270" s="34">
        <v>6.28</v>
      </c>
      <c r="Q270" s="34">
        <v>15.54</v>
      </c>
      <c r="R270" s="34">
        <v>0.39</v>
      </c>
      <c r="S270" s="34">
        <v>0.5</v>
      </c>
      <c r="T270" s="34">
        <v>0.28999999999999998</v>
      </c>
      <c r="U270" s="34">
        <v>0.28000000000000003</v>
      </c>
      <c r="V270" s="34">
        <v>0.6</v>
      </c>
      <c r="W270" s="34">
        <v>1</v>
      </c>
      <c r="X270" s="34">
        <f t="shared" si="25"/>
        <v>1.091517857142857</v>
      </c>
      <c r="Y270" s="34">
        <f t="shared" si="26"/>
        <v>1.2667410714285712</v>
      </c>
      <c r="Z270" s="34"/>
      <c r="AA270" s="34" t="s">
        <v>50</v>
      </c>
      <c r="AB270" s="34">
        <v>6.3</v>
      </c>
      <c r="AC270" s="34">
        <v>25.4</v>
      </c>
      <c r="AD270" s="34">
        <v>18.8</v>
      </c>
      <c r="AE270" s="34">
        <v>0.6</v>
      </c>
      <c r="AF270" s="34">
        <v>3.22</v>
      </c>
      <c r="AG270" s="34">
        <v>51.980000000000004</v>
      </c>
      <c r="AH270" s="34">
        <v>1.3510638297872339</v>
      </c>
      <c r="AI270" s="34">
        <v>42.533936651583709</v>
      </c>
      <c r="AJ270" s="34">
        <v>872.91000000000008</v>
      </c>
      <c r="AK270" s="36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</row>
    <row r="271" spans="1:47" ht="15.75" customHeight="1">
      <c r="A271" s="51">
        <v>45769</v>
      </c>
      <c r="B271" s="69" t="s">
        <v>296</v>
      </c>
      <c r="C271" s="70">
        <v>1494</v>
      </c>
      <c r="D271" s="71">
        <v>5.4</v>
      </c>
      <c r="E271" s="71">
        <v>5.5</v>
      </c>
      <c r="F271" s="71">
        <v>4.18</v>
      </c>
      <c r="G271" s="71">
        <v>0.19</v>
      </c>
      <c r="H271" s="71">
        <v>0.59</v>
      </c>
      <c r="I271" s="72">
        <v>2.3E-2</v>
      </c>
      <c r="J271" s="72">
        <v>0.104</v>
      </c>
      <c r="K271" s="72">
        <v>4.9000000000000002E-2</v>
      </c>
      <c r="L271" s="72">
        <v>1.2E-2</v>
      </c>
      <c r="M271" s="87">
        <f t="shared" si="22"/>
        <v>94.852000000000004</v>
      </c>
      <c r="N271" s="82">
        <v>35.08</v>
      </c>
      <c r="O271" s="34">
        <v>39.67</v>
      </c>
      <c r="P271" s="34">
        <v>6.52</v>
      </c>
      <c r="Q271" s="34">
        <v>16.04</v>
      </c>
      <c r="R271" s="34">
        <v>0.37</v>
      </c>
      <c r="S271" s="34">
        <v>0.32</v>
      </c>
      <c r="T271" s="34">
        <v>0.27</v>
      </c>
      <c r="U271" s="34">
        <v>0.2</v>
      </c>
      <c r="V271" s="34">
        <v>0.52</v>
      </c>
      <c r="W271" s="34">
        <v>0.91</v>
      </c>
      <c r="X271" s="34">
        <f t="shared" si="25"/>
        <v>1.1308437856328393</v>
      </c>
      <c r="Y271" s="34">
        <f t="shared" si="26"/>
        <v>1.3167046750285063</v>
      </c>
      <c r="Z271" s="34"/>
      <c r="AA271" s="34" t="s">
        <v>53</v>
      </c>
      <c r="AB271" s="34">
        <v>14.3</v>
      </c>
      <c r="AC271" s="34" t="s">
        <v>51</v>
      </c>
      <c r="AD271" s="34"/>
      <c r="AE271" s="34"/>
      <c r="AF271" s="34"/>
      <c r="AG271" s="34"/>
      <c r="AH271" s="34"/>
      <c r="AI271" s="34"/>
      <c r="AJ271" s="34"/>
      <c r="AK271" s="36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</row>
    <row r="272" spans="1:47" ht="15.75" customHeight="1">
      <c r="A272" s="51">
        <v>45769</v>
      </c>
      <c r="B272" s="69" t="s">
        <v>297</v>
      </c>
      <c r="C272" s="70">
        <v>1487</v>
      </c>
      <c r="D272" s="71">
        <v>8</v>
      </c>
      <c r="E272" s="71">
        <v>8.1</v>
      </c>
      <c r="F272" s="71">
        <v>4.28</v>
      </c>
      <c r="G272" s="71">
        <v>0.25</v>
      </c>
      <c r="H272" s="71">
        <v>0.59</v>
      </c>
      <c r="I272" s="72">
        <v>2.1000000000000001E-2</v>
      </c>
      <c r="J272" s="72">
        <v>0.121</v>
      </c>
      <c r="K272" s="72">
        <v>5.6000000000000001E-2</v>
      </c>
      <c r="L272" s="72">
        <v>1.2999999999999999E-2</v>
      </c>
      <c r="M272" s="87">
        <f t="shared" si="22"/>
        <v>94.668999999999997</v>
      </c>
      <c r="N272" s="82">
        <v>35.04</v>
      </c>
      <c r="O272" s="34">
        <v>39.42</v>
      </c>
      <c r="P272" s="34">
        <v>6.61</v>
      </c>
      <c r="Q272" s="34">
        <v>16.27</v>
      </c>
      <c r="R272" s="34">
        <v>0.31</v>
      </c>
      <c r="S272" s="34">
        <v>0.34</v>
      </c>
      <c r="T272" s="34">
        <v>0.32</v>
      </c>
      <c r="U272" s="34">
        <v>0.19</v>
      </c>
      <c r="V272" s="34">
        <v>0.47</v>
      </c>
      <c r="W272" s="34">
        <v>0.91</v>
      </c>
      <c r="X272" s="34">
        <v>1.125</v>
      </c>
      <c r="Y272" s="34">
        <v>1.3136415525114156</v>
      </c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6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</row>
    <row r="273" spans="1:47" ht="15.75" customHeight="1">
      <c r="A273" s="51">
        <v>45769</v>
      </c>
      <c r="B273" s="69" t="s">
        <v>298</v>
      </c>
      <c r="C273" s="70">
        <v>1492</v>
      </c>
      <c r="D273" s="71">
        <v>10.050000000000001</v>
      </c>
      <c r="E273" s="71">
        <v>10.15</v>
      </c>
      <c r="F273" s="71">
        <v>4.1399999999999997</v>
      </c>
      <c r="G273" s="71">
        <v>0.27</v>
      </c>
      <c r="H273" s="71">
        <v>0.96</v>
      </c>
      <c r="I273" s="72">
        <v>1.4E-2</v>
      </c>
      <c r="J273" s="72">
        <v>0.129</v>
      </c>
      <c r="K273" s="72">
        <v>8.3000000000000004E-2</v>
      </c>
      <c r="L273" s="72">
        <v>1.2999999999999999E-2</v>
      </c>
      <c r="M273" s="87">
        <f t="shared" si="22"/>
        <v>94.391000000000005</v>
      </c>
      <c r="N273" s="82">
        <v>34.25</v>
      </c>
      <c r="O273" s="34">
        <v>40.15</v>
      </c>
      <c r="P273" s="34">
        <v>6.56</v>
      </c>
      <c r="Q273" s="34">
        <v>16.22</v>
      </c>
      <c r="R273" s="34">
        <v>0.28000000000000003</v>
      </c>
      <c r="S273" s="34">
        <v>0.33</v>
      </c>
      <c r="T273" s="34">
        <v>0.31</v>
      </c>
      <c r="U273" s="34">
        <v>0.28000000000000003</v>
      </c>
      <c r="V273" s="34">
        <v>0.56000000000000005</v>
      </c>
      <c r="W273" s="34">
        <v>0.87</v>
      </c>
      <c r="X273" s="34">
        <v>1.1722627737226277</v>
      </c>
      <c r="Y273" s="34">
        <v>1.3637956204379562</v>
      </c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6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</row>
    <row r="274" spans="1:47" ht="15.75" customHeight="1">
      <c r="A274" s="51">
        <v>45769</v>
      </c>
      <c r="B274" s="69" t="s">
        <v>299</v>
      </c>
      <c r="C274" s="70">
        <v>1506</v>
      </c>
      <c r="D274" s="71">
        <v>13</v>
      </c>
      <c r="E274" s="71">
        <v>13.1</v>
      </c>
      <c r="F274" s="71">
        <v>4.32</v>
      </c>
      <c r="G274" s="71">
        <v>0.24</v>
      </c>
      <c r="H274" s="71">
        <v>0.57999999999999996</v>
      </c>
      <c r="I274" s="72">
        <v>1.9E-2</v>
      </c>
      <c r="J274" s="72">
        <v>0.11600000000000001</v>
      </c>
      <c r="K274" s="72">
        <v>4.9000000000000002E-2</v>
      </c>
      <c r="L274" s="72">
        <v>0.01</v>
      </c>
      <c r="M274" s="87">
        <f t="shared" si="22"/>
        <v>94.665999999999997</v>
      </c>
      <c r="N274" s="82">
        <v>34.840000000000003</v>
      </c>
      <c r="O274" s="34">
        <v>40.26</v>
      </c>
      <c r="P274" s="34">
        <v>6.83</v>
      </c>
      <c r="Q274" s="34">
        <v>15.47</v>
      </c>
      <c r="R274" s="34">
        <v>0.34</v>
      </c>
      <c r="S274" s="34">
        <v>0.27</v>
      </c>
      <c r="T274" s="34">
        <v>0.27</v>
      </c>
      <c r="U274" s="34">
        <v>0.23</v>
      </c>
      <c r="V274" s="34">
        <v>0.54</v>
      </c>
      <c r="W274" s="34">
        <v>0.84</v>
      </c>
      <c r="X274" s="34">
        <v>1.15556831228473</v>
      </c>
      <c r="Y274" s="34">
        <v>1.3516073478760045</v>
      </c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6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</row>
    <row r="275" spans="1:47" ht="15.75" customHeight="1">
      <c r="A275" s="51">
        <v>45769</v>
      </c>
      <c r="B275" s="69" t="s">
        <v>300</v>
      </c>
      <c r="C275" s="70">
        <v>1481</v>
      </c>
      <c r="D275" s="71">
        <v>15</v>
      </c>
      <c r="E275" s="71">
        <v>15.1</v>
      </c>
      <c r="F275" s="71">
        <v>4.3499999999999996</v>
      </c>
      <c r="G275" s="71">
        <v>0.21</v>
      </c>
      <c r="H275" s="71">
        <v>0.45</v>
      </c>
      <c r="I275" s="72">
        <v>2.9000000000000001E-2</v>
      </c>
      <c r="J275" s="72">
        <v>0.107</v>
      </c>
      <c r="K275" s="72">
        <v>3.4000000000000002E-2</v>
      </c>
      <c r="L275" s="72">
        <v>0.01</v>
      </c>
      <c r="M275" s="87">
        <f t="shared" si="22"/>
        <v>94.81</v>
      </c>
      <c r="N275" s="82">
        <v>35.49</v>
      </c>
      <c r="O275" s="34">
        <v>39.119999999999997</v>
      </c>
      <c r="P275" s="34">
        <v>6.62</v>
      </c>
      <c r="Q275" s="34">
        <v>15.71</v>
      </c>
      <c r="R275" s="34">
        <v>0.38</v>
      </c>
      <c r="S275" s="34">
        <v>0.43</v>
      </c>
      <c r="T275" s="34">
        <v>0.34</v>
      </c>
      <c r="U275" s="34">
        <v>0.3</v>
      </c>
      <c r="V275" s="34">
        <v>0.55000000000000004</v>
      </c>
      <c r="W275" s="34">
        <v>0.95</v>
      </c>
      <c r="X275" s="34">
        <v>1.1022823330515636</v>
      </c>
      <c r="Y275" s="34">
        <v>1.2888137503522117</v>
      </c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6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</row>
    <row r="276" spans="1:47" ht="15.75" customHeight="1">
      <c r="A276" s="51">
        <v>45769</v>
      </c>
      <c r="B276" s="69" t="s">
        <v>301</v>
      </c>
      <c r="C276" s="70">
        <v>1501</v>
      </c>
      <c r="D276" s="71">
        <v>17.3</v>
      </c>
      <c r="E276" s="71">
        <v>17.399999999999999</v>
      </c>
      <c r="F276" s="71">
        <v>4.32</v>
      </c>
      <c r="G276" s="71">
        <v>0.23</v>
      </c>
      <c r="H276" s="71">
        <v>0.71</v>
      </c>
      <c r="I276" s="72">
        <v>1.7999999999999999E-2</v>
      </c>
      <c r="J276" s="72">
        <v>0.112</v>
      </c>
      <c r="K276" s="72">
        <v>6.2E-2</v>
      </c>
      <c r="L276" s="72">
        <v>0.01</v>
      </c>
      <c r="M276" s="87">
        <f t="shared" si="22"/>
        <v>94.537999999999997</v>
      </c>
      <c r="N276" s="82">
        <v>35.25</v>
      </c>
      <c r="O276" s="34">
        <v>40.07</v>
      </c>
      <c r="P276" s="34">
        <v>6.74</v>
      </c>
      <c r="Q276" s="34">
        <v>15.05</v>
      </c>
      <c r="R276" s="34">
        <v>0.48</v>
      </c>
      <c r="S276" s="34">
        <v>0.31</v>
      </c>
      <c r="T276" s="34">
        <v>0.26</v>
      </c>
      <c r="U276" s="34">
        <v>0.24</v>
      </c>
      <c r="V276" s="34">
        <v>0.6</v>
      </c>
      <c r="W276" s="34">
        <v>0.87</v>
      </c>
      <c r="X276" s="34">
        <v>1.1367375886524822</v>
      </c>
      <c r="Y276" s="34">
        <v>1.3279432624113476</v>
      </c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6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</row>
    <row r="277" spans="1:47" ht="15.75" customHeight="1">
      <c r="A277" s="51">
        <v>45769</v>
      </c>
      <c r="B277" s="69" t="s">
        <v>302</v>
      </c>
      <c r="C277" s="70">
        <v>1489</v>
      </c>
      <c r="D277" s="71">
        <v>19.2</v>
      </c>
      <c r="E277" s="71">
        <v>19.3</v>
      </c>
      <c r="F277" s="71">
        <v>4.26</v>
      </c>
      <c r="G277" s="71">
        <v>0.23</v>
      </c>
      <c r="H277" s="71">
        <v>0.56000000000000005</v>
      </c>
      <c r="I277" s="72">
        <v>0.03</v>
      </c>
      <c r="J277" s="72">
        <v>0.106</v>
      </c>
      <c r="K277" s="72">
        <v>3.9E-2</v>
      </c>
      <c r="L277" s="72">
        <v>0.01</v>
      </c>
      <c r="M277" s="87">
        <f t="shared" si="22"/>
        <v>94.765000000000001</v>
      </c>
      <c r="N277" s="82">
        <v>35.130000000000003</v>
      </c>
      <c r="O277" s="34">
        <v>39.39</v>
      </c>
      <c r="P277" s="34">
        <v>6.74</v>
      </c>
      <c r="Q277" s="34">
        <v>15.52</v>
      </c>
      <c r="R277" s="34">
        <v>0.41</v>
      </c>
      <c r="S277" s="34">
        <v>0.39</v>
      </c>
      <c r="T277" s="34">
        <v>0.33</v>
      </c>
      <c r="U277" s="34">
        <v>0.26</v>
      </c>
      <c r="V277" s="34">
        <v>0.57999999999999996</v>
      </c>
      <c r="W277" s="34">
        <v>0.72</v>
      </c>
      <c r="X277" s="34">
        <v>1.1212638770281809</v>
      </c>
      <c r="Y277" s="34">
        <v>1.3131226871619699</v>
      </c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6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</row>
    <row r="278" spans="1:47" ht="15.75" customHeight="1">
      <c r="A278" s="51">
        <v>45769</v>
      </c>
      <c r="B278" s="69" t="s">
        <v>303</v>
      </c>
      <c r="C278" s="70">
        <v>1482</v>
      </c>
      <c r="D278" s="71">
        <v>20.5</v>
      </c>
      <c r="E278" s="71">
        <v>21</v>
      </c>
      <c r="F278" s="71">
        <v>4.32</v>
      </c>
      <c r="G278" s="71">
        <v>0.23</v>
      </c>
      <c r="H278" s="71">
        <v>0.9</v>
      </c>
      <c r="I278" s="72">
        <v>0.03</v>
      </c>
      <c r="J278" s="72">
        <v>0.105</v>
      </c>
      <c r="K278" s="72">
        <v>4.4999999999999998E-2</v>
      </c>
      <c r="L278" s="72">
        <v>8.9999999999999993E-3</v>
      </c>
      <c r="M278" s="87">
        <f t="shared" si="22"/>
        <v>94.361000000000004</v>
      </c>
      <c r="N278" s="82">
        <v>35.450000000000003</v>
      </c>
      <c r="O278" s="34">
        <v>39.299999999999997</v>
      </c>
      <c r="P278" s="34">
        <v>6.71</v>
      </c>
      <c r="Q278" s="34">
        <v>15.41</v>
      </c>
      <c r="R278" s="34">
        <v>0.42</v>
      </c>
      <c r="S278" s="34">
        <v>0.36</v>
      </c>
      <c r="T278" s="34">
        <v>0.33</v>
      </c>
      <c r="U278" s="34">
        <v>0.25</v>
      </c>
      <c r="V278" s="34">
        <v>0.6</v>
      </c>
      <c r="W278" s="34">
        <v>0.9</v>
      </c>
      <c r="X278" s="34">
        <v>1.1086036671368122</v>
      </c>
      <c r="Y278" s="34">
        <v>1.2978843441466854</v>
      </c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6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</row>
    <row r="279" spans="1:47" ht="15.75" customHeight="1">
      <c r="A279" s="51">
        <v>45769</v>
      </c>
      <c r="B279" s="69" t="s">
        <v>304</v>
      </c>
      <c r="C279" s="70">
        <v>1477</v>
      </c>
      <c r="D279" s="71">
        <v>23.1</v>
      </c>
      <c r="E279" s="71">
        <v>23.2</v>
      </c>
      <c r="F279" s="71">
        <v>4.21</v>
      </c>
      <c r="G279" s="71">
        <v>0.2</v>
      </c>
      <c r="H279" s="71">
        <v>0.55000000000000004</v>
      </c>
      <c r="I279" s="72">
        <v>0.03</v>
      </c>
      <c r="J279" s="72">
        <v>0.104</v>
      </c>
      <c r="K279" s="72">
        <v>3.9E-2</v>
      </c>
      <c r="L279" s="72">
        <v>1.4999999999999999E-2</v>
      </c>
      <c r="M279" s="87">
        <f t="shared" si="22"/>
        <v>94.852000000000004</v>
      </c>
      <c r="N279" s="82">
        <v>35.950000000000003</v>
      </c>
      <c r="O279" s="34">
        <v>39.74</v>
      </c>
      <c r="P279" s="34">
        <v>6.82</v>
      </c>
      <c r="Q279" s="34">
        <v>14.54</v>
      </c>
      <c r="R279" s="34">
        <v>0.44</v>
      </c>
      <c r="S279" s="34">
        <v>0.37</v>
      </c>
      <c r="T279" s="34">
        <v>0.27</v>
      </c>
      <c r="U279" s="34">
        <v>0.26</v>
      </c>
      <c r="V279" s="34">
        <v>0.61</v>
      </c>
      <c r="W279" s="34">
        <v>0.9</v>
      </c>
      <c r="X279" s="34">
        <f t="shared" ref="X279" si="27">O279/N279</f>
        <v>1.105424200278164</v>
      </c>
      <c r="Y279" s="34">
        <f t="shared" ref="Y279" si="28">(P279+O279)/N279</f>
        <v>1.2951321279554937</v>
      </c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6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</row>
    <row r="280" spans="1:47" ht="15.75" customHeight="1">
      <c r="A280" s="51"/>
      <c r="B280" s="69"/>
      <c r="C280" s="70"/>
      <c r="D280" s="71"/>
      <c r="E280" s="71"/>
      <c r="F280" s="71"/>
      <c r="G280" s="71"/>
      <c r="H280" s="71"/>
      <c r="I280" s="72"/>
      <c r="J280" s="72"/>
      <c r="K280" s="72"/>
      <c r="L280" s="72"/>
      <c r="M280" s="87"/>
      <c r="N280" s="82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6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</row>
    <row r="281" spans="1:47" ht="15.75" customHeight="1">
      <c r="A281" s="51">
        <v>45770</v>
      </c>
      <c r="B281" s="69" t="s">
        <v>305</v>
      </c>
      <c r="C281" s="70">
        <v>1494</v>
      </c>
      <c r="D281" s="71">
        <v>1.2</v>
      </c>
      <c r="E281" s="71">
        <v>1.3</v>
      </c>
      <c r="F281" s="71">
        <v>4.18</v>
      </c>
      <c r="G281" s="71">
        <v>0.2</v>
      </c>
      <c r="H281" s="71">
        <v>0.6</v>
      </c>
      <c r="I281" s="72">
        <v>2.5000000000000001E-2</v>
      </c>
      <c r="J281" s="72">
        <v>0.10199999999999999</v>
      </c>
      <c r="K281" s="72">
        <v>4.4999999999999998E-2</v>
      </c>
      <c r="L281" s="72">
        <v>1.2E-2</v>
      </c>
      <c r="M281" s="87">
        <f t="shared" si="22"/>
        <v>94.835999999999999</v>
      </c>
      <c r="N281" s="82">
        <v>36.229999999999997</v>
      </c>
      <c r="O281" s="34">
        <v>39.82</v>
      </c>
      <c r="P281" s="34">
        <v>6.75</v>
      </c>
      <c r="Q281" s="34">
        <v>14.32</v>
      </c>
      <c r="R281" s="34">
        <v>0.35</v>
      </c>
      <c r="S281" s="34">
        <v>0.34</v>
      </c>
      <c r="T281" s="34">
        <v>0.26</v>
      </c>
      <c r="U281" s="34">
        <v>0.25</v>
      </c>
      <c r="V281" s="34">
        <v>0.6</v>
      </c>
      <c r="W281" s="34">
        <v>0.97</v>
      </c>
      <c r="X281" s="34">
        <f t="shared" ref="X281" si="29">O281/N281</f>
        <v>1.0990891526359372</v>
      </c>
      <c r="Y281" s="34">
        <f t="shared" ref="Y281" si="30">(P281+O281)/N281</f>
        <v>1.2853988407397186</v>
      </c>
      <c r="Z281" s="34"/>
      <c r="AA281" s="34" t="s">
        <v>48</v>
      </c>
      <c r="AB281" s="34">
        <v>22.4</v>
      </c>
      <c r="AC281" s="34">
        <v>25</v>
      </c>
      <c r="AD281" s="34">
        <v>18.2</v>
      </c>
      <c r="AE281" s="34">
        <v>0.6</v>
      </c>
      <c r="AF281" s="34">
        <v>3.88</v>
      </c>
      <c r="AG281" s="34">
        <v>52.32</v>
      </c>
      <c r="AH281" s="34">
        <v>1.3736263736263736</v>
      </c>
      <c r="AI281" s="34">
        <v>42.129629629629626</v>
      </c>
      <c r="AJ281" s="34">
        <v>880.84</v>
      </c>
      <c r="AK281" s="36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</row>
    <row r="282" spans="1:47" ht="15.75" customHeight="1">
      <c r="A282" s="51">
        <v>45770</v>
      </c>
      <c r="B282" s="69" t="s">
        <v>306</v>
      </c>
      <c r="C282" s="70">
        <v>1485</v>
      </c>
      <c r="D282" s="71">
        <v>2.5499999999999998</v>
      </c>
      <c r="E282" s="71">
        <v>3.05</v>
      </c>
      <c r="F282" s="71">
        <v>4.38</v>
      </c>
      <c r="G282" s="71">
        <v>0.21</v>
      </c>
      <c r="H282" s="71">
        <v>0.78</v>
      </c>
      <c r="I282" s="72">
        <v>1.9E-2</v>
      </c>
      <c r="J282" s="72">
        <v>0.107</v>
      </c>
      <c r="K282" s="72">
        <v>6.0999999999999999E-2</v>
      </c>
      <c r="L282" s="72">
        <v>1.2999999999999999E-2</v>
      </c>
      <c r="M282" s="87">
        <f t="shared" si="22"/>
        <v>94.43</v>
      </c>
      <c r="N282" s="34">
        <v>35.21</v>
      </c>
      <c r="O282" s="34">
        <v>39.770000000000003</v>
      </c>
      <c r="P282" s="34">
        <v>6.83</v>
      </c>
      <c r="Q282" s="34">
        <v>15.57</v>
      </c>
      <c r="R282" s="34">
        <v>0.28000000000000003</v>
      </c>
      <c r="S282" s="34">
        <v>0.28000000000000003</v>
      </c>
      <c r="T282" s="34">
        <v>0.27</v>
      </c>
      <c r="U282" s="34">
        <v>0.23</v>
      </c>
      <c r="V282" s="34">
        <v>0.57999999999999996</v>
      </c>
      <c r="W282" s="34">
        <v>0.87</v>
      </c>
      <c r="X282" s="34">
        <v>1.1295086623118433</v>
      </c>
      <c r="Y282" s="34">
        <v>1.32348764555524</v>
      </c>
      <c r="Z282" s="34"/>
      <c r="AA282" s="34" t="s">
        <v>50</v>
      </c>
      <c r="AB282" s="34">
        <v>6.3</v>
      </c>
      <c r="AC282" s="34" t="s">
        <v>51</v>
      </c>
      <c r="AD282" s="34"/>
      <c r="AE282" s="34"/>
      <c r="AF282" s="34"/>
      <c r="AG282" s="34"/>
      <c r="AH282" s="34"/>
      <c r="AI282" s="34"/>
      <c r="AJ282" s="34"/>
      <c r="AK282" s="36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</row>
    <row r="283" spans="1:47" ht="15.75" customHeight="1">
      <c r="A283" s="51">
        <v>45770</v>
      </c>
      <c r="B283" s="69" t="s">
        <v>307</v>
      </c>
      <c r="C283" s="70">
        <v>1480</v>
      </c>
      <c r="D283" s="71">
        <v>5.4</v>
      </c>
      <c r="E283" s="71">
        <v>5.5</v>
      </c>
      <c r="F283" s="71">
        <v>4.2699999999999996</v>
      </c>
      <c r="G283" s="71">
        <v>0.18</v>
      </c>
      <c r="H283" s="71">
        <v>0.56000000000000005</v>
      </c>
      <c r="I283" s="72">
        <v>2.5999999999999999E-2</v>
      </c>
      <c r="J283" s="72">
        <v>0.1</v>
      </c>
      <c r="K283" s="72">
        <v>4.1000000000000002E-2</v>
      </c>
      <c r="L283" s="72">
        <v>1.0999999999999999E-2</v>
      </c>
      <c r="M283" s="87">
        <f t="shared" si="22"/>
        <v>94.811999999999998</v>
      </c>
      <c r="N283" s="65">
        <v>35.28</v>
      </c>
      <c r="O283" s="65">
        <v>39.08</v>
      </c>
      <c r="P283" s="65">
        <v>6.69</v>
      </c>
      <c r="Q283" s="65">
        <v>16.079999999999998</v>
      </c>
      <c r="R283" s="65">
        <v>0.33</v>
      </c>
      <c r="S283" s="65">
        <v>0.34</v>
      </c>
      <c r="T283" s="65">
        <v>0.3</v>
      </c>
      <c r="U283" s="65">
        <v>0.24</v>
      </c>
      <c r="V283" s="65">
        <v>0.59</v>
      </c>
      <c r="W283" s="65">
        <v>0.95</v>
      </c>
      <c r="X283" s="65">
        <f>O283/N283</f>
        <v>1.1077097505668934</v>
      </c>
      <c r="Y283" s="65">
        <f>(P283+O283)/N283</f>
        <v>1.2973356009070294</v>
      </c>
      <c r="Z283" s="34"/>
      <c r="AA283" s="34" t="s">
        <v>53</v>
      </c>
      <c r="AB283" s="34">
        <v>14.3</v>
      </c>
      <c r="AC283" s="34" t="s">
        <v>51</v>
      </c>
      <c r="AD283" s="34"/>
      <c r="AE283" s="34"/>
      <c r="AF283" s="34"/>
      <c r="AG283" s="34"/>
      <c r="AH283" s="34"/>
      <c r="AI283" s="34"/>
      <c r="AJ283" s="34"/>
      <c r="AK283" s="36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</row>
    <row r="284" spans="1:47" ht="15.75" customHeight="1">
      <c r="A284" s="51">
        <v>45770</v>
      </c>
      <c r="B284" s="69" t="s">
        <v>308</v>
      </c>
      <c r="C284" s="85">
        <v>1462</v>
      </c>
      <c r="D284" s="86">
        <v>7.1</v>
      </c>
      <c r="E284" s="77">
        <v>7.2</v>
      </c>
      <c r="F284" s="34">
        <v>4.2300000000000004</v>
      </c>
      <c r="G284" s="34">
        <v>0.23</v>
      </c>
      <c r="H284" s="34">
        <v>0.65</v>
      </c>
      <c r="I284" s="31">
        <v>1.7999999999999999E-2</v>
      </c>
      <c r="J284" s="31">
        <v>0.104</v>
      </c>
      <c r="K284" s="31">
        <v>5.2999999999999999E-2</v>
      </c>
      <c r="L284" s="31">
        <v>1.0999999999999999E-2</v>
      </c>
      <c r="M284" s="89">
        <f t="shared" si="22"/>
        <v>94.703999999999994</v>
      </c>
      <c r="N284" s="65">
        <v>35.21</v>
      </c>
      <c r="O284" s="65">
        <v>39.119999999999997</v>
      </c>
      <c r="P284" s="65">
        <v>6.47</v>
      </c>
      <c r="Q284" s="65">
        <v>15.99</v>
      </c>
      <c r="R284" s="65">
        <v>0.34</v>
      </c>
      <c r="S284" s="65">
        <v>0.39</v>
      </c>
      <c r="T284" s="65">
        <v>0.33</v>
      </c>
      <c r="U284" s="65">
        <v>0.28000000000000003</v>
      </c>
      <c r="V284" s="65">
        <v>0.56999999999999995</v>
      </c>
      <c r="W284" s="65">
        <v>0.99</v>
      </c>
      <c r="X284" s="65">
        <f>O284/N284</f>
        <v>1.1110479977279182</v>
      </c>
      <c r="Y284" s="65">
        <f>(P284+O284)/N284</f>
        <v>1.294802612894064</v>
      </c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6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</row>
    <row r="285" spans="1:47" ht="15.75" customHeight="1">
      <c r="A285" s="51">
        <v>45770</v>
      </c>
      <c r="B285" s="33" t="s">
        <v>309</v>
      </c>
      <c r="C285" s="85">
        <v>1471</v>
      </c>
      <c r="D285" s="86">
        <v>9.5</v>
      </c>
      <c r="E285" s="77">
        <v>10</v>
      </c>
      <c r="F285" s="34">
        <v>4.21</v>
      </c>
      <c r="G285" s="34">
        <v>0.19</v>
      </c>
      <c r="H285" s="34">
        <v>0.72</v>
      </c>
      <c r="I285" s="31">
        <v>4.2999999999999997E-2</v>
      </c>
      <c r="J285" s="31">
        <v>0.104</v>
      </c>
      <c r="K285" s="31">
        <v>3.7999999999999999E-2</v>
      </c>
      <c r="L285" s="31">
        <v>1.7000000000000001E-2</v>
      </c>
      <c r="M285" s="89">
        <f t="shared" si="22"/>
        <v>94.677999999999997</v>
      </c>
      <c r="N285" s="65">
        <v>35.340000000000003</v>
      </c>
      <c r="O285" s="65">
        <v>39.36</v>
      </c>
      <c r="P285" s="65">
        <v>6.68</v>
      </c>
      <c r="Q285" s="65">
        <v>15.64</v>
      </c>
      <c r="R285" s="65">
        <v>0.33</v>
      </c>
      <c r="S285" s="65">
        <v>0.38</v>
      </c>
      <c r="T285" s="65">
        <v>0.3</v>
      </c>
      <c r="U285" s="65">
        <v>0.26</v>
      </c>
      <c r="V285" s="65">
        <v>0.57999999999999996</v>
      </c>
      <c r="W285" s="65">
        <v>1.02</v>
      </c>
      <c r="X285" s="65">
        <f>O285/N285</f>
        <v>1.1137521222410864</v>
      </c>
      <c r="Y285" s="65">
        <f>(P285+O285)/N285</f>
        <v>1.3027730616864741</v>
      </c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6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</row>
    <row r="286" spans="1:47" ht="15.75" customHeight="1">
      <c r="A286" s="51">
        <v>45770</v>
      </c>
      <c r="B286" s="33" t="s">
        <v>310</v>
      </c>
      <c r="C286" s="85">
        <v>1465</v>
      </c>
      <c r="D286" s="86">
        <v>11.4</v>
      </c>
      <c r="E286" s="77">
        <v>11.5</v>
      </c>
      <c r="F286" s="34">
        <v>4.25</v>
      </c>
      <c r="G286" s="34">
        <v>0.19</v>
      </c>
      <c r="H286" s="34">
        <v>0.6</v>
      </c>
      <c r="I286" s="31">
        <v>4.4999999999999998E-2</v>
      </c>
      <c r="J286" s="31">
        <v>0.11</v>
      </c>
      <c r="K286" s="31">
        <v>4.1000000000000002E-2</v>
      </c>
      <c r="L286" s="31">
        <v>1.9E-2</v>
      </c>
      <c r="M286" s="89">
        <f t="shared" si="22"/>
        <v>94.745000000000005</v>
      </c>
      <c r="N286" s="34">
        <v>35.47</v>
      </c>
      <c r="O286" s="34">
        <v>39.08</v>
      </c>
      <c r="P286" s="34">
        <v>6.52</v>
      </c>
      <c r="Q286" s="34">
        <v>15.86</v>
      </c>
      <c r="R286" s="34">
        <v>0.35</v>
      </c>
      <c r="S286" s="34">
        <v>0.39</v>
      </c>
      <c r="T286" s="34">
        <v>0.32</v>
      </c>
      <c r="U286" s="34">
        <v>0.2</v>
      </c>
      <c r="V286" s="34">
        <v>0.61</v>
      </c>
      <c r="W286" s="34">
        <v>0.98</v>
      </c>
      <c r="X286" s="34">
        <f>O286/N286</f>
        <v>1.1017761488581901</v>
      </c>
      <c r="Y286" s="34">
        <f>(P286+O286)/N286</f>
        <v>1.2855934592613476</v>
      </c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6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</row>
    <row r="287" spans="1:47" ht="15.75" customHeight="1">
      <c r="A287" s="51">
        <v>45770</v>
      </c>
      <c r="B287" s="69" t="s">
        <v>311</v>
      </c>
      <c r="C287" s="70">
        <v>1483</v>
      </c>
      <c r="D287" s="71">
        <v>15.05</v>
      </c>
      <c r="E287" s="71">
        <v>15.15</v>
      </c>
      <c r="F287" s="71">
        <v>4.34</v>
      </c>
      <c r="G287" s="71">
        <v>0.17</v>
      </c>
      <c r="H287" s="71">
        <v>0.39</v>
      </c>
      <c r="I287" s="72">
        <v>4.7E-2</v>
      </c>
      <c r="J287" s="72">
        <v>0.111</v>
      </c>
      <c r="K287" s="72">
        <v>2.5999999999999999E-2</v>
      </c>
      <c r="L287" s="72">
        <v>1.2E-2</v>
      </c>
      <c r="M287" s="89">
        <f t="shared" si="22"/>
        <v>94.903999999999996</v>
      </c>
      <c r="N287" s="82">
        <v>35.81</v>
      </c>
      <c r="O287" s="34">
        <v>38.770000000000003</v>
      </c>
      <c r="P287" s="34">
        <v>6.48</v>
      </c>
      <c r="Q287" s="34">
        <v>15.95</v>
      </c>
      <c r="R287" s="34">
        <v>0.35</v>
      </c>
      <c r="S287" s="34">
        <v>0.38</v>
      </c>
      <c r="T287" s="34">
        <v>0.32</v>
      </c>
      <c r="U287" s="34">
        <v>0.22</v>
      </c>
      <c r="V287" s="34">
        <v>0.61</v>
      </c>
      <c r="W287" s="34">
        <v>0.98</v>
      </c>
      <c r="X287" s="34">
        <v>1.0826584752862329</v>
      </c>
      <c r="Y287" s="34">
        <v>1.2636135157777157</v>
      </c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6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</row>
    <row r="288" spans="1:47" ht="15.75" customHeight="1">
      <c r="A288" s="51">
        <v>45770</v>
      </c>
      <c r="B288" s="69" t="s">
        <v>312</v>
      </c>
      <c r="C288" s="70">
        <v>1479</v>
      </c>
      <c r="D288" s="71">
        <v>15.55</v>
      </c>
      <c r="E288" s="71">
        <v>16.05</v>
      </c>
      <c r="F288" s="71">
        <v>4.34</v>
      </c>
      <c r="G288" s="71">
        <v>0.2</v>
      </c>
      <c r="H288" s="71">
        <v>0.5</v>
      </c>
      <c r="I288" s="72">
        <v>2.9000000000000001E-2</v>
      </c>
      <c r="J288" s="72">
        <v>0.111</v>
      </c>
      <c r="K288" s="72">
        <v>3.9E-2</v>
      </c>
      <c r="L288" s="72">
        <v>1.2999999999999999E-2</v>
      </c>
      <c r="M288" s="89">
        <f t="shared" si="22"/>
        <v>94.768000000000001</v>
      </c>
      <c r="N288" s="82">
        <v>35.92</v>
      </c>
      <c r="O288" s="34">
        <v>39.25</v>
      </c>
      <c r="P288" s="34">
        <v>6.67</v>
      </c>
      <c r="Q288" s="34">
        <v>15.3</v>
      </c>
      <c r="R288" s="34">
        <v>0.34</v>
      </c>
      <c r="S288" s="34">
        <v>0.37</v>
      </c>
      <c r="T288" s="34">
        <v>0.31</v>
      </c>
      <c r="U288" s="34">
        <v>0.23</v>
      </c>
      <c r="V288" s="34">
        <v>0.56999999999999995</v>
      </c>
      <c r="W288" s="34">
        <v>0.93</v>
      </c>
      <c r="X288" s="34">
        <v>1.0927060133630289</v>
      </c>
      <c r="Y288" s="34">
        <v>1.2783964365256124</v>
      </c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6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</row>
    <row r="289" spans="1:47" ht="15.75" customHeight="1">
      <c r="A289" s="51">
        <v>45770</v>
      </c>
      <c r="B289" s="69" t="s">
        <v>313</v>
      </c>
      <c r="C289" s="70">
        <v>1495</v>
      </c>
      <c r="D289" s="71">
        <v>18.100000000000001</v>
      </c>
      <c r="E289" s="71">
        <v>18.2</v>
      </c>
      <c r="F289" s="71">
        <v>4.24</v>
      </c>
      <c r="G289" s="71">
        <v>0.19</v>
      </c>
      <c r="H289" s="71">
        <v>0.49</v>
      </c>
      <c r="I289" s="72">
        <v>3.7999999999999999E-2</v>
      </c>
      <c r="J289" s="72">
        <v>0.10299999999999999</v>
      </c>
      <c r="K289" s="72">
        <v>3.5999999999999997E-2</v>
      </c>
      <c r="L289" s="72">
        <v>1.2999999999999999E-2</v>
      </c>
      <c r="M289" s="89">
        <f t="shared" si="22"/>
        <v>94.89</v>
      </c>
      <c r="N289" s="82">
        <v>36.479999999999997</v>
      </c>
      <c r="O289" s="34">
        <v>38.909999999999997</v>
      </c>
      <c r="P289" s="34">
        <v>6.7</v>
      </c>
      <c r="Q289" s="34">
        <v>15.2</v>
      </c>
      <c r="R289" s="34">
        <v>0.28000000000000003</v>
      </c>
      <c r="S289" s="34">
        <v>0.33</v>
      </c>
      <c r="T289" s="34">
        <v>0.3</v>
      </c>
      <c r="U289" s="34">
        <v>0.23</v>
      </c>
      <c r="V289" s="34">
        <v>0.56000000000000005</v>
      </c>
      <c r="W289" s="34">
        <v>0.9</v>
      </c>
      <c r="X289" s="34">
        <v>1.0666118421052631</v>
      </c>
      <c r="Y289" s="34">
        <v>1.2502741228070176</v>
      </c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6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</row>
    <row r="290" spans="1:47" ht="15.75" customHeight="1">
      <c r="A290" s="51">
        <v>45770</v>
      </c>
      <c r="B290" s="69" t="s">
        <v>314</v>
      </c>
      <c r="C290" s="70">
        <v>1475</v>
      </c>
      <c r="D290" s="71">
        <v>20</v>
      </c>
      <c r="E290" s="71">
        <v>20.100000000000001</v>
      </c>
      <c r="F290" s="71">
        <v>4.21</v>
      </c>
      <c r="G290" s="71">
        <v>0.2</v>
      </c>
      <c r="H290" s="71">
        <v>0.72</v>
      </c>
      <c r="I290" s="72">
        <v>3.2000000000000001E-2</v>
      </c>
      <c r="J290" s="72">
        <v>0.112</v>
      </c>
      <c r="K290" s="72">
        <v>4.9000000000000002E-2</v>
      </c>
      <c r="L290" s="72">
        <v>1.2999999999999999E-2</v>
      </c>
      <c r="M290" s="89">
        <f t="shared" si="22"/>
        <v>94.664000000000001</v>
      </c>
      <c r="N290" s="82">
        <v>36.61</v>
      </c>
      <c r="O290" s="34">
        <v>38.450000000000003</v>
      </c>
      <c r="P290" s="34">
        <v>6.8</v>
      </c>
      <c r="Q290" s="34">
        <v>15.05</v>
      </c>
      <c r="R290" s="34">
        <v>0.37</v>
      </c>
      <c r="S290" s="34">
        <v>0.42</v>
      </c>
      <c r="T290" s="34">
        <v>0.32</v>
      </c>
      <c r="U290" s="34">
        <v>0.21</v>
      </c>
      <c r="V290" s="34">
        <v>0.63</v>
      </c>
      <c r="W290" s="34">
        <v>0.97</v>
      </c>
      <c r="X290" s="34">
        <v>1.0502594919420924</v>
      </c>
      <c r="Y290" s="34">
        <v>1.236001092597651</v>
      </c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6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</row>
    <row r="291" spans="1:47" ht="15.75" customHeight="1">
      <c r="A291" s="51">
        <v>45770</v>
      </c>
      <c r="B291" s="69" t="s">
        <v>315</v>
      </c>
      <c r="C291" s="70">
        <v>1488</v>
      </c>
      <c r="D291" s="71">
        <v>22.1</v>
      </c>
      <c r="E291" s="71">
        <v>22.2</v>
      </c>
      <c r="F291" s="71">
        <v>4.17</v>
      </c>
      <c r="G291" s="71">
        <v>0.18</v>
      </c>
      <c r="H291" s="71">
        <v>0.77</v>
      </c>
      <c r="I291" s="72">
        <v>2.5999999999999999E-2</v>
      </c>
      <c r="J291" s="72">
        <v>0.11700000000000001</v>
      </c>
      <c r="K291" s="72">
        <v>5.5E-2</v>
      </c>
      <c r="L291" s="72">
        <v>1.6E-2</v>
      </c>
      <c r="M291" s="89">
        <f t="shared" si="22"/>
        <v>94.665999999999997</v>
      </c>
      <c r="N291" s="82">
        <v>36.479999999999997</v>
      </c>
      <c r="O291" s="34">
        <v>37.89</v>
      </c>
      <c r="P291" s="34">
        <v>6.99</v>
      </c>
      <c r="Q291" s="34">
        <v>15.95</v>
      </c>
      <c r="R291" s="34">
        <v>0.31</v>
      </c>
      <c r="S291" s="34">
        <v>0.3</v>
      </c>
      <c r="T291" s="34">
        <v>0.27</v>
      </c>
      <c r="U291" s="34">
        <v>0.23</v>
      </c>
      <c r="V291" s="34">
        <v>0.54</v>
      </c>
      <c r="W291" s="34">
        <v>0.91</v>
      </c>
      <c r="X291" s="34">
        <f t="shared" ref="X291" si="31">O291/N291</f>
        <v>1.0386513157894739</v>
      </c>
      <c r="Y291" s="34">
        <f t="shared" ref="Y291" si="32">(P291+O291)/N291</f>
        <v>1.2302631578947369</v>
      </c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6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</row>
    <row r="292" spans="1:47" ht="15.75" customHeight="1">
      <c r="A292" s="62"/>
      <c r="B292" s="90"/>
      <c r="C292" s="91"/>
      <c r="D292" s="92"/>
      <c r="E292" s="92"/>
      <c r="F292" s="92"/>
      <c r="G292" s="92"/>
      <c r="H292" s="92"/>
      <c r="I292" s="93"/>
      <c r="J292" s="93"/>
      <c r="K292" s="93"/>
      <c r="L292" s="93"/>
      <c r="M292" s="87"/>
      <c r="N292" s="82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6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</row>
    <row r="293" spans="1:47" ht="15.75" customHeight="1">
      <c r="A293" s="94">
        <v>45771</v>
      </c>
      <c r="B293" s="33" t="s">
        <v>316</v>
      </c>
      <c r="C293" s="85">
        <v>1492</v>
      </c>
      <c r="D293" s="86">
        <v>0.05</v>
      </c>
      <c r="E293" s="77">
        <v>0.15</v>
      </c>
      <c r="F293" s="34">
        <v>4.3</v>
      </c>
      <c r="G293" s="34">
        <v>0.18</v>
      </c>
      <c r="H293" s="34">
        <v>0.43</v>
      </c>
      <c r="I293" s="31">
        <v>3.3000000000000002E-2</v>
      </c>
      <c r="J293" s="31">
        <v>0.113</v>
      </c>
      <c r="K293" s="31">
        <v>3.5000000000000003E-2</v>
      </c>
      <c r="L293" s="31">
        <v>1.4999999999999999E-2</v>
      </c>
      <c r="M293" s="89">
        <f t="shared" si="22"/>
        <v>94.894000000000005</v>
      </c>
      <c r="N293" s="82">
        <v>35.96</v>
      </c>
      <c r="O293" s="34">
        <v>38.24</v>
      </c>
      <c r="P293" s="34">
        <v>6.95</v>
      </c>
      <c r="Q293" s="34">
        <v>16.010000000000002</v>
      </c>
      <c r="R293" s="34">
        <v>0.36</v>
      </c>
      <c r="S293" s="34">
        <v>0.34</v>
      </c>
      <c r="T293" s="34">
        <v>0.28999999999999998</v>
      </c>
      <c r="U293" s="34">
        <v>0.24</v>
      </c>
      <c r="V293" s="34">
        <v>0.55000000000000004</v>
      </c>
      <c r="W293" s="34">
        <v>0.95</v>
      </c>
      <c r="X293" s="34">
        <f t="shared" ref="X293:X295" si="33">O293/N293</f>
        <v>1.0634037819799778</v>
      </c>
      <c r="Y293" s="34">
        <f t="shared" ref="Y293:Y295" si="34">(P293+O293)/N293</f>
        <v>1.2566740823136819</v>
      </c>
      <c r="Z293" s="34"/>
      <c r="AA293" s="34" t="s">
        <v>48</v>
      </c>
      <c r="AB293" s="34">
        <v>22.4</v>
      </c>
      <c r="AC293" s="34" t="s">
        <v>51</v>
      </c>
      <c r="AD293" s="34"/>
      <c r="AE293" s="34"/>
      <c r="AF293" s="34"/>
      <c r="AG293" s="34"/>
      <c r="AH293" s="34"/>
      <c r="AI293" s="34"/>
      <c r="AJ293" s="34"/>
      <c r="AK293" s="36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</row>
    <row r="294" spans="1:47" ht="15.75" customHeight="1">
      <c r="A294" s="68">
        <v>45771</v>
      </c>
      <c r="B294" s="69" t="s">
        <v>317</v>
      </c>
      <c r="C294" s="70">
        <v>1465</v>
      </c>
      <c r="D294" s="71">
        <v>2.2000000000000002</v>
      </c>
      <c r="E294" s="71">
        <v>2.2999999999999998</v>
      </c>
      <c r="F294" s="71">
        <v>4.33</v>
      </c>
      <c r="G294" s="71">
        <v>0.17</v>
      </c>
      <c r="H294" s="71">
        <v>0.37</v>
      </c>
      <c r="I294" s="72">
        <v>4.4999999999999998E-2</v>
      </c>
      <c r="J294" s="72">
        <v>0.107</v>
      </c>
      <c r="K294" s="72">
        <v>0.03</v>
      </c>
      <c r="L294" s="72">
        <v>1.4E-2</v>
      </c>
      <c r="M294" s="89">
        <f t="shared" si="22"/>
        <v>94.933999999999997</v>
      </c>
      <c r="N294" s="82">
        <v>36.94</v>
      </c>
      <c r="O294" s="34">
        <v>37.380000000000003</v>
      </c>
      <c r="P294" s="34">
        <v>6.52</v>
      </c>
      <c r="Q294" s="34">
        <v>16.11</v>
      </c>
      <c r="R294" s="34">
        <v>0.34</v>
      </c>
      <c r="S294" s="34">
        <v>0.41</v>
      </c>
      <c r="T294" s="34">
        <v>0.31</v>
      </c>
      <c r="U294" s="34">
        <v>0.26</v>
      </c>
      <c r="V294" s="34">
        <v>0.59</v>
      </c>
      <c r="W294" s="34">
        <v>1.01</v>
      </c>
      <c r="X294" s="34">
        <v>1.0119112073632919</v>
      </c>
      <c r="Y294" s="34">
        <v>1.1884136437466164</v>
      </c>
      <c r="Z294" s="34"/>
      <c r="AA294" s="34" t="s">
        <v>50</v>
      </c>
      <c r="AB294" s="34">
        <v>6.3</v>
      </c>
      <c r="AC294" s="34">
        <v>24.8</v>
      </c>
      <c r="AD294" s="34">
        <v>18.2</v>
      </c>
      <c r="AE294" s="34">
        <v>0.6</v>
      </c>
      <c r="AF294" s="34">
        <v>3.48</v>
      </c>
      <c r="AG294" s="34">
        <v>52.92</v>
      </c>
      <c r="AH294" s="34">
        <v>1.3626373626373627</v>
      </c>
      <c r="AI294" s="34">
        <v>42.325581395348841</v>
      </c>
      <c r="AJ294" s="34">
        <v>862.54</v>
      </c>
      <c r="AK294" s="36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</row>
    <row r="295" spans="1:47" ht="15.75" customHeight="1">
      <c r="A295" s="51">
        <v>45771</v>
      </c>
      <c r="B295" s="69" t="s">
        <v>318</v>
      </c>
      <c r="C295" s="70">
        <v>1473</v>
      </c>
      <c r="D295" s="71">
        <v>4.25</v>
      </c>
      <c r="E295" s="71">
        <v>4.3499999999999996</v>
      </c>
      <c r="F295" s="71">
        <v>4.3899999999999997</v>
      </c>
      <c r="G295" s="71">
        <v>0.22</v>
      </c>
      <c r="H295" s="71">
        <v>0.45</v>
      </c>
      <c r="I295" s="72">
        <v>3.1E-2</v>
      </c>
      <c r="J295" s="72">
        <v>0.127</v>
      </c>
      <c r="K295" s="72">
        <v>3.7999999999999999E-2</v>
      </c>
      <c r="L295" s="72">
        <v>1.6E-2</v>
      </c>
      <c r="M295" s="89">
        <f t="shared" si="22"/>
        <v>94.727999999999994</v>
      </c>
      <c r="N295" s="82">
        <v>36.450000000000003</v>
      </c>
      <c r="O295" s="34">
        <v>38</v>
      </c>
      <c r="P295" s="34">
        <v>6.82</v>
      </c>
      <c r="Q295" s="34">
        <v>15.6</v>
      </c>
      <c r="R295" s="34">
        <v>0.38</v>
      </c>
      <c r="S295" s="34">
        <v>0.45</v>
      </c>
      <c r="T295" s="34">
        <v>0.32</v>
      </c>
      <c r="U295" s="34">
        <v>0.34</v>
      </c>
      <c r="V295" s="34">
        <v>0.5</v>
      </c>
      <c r="W295" s="34">
        <v>1.04</v>
      </c>
      <c r="X295" s="34">
        <f t="shared" si="33"/>
        <v>1.0425240054869684</v>
      </c>
      <c r="Y295" s="34">
        <f t="shared" si="34"/>
        <v>1.2296296296296296</v>
      </c>
      <c r="Z295" s="34"/>
      <c r="AA295" s="34" t="s">
        <v>53</v>
      </c>
      <c r="AB295" s="34">
        <v>14.3</v>
      </c>
      <c r="AC295" s="34" t="s">
        <v>51</v>
      </c>
      <c r="AD295" s="34"/>
      <c r="AE295" s="34"/>
      <c r="AF295" s="34"/>
      <c r="AG295" s="34"/>
      <c r="AH295" s="34"/>
      <c r="AI295" s="34"/>
      <c r="AJ295" s="34"/>
      <c r="AK295" s="36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</row>
    <row r="296" spans="1:47" ht="15.75" customHeight="1">
      <c r="A296" s="51">
        <v>45771</v>
      </c>
      <c r="B296" s="69" t="s">
        <v>319</v>
      </c>
      <c r="C296" s="70">
        <v>1493</v>
      </c>
      <c r="D296" s="71">
        <v>6.3</v>
      </c>
      <c r="E296" s="71">
        <v>6.4</v>
      </c>
      <c r="F296" s="71">
        <v>4.41</v>
      </c>
      <c r="G296" s="71">
        <v>0.22</v>
      </c>
      <c r="H296" s="71">
        <v>0.61</v>
      </c>
      <c r="I296" s="72">
        <v>2.5999999999999999E-2</v>
      </c>
      <c r="J296" s="72">
        <v>0.13100000000000001</v>
      </c>
      <c r="K296" s="72">
        <v>5.0999999999999997E-2</v>
      </c>
      <c r="L296" s="72">
        <v>1.4E-2</v>
      </c>
      <c r="M296" s="89">
        <f t="shared" si="22"/>
        <v>94.537999999999997</v>
      </c>
      <c r="N296" s="82">
        <v>35.950000000000003</v>
      </c>
      <c r="O296" s="34">
        <v>38.619999999999997</v>
      </c>
      <c r="P296" s="34">
        <v>6.83</v>
      </c>
      <c r="Q296" s="34">
        <v>16.04</v>
      </c>
      <c r="R296" s="34">
        <v>0.24</v>
      </c>
      <c r="S296" s="34">
        <v>0.32</v>
      </c>
      <c r="T296" s="34">
        <v>0.3</v>
      </c>
      <c r="U296" s="34">
        <v>0.19</v>
      </c>
      <c r="V296" s="34">
        <v>0.46</v>
      </c>
      <c r="W296" s="34">
        <v>0.94</v>
      </c>
      <c r="X296" s="34">
        <v>1.074269819193324</v>
      </c>
      <c r="Y296" s="34">
        <v>1.2642559109874825</v>
      </c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6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</row>
    <row r="297" spans="1:47" ht="15.75" customHeight="1">
      <c r="A297" s="51">
        <v>45771</v>
      </c>
      <c r="B297" s="69" t="s">
        <v>320</v>
      </c>
      <c r="C297" s="70">
        <v>1492</v>
      </c>
      <c r="D297" s="71">
        <v>8.3000000000000007</v>
      </c>
      <c r="E297" s="71">
        <v>8.4</v>
      </c>
      <c r="F297" s="71">
        <v>4.2699999999999996</v>
      </c>
      <c r="G297" s="71">
        <v>0.21</v>
      </c>
      <c r="H297" s="71">
        <v>0.49</v>
      </c>
      <c r="I297" s="72">
        <v>3.5000000000000003E-2</v>
      </c>
      <c r="J297" s="72">
        <v>0.11600000000000001</v>
      </c>
      <c r="K297" s="72">
        <v>3.5999999999999997E-2</v>
      </c>
      <c r="L297" s="72">
        <v>1.2999999999999999E-2</v>
      </c>
      <c r="M297" s="89">
        <f t="shared" si="22"/>
        <v>94.83</v>
      </c>
      <c r="N297" s="82">
        <v>36.729999999999997</v>
      </c>
      <c r="O297" s="34">
        <v>37.86</v>
      </c>
      <c r="P297" s="34">
        <v>6.82</v>
      </c>
      <c r="Q297" s="34">
        <v>15.59</v>
      </c>
      <c r="R297" s="34">
        <v>0.35</v>
      </c>
      <c r="S297" s="34">
        <v>0.39</v>
      </c>
      <c r="T297" s="34">
        <v>0.31</v>
      </c>
      <c r="U297" s="34">
        <v>0.25</v>
      </c>
      <c r="V297" s="34">
        <v>0.6</v>
      </c>
      <c r="W297" s="34">
        <v>0.97</v>
      </c>
      <c r="X297" s="34">
        <v>1.0307650421998367</v>
      </c>
      <c r="Y297" s="34">
        <v>1.2164443234413287</v>
      </c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6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</row>
    <row r="298" spans="1:47" ht="15.75" customHeight="1">
      <c r="A298" s="51">
        <v>45771</v>
      </c>
      <c r="B298" s="69" t="s">
        <v>321</v>
      </c>
      <c r="C298" s="70">
        <v>1480</v>
      </c>
      <c r="D298" s="71">
        <v>10.3</v>
      </c>
      <c r="E298" s="71">
        <v>10.4</v>
      </c>
      <c r="F298" s="71">
        <v>4.3099999999999996</v>
      </c>
      <c r="G298" s="71">
        <v>0.23</v>
      </c>
      <c r="H298" s="71">
        <v>0.74</v>
      </c>
      <c r="I298" s="72">
        <v>2.1999999999999999E-2</v>
      </c>
      <c r="J298" s="72">
        <v>0.122</v>
      </c>
      <c r="K298" s="72">
        <v>5.7000000000000002E-2</v>
      </c>
      <c r="L298" s="72">
        <v>1.2E-2</v>
      </c>
      <c r="M298" s="89">
        <f t="shared" si="22"/>
        <v>94.507000000000005</v>
      </c>
      <c r="N298" s="82">
        <v>36.94</v>
      </c>
      <c r="O298" s="34">
        <v>37.950000000000003</v>
      </c>
      <c r="P298" s="34">
        <v>6.88</v>
      </c>
      <c r="Q298" s="34">
        <v>15.39</v>
      </c>
      <c r="R298" s="34">
        <v>0.32</v>
      </c>
      <c r="S298" s="34">
        <v>0.38</v>
      </c>
      <c r="T298" s="34">
        <v>0.3</v>
      </c>
      <c r="U298" s="34">
        <v>0.23</v>
      </c>
      <c r="V298" s="34">
        <v>0.56000000000000005</v>
      </c>
      <c r="W298" s="34">
        <v>0.93</v>
      </c>
      <c r="X298" s="34">
        <v>1.02734163508392</v>
      </c>
      <c r="Y298" s="34">
        <v>1.2135896047644832</v>
      </c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6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</row>
    <row r="299" spans="1:47" ht="15.75" customHeight="1">
      <c r="A299" s="51">
        <v>45771</v>
      </c>
      <c r="B299" s="69" t="s">
        <v>322</v>
      </c>
      <c r="C299" s="70">
        <v>1493</v>
      </c>
      <c r="D299" s="71">
        <v>13.1</v>
      </c>
      <c r="E299" s="71">
        <v>13.2</v>
      </c>
      <c r="F299" s="71">
        <v>4.28</v>
      </c>
      <c r="G299" s="71">
        <v>0.18</v>
      </c>
      <c r="H299" s="71">
        <v>0.56999999999999995</v>
      </c>
      <c r="I299" s="72">
        <v>3.4000000000000002E-2</v>
      </c>
      <c r="J299" s="72">
        <v>0.108</v>
      </c>
      <c r="K299" s="72">
        <v>3.6999999999999998E-2</v>
      </c>
      <c r="L299" s="72">
        <v>1.0999999999999999E-2</v>
      </c>
      <c r="M299" s="89">
        <f t="shared" si="22"/>
        <v>94.78</v>
      </c>
      <c r="N299" s="82">
        <v>35.86</v>
      </c>
      <c r="O299" s="34">
        <v>38.6</v>
      </c>
      <c r="P299" s="34">
        <v>6.94</v>
      </c>
      <c r="Q299" s="34">
        <v>15.72</v>
      </c>
      <c r="R299" s="34">
        <v>0.41</v>
      </c>
      <c r="S299" s="34">
        <v>0.36</v>
      </c>
      <c r="T299" s="34">
        <v>0.32</v>
      </c>
      <c r="U299" s="34">
        <v>0.22</v>
      </c>
      <c r="V299" s="34">
        <v>0.54</v>
      </c>
      <c r="W299" s="34">
        <v>0.91</v>
      </c>
      <c r="X299" s="34">
        <v>1.0764082543223648</v>
      </c>
      <c r="Y299" s="34">
        <v>1.2699386503067485</v>
      </c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6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</row>
    <row r="300" spans="1:47" ht="15.75" customHeight="1">
      <c r="A300" s="51">
        <v>45771</v>
      </c>
      <c r="B300" s="69" t="s">
        <v>323</v>
      </c>
      <c r="C300" s="70">
        <v>1474</v>
      </c>
      <c r="D300" s="71">
        <v>14.5</v>
      </c>
      <c r="E300" s="71">
        <v>15</v>
      </c>
      <c r="F300" s="71">
        <v>4.2300000000000004</v>
      </c>
      <c r="G300" s="71">
        <v>0.22</v>
      </c>
      <c r="H300" s="71">
        <v>0.56999999999999995</v>
      </c>
      <c r="I300" s="72">
        <v>3.4000000000000002E-2</v>
      </c>
      <c r="J300" s="72">
        <v>0.106</v>
      </c>
      <c r="K300" s="72">
        <v>3.3000000000000002E-2</v>
      </c>
      <c r="L300" s="72">
        <v>1.2E-2</v>
      </c>
      <c r="M300" s="89">
        <f t="shared" si="22"/>
        <v>94.795000000000002</v>
      </c>
      <c r="N300" s="82">
        <v>36.01</v>
      </c>
      <c r="O300" s="34">
        <v>38.4</v>
      </c>
      <c r="P300" s="34">
        <v>6.96</v>
      </c>
      <c r="Q300" s="34">
        <v>15.42</v>
      </c>
      <c r="R300" s="34">
        <v>0.42</v>
      </c>
      <c r="S300" s="34">
        <v>0.44</v>
      </c>
      <c r="T300" s="34">
        <v>0.34</v>
      </c>
      <c r="U300" s="34">
        <v>0.28000000000000003</v>
      </c>
      <c r="V300" s="34">
        <v>0.65</v>
      </c>
      <c r="W300" s="34">
        <v>0.97</v>
      </c>
      <c r="X300" s="34">
        <v>1.0663704526520412</v>
      </c>
      <c r="Y300" s="34">
        <v>1.2596500971952236</v>
      </c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6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</row>
    <row r="301" spans="1:47" ht="15.75" customHeight="1">
      <c r="A301" s="51">
        <v>45771</v>
      </c>
      <c r="B301" s="69" t="s">
        <v>324</v>
      </c>
      <c r="C301" s="70">
        <v>1508</v>
      </c>
      <c r="D301" s="71">
        <v>15.55</v>
      </c>
      <c r="E301" s="71">
        <v>16.05</v>
      </c>
      <c r="F301" s="71">
        <v>4.45</v>
      </c>
      <c r="G301" s="71">
        <v>0.23</v>
      </c>
      <c r="H301" s="71">
        <v>0.73</v>
      </c>
      <c r="I301" s="72">
        <v>1.4999999999999999E-2</v>
      </c>
      <c r="J301" s="72">
        <v>0.125</v>
      </c>
      <c r="K301" s="72">
        <v>6.4000000000000001E-2</v>
      </c>
      <c r="L301" s="72">
        <v>1.2E-2</v>
      </c>
      <c r="M301" s="89">
        <f t="shared" si="22"/>
        <v>94.373999999999995</v>
      </c>
      <c r="N301" s="82">
        <v>35.5</v>
      </c>
      <c r="O301" s="34">
        <v>39.340000000000003</v>
      </c>
      <c r="P301" s="34">
        <v>6.88</v>
      </c>
      <c r="Q301" s="34">
        <v>15.59</v>
      </c>
      <c r="R301" s="34">
        <v>0.36</v>
      </c>
      <c r="S301" s="34">
        <v>0.32</v>
      </c>
      <c r="T301" s="34">
        <v>0.31</v>
      </c>
      <c r="U301" s="34">
        <v>0.2</v>
      </c>
      <c r="V301" s="34">
        <v>0.5</v>
      </c>
      <c r="W301" s="34">
        <v>0.88</v>
      </c>
      <c r="X301" s="34">
        <v>1.1081690140845071</v>
      </c>
      <c r="Y301" s="34">
        <v>1.3019718309859156</v>
      </c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6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</row>
    <row r="302" spans="1:47" ht="15.75" customHeight="1">
      <c r="A302" s="51">
        <v>45771</v>
      </c>
      <c r="B302" s="69" t="s">
        <v>325</v>
      </c>
      <c r="C302" s="70">
        <v>1502</v>
      </c>
      <c r="D302" s="71">
        <v>17.5</v>
      </c>
      <c r="E302" s="71">
        <v>18</v>
      </c>
      <c r="F302" s="71">
        <v>4.24</v>
      </c>
      <c r="G302" s="71">
        <v>0.22</v>
      </c>
      <c r="H302" s="71">
        <v>0.57999999999999996</v>
      </c>
      <c r="I302" s="72">
        <v>1.9E-2</v>
      </c>
      <c r="J302" s="72">
        <v>0.123</v>
      </c>
      <c r="K302" s="72">
        <v>5.1999999999999998E-2</v>
      </c>
      <c r="L302" s="72">
        <v>1.2999999999999999E-2</v>
      </c>
      <c r="M302" s="89">
        <f t="shared" si="22"/>
        <v>94.753</v>
      </c>
      <c r="N302" s="82">
        <v>35.049999999999997</v>
      </c>
      <c r="O302" s="34">
        <v>39.86</v>
      </c>
      <c r="P302" s="34">
        <v>6.96</v>
      </c>
      <c r="Q302" s="34">
        <v>15.6</v>
      </c>
      <c r="R302" s="34">
        <v>0.28000000000000003</v>
      </c>
      <c r="S302" s="34">
        <v>0.31</v>
      </c>
      <c r="T302" s="34">
        <v>0.32</v>
      </c>
      <c r="U302" s="34">
        <v>0.18</v>
      </c>
      <c r="V302" s="34">
        <v>0.46</v>
      </c>
      <c r="W302" s="34">
        <v>0.88</v>
      </c>
      <c r="X302" s="34">
        <v>1.1372325249643367</v>
      </c>
      <c r="Y302" s="34">
        <v>1.3358059914407989</v>
      </c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6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</row>
    <row r="303" spans="1:47" ht="15.75" customHeight="1">
      <c r="A303" s="51">
        <v>45771</v>
      </c>
      <c r="B303" s="69" t="s">
        <v>326</v>
      </c>
      <c r="C303" s="70">
        <v>1490</v>
      </c>
      <c r="D303" s="71">
        <v>19.3</v>
      </c>
      <c r="E303" s="71">
        <v>19.399999999999999</v>
      </c>
      <c r="F303" s="71">
        <v>4.3</v>
      </c>
      <c r="G303" s="71">
        <v>0.21</v>
      </c>
      <c r="H303" s="71">
        <v>0.52</v>
      </c>
      <c r="I303" s="72">
        <v>1.9E-2</v>
      </c>
      <c r="J303" s="72">
        <v>0.11799999999999999</v>
      </c>
      <c r="K303" s="72">
        <v>4.3999999999999997E-2</v>
      </c>
      <c r="L303" s="72">
        <v>1.2E-2</v>
      </c>
      <c r="M303" s="89">
        <f t="shared" si="22"/>
        <v>94.777000000000001</v>
      </c>
      <c r="N303" s="82">
        <v>34.619999999999997</v>
      </c>
      <c r="O303" s="34">
        <v>39.93</v>
      </c>
      <c r="P303" s="34">
        <v>6.91</v>
      </c>
      <c r="Q303" s="34">
        <v>15.69</v>
      </c>
      <c r="R303" s="34">
        <v>0.35</v>
      </c>
      <c r="S303" s="34">
        <v>0.36</v>
      </c>
      <c r="T303" s="34">
        <v>0.34</v>
      </c>
      <c r="U303" s="34">
        <v>0.23</v>
      </c>
      <c r="V303" s="34">
        <v>0.56000000000000005</v>
      </c>
      <c r="W303" s="34">
        <v>0.89</v>
      </c>
      <c r="X303" s="34">
        <v>1.1533795493934142</v>
      </c>
      <c r="Y303" s="34">
        <v>1.3529751588677068</v>
      </c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6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</row>
    <row r="304" spans="1:47" ht="15.75" customHeight="1">
      <c r="A304" s="51">
        <v>45771</v>
      </c>
      <c r="B304" s="69" t="s">
        <v>327</v>
      </c>
      <c r="C304" s="70" t="s">
        <v>97</v>
      </c>
      <c r="D304" s="71">
        <v>21.1</v>
      </c>
      <c r="E304" s="71">
        <v>21.2</v>
      </c>
      <c r="F304" s="71">
        <v>4.3</v>
      </c>
      <c r="G304" s="71">
        <v>0.2</v>
      </c>
      <c r="H304" s="71">
        <v>0.44</v>
      </c>
      <c r="I304" s="72">
        <v>2.3E-2</v>
      </c>
      <c r="J304" s="72">
        <v>0.11700000000000001</v>
      </c>
      <c r="K304" s="72">
        <v>0.04</v>
      </c>
      <c r="L304" s="72">
        <v>1.2E-2</v>
      </c>
      <c r="M304" s="89">
        <f t="shared" si="22"/>
        <v>94.867999999999995</v>
      </c>
      <c r="N304" s="82">
        <v>34.85</v>
      </c>
      <c r="O304" s="34">
        <v>39.520000000000003</v>
      </c>
      <c r="P304" s="34">
        <v>6.97</v>
      </c>
      <c r="Q304" s="34">
        <v>15.92</v>
      </c>
      <c r="R304" s="34">
        <v>0.35</v>
      </c>
      <c r="S304" s="34">
        <v>0.31</v>
      </c>
      <c r="T304" s="34">
        <v>0.32</v>
      </c>
      <c r="U304" s="34">
        <v>0.24</v>
      </c>
      <c r="V304" s="34">
        <v>0.54</v>
      </c>
      <c r="W304" s="34">
        <v>0.86</v>
      </c>
      <c r="X304" s="34">
        <v>1.1340028694404591</v>
      </c>
      <c r="Y304" s="34">
        <v>1.3340028694404591</v>
      </c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6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</row>
    <row r="305" spans="1:47" ht="15.75" customHeight="1">
      <c r="A305" s="51">
        <v>45771</v>
      </c>
      <c r="B305" s="69" t="s">
        <v>328</v>
      </c>
      <c r="C305" s="70">
        <v>1483</v>
      </c>
      <c r="D305" s="71">
        <v>23.1</v>
      </c>
      <c r="E305" s="71">
        <v>23.2</v>
      </c>
      <c r="F305" s="71">
        <v>4.33</v>
      </c>
      <c r="G305" s="71">
        <v>0.2</v>
      </c>
      <c r="H305" s="71">
        <v>0.35</v>
      </c>
      <c r="I305" s="72">
        <v>2.8000000000000001E-2</v>
      </c>
      <c r="J305" s="72">
        <v>0.11</v>
      </c>
      <c r="K305" s="72">
        <v>3.3000000000000002E-2</v>
      </c>
      <c r="L305" s="72">
        <v>1.0999999999999999E-2</v>
      </c>
      <c r="M305" s="89">
        <f t="shared" si="22"/>
        <v>94.938000000000002</v>
      </c>
      <c r="N305" s="82">
        <v>34.78</v>
      </c>
      <c r="O305" s="34">
        <v>39.76</v>
      </c>
      <c r="P305" s="34">
        <v>6.9</v>
      </c>
      <c r="Q305" s="34">
        <v>15.81</v>
      </c>
      <c r="R305" s="34">
        <v>0.26</v>
      </c>
      <c r="S305" s="34">
        <v>0.31</v>
      </c>
      <c r="T305" s="34">
        <v>0.32</v>
      </c>
      <c r="U305" s="34">
        <v>0.33</v>
      </c>
      <c r="V305" s="34">
        <v>0.52</v>
      </c>
      <c r="W305" s="34">
        <v>0.89</v>
      </c>
      <c r="X305" s="34">
        <f t="shared" ref="X305" si="35">O305/N305</f>
        <v>1.1431857389304196</v>
      </c>
      <c r="Y305" s="34">
        <f t="shared" ref="Y305" si="36">(P305+O305)/N305</f>
        <v>1.3415756181713627</v>
      </c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6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</row>
    <row r="306" spans="1:47" ht="15.75" customHeight="1">
      <c r="A306" s="51"/>
      <c r="B306" s="69"/>
      <c r="C306" s="70"/>
      <c r="D306" s="71"/>
      <c r="E306" s="71"/>
      <c r="F306" s="71"/>
      <c r="G306" s="71"/>
      <c r="H306" s="71"/>
      <c r="I306" s="72"/>
      <c r="J306" s="72"/>
      <c r="K306" s="72"/>
      <c r="L306" s="72"/>
      <c r="M306" s="89"/>
      <c r="N306" s="82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6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</row>
    <row r="307" spans="1:47" ht="15.75" customHeight="1">
      <c r="A307" s="51">
        <v>45772</v>
      </c>
      <c r="B307" s="69" t="s">
        <v>329</v>
      </c>
      <c r="C307" s="70">
        <v>1482</v>
      </c>
      <c r="D307" s="71">
        <v>1.1000000000000001</v>
      </c>
      <c r="E307" s="71">
        <v>1.2</v>
      </c>
      <c r="F307" s="71">
        <v>4.28</v>
      </c>
      <c r="G307" s="71">
        <v>0.19</v>
      </c>
      <c r="H307" s="71">
        <v>0.53</v>
      </c>
      <c r="I307" s="72">
        <v>2.3E-2</v>
      </c>
      <c r="J307" s="72">
        <v>0.11</v>
      </c>
      <c r="K307" s="72">
        <v>4.2999999999999997E-2</v>
      </c>
      <c r="L307" s="72">
        <v>1.0999999999999999E-2</v>
      </c>
      <c r="M307" s="89">
        <f t="shared" si="22"/>
        <v>94.813000000000002</v>
      </c>
      <c r="N307" s="82">
        <v>34.729999999999997</v>
      </c>
      <c r="O307" s="34">
        <v>40.17</v>
      </c>
      <c r="P307" s="34">
        <v>6.82</v>
      </c>
      <c r="Q307" s="34">
        <v>15.48</v>
      </c>
      <c r="R307" s="34">
        <v>0.36</v>
      </c>
      <c r="S307" s="34">
        <v>0.35</v>
      </c>
      <c r="T307" s="34">
        <v>0.33</v>
      </c>
      <c r="U307" s="34">
        <v>0.22</v>
      </c>
      <c r="V307" s="34">
        <v>0.55000000000000004</v>
      </c>
      <c r="W307" s="34">
        <v>0.87</v>
      </c>
      <c r="X307" s="34">
        <f t="shared" ref="X307" si="37">O307/N307</f>
        <v>1.1566369133314138</v>
      </c>
      <c r="Y307" s="34">
        <f t="shared" ref="Y307" si="38">(P307+O307)/N307</f>
        <v>1.353008926000576</v>
      </c>
      <c r="Z307" s="34"/>
      <c r="AA307" s="34" t="s">
        <v>48</v>
      </c>
      <c r="AB307" s="34">
        <v>22.5</v>
      </c>
      <c r="AC307" s="34">
        <v>24.8</v>
      </c>
      <c r="AD307" s="34">
        <v>18.399999999999999</v>
      </c>
      <c r="AE307" s="34">
        <v>0.6</v>
      </c>
      <c r="AF307" s="34">
        <v>3.48</v>
      </c>
      <c r="AG307" s="34">
        <v>52.72</v>
      </c>
      <c r="AH307" s="34">
        <v>1.347826086956522</v>
      </c>
      <c r="AI307" s="34">
        <v>42.592592592592588</v>
      </c>
      <c r="AJ307" s="34">
        <v>862.54</v>
      </c>
      <c r="AK307" s="36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</row>
    <row r="308" spans="1:47" ht="15.75" customHeight="1">
      <c r="A308" s="51">
        <v>45772</v>
      </c>
      <c r="B308" s="69" t="s">
        <v>330</v>
      </c>
      <c r="C308" s="70">
        <v>1504</v>
      </c>
      <c r="D308" s="71">
        <v>2.35</v>
      </c>
      <c r="E308" s="71">
        <v>2.4500000000000002</v>
      </c>
      <c r="F308" s="71">
        <v>4.25</v>
      </c>
      <c r="G308" s="71">
        <v>0.21</v>
      </c>
      <c r="H308" s="71">
        <v>0.53</v>
      </c>
      <c r="I308" s="72">
        <v>1.7999999999999999E-2</v>
      </c>
      <c r="J308" s="72">
        <v>0.113</v>
      </c>
      <c r="K308" s="72">
        <v>4.5999999999999999E-2</v>
      </c>
      <c r="L308" s="72">
        <v>1.2E-2</v>
      </c>
      <c r="M308" s="89">
        <f t="shared" si="22"/>
        <v>94.820999999999998</v>
      </c>
      <c r="N308" s="82">
        <v>34.450000000000003</v>
      </c>
      <c r="O308" s="34">
        <v>40</v>
      </c>
      <c r="P308" s="34">
        <v>6.94</v>
      </c>
      <c r="Q308" s="34">
        <v>15.89</v>
      </c>
      <c r="R308" s="34">
        <v>0.4</v>
      </c>
      <c r="S308" s="34">
        <v>0.3</v>
      </c>
      <c r="T308" s="34">
        <v>0.31</v>
      </c>
      <c r="U308" s="34">
        <v>0.23</v>
      </c>
      <c r="V308" s="34">
        <v>0.54</v>
      </c>
      <c r="W308" s="34">
        <v>0.84</v>
      </c>
      <c r="X308" s="34">
        <f t="shared" ref="X308:X318" si="39">O308/N308</f>
        <v>1.1611030478955007</v>
      </c>
      <c r="Y308" s="34">
        <f t="shared" ref="Y308:Y318" si="40">(P308+O308)/N308</f>
        <v>1.36255442670537</v>
      </c>
      <c r="Z308" s="34"/>
      <c r="AA308" s="34" t="s">
        <v>50</v>
      </c>
      <c r="AB308" s="34">
        <v>6.3</v>
      </c>
      <c r="AC308" s="34" t="s">
        <v>51</v>
      </c>
      <c r="AD308" s="34"/>
      <c r="AE308" s="34"/>
      <c r="AF308" s="34"/>
      <c r="AG308" s="34"/>
      <c r="AH308" s="34"/>
      <c r="AI308" s="34"/>
      <c r="AJ308" s="34"/>
      <c r="AK308" s="36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</row>
    <row r="309" spans="1:47" ht="15.75" customHeight="1">
      <c r="A309" s="51">
        <v>45772</v>
      </c>
      <c r="B309" s="69" t="s">
        <v>331</v>
      </c>
      <c r="C309" s="70">
        <v>1471</v>
      </c>
      <c r="D309" s="71">
        <v>4.2</v>
      </c>
      <c r="E309" s="71">
        <v>4.3</v>
      </c>
      <c r="F309" s="71">
        <v>4.33</v>
      </c>
      <c r="G309" s="71">
        <v>0.17</v>
      </c>
      <c r="H309" s="71">
        <v>0.32</v>
      </c>
      <c r="I309" s="72">
        <v>3.9E-2</v>
      </c>
      <c r="J309" s="72">
        <v>0.11</v>
      </c>
      <c r="K309" s="72">
        <v>2.1999999999999999E-2</v>
      </c>
      <c r="L309" s="72">
        <v>1.2E-2</v>
      </c>
      <c r="M309" s="89">
        <f t="shared" si="22"/>
        <v>94.997</v>
      </c>
      <c r="N309" s="82">
        <v>34.1</v>
      </c>
      <c r="O309" s="34">
        <v>40.17</v>
      </c>
      <c r="P309" s="34">
        <v>6.99</v>
      </c>
      <c r="Q309" s="34">
        <v>15.58</v>
      </c>
      <c r="R309" s="34">
        <v>0.49</v>
      </c>
      <c r="S309" s="34">
        <v>0.42</v>
      </c>
      <c r="T309" s="34">
        <v>0.33</v>
      </c>
      <c r="U309" s="34">
        <v>0.31</v>
      </c>
      <c r="V309" s="34">
        <v>0.53</v>
      </c>
      <c r="W309" s="34">
        <v>0.93</v>
      </c>
      <c r="X309" s="34">
        <f t="shared" si="39"/>
        <v>1.1780058651026393</v>
      </c>
      <c r="Y309" s="34">
        <f t="shared" si="40"/>
        <v>1.3829912023460411</v>
      </c>
      <c r="Z309" s="34"/>
      <c r="AA309" s="34" t="s">
        <v>53</v>
      </c>
      <c r="AB309" s="34">
        <v>14.3</v>
      </c>
      <c r="AC309" s="34">
        <v>25</v>
      </c>
      <c r="AD309" s="34">
        <v>18.2</v>
      </c>
      <c r="AE309" s="34">
        <v>0.6</v>
      </c>
      <c r="AF309" s="34">
        <v>3.22</v>
      </c>
      <c r="AG309" s="34">
        <v>52.980000000000004</v>
      </c>
      <c r="AH309" s="34">
        <v>1.3736263736263736</v>
      </c>
      <c r="AI309" s="34">
        <v>42.129629629629626</v>
      </c>
      <c r="AJ309" s="34">
        <v>860.71</v>
      </c>
      <c r="AK309" s="36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</row>
    <row r="310" spans="1:47" ht="15.75" customHeight="1">
      <c r="A310" s="51">
        <v>45772</v>
      </c>
      <c r="B310" s="69" t="s">
        <v>332</v>
      </c>
      <c r="C310" s="70" t="s">
        <v>97</v>
      </c>
      <c r="D310" s="71">
        <v>6.4</v>
      </c>
      <c r="E310" s="71">
        <v>6.5</v>
      </c>
      <c r="F310" s="71">
        <v>4.28</v>
      </c>
      <c r="G310" s="71">
        <v>0.17</v>
      </c>
      <c r="H310" s="71">
        <v>0.33</v>
      </c>
      <c r="I310" s="72">
        <v>4.3999999999999997E-2</v>
      </c>
      <c r="J310" s="72">
        <v>0.107</v>
      </c>
      <c r="K310" s="72">
        <v>2.5000000000000001E-2</v>
      </c>
      <c r="L310" s="72">
        <v>1.2E-2</v>
      </c>
      <c r="M310" s="89">
        <f t="shared" si="22"/>
        <v>95.031999999999996</v>
      </c>
      <c r="N310" s="82">
        <v>35.35</v>
      </c>
      <c r="O310" s="34">
        <v>38.97</v>
      </c>
      <c r="P310" s="34">
        <v>6.95</v>
      </c>
      <c r="Q310" s="34">
        <v>15.61</v>
      </c>
      <c r="R310" s="34">
        <v>0.45</v>
      </c>
      <c r="S310" s="34">
        <v>0.41</v>
      </c>
      <c r="T310" s="34">
        <v>0.34</v>
      </c>
      <c r="U310" s="34">
        <v>0.28000000000000003</v>
      </c>
      <c r="V310" s="34">
        <v>0.56999999999999995</v>
      </c>
      <c r="W310" s="34">
        <v>0.96</v>
      </c>
      <c r="X310" s="34">
        <f t="shared" si="39"/>
        <v>1.1024045261669024</v>
      </c>
      <c r="Y310" s="34">
        <f t="shared" si="40"/>
        <v>1.2990099009900991</v>
      </c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6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</row>
    <row r="311" spans="1:47" ht="15.75" customHeight="1">
      <c r="A311" s="51">
        <v>45772</v>
      </c>
      <c r="B311" s="69" t="s">
        <v>333</v>
      </c>
      <c r="C311" s="70" t="s">
        <v>97</v>
      </c>
      <c r="D311" s="71">
        <v>8.5</v>
      </c>
      <c r="E311" s="71">
        <v>9</v>
      </c>
      <c r="F311" s="71">
        <v>4.28</v>
      </c>
      <c r="G311" s="71">
        <v>0.2</v>
      </c>
      <c r="H311" s="71">
        <v>0.47</v>
      </c>
      <c r="I311" s="72">
        <v>3.3000000000000002E-2</v>
      </c>
      <c r="J311" s="72">
        <v>0.11600000000000001</v>
      </c>
      <c r="K311" s="72">
        <v>3.5000000000000003E-2</v>
      </c>
      <c r="L311" s="72">
        <v>1.2999999999999999E-2</v>
      </c>
      <c r="M311" s="89">
        <f t="shared" si="22"/>
        <v>94.852999999999994</v>
      </c>
      <c r="N311" s="82">
        <v>35.770000000000003</v>
      </c>
      <c r="O311" s="34">
        <v>38.369999999999997</v>
      </c>
      <c r="P311" s="34">
        <v>6.98</v>
      </c>
      <c r="Q311" s="34">
        <v>15.63</v>
      </c>
      <c r="R311" s="34">
        <v>0.7</v>
      </c>
      <c r="S311" s="34">
        <v>0.39</v>
      </c>
      <c r="T311" s="34">
        <v>0.32</v>
      </c>
      <c r="U311" s="34">
        <v>0.22</v>
      </c>
      <c r="V311" s="34">
        <v>0.56000000000000005</v>
      </c>
      <c r="W311" s="34">
        <v>0.95</v>
      </c>
      <c r="X311" s="34">
        <f t="shared" si="39"/>
        <v>1.0726866088901312</v>
      </c>
      <c r="Y311" s="34">
        <f t="shared" si="40"/>
        <v>1.2678221973720993</v>
      </c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6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</row>
    <row r="312" spans="1:47" ht="15.75" customHeight="1">
      <c r="A312" s="51">
        <v>45772</v>
      </c>
      <c r="B312" s="69" t="s">
        <v>334</v>
      </c>
      <c r="C312" s="70">
        <v>1486</v>
      </c>
      <c r="D312" s="71">
        <v>11</v>
      </c>
      <c r="E312" s="71">
        <v>11.1</v>
      </c>
      <c r="F312" s="71">
        <v>4.2699999999999996</v>
      </c>
      <c r="G312" s="71">
        <v>0.18</v>
      </c>
      <c r="H312" s="71">
        <v>0.36</v>
      </c>
      <c r="I312" s="72">
        <v>3.7999999999999999E-2</v>
      </c>
      <c r="J312" s="72">
        <v>0.106</v>
      </c>
      <c r="K312" s="72">
        <v>2.5999999999999999E-2</v>
      </c>
      <c r="L312" s="72">
        <v>0.01</v>
      </c>
      <c r="M312" s="89">
        <f t="shared" si="22"/>
        <v>95.01</v>
      </c>
      <c r="N312" s="82">
        <v>36.35</v>
      </c>
      <c r="O312" s="34">
        <v>38.07</v>
      </c>
      <c r="P312" s="34">
        <v>7.1</v>
      </c>
      <c r="Q312" s="34">
        <v>15.77</v>
      </c>
      <c r="R312" s="34">
        <v>0.32</v>
      </c>
      <c r="S312" s="34">
        <v>0.34</v>
      </c>
      <c r="T312" s="34">
        <v>0.3</v>
      </c>
      <c r="U312" s="34">
        <v>0.2</v>
      </c>
      <c r="V312" s="34">
        <v>0.51</v>
      </c>
      <c r="W312" s="34">
        <v>0.92</v>
      </c>
      <c r="X312" s="34">
        <f t="shared" si="39"/>
        <v>1.0473177441540578</v>
      </c>
      <c r="Y312" s="34">
        <f t="shared" si="40"/>
        <v>1.2426409903713893</v>
      </c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6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</row>
    <row r="313" spans="1:47" ht="15.75" customHeight="1">
      <c r="A313" s="51">
        <v>45772</v>
      </c>
      <c r="B313" s="69" t="s">
        <v>335</v>
      </c>
      <c r="C313" s="70">
        <v>1475</v>
      </c>
      <c r="D313" s="71">
        <v>13</v>
      </c>
      <c r="E313" s="71">
        <v>13.1</v>
      </c>
      <c r="F313" s="71">
        <v>4.2699999999999996</v>
      </c>
      <c r="G313" s="71">
        <v>0.21</v>
      </c>
      <c r="H313" s="71">
        <v>0.4</v>
      </c>
      <c r="I313" s="72">
        <v>2.9000000000000001E-2</v>
      </c>
      <c r="J313" s="72">
        <v>0.122</v>
      </c>
      <c r="K313" s="72">
        <v>3.5000000000000003E-2</v>
      </c>
      <c r="L313" s="72">
        <v>1.4E-2</v>
      </c>
      <c r="M313" s="89">
        <f t="shared" si="22"/>
        <v>94.92</v>
      </c>
      <c r="N313" s="82">
        <v>35.1</v>
      </c>
      <c r="O313" s="34">
        <v>38.950000000000003</v>
      </c>
      <c r="P313" s="34">
        <v>7.17</v>
      </c>
      <c r="Q313" s="34">
        <v>15.76</v>
      </c>
      <c r="R313" s="34">
        <v>0.35</v>
      </c>
      <c r="S313" s="34">
        <v>0.41</v>
      </c>
      <c r="T313" s="34">
        <v>0.34</v>
      </c>
      <c r="U313" s="34">
        <v>0.24</v>
      </c>
      <c r="V313" s="34">
        <v>0.56000000000000005</v>
      </c>
      <c r="W313" s="34">
        <v>1</v>
      </c>
      <c r="X313" s="34">
        <f t="shared" si="39"/>
        <v>1.1096866096866098</v>
      </c>
      <c r="Y313" s="34">
        <f t="shared" si="40"/>
        <v>1.313960113960114</v>
      </c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6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</row>
    <row r="314" spans="1:47" ht="15.75" customHeight="1">
      <c r="A314" s="51">
        <v>45772</v>
      </c>
      <c r="B314" s="69" t="s">
        <v>336</v>
      </c>
      <c r="C314" s="70">
        <v>1517</v>
      </c>
      <c r="D314" s="71">
        <v>14.5</v>
      </c>
      <c r="E314" s="71">
        <v>15</v>
      </c>
      <c r="F314" s="71">
        <v>4.33</v>
      </c>
      <c r="G314" s="71">
        <v>0.19</v>
      </c>
      <c r="H314" s="71">
        <v>0.73</v>
      </c>
      <c r="I314" s="72">
        <v>0.01</v>
      </c>
      <c r="J314" s="72">
        <v>0.122</v>
      </c>
      <c r="K314" s="72">
        <v>5.8000000000000003E-2</v>
      </c>
      <c r="L314" s="72">
        <v>1.4E-2</v>
      </c>
      <c r="M314" s="89">
        <f t="shared" si="22"/>
        <v>94.546000000000006</v>
      </c>
      <c r="N314" s="82">
        <v>34.299999999999997</v>
      </c>
      <c r="O314" s="34">
        <v>40.159999999999997</v>
      </c>
      <c r="P314" s="34">
        <v>7.17</v>
      </c>
      <c r="Q314" s="34">
        <v>16.03</v>
      </c>
      <c r="R314" s="34">
        <v>0.24</v>
      </c>
      <c r="S314" s="34">
        <v>0.27</v>
      </c>
      <c r="T314" s="34">
        <v>0.28999999999999998</v>
      </c>
      <c r="U314" s="34">
        <v>0.16</v>
      </c>
      <c r="V314" s="34">
        <v>0.43</v>
      </c>
      <c r="W314" s="34">
        <v>0.84</v>
      </c>
      <c r="X314" s="34">
        <f t="shared" si="39"/>
        <v>1.1708454810495628</v>
      </c>
      <c r="Y314" s="34">
        <f t="shared" si="40"/>
        <v>1.3798833819241982</v>
      </c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6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</row>
    <row r="315" spans="1:47" ht="15.75" customHeight="1">
      <c r="A315" s="51">
        <v>45772</v>
      </c>
      <c r="B315" s="69" t="s">
        <v>337</v>
      </c>
      <c r="C315" s="70">
        <v>1500</v>
      </c>
      <c r="D315" s="71">
        <v>16.55</v>
      </c>
      <c r="E315" s="71">
        <v>17.05</v>
      </c>
      <c r="F315" s="71">
        <v>4.3499999999999996</v>
      </c>
      <c r="G315" s="71">
        <v>0.19</v>
      </c>
      <c r="H315" s="71">
        <v>0.48</v>
      </c>
      <c r="I315" s="72">
        <v>2.1000000000000001E-2</v>
      </c>
      <c r="J315" s="72">
        <v>0.111</v>
      </c>
      <c r="K315" s="72">
        <v>4.2000000000000003E-2</v>
      </c>
      <c r="L315" s="72">
        <v>1.0999999999999999E-2</v>
      </c>
      <c r="M315" s="89">
        <f t="shared" si="22"/>
        <v>94.795000000000002</v>
      </c>
      <c r="N315" s="82">
        <v>34.25</v>
      </c>
      <c r="O315" s="34">
        <v>38.520000000000003</v>
      </c>
      <c r="P315" s="34">
        <v>7.25</v>
      </c>
      <c r="Q315" s="34">
        <v>16.899999999999999</v>
      </c>
      <c r="R315" s="34">
        <v>0.41</v>
      </c>
      <c r="S315" s="34">
        <v>0.36</v>
      </c>
      <c r="T315" s="34">
        <v>0.45</v>
      </c>
      <c r="U315" s="34">
        <v>0.27</v>
      </c>
      <c r="V315" s="34">
        <v>0.57999999999999996</v>
      </c>
      <c r="W315" s="34">
        <v>0.89</v>
      </c>
      <c r="X315" s="34">
        <f t="shared" si="39"/>
        <v>1.1246715328467154</v>
      </c>
      <c r="Y315" s="34">
        <f t="shared" si="40"/>
        <v>1.3363503649635038</v>
      </c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6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</row>
    <row r="316" spans="1:47" ht="15.75" customHeight="1">
      <c r="A316" s="51">
        <v>45772</v>
      </c>
      <c r="B316" s="69" t="s">
        <v>338</v>
      </c>
      <c r="C316" s="70">
        <v>1485</v>
      </c>
      <c r="D316" s="71">
        <v>18.350000000000001</v>
      </c>
      <c r="E316" s="71">
        <v>18.45</v>
      </c>
      <c r="F316" s="71">
        <v>4.17</v>
      </c>
      <c r="G316" s="71">
        <v>0.2</v>
      </c>
      <c r="H316" s="71">
        <v>0.84</v>
      </c>
      <c r="I316" s="72">
        <v>0.02</v>
      </c>
      <c r="J316" s="72">
        <v>0.11799999999999999</v>
      </c>
      <c r="K316" s="72">
        <v>4.5999999999999999E-2</v>
      </c>
      <c r="L316" s="72">
        <v>1.2999999999999999E-2</v>
      </c>
      <c r="M316" s="89">
        <f t="shared" si="22"/>
        <v>94.593000000000004</v>
      </c>
      <c r="N316" s="82">
        <v>34.880000000000003</v>
      </c>
      <c r="O316" s="34">
        <v>39.68</v>
      </c>
      <c r="P316" s="34">
        <v>6.96</v>
      </c>
      <c r="Q316" s="34">
        <v>15.79</v>
      </c>
      <c r="R316" s="34">
        <v>0.25</v>
      </c>
      <c r="S316" s="34">
        <v>0.3</v>
      </c>
      <c r="T316" s="34">
        <v>0.31</v>
      </c>
      <c r="U316" s="34">
        <v>0.27</v>
      </c>
      <c r="V316" s="34">
        <v>0.57999999999999996</v>
      </c>
      <c r="W316" s="34">
        <v>0.86</v>
      </c>
      <c r="X316" s="34">
        <f t="shared" si="39"/>
        <v>1.1376146788990824</v>
      </c>
      <c r="Y316" s="34">
        <f t="shared" si="40"/>
        <v>1.3371559633027521</v>
      </c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6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</row>
    <row r="317" spans="1:47" ht="15.75" customHeight="1">
      <c r="A317" s="51">
        <v>45772</v>
      </c>
      <c r="B317" s="69" t="s">
        <v>339</v>
      </c>
      <c r="C317" s="70">
        <v>1498</v>
      </c>
      <c r="D317" s="71">
        <v>20.45</v>
      </c>
      <c r="E317" s="71">
        <v>20.55</v>
      </c>
      <c r="F317" s="71">
        <v>4.26</v>
      </c>
      <c r="G317" s="71">
        <v>0.2</v>
      </c>
      <c r="H317" s="71">
        <v>0.44</v>
      </c>
      <c r="I317" s="72">
        <v>2.1999999999999999E-2</v>
      </c>
      <c r="J317" s="72">
        <v>0.11799999999999999</v>
      </c>
      <c r="K317" s="72">
        <v>3.7999999999999999E-2</v>
      </c>
      <c r="L317" s="72">
        <v>1.4E-2</v>
      </c>
      <c r="M317" s="89">
        <f t="shared" si="22"/>
        <v>94.908000000000001</v>
      </c>
      <c r="N317" s="82">
        <v>35.19</v>
      </c>
      <c r="O317" s="34">
        <v>39.46</v>
      </c>
      <c r="P317" s="34">
        <v>6.95</v>
      </c>
      <c r="Q317" s="34">
        <v>15.57</v>
      </c>
      <c r="R317" s="34">
        <v>0.31</v>
      </c>
      <c r="S317" s="34">
        <v>0.32</v>
      </c>
      <c r="T317" s="34">
        <v>0.3</v>
      </c>
      <c r="U317" s="34">
        <v>0.27</v>
      </c>
      <c r="V317" s="34">
        <v>0.63</v>
      </c>
      <c r="W317" s="34">
        <v>0.88</v>
      </c>
      <c r="X317" s="34">
        <f t="shared" si="39"/>
        <v>1.1213412901392441</v>
      </c>
      <c r="Y317" s="34">
        <f t="shared" si="40"/>
        <v>1.318840579710145</v>
      </c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6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</row>
    <row r="318" spans="1:47" ht="15.75" customHeight="1">
      <c r="A318" s="51">
        <v>45772</v>
      </c>
      <c r="B318" s="69" t="s">
        <v>340</v>
      </c>
      <c r="C318" s="70">
        <v>1490</v>
      </c>
      <c r="D318" s="71">
        <v>22.2</v>
      </c>
      <c r="E318" s="71">
        <v>22.3</v>
      </c>
      <c r="F318" s="71">
        <v>4.3899999999999997</v>
      </c>
      <c r="G318" s="71">
        <v>0.19</v>
      </c>
      <c r="H318" s="71">
        <v>0.38</v>
      </c>
      <c r="I318" s="72">
        <v>2.1999999999999999E-2</v>
      </c>
      <c r="J318" s="72">
        <v>0.121</v>
      </c>
      <c r="K318" s="72">
        <v>3.5999999999999997E-2</v>
      </c>
      <c r="L318" s="72">
        <v>1.4E-2</v>
      </c>
      <c r="M318" s="89">
        <f t="shared" si="22"/>
        <v>94.846999999999994</v>
      </c>
      <c r="N318" s="82">
        <v>35.270000000000003</v>
      </c>
      <c r="O318" s="34">
        <v>39.130000000000003</v>
      </c>
      <c r="P318" s="34">
        <v>7.48</v>
      </c>
      <c r="Q318" s="34">
        <v>15.3</v>
      </c>
      <c r="R318" s="34">
        <v>0.28000000000000003</v>
      </c>
      <c r="S318" s="34">
        <v>0.33</v>
      </c>
      <c r="T318" s="34">
        <v>0.3</v>
      </c>
      <c r="U318" s="34">
        <v>0.25</v>
      </c>
      <c r="V318" s="34">
        <v>0.62</v>
      </c>
      <c r="W318" s="34">
        <v>0.92</v>
      </c>
      <c r="X318" s="34">
        <f t="shared" si="39"/>
        <v>1.1094414516586333</v>
      </c>
      <c r="Y318" s="34">
        <f t="shared" si="40"/>
        <v>1.3215197051318399</v>
      </c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6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</row>
    <row r="319" spans="1:47" ht="15.75" customHeight="1">
      <c r="A319" s="51"/>
      <c r="B319" s="69"/>
      <c r="C319" s="70"/>
      <c r="D319" s="71"/>
      <c r="E319" s="71"/>
      <c r="F319" s="71"/>
      <c r="G319" s="71"/>
      <c r="H319" s="71"/>
      <c r="I319" s="72"/>
      <c r="J319" s="72"/>
      <c r="K319" s="72"/>
      <c r="L319" s="72"/>
      <c r="M319" s="89"/>
      <c r="N319" s="82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6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</row>
    <row r="320" spans="1:47" ht="15.75" customHeight="1">
      <c r="A320" s="51">
        <v>45773</v>
      </c>
      <c r="B320" s="69" t="s">
        <v>341</v>
      </c>
      <c r="C320" s="70">
        <v>1473</v>
      </c>
      <c r="D320" s="71">
        <v>0.35</v>
      </c>
      <c r="E320" s="71">
        <v>0.45</v>
      </c>
      <c r="F320" s="71">
        <v>4.3</v>
      </c>
      <c r="G320" s="71">
        <v>0.17</v>
      </c>
      <c r="H320" s="71">
        <v>0.24</v>
      </c>
      <c r="I320" s="72">
        <v>4.4999999999999998E-2</v>
      </c>
      <c r="J320" s="72">
        <v>0.11700000000000001</v>
      </c>
      <c r="K320" s="72">
        <v>1.7999999999999999E-2</v>
      </c>
      <c r="L320" s="72">
        <v>1.4999999999999999E-2</v>
      </c>
      <c r="M320" s="89">
        <f t="shared" si="22"/>
        <v>95.094999999999999</v>
      </c>
      <c r="N320" s="82">
        <v>36.18</v>
      </c>
      <c r="O320" s="34">
        <v>37.89</v>
      </c>
      <c r="P320" s="34">
        <v>6.92</v>
      </c>
      <c r="Q320" s="34">
        <v>15.58</v>
      </c>
      <c r="R320" s="34">
        <v>0.49</v>
      </c>
      <c r="S320" s="34">
        <v>0.45</v>
      </c>
      <c r="T320" s="34">
        <v>0.3</v>
      </c>
      <c r="U320" s="34">
        <v>0.27</v>
      </c>
      <c r="V320" s="34">
        <v>0.6</v>
      </c>
      <c r="W320" s="34">
        <v>1.05</v>
      </c>
      <c r="X320" s="34">
        <f t="shared" ref="X320" si="41">O320/N320</f>
        <v>1.0472636815920398</v>
      </c>
      <c r="Y320" s="34">
        <f t="shared" ref="Y320" si="42">(P320+O320)/N320</f>
        <v>1.2385295743504698</v>
      </c>
      <c r="Z320" s="34"/>
      <c r="AA320" s="34" t="s">
        <v>48</v>
      </c>
      <c r="AB320" s="34">
        <v>22.5</v>
      </c>
      <c r="AC320" s="34" t="s">
        <v>51</v>
      </c>
      <c r="AD320" s="34"/>
      <c r="AE320" s="34"/>
      <c r="AF320" s="34"/>
      <c r="AG320" s="34"/>
      <c r="AH320" s="34"/>
      <c r="AI320" s="34"/>
      <c r="AJ320" s="34"/>
      <c r="AK320" s="36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</row>
    <row r="321" spans="1:47" ht="15.75" customHeight="1">
      <c r="A321" s="51">
        <v>45773</v>
      </c>
      <c r="B321" s="69" t="s">
        <v>342</v>
      </c>
      <c r="C321" s="70">
        <v>1479</v>
      </c>
      <c r="D321" s="71">
        <v>2.25</v>
      </c>
      <c r="E321" s="71">
        <v>2.35</v>
      </c>
      <c r="F321" s="71">
        <v>4.32</v>
      </c>
      <c r="G321" s="71">
        <v>0.17</v>
      </c>
      <c r="H321" s="71">
        <v>0.35</v>
      </c>
      <c r="I321" s="72">
        <v>4.2000000000000003E-2</v>
      </c>
      <c r="J321" s="72">
        <v>0.115</v>
      </c>
      <c r="K321" s="72">
        <v>2.3E-2</v>
      </c>
      <c r="L321" s="72">
        <v>1.4999999999999999E-2</v>
      </c>
      <c r="M321" s="89">
        <f t="shared" si="22"/>
        <v>94.965000000000003</v>
      </c>
      <c r="N321" s="82">
        <v>36.99</v>
      </c>
      <c r="O321" s="34">
        <v>37.72</v>
      </c>
      <c r="P321" s="34">
        <v>6.6</v>
      </c>
      <c r="Q321" s="34">
        <v>15.59</v>
      </c>
      <c r="R321" s="34">
        <v>0.42</v>
      </c>
      <c r="S321" s="34">
        <v>0.4</v>
      </c>
      <c r="T321" s="34">
        <v>0.27</v>
      </c>
      <c r="U321" s="34">
        <v>0.27</v>
      </c>
      <c r="V321" s="34">
        <v>0.61</v>
      </c>
      <c r="W321" s="34">
        <v>1.01</v>
      </c>
      <c r="X321" s="34">
        <v>1.0197350635306839</v>
      </c>
      <c r="Y321" s="34">
        <v>1.1981616653149498</v>
      </c>
      <c r="Z321" s="34"/>
      <c r="AA321" s="34" t="s">
        <v>50</v>
      </c>
      <c r="AB321" s="34">
        <v>6.3</v>
      </c>
      <c r="AC321" s="34">
        <v>25.2</v>
      </c>
      <c r="AD321" s="34">
        <v>17.8</v>
      </c>
      <c r="AE321" s="34">
        <v>0.6</v>
      </c>
      <c r="AF321" s="34">
        <v>3.48</v>
      </c>
      <c r="AG321" s="34">
        <v>52.92</v>
      </c>
      <c r="AH321" s="34">
        <v>1.4157303370786516</v>
      </c>
      <c r="AI321" s="34">
        <v>41.395348837209305</v>
      </c>
      <c r="AJ321" s="34">
        <v>874.74</v>
      </c>
      <c r="AK321" s="36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</row>
    <row r="322" spans="1:47" ht="15.75" customHeight="1">
      <c r="A322" s="51">
        <v>45773</v>
      </c>
      <c r="B322" s="69" t="s">
        <v>343</v>
      </c>
      <c r="C322" s="70">
        <v>1477</v>
      </c>
      <c r="D322" s="71">
        <v>4.3</v>
      </c>
      <c r="E322" s="71">
        <v>4.4000000000000004</v>
      </c>
      <c r="F322" s="71">
        <v>4.32</v>
      </c>
      <c r="G322" s="71">
        <v>0.18</v>
      </c>
      <c r="H322" s="71">
        <v>0.45</v>
      </c>
      <c r="I322" s="72">
        <v>2.8000000000000001E-2</v>
      </c>
      <c r="J322" s="72">
        <v>0.109</v>
      </c>
      <c r="K322" s="72">
        <v>3.5000000000000003E-2</v>
      </c>
      <c r="L322" s="72">
        <v>1.2E-2</v>
      </c>
      <c r="M322" s="89">
        <f t="shared" ref="M322:M344" si="43">100-SUM(F322:L322)</f>
        <v>94.866</v>
      </c>
      <c r="N322" s="82">
        <v>35.840000000000003</v>
      </c>
      <c r="O322" s="34">
        <v>38.229999999999997</v>
      </c>
      <c r="P322" s="34">
        <v>6.82</v>
      </c>
      <c r="Q322" s="34">
        <v>16.14</v>
      </c>
      <c r="R322" s="34">
        <v>0.4</v>
      </c>
      <c r="S322" s="34">
        <v>0.37</v>
      </c>
      <c r="T322" s="34">
        <v>0.28000000000000003</v>
      </c>
      <c r="U322" s="34">
        <v>0.31</v>
      </c>
      <c r="V322" s="34">
        <v>0.53</v>
      </c>
      <c r="W322" s="34">
        <v>0.99</v>
      </c>
      <c r="X322" s="34">
        <f t="shared" ref="X322" si="44">O322/N322</f>
        <v>1.0666852678571426</v>
      </c>
      <c r="Y322" s="34">
        <f t="shared" ref="Y322" si="45">(P322+O322)/N322</f>
        <v>1.2569754464285712</v>
      </c>
      <c r="Z322" s="34"/>
      <c r="AA322" s="34" t="s">
        <v>53</v>
      </c>
      <c r="AB322" s="34">
        <v>14.3</v>
      </c>
      <c r="AC322" s="34"/>
      <c r="AD322" s="34"/>
      <c r="AE322" s="34"/>
      <c r="AF322" s="34"/>
      <c r="AG322" s="34"/>
      <c r="AH322" s="34"/>
      <c r="AI322" s="34"/>
      <c r="AJ322" s="34"/>
      <c r="AK322" s="36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</row>
    <row r="323" spans="1:47" ht="15.75" customHeight="1">
      <c r="A323" s="51">
        <v>45773</v>
      </c>
      <c r="B323" s="69" t="s">
        <v>344</v>
      </c>
      <c r="C323" s="70">
        <v>1488</v>
      </c>
      <c r="D323" s="71">
        <v>6.2</v>
      </c>
      <c r="E323" s="71">
        <v>6.3</v>
      </c>
      <c r="F323" s="71">
        <v>4.34</v>
      </c>
      <c r="G323" s="71">
        <v>0.19</v>
      </c>
      <c r="H323" s="71">
        <v>0.56000000000000005</v>
      </c>
      <c r="I323" s="72">
        <v>2.3E-2</v>
      </c>
      <c r="J323" s="72">
        <v>0.13100000000000001</v>
      </c>
      <c r="K323" s="72">
        <v>4.9000000000000002E-2</v>
      </c>
      <c r="L323" s="72">
        <v>1.6E-2</v>
      </c>
      <c r="M323" s="89">
        <f t="shared" si="43"/>
        <v>94.691000000000003</v>
      </c>
      <c r="N323" s="82">
        <v>35.299999999999997</v>
      </c>
      <c r="O323" s="34">
        <v>38.83</v>
      </c>
      <c r="P323" s="34">
        <v>6.86</v>
      </c>
      <c r="Q323" s="34">
        <v>16.54</v>
      </c>
      <c r="R323" s="34">
        <v>0.25</v>
      </c>
      <c r="S323" s="34">
        <v>0.28000000000000003</v>
      </c>
      <c r="T323" s="34">
        <v>0.27</v>
      </c>
      <c r="U323" s="34">
        <v>0.19</v>
      </c>
      <c r="V323" s="34">
        <v>0.49</v>
      </c>
      <c r="W323" s="34">
        <v>0.88</v>
      </c>
      <c r="X323" s="34">
        <v>1.1000000000000001</v>
      </c>
      <c r="Y323" s="34">
        <v>1.2943342776203965</v>
      </c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6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</row>
    <row r="324" spans="1:47" ht="15.75" customHeight="1">
      <c r="A324" s="51">
        <v>45773</v>
      </c>
      <c r="B324" s="69" t="s">
        <v>345</v>
      </c>
      <c r="C324" s="70">
        <v>1461</v>
      </c>
      <c r="D324" s="71">
        <v>9.1</v>
      </c>
      <c r="E324" s="71">
        <v>9.1999999999999993</v>
      </c>
      <c r="F324" s="71">
        <v>4.38</v>
      </c>
      <c r="G324" s="71">
        <v>0.2</v>
      </c>
      <c r="H324" s="71">
        <v>0.4</v>
      </c>
      <c r="I324" s="72">
        <v>3.1E-2</v>
      </c>
      <c r="J324" s="72">
        <v>0.113</v>
      </c>
      <c r="K324" s="72">
        <v>3.3000000000000002E-2</v>
      </c>
      <c r="L324" s="72">
        <v>0.02</v>
      </c>
      <c r="M324" s="89">
        <f t="shared" si="43"/>
        <v>94.822999999999993</v>
      </c>
      <c r="N324" s="82">
        <v>34.700000000000003</v>
      </c>
      <c r="O324" s="34">
        <v>38.659999999999997</v>
      </c>
      <c r="P324" s="34">
        <v>6.89</v>
      </c>
      <c r="Q324" s="34">
        <v>16.57</v>
      </c>
      <c r="R324" s="34">
        <v>0.52</v>
      </c>
      <c r="S324" s="34">
        <v>0.34</v>
      </c>
      <c r="T324" s="34">
        <v>0.32</v>
      </c>
      <c r="U324" s="34">
        <v>0.25</v>
      </c>
      <c r="V324" s="34">
        <v>0.59</v>
      </c>
      <c r="W324" s="34">
        <v>0.96</v>
      </c>
      <c r="X324" s="34">
        <v>1.1141210374639767</v>
      </c>
      <c r="Y324" s="34">
        <v>1.312680115273775</v>
      </c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6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</row>
    <row r="325" spans="1:47" ht="15.75" customHeight="1">
      <c r="A325" s="51">
        <v>45773</v>
      </c>
      <c r="B325" s="69" t="s">
        <v>346</v>
      </c>
      <c r="C325" s="70">
        <v>1463</v>
      </c>
      <c r="D325" s="71">
        <v>11</v>
      </c>
      <c r="E325" s="71">
        <v>11.1</v>
      </c>
      <c r="F325" s="71">
        <v>4.41</v>
      </c>
      <c r="G325" s="71">
        <v>0.2</v>
      </c>
      <c r="H325" s="71">
        <v>0.65</v>
      </c>
      <c r="I325" s="72">
        <v>3.5999999999999997E-2</v>
      </c>
      <c r="J325" s="72">
        <v>0.125</v>
      </c>
      <c r="K325" s="72">
        <v>3.3000000000000002E-2</v>
      </c>
      <c r="L325" s="72">
        <v>2.1000000000000001E-2</v>
      </c>
      <c r="M325" s="89">
        <f t="shared" si="43"/>
        <v>94.525000000000006</v>
      </c>
      <c r="N325" s="82">
        <v>35.6</v>
      </c>
      <c r="O325" s="34">
        <v>37.79</v>
      </c>
      <c r="P325" s="34">
        <v>6.89</v>
      </c>
      <c r="Q325" s="34">
        <v>16.52</v>
      </c>
      <c r="R325" s="34">
        <v>0.43</v>
      </c>
      <c r="S325" s="34">
        <v>0.42</v>
      </c>
      <c r="T325" s="34">
        <v>0.32</v>
      </c>
      <c r="U325" s="34">
        <v>0.26</v>
      </c>
      <c r="V325" s="34">
        <v>0.59</v>
      </c>
      <c r="W325" s="34">
        <v>1.03</v>
      </c>
      <c r="X325" s="34">
        <v>1.0615168539325841</v>
      </c>
      <c r="Y325" s="34">
        <v>1.2550561797752808</v>
      </c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6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</row>
    <row r="326" spans="1:47" ht="15.75" customHeight="1">
      <c r="A326" s="51">
        <v>45773</v>
      </c>
      <c r="B326" s="69" t="s">
        <v>347</v>
      </c>
      <c r="C326" s="70">
        <v>1471</v>
      </c>
      <c r="D326" s="71">
        <v>12.4</v>
      </c>
      <c r="E326" s="71">
        <v>12.5</v>
      </c>
      <c r="F326" s="71">
        <v>4.3899999999999997</v>
      </c>
      <c r="G326" s="71">
        <v>0.2</v>
      </c>
      <c r="H326" s="71">
        <v>0.47</v>
      </c>
      <c r="I326" s="72">
        <v>3.2000000000000001E-2</v>
      </c>
      <c r="J326" s="72">
        <v>0.125</v>
      </c>
      <c r="K326" s="72">
        <v>3.9E-2</v>
      </c>
      <c r="L326" s="72">
        <v>1.9E-2</v>
      </c>
      <c r="M326" s="89">
        <f t="shared" si="43"/>
        <v>94.724999999999994</v>
      </c>
      <c r="N326" s="82">
        <v>35.479999999999997</v>
      </c>
      <c r="O326" s="34">
        <v>37.950000000000003</v>
      </c>
      <c r="P326" s="34">
        <v>6.81</v>
      </c>
      <c r="Q326" s="34">
        <v>16.63</v>
      </c>
      <c r="R326" s="34">
        <v>0.4</v>
      </c>
      <c r="S326" s="34">
        <v>0.38</v>
      </c>
      <c r="T326" s="34">
        <v>0.3</v>
      </c>
      <c r="U326" s="34">
        <v>0.25</v>
      </c>
      <c r="V326" s="34">
        <v>0.6</v>
      </c>
      <c r="W326" s="34">
        <v>1</v>
      </c>
      <c r="X326" s="34">
        <v>1.0696166854565954</v>
      </c>
      <c r="Y326" s="34">
        <v>1.261555806087937</v>
      </c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6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</row>
    <row r="327" spans="1:47" ht="15.75" customHeight="1">
      <c r="A327" s="51">
        <v>45773</v>
      </c>
      <c r="B327" s="69" t="s">
        <v>348</v>
      </c>
      <c r="C327" s="70">
        <v>1470</v>
      </c>
      <c r="D327" s="71">
        <v>14.3</v>
      </c>
      <c r="E327" s="71">
        <v>14.4</v>
      </c>
      <c r="F327" s="71">
        <v>4.29</v>
      </c>
      <c r="G327" s="71">
        <v>0.19</v>
      </c>
      <c r="H327" s="71">
        <v>0.42</v>
      </c>
      <c r="I327" s="72">
        <v>3.2000000000000001E-2</v>
      </c>
      <c r="J327" s="72">
        <v>0.123</v>
      </c>
      <c r="K327" s="72">
        <v>3.6999999999999998E-2</v>
      </c>
      <c r="L327" s="72">
        <v>1.4999999999999999E-2</v>
      </c>
      <c r="M327" s="89">
        <f t="shared" si="43"/>
        <v>94.893000000000001</v>
      </c>
      <c r="N327" s="82">
        <v>35.56</v>
      </c>
      <c r="O327" s="34">
        <v>38.06</v>
      </c>
      <c r="P327" s="34">
        <v>6.75</v>
      </c>
      <c r="Q327" s="34">
        <v>16.71</v>
      </c>
      <c r="R327" s="34">
        <v>0.33</v>
      </c>
      <c r="S327" s="34">
        <v>0.35</v>
      </c>
      <c r="T327" s="34">
        <v>0.3</v>
      </c>
      <c r="U327" s="34">
        <v>0.24</v>
      </c>
      <c r="V327" s="34">
        <v>0.61</v>
      </c>
      <c r="W327" s="34">
        <v>0.98</v>
      </c>
      <c r="X327" s="34">
        <v>1.0703037120359955</v>
      </c>
      <c r="Y327" s="34">
        <v>1.2601237345331833</v>
      </c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6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</row>
    <row r="328" spans="1:47" ht="15.75" customHeight="1">
      <c r="A328" s="51">
        <v>45773</v>
      </c>
      <c r="B328" s="69" t="s">
        <v>349</v>
      </c>
      <c r="C328" s="70">
        <v>1449</v>
      </c>
      <c r="D328" s="71">
        <v>17</v>
      </c>
      <c r="E328" s="71">
        <v>17.2</v>
      </c>
      <c r="F328" s="71">
        <v>4.3</v>
      </c>
      <c r="G328" s="71">
        <v>0.16</v>
      </c>
      <c r="H328" s="71">
        <v>0.25</v>
      </c>
      <c r="I328" s="72">
        <v>7.2999999999999995E-2</v>
      </c>
      <c r="J328" s="72">
        <v>0.10299999999999999</v>
      </c>
      <c r="K328" s="72">
        <v>1.4999999999999999E-2</v>
      </c>
      <c r="L328" s="72">
        <v>1.9E-2</v>
      </c>
      <c r="M328" s="89">
        <f t="shared" si="43"/>
        <v>95.08</v>
      </c>
      <c r="N328" s="82">
        <v>35.61</v>
      </c>
      <c r="O328" s="34">
        <v>37.4</v>
      </c>
      <c r="P328" s="34">
        <v>6.84</v>
      </c>
      <c r="Q328" s="34">
        <v>16.760000000000002</v>
      </c>
      <c r="R328" s="34">
        <v>0.51</v>
      </c>
      <c r="S328" s="34">
        <v>0.43</v>
      </c>
      <c r="T328" s="34">
        <v>0.31</v>
      </c>
      <c r="U328" s="34">
        <v>0.21</v>
      </c>
      <c r="V328" s="34">
        <v>0.64</v>
      </c>
      <c r="W328" s="34">
        <v>1.07</v>
      </c>
      <c r="X328" s="34">
        <v>1.0502667789946645</v>
      </c>
      <c r="Y328" s="34">
        <v>1.2423476551530468</v>
      </c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6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</row>
    <row r="329" spans="1:47" ht="15.75" customHeight="1">
      <c r="A329" s="51">
        <v>45773</v>
      </c>
      <c r="B329" s="69" t="s">
        <v>350</v>
      </c>
      <c r="C329" s="70">
        <v>1463</v>
      </c>
      <c r="D329" s="71">
        <v>18.3</v>
      </c>
      <c r="E329" s="71">
        <v>18.399999999999999</v>
      </c>
      <c r="F329" s="71">
        <v>4.3</v>
      </c>
      <c r="G329" s="71">
        <v>0.22</v>
      </c>
      <c r="H329" s="71">
        <v>0.95</v>
      </c>
      <c r="I329" s="72">
        <v>1.7000000000000001E-2</v>
      </c>
      <c r="J329" s="72">
        <v>0.14899999999999999</v>
      </c>
      <c r="K329" s="72">
        <v>7.9000000000000001E-2</v>
      </c>
      <c r="L329" s="72">
        <v>1.6E-2</v>
      </c>
      <c r="M329" s="89">
        <f t="shared" si="43"/>
        <v>94.269000000000005</v>
      </c>
      <c r="N329" s="82">
        <v>34.5</v>
      </c>
      <c r="O329" s="34">
        <v>38.81</v>
      </c>
      <c r="P329" s="34">
        <v>6.72</v>
      </c>
      <c r="Q329" s="34">
        <v>16.79</v>
      </c>
      <c r="R329" s="34">
        <v>0.45</v>
      </c>
      <c r="S329" s="34">
        <v>0.38</v>
      </c>
      <c r="T329" s="34">
        <v>0.32</v>
      </c>
      <c r="U329" s="34">
        <v>0.22</v>
      </c>
      <c r="V329" s="34">
        <v>0.61</v>
      </c>
      <c r="W329" s="34">
        <v>0.96</v>
      </c>
      <c r="X329" s="34">
        <v>1.124927536231884</v>
      </c>
      <c r="Y329" s="34">
        <v>1.3197101449275364</v>
      </c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6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</row>
    <row r="330" spans="1:47" ht="15.75" customHeight="1">
      <c r="A330" s="51">
        <v>45773</v>
      </c>
      <c r="B330" s="69" t="s">
        <v>351</v>
      </c>
      <c r="C330" s="70">
        <v>1513</v>
      </c>
      <c r="D330" s="71">
        <v>20.100000000000001</v>
      </c>
      <c r="E330" s="71">
        <v>20.2</v>
      </c>
      <c r="F330" s="71">
        <v>4.4000000000000004</v>
      </c>
      <c r="G330" s="71">
        <v>0.21</v>
      </c>
      <c r="H330" s="71">
        <v>1.08</v>
      </c>
      <c r="I330" s="72">
        <v>1.2E-2</v>
      </c>
      <c r="J330" s="72">
        <v>0.14499999999999999</v>
      </c>
      <c r="K330" s="72">
        <v>8.5000000000000006E-2</v>
      </c>
      <c r="L330" s="72">
        <v>1.4E-2</v>
      </c>
      <c r="M330" s="89">
        <f t="shared" si="43"/>
        <v>94.054000000000002</v>
      </c>
      <c r="N330" s="82">
        <v>33.74</v>
      </c>
      <c r="O330" s="34">
        <v>39.56</v>
      </c>
      <c r="P330" s="34">
        <v>6.66</v>
      </c>
      <c r="Q330" s="34">
        <v>17.68</v>
      </c>
      <c r="R330" s="34">
        <v>0.37</v>
      </c>
      <c r="S330" s="34">
        <v>0.21</v>
      </c>
      <c r="T330" s="34">
        <v>0.25</v>
      </c>
      <c r="U330" s="34">
        <v>0.18</v>
      </c>
      <c r="V330" s="34">
        <v>0.46</v>
      </c>
      <c r="W330" s="34">
        <v>0.79</v>
      </c>
      <c r="X330" s="34">
        <v>1.1724955542382929</v>
      </c>
      <c r="Y330" s="34">
        <v>1.3698873740367514</v>
      </c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6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</row>
    <row r="331" spans="1:47" ht="15.75" customHeight="1">
      <c r="A331" s="51">
        <v>45773</v>
      </c>
      <c r="B331" s="69" t="s">
        <v>352</v>
      </c>
      <c r="C331" s="70">
        <v>1499</v>
      </c>
      <c r="D331" s="71">
        <v>22.3</v>
      </c>
      <c r="E331" s="71">
        <v>22.4</v>
      </c>
      <c r="F331" s="71">
        <v>4.25</v>
      </c>
      <c r="G331" s="71">
        <v>0.18</v>
      </c>
      <c r="H331" s="71">
        <v>0.73</v>
      </c>
      <c r="I331" s="72">
        <v>0.02</v>
      </c>
      <c r="J331" s="72">
        <v>0.125</v>
      </c>
      <c r="K331" s="72">
        <v>6.0999999999999999E-2</v>
      </c>
      <c r="L331" s="72">
        <v>1.4E-2</v>
      </c>
      <c r="M331" s="89">
        <f t="shared" si="43"/>
        <v>94.62</v>
      </c>
      <c r="N331" s="82">
        <v>33.58</v>
      </c>
      <c r="O331" s="34">
        <v>40.090000000000003</v>
      </c>
      <c r="P331" s="34">
        <v>6.38</v>
      </c>
      <c r="Q331" s="34">
        <v>17.54</v>
      </c>
      <c r="R331" s="34">
        <v>0.36</v>
      </c>
      <c r="S331" s="34">
        <v>0.19</v>
      </c>
      <c r="T331" s="34">
        <v>0.25</v>
      </c>
      <c r="U331" s="34">
        <v>0.2</v>
      </c>
      <c r="V331" s="34">
        <v>0.54</v>
      </c>
      <c r="W331" s="34">
        <v>0.76</v>
      </c>
      <c r="X331" s="34">
        <v>1.1938653960690888</v>
      </c>
      <c r="Y331" s="34">
        <v>1.3838594401429425</v>
      </c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6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</row>
    <row r="332" spans="1:47" ht="15.75" customHeight="1">
      <c r="A332" s="51">
        <v>45773</v>
      </c>
      <c r="B332" s="69" t="s">
        <v>353</v>
      </c>
      <c r="C332" s="70">
        <v>1497</v>
      </c>
      <c r="D332" s="71">
        <v>0.1</v>
      </c>
      <c r="E332" s="71">
        <v>0.2</v>
      </c>
      <c r="F332" s="71">
        <v>4.24</v>
      </c>
      <c r="G332" s="71">
        <v>0.18</v>
      </c>
      <c r="H332" s="71">
        <v>0.45</v>
      </c>
      <c r="I332" s="72">
        <v>3.2000000000000001E-2</v>
      </c>
      <c r="J332" s="72">
        <v>0.1114</v>
      </c>
      <c r="K332" s="72">
        <v>3.7999999999999999E-2</v>
      </c>
      <c r="L332" s="72">
        <v>1.4E-2</v>
      </c>
      <c r="M332" s="89">
        <f t="shared" si="43"/>
        <v>94.934600000000003</v>
      </c>
      <c r="N332" s="82">
        <v>34.5</v>
      </c>
      <c r="O332" s="34">
        <v>38.630000000000003</v>
      </c>
      <c r="P332" s="34">
        <v>6.58</v>
      </c>
      <c r="Q332" s="34">
        <v>17.54</v>
      </c>
      <c r="R332" s="34">
        <v>0.28000000000000003</v>
      </c>
      <c r="S332" s="34">
        <v>0.27</v>
      </c>
      <c r="T332" s="34">
        <v>0.28000000000000003</v>
      </c>
      <c r="U332" s="34">
        <v>0.25</v>
      </c>
      <c r="V332" s="34">
        <v>0.62</v>
      </c>
      <c r="W332" s="34">
        <v>0.85</v>
      </c>
      <c r="X332" s="34">
        <v>1.1197101449275364</v>
      </c>
      <c r="Y332" s="34">
        <v>1.3104347826086957</v>
      </c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6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</row>
    <row r="333" spans="1:47" ht="15.75" customHeight="1">
      <c r="A333" s="51"/>
      <c r="B333" s="69"/>
      <c r="C333" s="70"/>
      <c r="D333" s="71"/>
      <c r="E333" s="71"/>
      <c r="F333" s="71"/>
      <c r="G333" s="71"/>
      <c r="H333" s="71"/>
      <c r="I333" s="72"/>
      <c r="J333" s="72"/>
      <c r="K333" s="72"/>
      <c r="L333" s="72"/>
      <c r="M333" s="89"/>
      <c r="N333" s="82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6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</row>
    <row r="334" spans="1:47" ht="15.75" customHeight="1">
      <c r="A334" s="51">
        <v>45774</v>
      </c>
      <c r="B334" s="69" t="s">
        <v>354</v>
      </c>
      <c r="C334" s="70">
        <v>1492</v>
      </c>
      <c r="D334" s="71">
        <v>3.3</v>
      </c>
      <c r="E334" s="71">
        <v>3.4</v>
      </c>
      <c r="F334" s="71">
        <v>4.28</v>
      </c>
      <c r="G334" s="71">
        <v>0.21</v>
      </c>
      <c r="H334" s="71">
        <v>0.48</v>
      </c>
      <c r="I334" s="72">
        <v>2.5999999999999999E-2</v>
      </c>
      <c r="J334" s="72">
        <v>0.13600000000000001</v>
      </c>
      <c r="K334" s="72">
        <v>4.4999999999999998E-2</v>
      </c>
      <c r="L334" s="72">
        <v>1.6E-2</v>
      </c>
      <c r="M334" s="89">
        <f t="shared" si="43"/>
        <v>94.807000000000002</v>
      </c>
      <c r="N334" s="82">
        <v>35.53</v>
      </c>
      <c r="O334" s="34">
        <v>37.369999999999997</v>
      </c>
      <c r="P334" s="34">
        <v>6.76</v>
      </c>
      <c r="Q334" s="34">
        <v>16.11</v>
      </c>
      <c r="R334" s="34">
        <v>0.6</v>
      </c>
      <c r="S334" s="34">
        <v>0.61</v>
      </c>
      <c r="T334" s="34">
        <v>0.3</v>
      </c>
      <c r="U334" s="34">
        <v>0.26</v>
      </c>
      <c r="V334" s="34">
        <v>0.81</v>
      </c>
      <c r="W334" s="34">
        <v>1.0900000000000001</v>
      </c>
      <c r="X334" s="34">
        <v>1.0517872220658597</v>
      </c>
      <c r="Y334" s="34">
        <v>1.2420489726991273</v>
      </c>
      <c r="Z334" s="34"/>
      <c r="AA334" s="34" t="s">
        <v>48</v>
      </c>
      <c r="AB334" s="34">
        <v>22.3</v>
      </c>
      <c r="AC334" s="34">
        <v>25.4</v>
      </c>
      <c r="AD334" s="34">
        <v>18</v>
      </c>
      <c r="AE334" s="34">
        <v>0.6</v>
      </c>
      <c r="AF334" s="34">
        <v>3.48</v>
      </c>
      <c r="AG334" s="34">
        <v>52.52</v>
      </c>
      <c r="AH334" s="34">
        <v>1.411111111111111</v>
      </c>
      <c r="AI334" s="34">
        <v>41.474654377880185</v>
      </c>
      <c r="AJ334" s="34">
        <v>880.84</v>
      </c>
      <c r="AK334" s="36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</row>
    <row r="335" spans="1:47" ht="15.75" customHeight="1">
      <c r="A335" s="51">
        <v>45774</v>
      </c>
      <c r="B335" s="69" t="s">
        <v>355</v>
      </c>
      <c r="C335" s="70">
        <v>1473</v>
      </c>
      <c r="D335" s="71">
        <v>3.5</v>
      </c>
      <c r="E335" s="71">
        <v>4</v>
      </c>
      <c r="F335" s="71">
        <v>4.37</v>
      </c>
      <c r="G335" s="71">
        <v>0.21</v>
      </c>
      <c r="H335" s="71">
        <v>0.43</v>
      </c>
      <c r="I335" s="72">
        <v>2.5999999999999999E-2</v>
      </c>
      <c r="J335" s="72">
        <v>0.121</v>
      </c>
      <c r="K335" s="72">
        <v>4.2999999999999997E-2</v>
      </c>
      <c r="L335" s="72">
        <v>1.2999999999999999E-2</v>
      </c>
      <c r="M335" s="89">
        <f t="shared" si="43"/>
        <v>94.787000000000006</v>
      </c>
      <c r="N335" s="82">
        <v>36.22</v>
      </c>
      <c r="O335" s="34">
        <v>36.83</v>
      </c>
      <c r="P335" s="34">
        <v>6.68</v>
      </c>
      <c r="Q335" s="34">
        <v>16.48</v>
      </c>
      <c r="R335" s="34">
        <v>0.47</v>
      </c>
      <c r="S335" s="34">
        <v>0.51</v>
      </c>
      <c r="T335" s="34">
        <v>0.22</v>
      </c>
      <c r="U335" s="34">
        <v>0.4</v>
      </c>
      <c r="V335" s="34">
        <v>0.78</v>
      </c>
      <c r="W335" s="34">
        <v>1.08</v>
      </c>
      <c r="X335" s="34">
        <v>1.0168415240198785</v>
      </c>
      <c r="Y335" s="34">
        <v>1.2012700165654335</v>
      </c>
      <c r="Z335" s="34"/>
      <c r="AA335" s="34" t="s">
        <v>50</v>
      </c>
      <c r="AB335" s="34">
        <v>6.3</v>
      </c>
      <c r="AC335" s="34" t="s">
        <v>97</v>
      </c>
      <c r="AD335" s="34"/>
      <c r="AE335" s="34"/>
      <c r="AF335" s="34"/>
      <c r="AG335" s="34"/>
      <c r="AH335" s="34"/>
      <c r="AI335" s="34"/>
      <c r="AJ335" s="34"/>
      <c r="AK335" s="36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</row>
    <row r="336" spans="1:47" ht="15.75" customHeight="1">
      <c r="A336" s="51">
        <v>45774</v>
      </c>
      <c r="B336" s="69" t="s">
        <v>356</v>
      </c>
      <c r="C336" s="70">
        <v>1482</v>
      </c>
      <c r="D336" s="71">
        <v>5.4</v>
      </c>
      <c r="E336" s="71">
        <v>5.5</v>
      </c>
      <c r="F336" s="71">
        <v>4.28</v>
      </c>
      <c r="G336" s="71">
        <v>0.18</v>
      </c>
      <c r="H336" s="71">
        <v>0.33</v>
      </c>
      <c r="I336" s="72">
        <v>3.4000000000000002E-2</v>
      </c>
      <c r="J336" s="72">
        <v>0.122</v>
      </c>
      <c r="K336" s="72">
        <v>0.03</v>
      </c>
      <c r="L336" s="72">
        <v>1.4999999999999999E-2</v>
      </c>
      <c r="M336" s="89">
        <f t="shared" si="43"/>
        <v>95.009</v>
      </c>
      <c r="N336" s="82">
        <v>35.69</v>
      </c>
      <c r="O336" s="34">
        <v>38.020000000000003</v>
      </c>
      <c r="P336" s="34">
        <v>6.73</v>
      </c>
      <c r="Q336" s="34">
        <v>16.71</v>
      </c>
      <c r="R336" s="34">
        <v>0.37</v>
      </c>
      <c r="S336" s="34">
        <v>0.35</v>
      </c>
      <c r="T336" s="34">
        <v>0.3</v>
      </c>
      <c r="U336" s="34">
        <v>0.21</v>
      </c>
      <c r="V336" s="34">
        <v>0.56000000000000005</v>
      </c>
      <c r="W336" s="34">
        <v>0.95</v>
      </c>
      <c r="X336" s="34">
        <v>1.0652843933875036</v>
      </c>
      <c r="Y336" s="34">
        <v>1.2538526197814515</v>
      </c>
      <c r="Z336" s="34"/>
      <c r="AA336" s="34" t="s">
        <v>53</v>
      </c>
      <c r="AB336" s="34">
        <v>17.3</v>
      </c>
      <c r="AC336" s="34">
        <v>24.8</v>
      </c>
      <c r="AD336" s="34">
        <v>18.399999999999999</v>
      </c>
      <c r="AE336" s="34">
        <v>0.6</v>
      </c>
      <c r="AF336" s="34">
        <v>3.62</v>
      </c>
      <c r="AG336" s="34">
        <v>52.58</v>
      </c>
      <c r="AH336" s="34">
        <v>1.347826086956522</v>
      </c>
      <c r="AI336" s="34">
        <v>42.592592592592588</v>
      </c>
      <c r="AJ336" s="34">
        <v>866.81</v>
      </c>
      <c r="AK336" s="36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</row>
    <row r="337" spans="1:47" ht="15.75" customHeight="1">
      <c r="A337" s="51">
        <v>45774</v>
      </c>
      <c r="B337" s="69" t="s">
        <v>357</v>
      </c>
      <c r="C337" s="70">
        <v>1439</v>
      </c>
      <c r="D337" s="71">
        <v>7.55</v>
      </c>
      <c r="E337" s="71">
        <v>8.0500000000000007</v>
      </c>
      <c r="F337" s="71">
        <v>4.26</v>
      </c>
      <c r="G337" s="71">
        <v>0.17</v>
      </c>
      <c r="H337" s="71">
        <v>0.35</v>
      </c>
      <c r="I337" s="72">
        <v>4.4999999999999998E-2</v>
      </c>
      <c r="J337" s="72">
        <v>0.106</v>
      </c>
      <c r="K337" s="72">
        <v>2.4E-2</v>
      </c>
      <c r="L337" s="72">
        <v>1.2E-2</v>
      </c>
      <c r="M337" s="89">
        <f t="shared" si="43"/>
        <v>95.033000000000001</v>
      </c>
      <c r="N337" s="82">
        <v>35.590000000000003</v>
      </c>
      <c r="O337" s="34">
        <v>37.71</v>
      </c>
      <c r="P337" s="34">
        <v>6.75</v>
      </c>
      <c r="Q337" s="34">
        <v>16.61</v>
      </c>
      <c r="R337" s="34">
        <v>0.48</v>
      </c>
      <c r="S337" s="34">
        <v>0.42</v>
      </c>
      <c r="T337" s="34">
        <v>0.32</v>
      </c>
      <c r="U337" s="34">
        <v>0.28999999999999998</v>
      </c>
      <c r="V337" s="34">
        <v>0.68</v>
      </c>
      <c r="W337" s="34">
        <v>1.03</v>
      </c>
      <c r="X337" s="34">
        <v>1.06</v>
      </c>
      <c r="Y337" s="34">
        <v>1.25</v>
      </c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6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</row>
    <row r="338" spans="1:47" ht="15.75" customHeight="1">
      <c r="A338" s="51">
        <v>45774</v>
      </c>
      <c r="B338" s="69" t="s">
        <v>358</v>
      </c>
      <c r="C338" s="70">
        <v>1462</v>
      </c>
      <c r="D338" s="71">
        <v>10</v>
      </c>
      <c r="E338" s="71">
        <v>10</v>
      </c>
      <c r="F338" s="71">
        <v>4.33</v>
      </c>
      <c r="G338" s="71">
        <v>0.23</v>
      </c>
      <c r="H338" s="71">
        <v>0.8</v>
      </c>
      <c r="I338" s="72">
        <v>1.2999999999999999E-2</v>
      </c>
      <c r="J338" s="72">
        <v>0.13</v>
      </c>
      <c r="K338" s="72">
        <v>6.9000000000000006E-2</v>
      </c>
      <c r="L338" s="72">
        <v>1.4999999999999999E-2</v>
      </c>
      <c r="M338" s="89">
        <f t="shared" si="43"/>
        <v>94.412999999999997</v>
      </c>
      <c r="N338" s="82">
        <v>35.18</v>
      </c>
      <c r="O338" s="34">
        <v>38.47</v>
      </c>
      <c r="P338" s="34">
        <v>6.73</v>
      </c>
      <c r="Q338" s="34">
        <v>16.809999999999999</v>
      </c>
      <c r="R338" s="34">
        <v>0.28999999999999998</v>
      </c>
      <c r="S338" s="34">
        <v>0.37</v>
      </c>
      <c r="T338" s="34">
        <v>0.31</v>
      </c>
      <c r="U338" s="34">
        <v>0.23</v>
      </c>
      <c r="V338" s="34">
        <v>0.57999999999999996</v>
      </c>
      <c r="W338" s="34">
        <v>0.92</v>
      </c>
      <c r="X338" s="34">
        <v>1.0935190449118817</v>
      </c>
      <c r="Y338" s="34">
        <v>1.2848209209778283</v>
      </c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6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</row>
    <row r="339" spans="1:47" ht="15.75" customHeight="1">
      <c r="A339" s="51">
        <v>45774</v>
      </c>
      <c r="B339" s="69" t="s">
        <v>359</v>
      </c>
      <c r="C339" s="70">
        <v>1490</v>
      </c>
      <c r="D339" s="71">
        <v>12.4</v>
      </c>
      <c r="E339" s="71">
        <v>12.5</v>
      </c>
      <c r="F339" s="71">
        <v>4.2699999999999996</v>
      </c>
      <c r="G339" s="71">
        <v>0.21</v>
      </c>
      <c r="H339" s="71">
        <v>0.59</v>
      </c>
      <c r="I339" s="72">
        <v>2.1000000000000001E-2</v>
      </c>
      <c r="J339" s="72">
        <v>0.13</v>
      </c>
      <c r="K339" s="72">
        <v>5.7000000000000002E-2</v>
      </c>
      <c r="L339" s="72">
        <v>1.4999999999999999E-2</v>
      </c>
      <c r="M339" s="89">
        <f t="shared" si="43"/>
        <v>94.706999999999994</v>
      </c>
      <c r="N339" s="82">
        <v>34.590000000000003</v>
      </c>
      <c r="O339" s="34">
        <v>38.92</v>
      </c>
      <c r="P339" s="34">
        <v>6.72</v>
      </c>
      <c r="Q339" s="34">
        <v>17.07</v>
      </c>
      <c r="R339" s="34">
        <v>0.36</v>
      </c>
      <c r="S339" s="34">
        <v>0.32</v>
      </c>
      <c r="T339" s="34">
        <v>0.31</v>
      </c>
      <c r="U339" s="34">
        <v>0.2</v>
      </c>
      <c r="V339" s="34">
        <v>0.49</v>
      </c>
      <c r="W339" s="34">
        <v>0.91</v>
      </c>
      <c r="X339" s="34">
        <v>1.1251806880601329</v>
      </c>
      <c r="Y339" s="34">
        <v>1.3194564903151198</v>
      </c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6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</row>
    <row r="340" spans="1:47" ht="15.75" customHeight="1">
      <c r="A340" s="51">
        <v>45774</v>
      </c>
      <c r="B340" s="69" t="s">
        <v>360</v>
      </c>
      <c r="C340" s="70">
        <v>1470</v>
      </c>
      <c r="D340" s="71">
        <v>14.4</v>
      </c>
      <c r="E340" s="71">
        <v>14.5</v>
      </c>
      <c r="F340" s="71">
        <v>4.29</v>
      </c>
      <c r="G340" s="71">
        <v>0.22</v>
      </c>
      <c r="H340" s="71">
        <v>0.53</v>
      </c>
      <c r="I340" s="72">
        <v>2.1000000000000001E-2</v>
      </c>
      <c r="J340" s="72">
        <v>0.125</v>
      </c>
      <c r="K340" s="72">
        <v>5.0999999999999997E-2</v>
      </c>
      <c r="L340" s="72">
        <v>1.7000000000000001E-2</v>
      </c>
      <c r="M340" s="89">
        <f t="shared" si="43"/>
        <v>94.745999999999995</v>
      </c>
      <c r="N340" s="82">
        <v>34.51</v>
      </c>
      <c r="O340" s="34">
        <v>38.58</v>
      </c>
      <c r="P340" s="34">
        <v>6.81</v>
      </c>
      <c r="Q340" s="34">
        <v>17.190000000000001</v>
      </c>
      <c r="R340" s="34">
        <v>0.39</v>
      </c>
      <c r="S340" s="34">
        <v>0.32</v>
      </c>
      <c r="T340" s="34">
        <v>0.3</v>
      </c>
      <c r="U340" s="34">
        <v>0.34</v>
      </c>
      <c r="V340" s="34">
        <v>0.52</v>
      </c>
      <c r="W340" s="34">
        <v>0.94</v>
      </c>
      <c r="X340" s="34">
        <f t="shared" ref="X340:X343" si="46">O340/N340</f>
        <v>1.1179368299043755</v>
      </c>
      <c r="Y340" s="34">
        <f t="shared" ref="Y340:Y343" si="47">(P340+O340)/N340</f>
        <v>1.3152709359605912</v>
      </c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6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</row>
    <row r="341" spans="1:47" ht="15.75" customHeight="1">
      <c r="A341" s="51">
        <v>45774</v>
      </c>
      <c r="B341" s="69" t="s">
        <v>361</v>
      </c>
      <c r="C341" s="70">
        <v>1473</v>
      </c>
      <c r="D341" s="71">
        <v>16.25</v>
      </c>
      <c r="E341" s="71">
        <v>16.350000000000001</v>
      </c>
      <c r="F341" s="71">
        <v>4.34</v>
      </c>
      <c r="G341" s="71">
        <v>0.2</v>
      </c>
      <c r="H341" s="71">
        <v>0.43</v>
      </c>
      <c r="I341" s="72">
        <v>0.02</v>
      </c>
      <c r="J341" s="72">
        <v>0.13200000000000001</v>
      </c>
      <c r="K341" s="72">
        <v>4.5999999999999999E-2</v>
      </c>
      <c r="L341" s="72">
        <v>1.6E-2</v>
      </c>
      <c r="M341" s="89">
        <f t="shared" si="43"/>
        <v>94.816000000000003</v>
      </c>
      <c r="N341" s="82">
        <v>34.4</v>
      </c>
      <c r="O341" s="34">
        <v>38.58</v>
      </c>
      <c r="P341" s="34">
        <v>6.84</v>
      </c>
      <c r="Q341" s="34">
        <v>17.29</v>
      </c>
      <c r="R341" s="34">
        <v>0.32</v>
      </c>
      <c r="S341" s="34">
        <v>0.33</v>
      </c>
      <c r="T341" s="34">
        <v>0.3</v>
      </c>
      <c r="U341" s="34">
        <v>0.36</v>
      </c>
      <c r="V341" s="34">
        <v>0.52</v>
      </c>
      <c r="W341" s="34">
        <v>0.99</v>
      </c>
      <c r="X341" s="34">
        <f t="shared" si="46"/>
        <v>1.1215116279069768</v>
      </c>
      <c r="Y341" s="34">
        <f t="shared" si="47"/>
        <v>1.3203488372093024</v>
      </c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6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</row>
    <row r="342" spans="1:47" ht="15.75" customHeight="1">
      <c r="A342" s="51">
        <v>45774</v>
      </c>
      <c r="B342" s="69" t="s">
        <v>362</v>
      </c>
      <c r="C342" s="70">
        <v>1486</v>
      </c>
      <c r="D342" s="71">
        <v>18.100000000000001</v>
      </c>
      <c r="E342" s="71">
        <v>18.2</v>
      </c>
      <c r="F342" s="71">
        <v>4.3600000000000003</v>
      </c>
      <c r="G342" s="71">
        <v>0.2</v>
      </c>
      <c r="H342" s="71">
        <v>0.41</v>
      </c>
      <c r="I342" s="72">
        <v>2.4E-2</v>
      </c>
      <c r="J342" s="72">
        <v>0.127</v>
      </c>
      <c r="K342" s="72">
        <v>4.5999999999999999E-2</v>
      </c>
      <c r="L342" s="72">
        <v>1.4E-2</v>
      </c>
      <c r="M342" s="89">
        <f t="shared" si="43"/>
        <v>94.819000000000003</v>
      </c>
      <c r="N342" s="82">
        <v>33.979999999999997</v>
      </c>
      <c r="O342" s="34">
        <v>38.99</v>
      </c>
      <c r="P342" s="34">
        <v>6.9</v>
      </c>
      <c r="Q342" s="34">
        <v>17.489999999999998</v>
      </c>
      <c r="R342" s="34">
        <v>0.26</v>
      </c>
      <c r="S342" s="34">
        <v>0.26</v>
      </c>
      <c r="T342" s="34">
        <v>0.3</v>
      </c>
      <c r="U342" s="34">
        <v>0.3</v>
      </c>
      <c r="V342" s="34">
        <v>0.48</v>
      </c>
      <c r="W342" s="34">
        <v>0.93</v>
      </c>
      <c r="X342" s="34">
        <f t="shared" si="46"/>
        <v>1.1474396703943497</v>
      </c>
      <c r="Y342" s="34">
        <f t="shared" si="47"/>
        <v>1.3505002942907594</v>
      </c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6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</row>
    <row r="343" spans="1:47" ht="15.75" customHeight="1">
      <c r="A343" s="51">
        <v>45774</v>
      </c>
      <c r="B343" s="69" t="s">
        <v>363</v>
      </c>
      <c r="C343" s="70">
        <v>1479</v>
      </c>
      <c r="D343" s="71">
        <v>21.1</v>
      </c>
      <c r="E343" s="71">
        <v>21.2</v>
      </c>
      <c r="F343" s="71">
        <v>4.33</v>
      </c>
      <c r="G343" s="71">
        <v>0.2</v>
      </c>
      <c r="H343" s="71">
        <v>0.32</v>
      </c>
      <c r="I343" s="72">
        <v>2.8000000000000001E-2</v>
      </c>
      <c r="J343" s="72">
        <v>0.125</v>
      </c>
      <c r="K343" s="72">
        <v>3.4000000000000002E-2</v>
      </c>
      <c r="L343" s="72">
        <v>1.7000000000000001E-2</v>
      </c>
      <c r="M343" s="89">
        <f t="shared" si="43"/>
        <v>94.945999999999998</v>
      </c>
      <c r="N343" s="82">
        <v>34.22</v>
      </c>
      <c r="O343" s="34">
        <v>38.67</v>
      </c>
      <c r="P343" s="34">
        <v>6.96</v>
      </c>
      <c r="Q343" s="34">
        <v>17.149999999999999</v>
      </c>
      <c r="R343" s="34">
        <v>0.35</v>
      </c>
      <c r="S343" s="34">
        <v>0.33</v>
      </c>
      <c r="T343" s="34">
        <v>0.3</v>
      </c>
      <c r="U343" s="34">
        <v>0.27</v>
      </c>
      <c r="V343" s="34">
        <v>0.6</v>
      </c>
      <c r="W343" s="34">
        <v>1</v>
      </c>
      <c r="X343" s="34">
        <f t="shared" si="46"/>
        <v>1.1300409117475161</v>
      </c>
      <c r="Y343" s="34">
        <f t="shared" si="47"/>
        <v>1.3334307422559908</v>
      </c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6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</row>
    <row r="344" spans="1:47" ht="15.75" customHeight="1">
      <c r="A344" s="51">
        <v>45774</v>
      </c>
      <c r="B344" s="69" t="s">
        <v>364</v>
      </c>
      <c r="C344" s="70">
        <v>1496</v>
      </c>
      <c r="D344" s="71">
        <v>22.4</v>
      </c>
      <c r="E344" s="71">
        <v>22.5</v>
      </c>
      <c r="F344" s="71">
        <v>4.29</v>
      </c>
      <c r="G344" s="71">
        <v>0.2</v>
      </c>
      <c r="H344" s="71">
        <v>0.54</v>
      </c>
      <c r="I344" s="72">
        <v>1.4E-2</v>
      </c>
      <c r="J344" s="72">
        <v>0.13400000000000001</v>
      </c>
      <c r="K344" s="72">
        <v>5.8999999999999997E-2</v>
      </c>
      <c r="L344" s="72">
        <v>1.7000000000000001E-2</v>
      </c>
      <c r="M344" s="89">
        <f t="shared" si="43"/>
        <v>94.745999999999995</v>
      </c>
      <c r="N344" s="82">
        <v>33.43</v>
      </c>
      <c r="O344" s="34">
        <v>39.590000000000003</v>
      </c>
      <c r="P344" s="34">
        <v>6.92</v>
      </c>
      <c r="Q344" s="34">
        <v>17.61</v>
      </c>
      <c r="R344" s="34">
        <v>0.25</v>
      </c>
      <c r="S344" s="34">
        <v>0.24</v>
      </c>
      <c r="T344" s="34">
        <v>0.27</v>
      </c>
      <c r="U344" s="34">
        <v>0.22</v>
      </c>
      <c r="V344" s="34">
        <v>0.5</v>
      </c>
      <c r="W344" s="34">
        <v>0.873</v>
      </c>
      <c r="X344" s="34">
        <v>1.1842656296739458</v>
      </c>
      <c r="Y344" s="34">
        <v>1.39126533054143</v>
      </c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6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</row>
    <row r="345" spans="1:47" ht="15.75" customHeight="1">
      <c r="A345" s="51"/>
      <c r="B345" s="69"/>
      <c r="C345" s="70"/>
      <c r="D345" s="71"/>
      <c r="E345" s="71"/>
      <c r="F345" s="71"/>
      <c r="G345" s="71"/>
      <c r="H345" s="71"/>
      <c r="I345" s="72"/>
      <c r="J345" s="72"/>
      <c r="K345" s="72"/>
      <c r="L345" s="72"/>
      <c r="M345" s="89"/>
      <c r="N345" s="82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6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</row>
    <row r="346" spans="1:47" ht="15.75" customHeight="1">
      <c r="A346" s="51">
        <v>45775</v>
      </c>
      <c r="B346" s="69" t="s">
        <v>365</v>
      </c>
      <c r="C346" s="70">
        <v>1488</v>
      </c>
      <c r="D346" s="71">
        <v>0.3</v>
      </c>
      <c r="E346" s="71">
        <v>0.4</v>
      </c>
      <c r="F346" s="71">
        <v>4.3499999999999996</v>
      </c>
      <c r="G346" s="71">
        <v>0.2</v>
      </c>
      <c r="H346" s="71">
        <v>0.53</v>
      </c>
      <c r="I346" s="72">
        <v>1.7000000000000001E-2</v>
      </c>
      <c r="J346" s="72">
        <v>0.13600000000000001</v>
      </c>
      <c r="K346" s="72">
        <v>5.5E-2</v>
      </c>
      <c r="L346" s="72">
        <v>1.6E-2</v>
      </c>
      <c r="M346" s="89">
        <f t="shared" ref="M346:M384" si="48">100-SUM(F346:L346)</f>
        <v>94.695999999999998</v>
      </c>
      <c r="N346" s="82">
        <v>33.700000000000003</v>
      </c>
      <c r="O346" s="34">
        <v>39.090000000000003</v>
      </c>
      <c r="P346" s="34">
        <v>6.87</v>
      </c>
      <c r="Q346" s="34">
        <v>17.75</v>
      </c>
      <c r="R346" s="34">
        <v>0.3</v>
      </c>
      <c r="S346" s="34">
        <v>0.25</v>
      </c>
      <c r="T346" s="34">
        <v>0.27</v>
      </c>
      <c r="U346" s="34">
        <v>0.25</v>
      </c>
      <c r="V346" s="34">
        <v>0.54</v>
      </c>
      <c r="W346" s="34">
        <v>0.88</v>
      </c>
      <c r="X346" s="34">
        <v>1.1599406528189911</v>
      </c>
      <c r="Y346" s="34">
        <v>1.3637982195845697</v>
      </c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6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</row>
    <row r="347" spans="1:47" ht="15.75" customHeight="1">
      <c r="A347" s="51">
        <v>45775</v>
      </c>
      <c r="B347" s="69" t="s">
        <v>366</v>
      </c>
      <c r="C347" s="70">
        <v>1490</v>
      </c>
      <c r="D347" s="71">
        <v>2.1</v>
      </c>
      <c r="E347" s="71">
        <v>2.2999999999999998</v>
      </c>
      <c r="F347" s="71">
        <v>4.3600000000000003</v>
      </c>
      <c r="G347" s="71">
        <v>0.17</v>
      </c>
      <c r="H347" s="71">
        <v>0.36</v>
      </c>
      <c r="I347" s="72">
        <v>2.7E-2</v>
      </c>
      <c r="J347" s="72">
        <v>0.12</v>
      </c>
      <c r="K347" s="72">
        <v>3.5999999999999997E-2</v>
      </c>
      <c r="L347" s="72">
        <v>1.6E-2</v>
      </c>
      <c r="M347" s="89">
        <f t="shared" si="48"/>
        <v>94.911000000000001</v>
      </c>
      <c r="N347" s="82">
        <v>34.47</v>
      </c>
      <c r="O347" s="34">
        <v>38.32</v>
      </c>
      <c r="P347" s="34">
        <v>6.76</v>
      </c>
      <c r="Q347" s="34">
        <v>17.54</v>
      </c>
      <c r="R347" s="34">
        <v>0.34</v>
      </c>
      <c r="S347" s="34">
        <v>0.3</v>
      </c>
      <c r="T347" s="34">
        <v>0.28000000000000003</v>
      </c>
      <c r="U347" s="34">
        <v>0.3</v>
      </c>
      <c r="V347" s="34">
        <v>0.55000000000000004</v>
      </c>
      <c r="W347" s="34">
        <v>0.94</v>
      </c>
      <c r="X347" s="34">
        <v>1.1116913257905425</v>
      </c>
      <c r="Y347" s="34">
        <v>1.3078038874383522</v>
      </c>
      <c r="Z347" s="34"/>
      <c r="AA347" s="34" t="s">
        <v>50</v>
      </c>
      <c r="AB347" s="34">
        <v>6.3</v>
      </c>
      <c r="AC347" s="34">
        <v>25</v>
      </c>
      <c r="AD347" s="34">
        <v>18.600000000000001</v>
      </c>
      <c r="AE347" s="34">
        <v>0.6</v>
      </c>
      <c r="AF347" s="34">
        <v>3.08</v>
      </c>
      <c r="AG347" s="34">
        <v>52.72</v>
      </c>
      <c r="AH347" s="34">
        <v>1.3440860215053763</v>
      </c>
      <c r="AI347" s="34">
        <v>42.660550458715598</v>
      </c>
      <c r="AJ347" s="34">
        <v>856.44</v>
      </c>
      <c r="AK347" s="36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</row>
    <row r="348" spans="1:47" ht="15.75" customHeight="1">
      <c r="A348" s="51">
        <v>45775</v>
      </c>
      <c r="B348" s="69" t="s">
        <v>367</v>
      </c>
      <c r="C348" s="70">
        <v>1466</v>
      </c>
      <c r="D348" s="71">
        <v>4.2</v>
      </c>
      <c r="E348" s="71">
        <v>4.3</v>
      </c>
      <c r="F348" s="71">
        <v>4.32</v>
      </c>
      <c r="G348" s="71">
        <v>0.15</v>
      </c>
      <c r="H348" s="71">
        <v>0.26</v>
      </c>
      <c r="I348" s="72">
        <v>4.3999999999999997E-2</v>
      </c>
      <c r="J348" s="72">
        <v>0.111</v>
      </c>
      <c r="K348" s="72">
        <v>1.7000000000000001E-2</v>
      </c>
      <c r="L348" s="72">
        <v>1.4E-2</v>
      </c>
      <c r="M348" s="89">
        <f t="shared" si="48"/>
        <v>95.084000000000003</v>
      </c>
      <c r="N348" s="82">
        <v>34.58</v>
      </c>
      <c r="O348" s="34">
        <v>37.75</v>
      </c>
      <c r="P348" s="34">
        <v>6.82</v>
      </c>
      <c r="Q348" s="34">
        <v>16.72</v>
      </c>
      <c r="R348" s="34">
        <v>0.56000000000000005</v>
      </c>
      <c r="S348" s="34">
        <v>0.52</v>
      </c>
      <c r="T348" s="34">
        <v>0.32</v>
      </c>
      <c r="U348" s="34">
        <v>0.26</v>
      </c>
      <c r="V348" s="34">
        <v>0.59</v>
      </c>
      <c r="W348" s="34">
        <v>1.1100000000000001</v>
      </c>
      <c r="X348" s="34">
        <v>1.0916714864083286</v>
      </c>
      <c r="Y348" s="34">
        <v>1.2888953152111047</v>
      </c>
      <c r="Z348" s="34"/>
      <c r="AA348" s="34" t="s">
        <v>53</v>
      </c>
      <c r="AB348" s="34">
        <v>14.5</v>
      </c>
      <c r="AC348" s="34" t="s">
        <v>97</v>
      </c>
      <c r="AD348" s="34"/>
      <c r="AE348" s="34"/>
      <c r="AF348" s="34"/>
      <c r="AG348" s="34"/>
      <c r="AH348" s="34"/>
      <c r="AI348" s="34"/>
      <c r="AJ348" s="34"/>
      <c r="AK348" s="36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</row>
    <row r="349" spans="1:47" ht="15.75" customHeight="1">
      <c r="A349" s="51">
        <v>45775</v>
      </c>
      <c r="B349" s="69" t="s">
        <v>368</v>
      </c>
      <c r="C349" s="70">
        <v>1480</v>
      </c>
      <c r="D349" s="71">
        <v>6.1</v>
      </c>
      <c r="E349" s="71">
        <v>6.2</v>
      </c>
      <c r="F349" s="71">
        <v>4.24</v>
      </c>
      <c r="G349" s="71">
        <v>0.21</v>
      </c>
      <c r="H349" s="71">
        <v>0.94</v>
      </c>
      <c r="I349" s="72">
        <v>1.4999999999999999E-2</v>
      </c>
      <c r="J349" s="72">
        <v>0.14499999999999999</v>
      </c>
      <c r="K349" s="72">
        <v>8.4000000000000005E-2</v>
      </c>
      <c r="L349" s="72">
        <v>1.6E-2</v>
      </c>
      <c r="M349" s="89">
        <f t="shared" si="48"/>
        <v>94.35</v>
      </c>
      <c r="N349" s="82">
        <v>33.909999999999997</v>
      </c>
      <c r="O349" s="34">
        <v>39.29</v>
      </c>
      <c r="P349" s="34">
        <v>6.81</v>
      </c>
      <c r="Q349" s="34">
        <v>17.260000000000002</v>
      </c>
      <c r="R349" s="34">
        <v>0.24</v>
      </c>
      <c r="S349" s="34">
        <v>0.28999999999999998</v>
      </c>
      <c r="T349" s="34">
        <v>0.28000000000000003</v>
      </c>
      <c r="U349" s="34">
        <v>0.26</v>
      </c>
      <c r="V349" s="34">
        <v>0.64</v>
      </c>
      <c r="W349" s="34">
        <v>0.9</v>
      </c>
      <c r="X349" s="34">
        <v>1.1599999999999999</v>
      </c>
      <c r="Y349" s="34">
        <v>1.36</v>
      </c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6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</row>
    <row r="350" spans="1:47" ht="15.75" customHeight="1">
      <c r="A350" s="51">
        <v>45775</v>
      </c>
      <c r="B350" s="69" t="s">
        <v>369</v>
      </c>
      <c r="C350" s="70">
        <v>1483</v>
      </c>
      <c r="D350" s="71">
        <v>8.0500000000000007</v>
      </c>
      <c r="E350" s="71">
        <v>8.15</v>
      </c>
      <c r="F350" s="71">
        <v>4.3</v>
      </c>
      <c r="G350" s="71">
        <v>0.18</v>
      </c>
      <c r="H350" s="71">
        <v>0.48</v>
      </c>
      <c r="I350" s="72">
        <v>2.9000000000000001E-2</v>
      </c>
      <c r="J350" s="72">
        <v>0.11700000000000001</v>
      </c>
      <c r="K350" s="72">
        <v>4.3999999999999997E-2</v>
      </c>
      <c r="L350" s="72">
        <v>1.7000000000000001E-2</v>
      </c>
      <c r="M350" s="89">
        <f t="shared" si="48"/>
        <v>94.832999999999998</v>
      </c>
      <c r="N350" s="82">
        <v>34.409999999999997</v>
      </c>
      <c r="O350" s="34">
        <v>38.159999999999997</v>
      </c>
      <c r="P350" s="34">
        <v>6.66</v>
      </c>
      <c r="Q350" s="34">
        <v>17.89</v>
      </c>
      <c r="R350" s="34">
        <v>0.32</v>
      </c>
      <c r="S350" s="34">
        <v>0.3</v>
      </c>
      <c r="T350" s="34">
        <v>0.28000000000000003</v>
      </c>
      <c r="U350" s="34">
        <v>0.28000000000000003</v>
      </c>
      <c r="V350" s="34">
        <v>0.63</v>
      </c>
      <c r="W350" s="34">
        <v>0.95</v>
      </c>
      <c r="X350" s="34">
        <v>1.1089799476896252</v>
      </c>
      <c r="Y350" s="34">
        <v>1.3025283347863992</v>
      </c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6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</row>
    <row r="351" spans="1:47" ht="15.75" customHeight="1">
      <c r="A351" s="51">
        <v>45775</v>
      </c>
      <c r="B351" s="69" t="s">
        <v>370</v>
      </c>
      <c r="C351" s="70">
        <v>1466</v>
      </c>
      <c r="D351" s="71">
        <v>10</v>
      </c>
      <c r="E351" s="71">
        <v>10.1</v>
      </c>
      <c r="F351" s="71">
        <v>4.25</v>
      </c>
      <c r="G351" s="71">
        <v>0.18</v>
      </c>
      <c r="H351" s="71">
        <v>0.36</v>
      </c>
      <c r="I351" s="72">
        <v>4.2000000000000003E-2</v>
      </c>
      <c r="J351" s="72">
        <v>0.112</v>
      </c>
      <c r="K351" s="72">
        <v>2.5000000000000001E-2</v>
      </c>
      <c r="L351" s="72">
        <v>2.1000000000000001E-2</v>
      </c>
      <c r="M351" s="89">
        <f t="shared" si="48"/>
        <v>95.01</v>
      </c>
      <c r="N351" s="82">
        <v>34.979999999999997</v>
      </c>
      <c r="O351" s="34">
        <v>37.28</v>
      </c>
      <c r="P351" s="34">
        <v>6.61</v>
      </c>
      <c r="Q351" s="34">
        <v>17.899999999999999</v>
      </c>
      <c r="R351" s="34">
        <v>0.36</v>
      </c>
      <c r="S351" s="34">
        <v>0.36</v>
      </c>
      <c r="T351" s="34">
        <v>0.31</v>
      </c>
      <c r="U351" s="34">
        <v>0.24</v>
      </c>
      <c r="V351" s="34">
        <v>0.63</v>
      </c>
      <c r="W351" s="34">
        <v>1.03</v>
      </c>
      <c r="X351" s="34">
        <v>1.0657518582046885</v>
      </c>
      <c r="Y351" s="34">
        <v>1.2547169811320755</v>
      </c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6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</row>
    <row r="352" spans="1:47" ht="15.75" customHeight="1">
      <c r="A352" s="51">
        <v>45775</v>
      </c>
      <c r="B352" s="69" t="s">
        <v>371</v>
      </c>
      <c r="C352" s="70">
        <v>1482</v>
      </c>
      <c r="D352" s="71">
        <v>12</v>
      </c>
      <c r="E352" s="71">
        <v>12.1</v>
      </c>
      <c r="F352" s="71">
        <v>4.22</v>
      </c>
      <c r="G352" s="71">
        <v>0.18</v>
      </c>
      <c r="H352" s="71">
        <v>0.65</v>
      </c>
      <c r="I352" s="72">
        <v>3.9E-2</v>
      </c>
      <c r="J352" s="72">
        <v>0.111</v>
      </c>
      <c r="K352" s="72">
        <v>4.3999999999999997E-2</v>
      </c>
      <c r="L352" s="72">
        <v>1.6E-2</v>
      </c>
      <c r="M352" s="89">
        <f t="shared" si="48"/>
        <v>94.74</v>
      </c>
      <c r="N352" s="82">
        <v>35.299999999999997</v>
      </c>
      <c r="O352" s="34">
        <v>37.39</v>
      </c>
      <c r="P352" s="34">
        <v>6.61</v>
      </c>
      <c r="Q352" s="34">
        <v>17.38</v>
      </c>
      <c r="R352" s="34">
        <v>0.41</v>
      </c>
      <c r="S352" s="34">
        <v>0.42</v>
      </c>
      <c r="T352" s="34">
        <v>0.3</v>
      </c>
      <c r="U352" s="34">
        <v>0.22</v>
      </c>
      <c r="V352" s="34">
        <v>0.63</v>
      </c>
      <c r="W352" s="34">
        <v>1.08</v>
      </c>
      <c r="X352" s="34">
        <v>1.0592067988668556</v>
      </c>
      <c r="Y352" s="34">
        <v>1.2464589235127479</v>
      </c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6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</row>
    <row r="353" spans="1:47" ht="15.75" customHeight="1">
      <c r="A353" s="51">
        <v>45775</v>
      </c>
      <c r="B353" s="69" t="s">
        <v>372</v>
      </c>
      <c r="C353" s="70">
        <v>1502</v>
      </c>
      <c r="D353" s="71">
        <v>13.3</v>
      </c>
      <c r="E353" s="71">
        <v>13.4</v>
      </c>
      <c r="F353" s="71">
        <v>4.2699999999999996</v>
      </c>
      <c r="G353" s="71">
        <v>0.17</v>
      </c>
      <c r="H353" s="71">
        <v>0.96</v>
      </c>
      <c r="I353" s="72">
        <v>1.4999999999999999E-2</v>
      </c>
      <c r="J353" s="72">
        <v>0.128</v>
      </c>
      <c r="K353" s="72">
        <v>7.3999999999999996E-2</v>
      </c>
      <c r="L353" s="72">
        <v>1.2999999999999999E-2</v>
      </c>
      <c r="M353" s="89">
        <f t="shared" si="48"/>
        <v>94.37</v>
      </c>
      <c r="N353" s="82">
        <v>34.42</v>
      </c>
      <c r="O353" s="34">
        <v>38.270000000000003</v>
      </c>
      <c r="P353" s="34">
        <v>6.62</v>
      </c>
      <c r="Q353" s="34">
        <v>18.149999999999999</v>
      </c>
      <c r="R353" s="34">
        <v>0.25</v>
      </c>
      <c r="S353" s="34">
        <v>0.23</v>
      </c>
      <c r="T353" s="34">
        <v>0.26</v>
      </c>
      <c r="U353" s="34">
        <v>0.26</v>
      </c>
      <c r="V353" s="34">
        <v>0.59</v>
      </c>
      <c r="W353" s="34">
        <v>0.85</v>
      </c>
      <c r="X353" s="34">
        <f t="shared" ref="X353:X357" si="49">O353/N353</f>
        <v>1.1118535735037769</v>
      </c>
      <c r="Y353" s="34">
        <f t="shared" ref="Y353:Y357" si="50">(P353+O353)/N353</f>
        <v>1.3041836141778036</v>
      </c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6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</row>
    <row r="354" spans="1:47" ht="15.75" customHeight="1">
      <c r="A354" s="51">
        <v>45775</v>
      </c>
      <c r="B354" s="69" t="s">
        <v>373</v>
      </c>
      <c r="C354" s="70">
        <v>1483</v>
      </c>
      <c r="D354" s="71">
        <v>15.5</v>
      </c>
      <c r="E354" s="71">
        <v>16</v>
      </c>
      <c r="F354" s="71">
        <v>4.2699999999999996</v>
      </c>
      <c r="G354" s="71">
        <v>0.2</v>
      </c>
      <c r="H354" s="71">
        <v>0.56999999999999995</v>
      </c>
      <c r="I354" s="72">
        <v>2.7E-2</v>
      </c>
      <c r="J354" s="72">
        <v>0.106</v>
      </c>
      <c r="K354" s="72">
        <v>0.05</v>
      </c>
      <c r="L354" s="72">
        <v>1.7000000000000001E-2</v>
      </c>
      <c r="M354" s="89">
        <f t="shared" si="48"/>
        <v>94.76</v>
      </c>
      <c r="N354" s="82">
        <v>34.520000000000003</v>
      </c>
      <c r="O354" s="34">
        <v>37.729999999999997</v>
      </c>
      <c r="P354" s="34">
        <v>6.64</v>
      </c>
      <c r="Q354" s="34">
        <v>18.2</v>
      </c>
      <c r="R354" s="34">
        <v>0.35</v>
      </c>
      <c r="S354" s="34">
        <v>0.3</v>
      </c>
      <c r="T354" s="34">
        <v>0.28999999999999998</v>
      </c>
      <c r="U354" s="34">
        <v>0.28999999999999998</v>
      </c>
      <c r="V354" s="34">
        <v>0.61</v>
      </c>
      <c r="W354" s="34">
        <v>0.92</v>
      </c>
      <c r="X354" s="34">
        <f t="shared" si="49"/>
        <v>1.0929895712630358</v>
      </c>
      <c r="Y354" s="34">
        <f t="shared" si="50"/>
        <v>1.2853418308227114</v>
      </c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6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</row>
    <row r="355" spans="1:47" ht="15.75" customHeight="1">
      <c r="A355" s="51">
        <v>45775</v>
      </c>
      <c r="B355" s="69" t="s">
        <v>374</v>
      </c>
      <c r="C355" s="70">
        <v>1509</v>
      </c>
      <c r="D355" s="71">
        <v>17.3</v>
      </c>
      <c r="E355" s="71">
        <v>17.399999999999999</v>
      </c>
      <c r="F355" s="71">
        <v>4.29</v>
      </c>
      <c r="G355" s="71">
        <v>0.22</v>
      </c>
      <c r="H355" s="71">
        <v>1.03</v>
      </c>
      <c r="I355" s="72">
        <v>1.6E-2</v>
      </c>
      <c r="J355" s="72">
        <v>0.14099999999999999</v>
      </c>
      <c r="K355" s="72">
        <v>8.5000000000000006E-2</v>
      </c>
      <c r="L355" s="72">
        <v>1.6E-2</v>
      </c>
      <c r="M355" s="89">
        <f t="shared" si="48"/>
        <v>94.201999999999998</v>
      </c>
      <c r="N355" s="82">
        <v>34.630000000000003</v>
      </c>
      <c r="O355" s="34">
        <v>38.159999999999997</v>
      </c>
      <c r="P355" s="34">
        <v>6.77</v>
      </c>
      <c r="Q355" s="34">
        <v>17.84</v>
      </c>
      <c r="R355" s="34">
        <v>0.28000000000000003</v>
      </c>
      <c r="S355" s="34">
        <v>0.23</v>
      </c>
      <c r="T355" s="34">
        <v>0.25</v>
      </c>
      <c r="U355" s="34">
        <v>0.27</v>
      </c>
      <c r="V355" s="34">
        <v>0.6</v>
      </c>
      <c r="W355" s="34">
        <v>0.86</v>
      </c>
      <c r="X355" s="34">
        <f t="shared" si="49"/>
        <v>1.1019347386658964</v>
      </c>
      <c r="Y355" s="34">
        <f t="shared" si="50"/>
        <v>1.2974299740109729</v>
      </c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6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</row>
    <row r="356" spans="1:47" ht="15.75" customHeight="1">
      <c r="A356" s="51">
        <v>45775</v>
      </c>
      <c r="B356" s="69" t="s">
        <v>375</v>
      </c>
      <c r="C356" s="70">
        <v>1511</v>
      </c>
      <c r="D356" s="71">
        <v>19.2</v>
      </c>
      <c r="E356" s="71">
        <v>19.3</v>
      </c>
      <c r="F356" s="71">
        <v>4.28</v>
      </c>
      <c r="G356" s="71">
        <v>0.2</v>
      </c>
      <c r="H356" s="71">
        <v>1.1499999999999999</v>
      </c>
      <c r="I356" s="72">
        <v>1.2E-2</v>
      </c>
      <c r="J356" s="72">
        <v>0.13400000000000001</v>
      </c>
      <c r="K356" s="72">
        <v>9.2999999999999999E-2</v>
      </c>
      <c r="L356" s="72">
        <v>1.4999999999999999E-2</v>
      </c>
      <c r="M356" s="89">
        <f t="shared" si="48"/>
        <v>94.116</v>
      </c>
      <c r="N356" s="82">
        <v>34.08</v>
      </c>
      <c r="O356" s="34">
        <v>39.1</v>
      </c>
      <c r="P356" s="34">
        <v>6.72</v>
      </c>
      <c r="Q356" s="34">
        <v>17.84</v>
      </c>
      <c r="R356" s="34">
        <v>0.22</v>
      </c>
      <c r="S356" s="34">
        <v>0.17</v>
      </c>
      <c r="T356" s="34">
        <v>0.22</v>
      </c>
      <c r="U356" s="34">
        <v>0.28000000000000003</v>
      </c>
      <c r="V356" s="34">
        <v>0.5</v>
      </c>
      <c r="W356" s="34">
        <v>0.75</v>
      </c>
      <c r="X356" s="34">
        <f t="shared" si="49"/>
        <v>1.1473004694835682</v>
      </c>
      <c r="Y356" s="34">
        <f t="shared" si="50"/>
        <v>1.3444835680751175</v>
      </c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6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</row>
    <row r="357" spans="1:47" ht="15.75" customHeight="1">
      <c r="A357" s="51">
        <v>45775</v>
      </c>
      <c r="B357" s="69" t="s">
        <v>376</v>
      </c>
      <c r="C357" s="70">
        <v>1490</v>
      </c>
      <c r="D357" s="71">
        <v>21.3</v>
      </c>
      <c r="E357" s="71">
        <v>21.4</v>
      </c>
      <c r="F357" s="71">
        <v>4.26</v>
      </c>
      <c r="G357" s="71">
        <v>0.16</v>
      </c>
      <c r="H357" s="71">
        <v>0.43</v>
      </c>
      <c r="I357" s="72">
        <v>3.6999999999999998E-2</v>
      </c>
      <c r="J357" s="72">
        <v>0.108</v>
      </c>
      <c r="K357" s="72">
        <v>3.5999999999999997E-2</v>
      </c>
      <c r="L357" s="72">
        <v>1.6E-2</v>
      </c>
      <c r="M357" s="89">
        <f t="shared" si="48"/>
        <v>94.953000000000003</v>
      </c>
      <c r="N357" s="82">
        <v>34.78</v>
      </c>
      <c r="O357" s="34">
        <v>38.020000000000003</v>
      </c>
      <c r="P357" s="34">
        <v>6.51</v>
      </c>
      <c r="Q357" s="34">
        <v>17.72</v>
      </c>
      <c r="R357" s="34">
        <v>0.4</v>
      </c>
      <c r="S357" s="34">
        <v>0.28000000000000003</v>
      </c>
      <c r="T357" s="34">
        <v>0.26</v>
      </c>
      <c r="U357" s="34">
        <v>0.35</v>
      </c>
      <c r="V357" s="34">
        <v>0.55000000000000004</v>
      </c>
      <c r="W357" s="34">
        <v>1.03</v>
      </c>
      <c r="X357" s="34">
        <f t="shared" si="49"/>
        <v>1.0931569867740081</v>
      </c>
      <c r="Y357" s="34">
        <f t="shared" si="50"/>
        <v>1.2803335250143761</v>
      </c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6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</row>
    <row r="358" spans="1:47" ht="15.75" customHeight="1">
      <c r="A358" s="51">
        <v>45775</v>
      </c>
      <c r="B358" s="69" t="s">
        <v>377</v>
      </c>
      <c r="C358" s="70">
        <v>1472</v>
      </c>
      <c r="D358" s="71">
        <v>23.1</v>
      </c>
      <c r="E358" s="71">
        <v>23.2</v>
      </c>
      <c r="F358" s="71">
        <v>4.3099999999999996</v>
      </c>
      <c r="G358" s="71">
        <v>0.14000000000000001</v>
      </c>
      <c r="H358" s="71">
        <v>0.27</v>
      </c>
      <c r="I358" s="72">
        <v>0.02</v>
      </c>
      <c r="J358" s="72">
        <v>0.106</v>
      </c>
      <c r="K358" s="72">
        <v>1.9E-2</v>
      </c>
      <c r="L358" s="72">
        <v>8.0000000000000002E-3</v>
      </c>
      <c r="M358" s="89">
        <f t="shared" si="48"/>
        <v>95.126999999999995</v>
      </c>
      <c r="N358" s="82">
        <v>35.33</v>
      </c>
      <c r="O358" s="34">
        <v>37.42</v>
      </c>
      <c r="P358" s="34">
        <v>6.61</v>
      </c>
      <c r="Q358" s="34">
        <v>17.440000000000001</v>
      </c>
      <c r="R358" s="34">
        <v>0.32</v>
      </c>
      <c r="S358" s="34">
        <v>0.36</v>
      </c>
      <c r="T358" s="34">
        <v>0.28999999999999998</v>
      </c>
      <c r="U358" s="34">
        <v>0.25</v>
      </c>
      <c r="V358" s="34">
        <v>0.6</v>
      </c>
      <c r="W358" s="34">
        <v>1.03</v>
      </c>
      <c r="X358" s="34">
        <v>1.0591565242003964</v>
      </c>
      <c r="Y358" s="34">
        <v>1.2462496461930372</v>
      </c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6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</row>
    <row r="359" spans="1:47" ht="15.75" customHeight="1">
      <c r="A359" s="51">
        <v>45775</v>
      </c>
      <c r="B359" s="69" t="s">
        <v>378</v>
      </c>
      <c r="C359" s="70">
        <v>1432</v>
      </c>
      <c r="D359" s="71">
        <v>1.1499999999999999</v>
      </c>
      <c r="E359" s="71">
        <v>1.25</v>
      </c>
      <c r="F359" s="71">
        <v>4.2699999999999996</v>
      </c>
      <c r="G359" s="71">
        <v>0.16</v>
      </c>
      <c r="H359" s="71">
        <v>0.34</v>
      </c>
      <c r="I359" s="72">
        <v>3.2000000000000001E-2</v>
      </c>
      <c r="J359" s="72">
        <v>0.10299999999999999</v>
      </c>
      <c r="K359" s="72">
        <v>1.6E-2</v>
      </c>
      <c r="L359" s="72">
        <v>1.2999999999999999E-2</v>
      </c>
      <c r="M359" s="89">
        <f t="shared" si="48"/>
        <v>95.066000000000003</v>
      </c>
      <c r="N359" s="82">
        <v>35.81</v>
      </c>
      <c r="O359" s="34">
        <v>36.74</v>
      </c>
      <c r="P359" s="34">
        <v>6.6</v>
      </c>
      <c r="Q359" s="34">
        <v>16.91</v>
      </c>
      <c r="R359" s="34">
        <v>0.59</v>
      </c>
      <c r="S359" s="34">
        <v>0.5</v>
      </c>
      <c r="T359" s="34">
        <v>0.28999999999999998</v>
      </c>
      <c r="U359" s="34">
        <v>0.27</v>
      </c>
      <c r="V359" s="34">
        <v>0.57999999999999996</v>
      </c>
      <c r="W359" s="34">
        <v>1.18</v>
      </c>
      <c r="X359" s="34">
        <v>1.0259703993297962</v>
      </c>
      <c r="Y359" s="34">
        <v>1.2102764590896398</v>
      </c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6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</row>
    <row r="360" spans="1:47" ht="15.75" customHeight="1">
      <c r="A360" s="51"/>
      <c r="B360" s="69"/>
      <c r="C360" s="70"/>
      <c r="D360" s="71"/>
      <c r="E360" s="71"/>
      <c r="F360" s="71"/>
      <c r="G360" s="71"/>
      <c r="H360" s="71"/>
      <c r="I360" s="72"/>
      <c r="J360" s="72"/>
      <c r="K360" s="72"/>
      <c r="L360" s="72"/>
      <c r="M360" s="89"/>
      <c r="N360" s="82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6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</row>
    <row r="361" spans="1:47" ht="15.75" customHeight="1">
      <c r="A361" s="51">
        <v>45776</v>
      </c>
      <c r="B361" s="69" t="s">
        <v>379</v>
      </c>
      <c r="C361" s="70">
        <v>1473</v>
      </c>
      <c r="D361" s="71">
        <v>2.5</v>
      </c>
      <c r="E361" s="71">
        <v>3</v>
      </c>
      <c r="F361" s="71">
        <v>4.3099999999999996</v>
      </c>
      <c r="G361" s="71">
        <v>0.2</v>
      </c>
      <c r="H361" s="71">
        <v>0.91</v>
      </c>
      <c r="I361" s="72">
        <v>1.2999999999999999E-2</v>
      </c>
      <c r="J361" s="72">
        <v>0.14799999999999999</v>
      </c>
      <c r="K361" s="72">
        <v>8.7999999999999995E-2</v>
      </c>
      <c r="L361" s="72">
        <v>1.6E-2</v>
      </c>
      <c r="M361" s="89">
        <f t="shared" si="48"/>
        <v>94.314999999999998</v>
      </c>
      <c r="N361" s="82">
        <v>34.56</v>
      </c>
      <c r="O361" s="34">
        <v>38.14</v>
      </c>
      <c r="P361" s="34">
        <v>6.75</v>
      </c>
      <c r="Q361" s="34">
        <v>17.850000000000001</v>
      </c>
      <c r="R361" s="34">
        <v>0.26</v>
      </c>
      <c r="S361" s="34">
        <v>0.27</v>
      </c>
      <c r="T361" s="34">
        <v>0.28000000000000003</v>
      </c>
      <c r="U361" s="34">
        <v>0.28000000000000003</v>
      </c>
      <c r="V361" s="34">
        <v>0.56999999999999995</v>
      </c>
      <c r="W361" s="34">
        <v>0.93</v>
      </c>
      <c r="X361" s="34">
        <v>1.1035879629629628</v>
      </c>
      <c r="Y361" s="34">
        <v>1.2989004629629628</v>
      </c>
      <c r="Z361" s="34"/>
      <c r="AA361" s="34" t="s">
        <v>48</v>
      </c>
      <c r="AB361" s="34">
        <v>22.3</v>
      </c>
      <c r="AC361" s="34">
        <v>25.2</v>
      </c>
      <c r="AD361" s="34">
        <v>18.8</v>
      </c>
      <c r="AE361" s="34">
        <v>0.6</v>
      </c>
      <c r="AF361" s="34">
        <v>3.88</v>
      </c>
      <c r="AG361" s="34">
        <v>51.519999999999996</v>
      </c>
      <c r="AH361" s="34">
        <v>1.3404255319148934</v>
      </c>
      <c r="AI361" s="34">
        <v>42.727272727272734</v>
      </c>
      <c r="AJ361" s="34">
        <v>886.94</v>
      </c>
      <c r="AK361" s="36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</row>
    <row r="362" spans="1:47" ht="15.75" customHeight="1">
      <c r="A362" s="51">
        <v>45776</v>
      </c>
      <c r="B362" s="69" t="s">
        <v>380</v>
      </c>
      <c r="C362" s="70">
        <v>1504</v>
      </c>
      <c r="D362" s="71">
        <v>4.5</v>
      </c>
      <c r="E362" s="71">
        <v>5</v>
      </c>
      <c r="F362" s="71">
        <v>4.34</v>
      </c>
      <c r="G362" s="71">
        <v>0.17</v>
      </c>
      <c r="H362" s="71">
        <v>0.71</v>
      </c>
      <c r="I362" s="72">
        <v>1.6E-2</v>
      </c>
      <c r="J362" s="72">
        <v>0.107</v>
      </c>
      <c r="K362" s="72">
        <v>6.3E-2</v>
      </c>
      <c r="L362" s="72">
        <v>0.01</v>
      </c>
      <c r="M362" s="89">
        <f t="shared" si="48"/>
        <v>94.584000000000003</v>
      </c>
      <c r="N362" s="82">
        <v>33.86</v>
      </c>
      <c r="O362" s="34">
        <v>38.94</v>
      </c>
      <c r="P362" s="34">
        <v>6.78</v>
      </c>
      <c r="Q362" s="34">
        <v>18.11</v>
      </c>
      <c r="R362" s="34">
        <v>0.19</v>
      </c>
      <c r="S362" s="34">
        <v>0.16</v>
      </c>
      <c r="T362" s="34">
        <v>0.23</v>
      </c>
      <c r="U362" s="34">
        <v>0.25</v>
      </c>
      <c r="V362" s="34">
        <v>0.48</v>
      </c>
      <c r="W362" s="34">
        <v>0.77300000000000002</v>
      </c>
      <c r="X362" s="34">
        <v>1.1500295333727111</v>
      </c>
      <c r="Y362" s="34">
        <v>1.3502658003544004</v>
      </c>
      <c r="Z362" s="34"/>
      <c r="AA362" s="34" t="s">
        <v>50</v>
      </c>
      <c r="AB362" s="34">
        <v>6.3</v>
      </c>
      <c r="AC362" s="34" t="s">
        <v>51</v>
      </c>
      <c r="AD362" s="34"/>
      <c r="AE362" s="34"/>
      <c r="AF362" s="34"/>
      <c r="AG362" s="34"/>
      <c r="AH362" s="34"/>
      <c r="AI362" s="34"/>
      <c r="AJ362" s="34"/>
      <c r="AK362" s="36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</row>
    <row r="363" spans="1:47" ht="15.75" customHeight="1">
      <c r="A363" s="51">
        <v>45776</v>
      </c>
      <c r="B363" s="69" t="s">
        <v>381</v>
      </c>
      <c r="C363" s="70">
        <v>1473</v>
      </c>
      <c r="D363" s="71">
        <v>6.45</v>
      </c>
      <c r="E363" s="71">
        <v>6.55</v>
      </c>
      <c r="F363" s="71">
        <v>4.41</v>
      </c>
      <c r="G363" s="71">
        <v>0.17</v>
      </c>
      <c r="H363" s="71">
        <v>0.4</v>
      </c>
      <c r="I363" s="72">
        <v>2.5000000000000001E-2</v>
      </c>
      <c r="J363" s="72">
        <v>0.121</v>
      </c>
      <c r="K363" s="72">
        <v>4.1000000000000002E-2</v>
      </c>
      <c r="L363" s="72">
        <v>1.4999999999999999E-2</v>
      </c>
      <c r="M363" s="89">
        <f t="shared" si="48"/>
        <v>94.817999999999998</v>
      </c>
      <c r="N363" s="82">
        <v>34.25</v>
      </c>
      <c r="O363" s="34">
        <v>38.56</v>
      </c>
      <c r="P363" s="34">
        <v>6.73</v>
      </c>
      <c r="Q363" s="34">
        <v>17.73</v>
      </c>
      <c r="R363" s="34">
        <v>0.33</v>
      </c>
      <c r="S363" s="34">
        <v>0.26</v>
      </c>
      <c r="T363" s="34">
        <v>0.27</v>
      </c>
      <c r="U363" s="34">
        <v>0.26</v>
      </c>
      <c r="V363" s="34">
        <v>0.56000000000000005</v>
      </c>
      <c r="W363" s="34">
        <v>0.95</v>
      </c>
      <c r="X363" s="34">
        <v>1.1299999999999999</v>
      </c>
      <c r="Y363" s="34">
        <v>1.32</v>
      </c>
      <c r="Z363" s="34"/>
      <c r="AA363" s="34" t="s">
        <v>53</v>
      </c>
      <c r="AB363" s="34">
        <v>14.5</v>
      </c>
      <c r="AC363" s="34">
        <v>24.8</v>
      </c>
      <c r="AD363" s="34">
        <v>18.8</v>
      </c>
      <c r="AE363" s="34">
        <v>0.6</v>
      </c>
      <c r="AF363" s="34">
        <v>3.48</v>
      </c>
      <c r="AG363" s="34">
        <v>52.319999999999993</v>
      </c>
      <c r="AH363" s="34">
        <v>1.3191489361702127</v>
      </c>
      <c r="AI363" s="34">
        <v>43.119266055045877</v>
      </c>
      <c r="AJ363" s="34">
        <v>862.54</v>
      </c>
      <c r="AK363" s="36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</row>
    <row r="364" spans="1:47" ht="15.75" customHeight="1">
      <c r="A364" s="51">
        <v>45776</v>
      </c>
      <c r="B364" s="69" t="s">
        <v>382</v>
      </c>
      <c r="C364" s="70">
        <v>1463</v>
      </c>
      <c r="D364" s="71">
        <v>8.5</v>
      </c>
      <c r="E364" s="71">
        <v>9</v>
      </c>
      <c r="F364" s="71">
        <v>4.33</v>
      </c>
      <c r="G364" s="71">
        <v>0.17</v>
      </c>
      <c r="H364" s="71">
        <v>0.37</v>
      </c>
      <c r="I364" s="72">
        <v>3.2000000000000001E-2</v>
      </c>
      <c r="J364" s="72">
        <v>0.115</v>
      </c>
      <c r="K364" s="72">
        <v>3.7999999999999999E-2</v>
      </c>
      <c r="L364" s="72">
        <v>1.7000000000000001E-2</v>
      </c>
      <c r="M364" s="89">
        <f t="shared" si="48"/>
        <v>94.927999999999997</v>
      </c>
      <c r="N364" s="82">
        <v>35</v>
      </c>
      <c r="O364" s="34">
        <v>37.78</v>
      </c>
      <c r="P364" s="34">
        <v>6.72</v>
      </c>
      <c r="Q364" s="34">
        <v>17.25</v>
      </c>
      <c r="R364" s="34">
        <v>0.38</v>
      </c>
      <c r="S364" s="34">
        <v>0.36</v>
      </c>
      <c r="T364" s="34">
        <v>0.27</v>
      </c>
      <c r="U364" s="34">
        <v>0.23</v>
      </c>
      <c r="V364" s="34">
        <v>0.62</v>
      </c>
      <c r="W364" s="34">
        <v>1.0900000000000001</v>
      </c>
      <c r="X364" s="34">
        <v>1.0794285714285714</v>
      </c>
      <c r="Y364" s="34">
        <v>1.2714285714285714</v>
      </c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6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</row>
    <row r="365" spans="1:47" ht="15.75" customHeight="1">
      <c r="A365" s="51">
        <v>45776</v>
      </c>
      <c r="B365" s="69" t="s">
        <v>383</v>
      </c>
      <c r="C365" s="70">
        <v>1467</v>
      </c>
      <c r="D365" s="71">
        <v>10.3</v>
      </c>
      <c r="E365" s="71">
        <v>10.4</v>
      </c>
      <c r="F365" s="71">
        <v>4.3499999999999996</v>
      </c>
      <c r="G365" s="71">
        <v>0.18</v>
      </c>
      <c r="H365" s="71">
        <v>0.47</v>
      </c>
      <c r="I365" s="72">
        <v>2.5999999999999999E-2</v>
      </c>
      <c r="J365" s="72">
        <v>0.114</v>
      </c>
      <c r="K365" s="72">
        <v>4.5999999999999999E-2</v>
      </c>
      <c r="L365" s="72">
        <v>1.6E-2</v>
      </c>
      <c r="M365" s="89">
        <f t="shared" si="48"/>
        <v>94.798000000000002</v>
      </c>
      <c r="N365" s="82">
        <v>34.659999999999997</v>
      </c>
      <c r="O365" s="34">
        <v>38.36</v>
      </c>
      <c r="P365" s="34">
        <v>6.79</v>
      </c>
      <c r="Q365" s="34">
        <v>17.260000000000002</v>
      </c>
      <c r="R365" s="34">
        <v>0.42</v>
      </c>
      <c r="S365" s="34">
        <v>0.3</v>
      </c>
      <c r="T365" s="34">
        <v>0.27</v>
      </c>
      <c r="U365" s="34">
        <v>0.25</v>
      </c>
      <c r="V365" s="34">
        <v>0.57999999999999996</v>
      </c>
      <c r="W365" s="34">
        <v>1.01</v>
      </c>
      <c r="X365" s="34">
        <v>1.1067512983266015</v>
      </c>
      <c r="Y365" s="34">
        <v>1.3026543566070399</v>
      </c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6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</row>
    <row r="366" spans="1:47" ht="15.75" customHeight="1">
      <c r="A366" s="51">
        <v>45776</v>
      </c>
      <c r="B366" s="69" t="s">
        <v>384</v>
      </c>
      <c r="C366" s="70">
        <v>1490</v>
      </c>
      <c r="D366" s="71">
        <v>12.3</v>
      </c>
      <c r="E366" s="71">
        <v>12.4</v>
      </c>
      <c r="F366" s="71">
        <v>4.29</v>
      </c>
      <c r="G366" s="71">
        <v>0.18</v>
      </c>
      <c r="H366" s="71">
        <v>0.41</v>
      </c>
      <c r="I366" s="72">
        <v>2.3E-2</v>
      </c>
      <c r="J366" s="72">
        <v>0.105</v>
      </c>
      <c r="K366" s="72">
        <v>4.2999999999999997E-2</v>
      </c>
      <c r="L366" s="72">
        <v>1.4999999999999999E-2</v>
      </c>
      <c r="M366" s="89">
        <f t="shared" si="48"/>
        <v>94.933999999999997</v>
      </c>
      <c r="N366" s="82">
        <v>34.119999999999997</v>
      </c>
      <c r="O366" s="34">
        <v>38.57</v>
      </c>
      <c r="P366" s="34">
        <v>6.85</v>
      </c>
      <c r="Q366" s="34">
        <v>17.55</v>
      </c>
      <c r="R366" s="34">
        <v>0.36</v>
      </c>
      <c r="S366" s="34">
        <v>0.3</v>
      </c>
      <c r="T366" s="34">
        <v>0.27</v>
      </c>
      <c r="U366" s="34">
        <v>0.25</v>
      </c>
      <c r="V366" s="34">
        <v>0.56999999999999995</v>
      </c>
      <c r="W366" s="34">
        <v>1.05</v>
      </c>
      <c r="X366" s="34">
        <v>1.1304220398593201</v>
      </c>
      <c r="Y366" s="34">
        <v>1.3311840562719814</v>
      </c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6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</row>
    <row r="367" spans="1:47" ht="15.75" customHeight="1">
      <c r="A367" s="51">
        <v>45776</v>
      </c>
      <c r="B367" s="69" t="s">
        <v>385</v>
      </c>
      <c r="C367" s="70">
        <v>1506</v>
      </c>
      <c r="D367" s="71">
        <v>13.35</v>
      </c>
      <c r="E367" s="71">
        <v>13.45</v>
      </c>
      <c r="F367" s="71">
        <v>4.41</v>
      </c>
      <c r="G367" s="71">
        <v>0.2</v>
      </c>
      <c r="H367" s="71">
        <v>0.87</v>
      </c>
      <c r="I367" s="72">
        <v>1.4E-2</v>
      </c>
      <c r="J367" s="72">
        <v>0.10199999999999999</v>
      </c>
      <c r="K367" s="72">
        <v>7.6999999999999999E-2</v>
      </c>
      <c r="L367" s="72">
        <v>1.6E-2</v>
      </c>
      <c r="M367" s="89">
        <f t="shared" si="48"/>
        <v>94.310999999999993</v>
      </c>
      <c r="N367" s="82">
        <v>33.43</v>
      </c>
      <c r="O367" s="34">
        <v>39.51</v>
      </c>
      <c r="P367" s="34">
        <v>6.94</v>
      </c>
      <c r="Q367" s="34">
        <v>17.670000000000002</v>
      </c>
      <c r="R367" s="34">
        <v>0.27</v>
      </c>
      <c r="S367" s="34">
        <v>0.22</v>
      </c>
      <c r="T367" s="34">
        <v>0.26</v>
      </c>
      <c r="U367" s="34">
        <v>0.2</v>
      </c>
      <c r="V367" s="34">
        <v>0.46</v>
      </c>
      <c r="W367" s="34">
        <v>0.93</v>
      </c>
      <c r="X367" s="34">
        <v>1.1818725695483099</v>
      </c>
      <c r="Y367" s="34">
        <v>1.389470535447203</v>
      </c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6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</row>
    <row r="368" spans="1:47" ht="15.75" customHeight="1">
      <c r="A368" s="51">
        <v>45776</v>
      </c>
      <c r="B368" s="69" t="s">
        <v>386</v>
      </c>
      <c r="C368" s="70">
        <v>1523</v>
      </c>
      <c r="D368" s="71">
        <v>15.2</v>
      </c>
      <c r="E368" s="71">
        <v>15.3</v>
      </c>
      <c r="F368" s="71">
        <v>4.4000000000000004</v>
      </c>
      <c r="G368" s="71">
        <v>0.2</v>
      </c>
      <c r="H368" s="71">
        <v>0.84</v>
      </c>
      <c r="I368" s="72">
        <v>1.2E-2</v>
      </c>
      <c r="J368" s="72">
        <v>0.13200000000000001</v>
      </c>
      <c r="K368" s="72">
        <v>8.2000000000000003E-2</v>
      </c>
      <c r="L368" s="72">
        <v>1.6E-2</v>
      </c>
      <c r="M368" s="89">
        <f t="shared" si="48"/>
        <v>94.317999999999998</v>
      </c>
      <c r="N368" s="82">
        <v>33.25</v>
      </c>
      <c r="O368" s="34">
        <v>39.53</v>
      </c>
      <c r="P368" s="34">
        <v>6.9</v>
      </c>
      <c r="Q368" s="34">
        <v>18.13</v>
      </c>
      <c r="R368" s="34">
        <v>0.28999999999999998</v>
      </c>
      <c r="S368" s="34">
        <v>0.14000000000000001</v>
      </c>
      <c r="T368" s="34">
        <v>0.21</v>
      </c>
      <c r="U368" s="34">
        <v>0.18</v>
      </c>
      <c r="V368" s="34">
        <v>0.42</v>
      </c>
      <c r="W368" s="34">
        <v>0.83</v>
      </c>
      <c r="X368" s="34">
        <f t="shared" ref="X368:X371" si="51">O368/N368</f>
        <v>1.1888721804511277</v>
      </c>
      <c r="Y368" s="34">
        <f t="shared" ref="Y368:Y371" si="52">(P368+O368)/N368</f>
        <v>1.396390977443609</v>
      </c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6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</row>
    <row r="369" spans="1:47" ht="15.75" customHeight="1">
      <c r="A369" s="51">
        <v>45776</v>
      </c>
      <c r="B369" s="69" t="s">
        <v>387</v>
      </c>
      <c r="C369" s="70">
        <v>1468</v>
      </c>
      <c r="D369" s="71">
        <v>17.5</v>
      </c>
      <c r="E369" s="71">
        <v>18</v>
      </c>
      <c r="F369" s="71">
        <v>4.3099999999999996</v>
      </c>
      <c r="G369" s="71">
        <v>0.16</v>
      </c>
      <c r="H369" s="71">
        <v>0.28000000000000003</v>
      </c>
      <c r="I369" s="72">
        <v>3.4000000000000002E-2</v>
      </c>
      <c r="J369" s="72">
        <v>0.11700000000000001</v>
      </c>
      <c r="K369" s="72">
        <v>2.3E-2</v>
      </c>
      <c r="L369" s="72">
        <v>1.4999999999999999E-2</v>
      </c>
      <c r="M369" s="89">
        <f t="shared" si="48"/>
        <v>95.061000000000007</v>
      </c>
      <c r="N369" s="82">
        <v>34.549999999999997</v>
      </c>
      <c r="O369" s="34">
        <v>38.340000000000003</v>
      </c>
      <c r="P369" s="34">
        <v>6.85</v>
      </c>
      <c r="Q369" s="34">
        <v>17.05</v>
      </c>
      <c r="R369" s="34">
        <v>0.37</v>
      </c>
      <c r="S369" s="34">
        <v>0.36</v>
      </c>
      <c r="T369" s="34">
        <v>0.28999999999999998</v>
      </c>
      <c r="U369" s="34">
        <v>0.34</v>
      </c>
      <c r="V369" s="34">
        <v>0.59</v>
      </c>
      <c r="W369" s="34">
        <v>1.1499999999999999</v>
      </c>
      <c r="X369" s="34">
        <f t="shared" si="51"/>
        <v>1.1096960926193924</v>
      </c>
      <c r="Y369" s="34">
        <f t="shared" si="52"/>
        <v>1.3079594790159192</v>
      </c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6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</row>
    <row r="370" spans="1:47" ht="15.75" customHeight="1">
      <c r="A370" s="51">
        <v>45776</v>
      </c>
      <c r="B370" s="69" t="s">
        <v>388</v>
      </c>
      <c r="C370" s="70">
        <v>1474</v>
      </c>
      <c r="D370" s="71">
        <v>19.55</v>
      </c>
      <c r="E370" s="71">
        <v>20.05</v>
      </c>
      <c r="F370" s="71">
        <v>4.16</v>
      </c>
      <c r="G370" s="71">
        <v>0.17</v>
      </c>
      <c r="H370" s="71">
        <v>0.44</v>
      </c>
      <c r="I370" s="72">
        <v>2.4E-2</v>
      </c>
      <c r="J370" s="72">
        <v>0.109</v>
      </c>
      <c r="K370" s="72">
        <v>4.4999999999999998E-2</v>
      </c>
      <c r="L370" s="72">
        <v>1.4999999999999999E-2</v>
      </c>
      <c r="M370" s="89">
        <f t="shared" si="48"/>
        <v>95.037000000000006</v>
      </c>
      <c r="N370" s="82">
        <v>34.57</v>
      </c>
      <c r="O370" s="34">
        <v>39.020000000000003</v>
      </c>
      <c r="P370" s="34">
        <v>6.77</v>
      </c>
      <c r="Q370" s="34">
        <v>16.64</v>
      </c>
      <c r="R370" s="34">
        <v>0.34</v>
      </c>
      <c r="S370" s="34">
        <v>0.33</v>
      </c>
      <c r="T370" s="34">
        <v>0.27</v>
      </c>
      <c r="U370" s="34">
        <v>0.26</v>
      </c>
      <c r="V370" s="34">
        <v>0.61</v>
      </c>
      <c r="W370" s="34">
        <v>1.06</v>
      </c>
      <c r="X370" s="34">
        <f t="shared" si="51"/>
        <v>1.1287243274515477</v>
      </c>
      <c r="Y370" s="34">
        <f t="shared" si="52"/>
        <v>1.3245588660688461</v>
      </c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6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</row>
    <row r="371" spans="1:47" ht="15.75" customHeight="1">
      <c r="A371" s="51">
        <v>45776</v>
      </c>
      <c r="B371" s="69" t="s">
        <v>389</v>
      </c>
      <c r="C371" s="70">
        <v>1498</v>
      </c>
      <c r="D371" s="71">
        <v>21.3</v>
      </c>
      <c r="E371" s="71">
        <v>21.4</v>
      </c>
      <c r="F371" s="71">
        <v>4.22</v>
      </c>
      <c r="G371" s="71">
        <v>0.17</v>
      </c>
      <c r="H371" s="71">
        <v>0.43</v>
      </c>
      <c r="I371" s="72">
        <v>2.1999999999999999E-2</v>
      </c>
      <c r="J371" s="72">
        <v>0.112</v>
      </c>
      <c r="K371" s="72">
        <v>4.4999999999999998E-2</v>
      </c>
      <c r="L371" s="72">
        <v>1.2999999999999999E-2</v>
      </c>
      <c r="M371" s="89">
        <f t="shared" si="48"/>
        <v>94.988</v>
      </c>
      <c r="N371" s="82">
        <v>34.06</v>
      </c>
      <c r="O371" s="34">
        <v>39.19</v>
      </c>
      <c r="P371" s="34">
        <v>6.94</v>
      </c>
      <c r="Q371" s="34">
        <v>17</v>
      </c>
      <c r="R371" s="34">
        <v>0.36</v>
      </c>
      <c r="S371" s="34">
        <v>0.27</v>
      </c>
      <c r="T371" s="34">
        <v>0.26</v>
      </c>
      <c r="U371" s="34">
        <v>0.31</v>
      </c>
      <c r="V371" s="34">
        <v>0.5</v>
      </c>
      <c r="W371" s="34">
        <v>1</v>
      </c>
      <c r="X371" s="34">
        <f t="shared" si="51"/>
        <v>1.1506165590135053</v>
      </c>
      <c r="Y371" s="34">
        <f t="shared" si="52"/>
        <v>1.354374633000587</v>
      </c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6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</row>
    <row r="372" spans="1:47" ht="15.75" customHeight="1">
      <c r="A372" s="51">
        <v>45776</v>
      </c>
      <c r="B372" s="69" t="s">
        <v>390</v>
      </c>
      <c r="C372" s="70" t="s">
        <v>97</v>
      </c>
      <c r="D372" s="71">
        <v>23.2</v>
      </c>
      <c r="E372" s="71">
        <v>23.3</v>
      </c>
      <c r="F372" s="71">
        <v>4.37</v>
      </c>
      <c r="G372" s="71">
        <v>0.19</v>
      </c>
      <c r="H372" s="71">
        <v>0.42</v>
      </c>
      <c r="I372" s="72">
        <v>2.5000000000000001E-2</v>
      </c>
      <c r="J372" s="72">
        <v>0.114</v>
      </c>
      <c r="K372" s="72">
        <v>4.5999999999999999E-2</v>
      </c>
      <c r="L372" s="72">
        <v>1.2999999999999999E-2</v>
      </c>
      <c r="M372" s="89">
        <f t="shared" si="48"/>
        <v>94.822000000000003</v>
      </c>
      <c r="N372" s="82">
        <v>35.08</v>
      </c>
      <c r="O372" s="34">
        <v>38.46</v>
      </c>
      <c r="P372" s="34">
        <v>6.75</v>
      </c>
      <c r="Q372" s="34">
        <v>17.16</v>
      </c>
      <c r="R372" s="34">
        <v>0.27</v>
      </c>
      <c r="S372" s="34">
        <v>0.26</v>
      </c>
      <c r="T372" s="34">
        <v>0.25</v>
      </c>
      <c r="U372" s="34">
        <v>0.21</v>
      </c>
      <c r="V372" s="34">
        <v>0.49</v>
      </c>
      <c r="W372" s="34">
        <v>0.96</v>
      </c>
      <c r="X372" s="34">
        <v>1.0963511972633979</v>
      </c>
      <c r="Y372" s="34">
        <v>1.2887685290763968</v>
      </c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6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</row>
    <row r="373" spans="1:47" ht="15.75" customHeight="1">
      <c r="A373" s="51"/>
      <c r="B373" s="69"/>
      <c r="C373" s="70"/>
      <c r="D373" s="71"/>
      <c r="E373" s="71"/>
      <c r="F373" s="71"/>
      <c r="G373" s="71"/>
      <c r="H373" s="71"/>
      <c r="I373" s="72"/>
      <c r="J373" s="72"/>
      <c r="K373" s="72"/>
      <c r="L373" s="72"/>
      <c r="M373" s="89"/>
      <c r="N373" s="82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6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</row>
    <row r="374" spans="1:47" ht="15.75" customHeight="1">
      <c r="A374" s="51">
        <v>45777</v>
      </c>
      <c r="B374" s="69" t="s">
        <v>391</v>
      </c>
      <c r="C374" s="70">
        <v>1468</v>
      </c>
      <c r="D374" s="71">
        <v>2</v>
      </c>
      <c r="E374" s="71">
        <v>2.2000000000000002</v>
      </c>
      <c r="F374" s="71">
        <v>4.4000000000000004</v>
      </c>
      <c r="G374" s="71">
        <v>0.15</v>
      </c>
      <c r="H374" s="71">
        <v>0.28000000000000003</v>
      </c>
      <c r="I374" s="72">
        <v>4.2000000000000003E-2</v>
      </c>
      <c r="J374" s="72">
        <v>0.104</v>
      </c>
      <c r="K374" s="72">
        <v>2.3E-2</v>
      </c>
      <c r="L374" s="72">
        <v>1.2999999999999999E-2</v>
      </c>
      <c r="M374" s="89">
        <f t="shared" si="48"/>
        <v>94.988</v>
      </c>
      <c r="N374" s="82">
        <v>34.11</v>
      </c>
      <c r="O374" s="34">
        <v>38.950000000000003</v>
      </c>
      <c r="P374" s="34">
        <v>6.92</v>
      </c>
      <c r="Q374" s="34">
        <v>17.079999999999998</v>
      </c>
      <c r="R374" s="34">
        <v>0.56000000000000005</v>
      </c>
      <c r="S374" s="34">
        <v>0.32</v>
      </c>
      <c r="T374" s="34">
        <v>0.25</v>
      </c>
      <c r="U374" s="34">
        <v>0.25</v>
      </c>
      <c r="V374" s="34">
        <v>0.49</v>
      </c>
      <c r="W374" s="34">
        <v>0.96</v>
      </c>
      <c r="X374" s="34">
        <v>1.1418938727645853</v>
      </c>
      <c r="Y374" s="34">
        <v>1.3447669305189096</v>
      </c>
      <c r="Z374" s="34"/>
      <c r="AA374" s="34" t="s">
        <v>50</v>
      </c>
      <c r="AB374" s="34">
        <v>6.3</v>
      </c>
      <c r="AC374" s="34">
        <v>25</v>
      </c>
      <c r="AD374" s="34">
        <v>18.8</v>
      </c>
      <c r="AE374" s="34">
        <v>0.6</v>
      </c>
      <c r="AF374" s="34">
        <v>3.22</v>
      </c>
      <c r="AG374" s="34">
        <v>52.379999999999995</v>
      </c>
      <c r="AH374" s="34">
        <v>1.3297872340425532</v>
      </c>
      <c r="AI374" s="34">
        <v>42.922374429223744</v>
      </c>
      <c r="AJ374" s="34">
        <v>860.71</v>
      </c>
      <c r="AK374" s="36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</row>
    <row r="375" spans="1:47" ht="15.75" customHeight="1">
      <c r="A375" s="51">
        <v>45777</v>
      </c>
      <c r="B375" s="69" t="s">
        <v>392</v>
      </c>
      <c r="C375" s="70">
        <v>1497</v>
      </c>
      <c r="D375" s="71">
        <v>3.5</v>
      </c>
      <c r="E375" s="71">
        <v>4</v>
      </c>
      <c r="F375" s="71">
        <v>4.3499999999999996</v>
      </c>
      <c r="G375" s="71">
        <v>0.18</v>
      </c>
      <c r="H375" s="71">
        <v>0.68</v>
      </c>
      <c r="I375" s="72">
        <v>1.7999999999999999E-2</v>
      </c>
      <c r="J375" s="72">
        <v>0.129</v>
      </c>
      <c r="K375" s="72">
        <v>6.4000000000000001E-2</v>
      </c>
      <c r="L375" s="72">
        <v>1.2999999999999999E-2</v>
      </c>
      <c r="M375" s="89">
        <f t="shared" si="48"/>
        <v>94.566000000000003</v>
      </c>
      <c r="N375" s="82">
        <v>34.590000000000003</v>
      </c>
      <c r="O375" s="34">
        <v>38.96</v>
      </c>
      <c r="P375" s="34">
        <v>6.83</v>
      </c>
      <c r="Q375" s="34">
        <v>17.05</v>
      </c>
      <c r="R375" s="34">
        <v>0.28000000000000003</v>
      </c>
      <c r="S375" s="34">
        <v>0.26</v>
      </c>
      <c r="T375" s="34">
        <v>0.24</v>
      </c>
      <c r="U375" s="34">
        <v>0.2</v>
      </c>
      <c r="V375" s="34">
        <v>0.48</v>
      </c>
      <c r="W375" s="34">
        <v>0.99</v>
      </c>
      <c r="X375" s="34">
        <v>1.126337091644984</v>
      </c>
      <c r="Y375" s="34">
        <v>1.3237930037583114</v>
      </c>
      <c r="Z375" s="34"/>
      <c r="AA375" s="34" t="s">
        <v>53</v>
      </c>
      <c r="AB375" s="34">
        <v>14.5</v>
      </c>
      <c r="AC375" s="34" t="s">
        <v>97</v>
      </c>
      <c r="AD375" s="34"/>
      <c r="AE375" s="34"/>
      <c r="AF375" s="34"/>
      <c r="AG375" s="34"/>
      <c r="AH375" s="34"/>
      <c r="AI375" s="34"/>
      <c r="AJ375" s="34"/>
      <c r="AK375" s="36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</row>
    <row r="376" spans="1:47" ht="15.75" customHeight="1">
      <c r="A376" s="51">
        <v>45777</v>
      </c>
      <c r="B376" s="69" t="s">
        <v>393</v>
      </c>
      <c r="C376" s="70">
        <v>1486</v>
      </c>
      <c r="D376" s="71">
        <v>6.1</v>
      </c>
      <c r="E376" s="71">
        <v>6.2</v>
      </c>
      <c r="F376" s="71">
        <v>4.2699999999999996</v>
      </c>
      <c r="G376" s="71">
        <v>0.18</v>
      </c>
      <c r="H376" s="71">
        <v>0.43</v>
      </c>
      <c r="I376" s="72">
        <v>2.7E-2</v>
      </c>
      <c r="J376" s="72">
        <v>0.11700000000000001</v>
      </c>
      <c r="K376" s="72">
        <v>4.3999999999999997E-2</v>
      </c>
      <c r="L376" s="72">
        <v>1.2999999999999999E-2</v>
      </c>
      <c r="M376" s="89">
        <f t="shared" si="48"/>
        <v>94.918999999999997</v>
      </c>
      <c r="N376" s="82">
        <v>35.46</v>
      </c>
      <c r="O376" s="34">
        <v>38.17</v>
      </c>
      <c r="P376" s="34">
        <v>6.72</v>
      </c>
      <c r="Q376" s="34">
        <v>16.75</v>
      </c>
      <c r="R376" s="34">
        <v>0.4</v>
      </c>
      <c r="S376" s="34">
        <v>0.3</v>
      </c>
      <c r="T376" s="34">
        <v>0.25</v>
      </c>
      <c r="U376" s="34">
        <v>0.24</v>
      </c>
      <c r="V376" s="34">
        <v>0.55000000000000004</v>
      </c>
      <c r="W376" s="34">
        <v>1</v>
      </c>
      <c r="X376" s="34">
        <v>1.08</v>
      </c>
      <c r="Y376" s="34">
        <v>1.27</v>
      </c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6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</row>
    <row r="377" spans="1:47" ht="15.75" customHeight="1">
      <c r="A377" s="51">
        <v>45777</v>
      </c>
      <c r="B377" s="69" t="s">
        <v>394</v>
      </c>
      <c r="C377" s="70">
        <v>1481</v>
      </c>
      <c r="D377" s="71">
        <v>8.25</v>
      </c>
      <c r="E377" s="71">
        <v>8.35</v>
      </c>
      <c r="F377" s="71">
        <v>4.33</v>
      </c>
      <c r="G377" s="71">
        <v>0.18</v>
      </c>
      <c r="H377" s="71">
        <v>0.55000000000000004</v>
      </c>
      <c r="I377" s="72">
        <v>2.5999999999999999E-2</v>
      </c>
      <c r="J377" s="72">
        <v>0.111</v>
      </c>
      <c r="K377" s="72">
        <v>5.1999999999999998E-2</v>
      </c>
      <c r="L377" s="72">
        <v>1.4E-2</v>
      </c>
      <c r="M377" s="89">
        <f t="shared" si="48"/>
        <v>94.736999999999995</v>
      </c>
      <c r="N377" s="82">
        <v>35.869999999999997</v>
      </c>
      <c r="O377" s="34">
        <v>37.85</v>
      </c>
      <c r="P377" s="34">
        <v>6.64</v>
      </c>
      <c r="Q377" s="34">
        <v>17.149999999999999</v>
      </c>
      <c r="R377" s="34">
        <v>0.22</v>
      </c>
      <c r="S377" s="34">
        <v>0.24</v>
      </c>
      <c r="T377" s="34">
        <v>0.24</v>
      </c>
      <c r="U377" s="34">
        <v>0.22</v>
      </c>
      <c r="V377" s="34">
        <v>0.52</v>
      </c>
      <c r="W377" s="34">
        <v>0.94</v>
      </c>
      <c r="X377" s="34">
        <v>1.06</v>
      </c>
      <c r="Y377" s="34">
        <v>1.24</v>
      </c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6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</row>
    <row r="378" spans="1:47" ht="15.75" customHeight="1">
      <c r="A378" s="51">
        <v>45777</v>
      </c>
      <c r="B378" s="69" t="s">
        <v>395</v>
      </c>
      <c r="C378" s="70">
        <v>1476</v>
      </c>
      <c r="D378" s="71">
        <v>11.1</v>
      </c>
      <c r="E378" s="71">
        <v>11.2</v>
      </c>
      <c r="F378" s="71">
        <v>4.2</v>
      </c>
      <c r="G378" s="71">
        <v>0.14000000000000001</v>
      </c>
      <c r="H378" s="71">
        <v>0.43</v>
      </c>
      <c r="I378" s="72">
        <v>2.5000000000000001E-2</v>
      </c>
      <c r="J378" s="72">
        <v>9.2999999999999999E-2</v>
      </c>
      <c r="K378" s="72">
        <v>4.2000000000000003E-2</v>
      </c>
      <c r="L378" s="72">
        <v>1.2E-2</v>
      </c>
      <c r="M378" s="89">
        <f t="shared" si="48"/>
        <v>95.058000000000007</v>
      </c>
      <c r="N378" s="82">
        <v>34.619999999999997</v>
      </c>
      <c r="O378" s="34">
        <v>38.619999999999997</v>
      </c>
      <c r="P378" s="34">
        <v>6.79</v>
      </c>
      <c r="Q378" s="34">
        <v>17.62</v>
      </c>
      <c r="R378" s="34">
        <v>0.25</v>
      </c>
      <c r="S378" s="34">
        <v>0.2</v>
      </c>
      <c r="T378" s="34">
        <v>0.24</v>
      </c>
      <c r="U378" s="34">
        <v>0.18</v>
      </c>
      <c r="V378" s="34">
        <v>0.44</v>
      </c>
      <c r="W378" s="34">
        <v>0.93</v>
      </c>
      <c r="X378" s="34">
        <v>1.1155401502021953</v>
      </c>
      <c r="Y378" s="34">
        <v>1.3116695551704218</v>
      </c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6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</row>
    <row r="379" spans="1:47" ht="15.75" customHeight="1">
      <c r="A379" s="51">
        <v>45777</v>
      </c>
      <c r="B379" s="69" t="s">
        <v>396</v>
      </c>
      <c r="C379" s="70">
        <v>1489</v>
      </c>
      <c r="D379" s="71">
        <v>13</v>
      </c>
      <c r="E379" s="71">
        <v>13.1</v>
      </c>
      <c r="F379" s="71">
        <v>4.38</v>
      </c>
      <c r="G379" s="71">
        <v>0.18</v>
      </c>
      <c r="H379" s="71">
        <v>0.61</v>
      </c>
      <c r="I379" s="72">
        <v>1.7999999999999999E-2</v>
      </c>
      <c r="J379" s="72">
        <v>0.112</v>
      </c>
      <c r="K379" s="72">
        <v>6.2E-2</v>
      </c>
      <c r="L379" s="72">
        <v>1.4E-2</v>
      </c>
      <c r="M379" s="89">
        <f t="shared" si="48"/>
        <v>94.623999999999995</v>
      </c>
      <c r="N379" s="82">
        <v>34.43</v>
      </c>
      <c r="O379" s="34">
        <v>38.97</v>
      </c>
      <c r="P379" s="34">
        <v>6.8</v>
      </c>
      <c r="Q379" s="34">
        <v>17.170000000000002</v>
      </c>
      <c r="R379" s="34">
        <v>0.27</v>
      </c>
      <c r="S379" s="34">
        <v>0.24</v>
      </c>
      <c r="T379" s="34">
        <v>0.25</v>
      </c>
      <c r="U379" s="34">
        <v>0.25</v>
      </c>
      <c r="V379" s="34">
        <v>0.55000000000000004</v>
      </c>
      <c r="W379" s="34">
        <v>0.95</v>
      </c>
      <c r="X379" s="34">
        <v>1.131861748475167</v>
      </c>
      <c r="Y379" s="34">
        <v>1.3293639268080162</v>
      </c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6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</row>
    <row r="380" spans="1:47" ht="15.75" customHeight="1">
      <c r="A380" s="51">
        <v>45777</v>
      </c>
      <c r="B380" s="69" t="s">
        <v>397</v>
      </c>
      <c r="C380" s="70">
        <v>1494</v>
      </c>
      <c r="D380" s="71">
        <v>14.5</v>
      </c>
      <c r="E380" s="71">
        <v>15</v>
      </c>
      <c r="F380" s="71">
        <v>4.26</v>
      </c>
      <c r="G380" s="71">
        <v>0.17</v>
      </c>
      <c r="H380" s="71">
        <v>0.42</v>
      </c>
      <c r="I380" s="72">
        <v>2.8000000000000001E-2</v>
      </c>
      <c r="J380" s="72">
        <v>9.9000000000000005E-2</v>
      </c>
      <c r="K380" s="72">
        <v>4.9000000000000002E-2</v>
      </c>
      <c r="L380" s="72">
        <v>1.6E-2</v>
      </c>
      <c r="M380" s="89">
        <f t="shared" si="48"/>
        <v>94.957999999999998</v>
      </c>
      <c r="N380" s="82">
        <v>34.880000000000003</v>
      </c>
      <c r="O380" s="34">
        <v>38.29</v>
      </c>
      <c r="P380" s="34">
        <v>6.58</v>
      </c>
      <c r="Q380" s="34">
        <v>17.5</v>
      </c>
      <c r="R380" s="34">
        <v>0.33</v>
      </c>
      <c r="S380" s="34">
        <v>0.23</v>
      </c>
      <c r="T380" s="34">
        <v>0.24</v>
      </c>
      <c r="U380" s="34">
        <v>0.24</v>
      </c>
      <c r="V380" s="34">
        <v>0.63</v>
      </c>
      <c r="W380" s="34">
        <v>0.97</v>
      </c>
      <c r="X380" s="34">
        <f t="shared" ref="X380:X383" si="53">O380/N380</f>
        <v>1.0977637614678899</v>
      </c>
      <c r="Y380" s="34">
        <f t="shared" ref="Y380:Y383" si="54">(P380+O380)/N380</f>
        <v>1.2864105504587153</v>
      </c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6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</row>
    <row r="381" spans="1:47" ht="15.75" customHeight="1">
      <c r="A381" s="51">
        <v>45777</v>
      </c>
      <c r="B381" s="69" t="s">
        <v>398</v>
      </c>
      <c r="C381" s="70">
        <v>1471</v>
      </c>
      <c r="D381" s="71">
        <v>16.5</v>
      </c>
      <c r="E381" s="71">
        <v>17</v>
      </c>
      <c r="F381" s="71">
        <v>4.28</v>
      </c>
      <c r="G381" s="71">
        <v>0.2</v>
      </c>
      <c r="H381" s="71">
        <v>0.44</v>
      </c>
      <c r="I381" s="72">
        <v>3.2000000000000001E-2</v>
      </c>
      <c r="J381" s="72">
        <v>9.9000000000000005E-2</v>
      </c>
      <c r="K381" s="72">
        <v>4.3999999999999997E-2</v>
      </c>
      <c r="L381" s="72">
        <v>2.3E-2</v>
      </c>
      <c r="M381" s="89">
        <f t="shared" si="48"/>
        <v>94.882000000000005</v>
      </c>
      <c r="N381" s="82">
        <v>35.49</v>
      </c>
      <c r="O381" s="34">
        <v>37.86</v>
      </c>
      <c r="P381" s="34">
        <v>6.37</v>
      </c>
      <c r="Q381" s="34">
        <v>17.28</v>
      </c>
      <c r="R381" s="34">
        <v>0.36</v>
      </c>
      <c r="S381" s="34">
        <v>0.32</v>
      </c>
      <c r="T381" s="34">
        <v>0.25</v>
      </c>
      <c r="U381" s="34">
        <v>0.26</v>
      </c>
      <c r="V381" s="34">
        <v>0.65</v>
      </c>
      <c r="W381" s="34">
        <v>1</v>
      </c>
      <c r="X381" s="34">
        <f t="shared" si="53"/>
        <v>1.066779374471682</v>
      </c>
      <c r="Y381" s="34">
        <f t="shared" si="54"/>
        <v>1.2462665539588615</v>
      </c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6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</row>
    <row r="382" spans="1:47" ht="15.75" customHeight="1">
      <c r="A382" s="51">
        <v>45777</v>
      </c>
      <c r="B382" s="69" t="s">
        <v>399</v>
      </c>
      <c r="C382" s="70">
        <v>1477</v>
      </c>
      <c r="D382" s="71">
        <v>19</v>
      </c>
      <c r="E382" s="71">
        <v>19.100000000000001</v>
      </c>
      <c r="F382" s="71">
        <v>4.29</v>
      </c>
      <c r="G382" s="71">
        <v>0.17</v>
      </c>
      <c r="H382" s="71">
        <v>0.32</v>
      </c>
      <c r="I382" s="72">
        <v>4.8000000000000001E-2</v>
      </c>
      <c r="J382" s="72">
        <v>9.7000000000000003E-2</v>
      </c>
      <c r="K382" s="72">
        <v>3.1E-2</v>
      </c>
      <c r="L382" s="72">
        <v>1.6E-2</v>
      </c>
      <c r="M382" s="89">
        <f t="shared" si="48"/>
        <v>95.028000000000006</v>
      </c>
      <c r="N382" s="82">
        <v>36.76</v>
      </c>
      <c r="O382" s="34">
        <v>37.270000000000003</v>
      </c>
      <c r="P382" s="34">
        <v>6.17</v>
      </c>
      <c r="Q382" s="34">
        <v>16.57</v>
      </c>
      <c r="R382" s="34">
        <v>0.52</v>
      </c>
      <c r="S382" s="34">
        <v>0.41</v>
      </c>
      <c r="T382" s="34">
        <v>0.3</v>
      </c>
      <c r="U382" s="34">
        <v>0.28999999999999998</v>
      </c>
      <c r="V382" s="34">
        <v>0.6</v>
      </c>
      <c r="W382" s="34">
        <v>0.99</v>
      </c>
      <c r="X382" s="34">
        <f t="shared" si="53"/>
        <v>1.0138737758433081</v>
      </c>
      <c r="Y382" s="34">
        <f t="shared" si="54"/>
        <v>1.1817192600652886</v>
      </c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6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</row>
    <row r="383" spans="1:47" ht="15.75" customHeight="1">
      <c r="A383" s="51">
        <v>45777</v>
      </c>
      <c r="B383" s="69" t="s">
        <v>400</v>
      </c>
      <c r="C383" s="70">
        <v>1469</v>
      </c>
      <c r="D383" s="71">
        <v>20.5</v>
      </c>
      <c r="E383" s="71">
        <v>21</v>
      </c>
      <c r="F383" s="71">
        <v>4.29</v>
      </c>
      <c r="G383" s="71">
        <v>0.16</v>
      </c>
      <c r="H383" s="71">
        <v>0.33</v>
      </c>
      <c r="I383" s="72">
        <v>4.2000000000000003E-2</v>
      </c>
      <c r="J383" s="72">
        <v>0.1</v>
      </c>
      <c r="K383" s="72">
        <v>3.6999999999999998E-2</v>
      </c>
      <c r="L383" s="72">
        <v>1.6E-2</v>
      </c>
      <c r="M383" s="89">
        <f t="shared" si="48"/>
        <v>95.025000000000006</v>
      </c>
      <c r="N383" s="82">
        <v>35.869999999999997</v>
      </c>
      <c r="O383" s="34">
        <v>37.17</v>
      </c>
      <c r="P383" s="34">
        <v>7.28</v>
      </c>
      <c r="Q383" s="34">
        <v>16.57</v>
      </c>
      <c r="R383" s="34">
        <v>0.46</v>
      </c>
      <c r="S383" s="34">
        <v>0.37</v>
      </c>
      <c r="T383" s="34">
        <v>0.26</v>
      </c>
      <c r="U383" s="34">
        <v>0.34</v>
      </c>
      <c r="V383" s="34">
        <v>0.5</v>
      </c>
      <c r="W383" s="34">
        <v>1.07</v>
      </c>
      <c r="X383" s="34">
        <f t="shared" si="53"/>
        <v>1.0362419849456372</v>
      </c>
      <c r="Y383" s="34">
        <f t="shared" si="54"/>
        <v>1.2391971006412046</v>
      </c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6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</row>
    <row r="384" spans="1:47" ht="15.75" customHeight="1">
      <c r="A384" s="51">
        <v>45777</v>
      </c>
      <c r="B384" s="69" t="s">
        <v>401</v>
      </c>
      <c r="C384" s="70">
        <v>1499</v>
      </c>
      <c r="D384" s="71">
        <v>23</v>
      </c>
      <c r="E384" s="71">
        <v>23.1</v>
      </c>
      <c r="F384" s="71">
        <v>4.34</v>
      </c>
      <c r="G384" s="71">
        <v>0.17</v>
      </c>
      <c r="H384" s="71">
        <v>0.49</v>
      </c>
      <c r="I384" s="72">
        <v>2.1000000000000001E-2</v>
      </c>
      <c r="J384" s="72">
        <v>0.10299999999999999</v>
      </c>
      <c r="K384" s="72">
        <v>4.8000000000000001E-2</v>
      </c>
      <c r="L384" s="72">
        <v>1.0999999999999999E-2</v>
      </c>
      <c r="M384" s="89">
        <f t="shared" si="48"/>
        <v>94.817000000000007</v>
      </c>
      <c r="N384" s="82">
        <v>35.99</v>
      </c>
      <c r="O384" s="34">
        <v>37.520000000000003</v>
      </c>
      <c r="P384" s="34">
        <v>6.67</v>
      </c>
      <c r="Q384" s="34">
        <v>17.13</v>
      </c>
      <c r="R384" s="34">
        <v>0.34</v>
      </c>
      <c r="S384" s="34">
        <v>0.31</v>
      </c>
      <c r="T384" s="34">
        <v>0.26</v>
      </c>
      <c r="U384" s="34">
        <v>0.19</v>
      </c>
      <c r="V384" s="34">
        <v>0.49</v>
      </c>
      <c r="W384" s="34">
        <v>1</v>
      </c>
      <c r="X384" s="34">
        <v>1.0425118088357876</v>
      </c>
      <c r="Y384" s="34">
        <v>1.2278410669630453</v>
      </c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6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</row>
    <row r="385" spans="1:47" ht="15.75" customHeight="1">
      <c r="A385" s="51"/>
      <c r="B385" s="69"/>
      <c r="C385" s="70"/>
      <c r="D385" s="71"/>
      <c r="E385" s="71"/>
      <c r="F385" s="71"/>
      <c r="G385" s="71"/>
      <c r="H385" s="71"/>
      <c r="I385" s="72"/>
      <c r="J385" s="72"/>
      <c r="K385" s="72"/>
      <c r="L385" s="72"/>
      <c r="M385" s="89"/>
      <c r="N385" s="82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6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</row>
    <row r="386" spans="1:47" ht="15.75" customHeight="1">
      <c r="A386" s="51"/>
      <c r="B386" s="69"/>
      <c r="C386" s="70"/>
      <c r="D386" s="71"/>
      <c r="E386" s="71"/>
      <c r="F386" s="71"/>
      <c r="G386" s="71"/>
      <c r="H386" s="71"/>
      <c r="I386" s="72"/>
      <c r="J386" s="72"/>
      <c r="K386" s="72"/>
      <c r="L386" s="72"/>
      <c r="M386" s="89"/>
      <c r="N386" s="82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6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</row>
    <row r="387" spans="1:47" ht="15.75" customHeight="1">
      <c r="A387" s="51"/>
      <c r="B387" s="33"/>
      <c r="C387" s="37"/>
      <c r="D387" s="34"/>
      <c r="E387" s="34"/>
      <c r="F387" s="34"/>
      <c r="G387" s="34"/>
      <c r="H387" s="34"/>
      <c r="I387" s="31"/>
      <c r="J387" s="31"/>
      <c r="K387" s="31"/>
      <c r="L387" s="31"/>
      <c r="M387" s="35"/>
      <c r="N387" s="82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6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</row>
    <row r="388" spans="1:47" ht="15.75" customHeight="1">
      <c r="A388" s="52"/>
      <c r="B388" s="53"/>
      <c r="C388" s="54"/>
      <c r="D388" s="55"/>
      <c r="E388" s="55"/>
      <c r="F388" s="55"/>
      <c r="G388" s="55"/>
      <c r="H388" s="55"/>
      <c r="I388" s="56"/>
      <c r="J388" s="56"/>
      <c r="K388" s="56"/>
      <c r="L388" s="56"/>
      <c r="M388" s="56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7"/>
      <c r="AB388" s="55"/>
      <c r="AC388" s="55"/>
      <c r="AD388" s="55"/>
      <c r="AE388" s="55"/>
      <c r="AF388" s="55"/>
      <c r="AG388" s="55"/>
      <c r="AH388" s="55"/>
      <c r="AI388" s="55"/>
      <c r="AJ388" s="55"/>
      <c r="AK388" s="58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</row>
    <row r="389" spans="1:47" ht="15.75" customHeight="1">
      <c r="A389" s="41" t="s">
        <v>41</v>
      </c>
      <c r="B389" s="15"/>
      <c r="C389" s="16">
        <f>MIN(C6:C388)</f>
        <v>1363</v>
      </c>
      <c r="D389" s="15"/>
      <c r="E389" s="15"/>
      <c r="F389" s="14">
        <f t="shared" ref="F389:Y389" si="55">MIN(F6:F388)</f>
        <v>3.97</v>
      </c>
      <c r="G389" s="14">
        <f t="shared" si="55"/>
        <v>0.1</v>
      </c>
      <c r="H389" s="14">
        <f t="shared" si="55"/>
        <v>0.09</v>
      </c>
      <c r="I389" s="17">
        <f t="shared" si="55"/>
        <v>0.01</v>
      </c>
      <c r="J389" s="17">
        <f t="shared" si="55"/>
        <v>0.08</v>
      </c>
      <c r="K389" s="17">
        <f t="shared" si="55"/>
        <v>5.0000000000000001E-3</v>
      </c>
      <c r="L389" s="17">
        <f t="shared" si="55"/>
        <v>2E-3</v>
      </c>
      <c r="M389" s="17">
        <f t="shared" si="55"/>
        <v>92.438000000000002</v>
      </c>
      <c r="N389" s="14">
        <f t="shared" si="55"/>
        <v>33.020000000000003</v>
      </c>
      <c r="O389" s="14">
        <f t="shared" si="55"/>
        <v>34.07</v>
      </c>
      <c r="P389" s="14">
        <f t="shared" si="55"/>
        <v>6.17</v>
      </c>
      <c r="Q389" s="14">
        <f t="shared" si="55"/>
        <v>14.15</v>
      </c>
      <c r="R389" s="14">
        <f t="shared" si="55"/>
        <v>0.19</v>
      </c>
      <c r="S389" s="14">
        <f t="shared" si="55"/>
        <v>0.14000000000000001</v>
      </c>
      <c r="T389" s="14">
        <f t="shared" si="55"/>
        <v>0.2</v>
      </c>
      <c r="U389" s="14">
        <f t="shared" si="55"/>
        <v>0.16</v>
      </c>
      <c r="V389" s="14">
        <f t="shared" si="55"/>
        <v>0.34</v>
      </c>
      <c r="W389" s="14">
        <f t="shared" si="55"/>
        <v>0.56999999999999995</v>
      </c>
      <c r="X389" s="14">
        <f t="shared" si="55"/>
        <v>0.87091002044989785</v>
      </c>
      <c r="Y389" s="14">
        <f t="shared" si="55"/>
        <v>1.0457566462167689</v>
      </c>
      <c r="Z389" s="14"/>
      <c r="AA389" s="14"/>
      <c r="AB389" s="14"/>
      <c r="AC389" s="14">
        <f t="shared" ref="AC389:AJ389" si="56">MIN(AC6:AC388)</f>
        <v>24</v>
      </c>
      <c r="AD389" s="14">
        <f t="shared" si="56"/>
        <v>16</v>
      </c>
      <c r="AE389" s="14">
        <f t="shared" si="56"/>
        <v>0.4</v>
      </c>
      <c r="AF389" s="14">
        <f t="shared" si="56"/>
        <v>2.95</v>
      </c>
      <c r="AG389" s="14">
        <f t="shared" si="56"/>
        <v>51.25</v>
      </c>
      <c r="AH389" s="14">
        <f t="shared" si="56"/>
        <v>1.2903225806451613</v>
      </c>
      <c r="AI389" s="14">
        <f t="shared" si="56"/>
        <v>39.603960396039604</v>
      </c>
      <c r="AJ389" s="14">
        <f t="shared" si="56"/>
        <v>828.07500000000005</v>
      </c>
      <c r="AK389" s="14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</row>
    <row r="390" spans="1:47" ht="15.75" customHeight="1">
      <c r="A390" s="42" t="s">
        <v>42</v>
      </c>
      <c r="B390" s="18"/>
      <c r="C390" s="16">
        <f>MAX(C6:C388)</f>
        <v>1665</v>
      </c>
      <c r="D390" s="18"/>
      <c r="E390" s="18"/>
      <c r="F390" s="14">
        <f t="shared" ref="F390:Y390" si="57">MAX(F6:F388)</f>
        <v>4.45</v>
      </c>
      <c r="G390" s="14">
        <f t="shared" si="57"/>
        <v>0.95</v>
      </c>
      <c r="H390" s="14">
        <f t="shared" si="57"/>
        <v>2.38</v>
      </c>
      <c r="I390" s="17">
        <f t="shared" si="57"/>
        <v>0.105</v>
      </c>
      <c r="J390" s="17">
        <f t="shared" si="57"/>
        <v>0.154</v>
      </c>
      <c r="K390" s="17">
        <f t="shared" si="57"/>
        <v>0.115</v>
      </c>
      <c r="L390" s="17">
        <f t="shared" si="57"/>
        <v>0.16</v>
      </c>
      <c r="M390" s="17">
        <f t="shared" si="57"/>
        <v>95.444000000000003</v>
      </c>
      <c r="N390" s="14">
        <f t="shared" si="57"/>
        <v>39.119999999999997</v>
      </c>
      <c r="O390" s="14">
        <f t="shared" si="57"/>
        <v>40.79</v>
      </c>
      <c r="P390" s="14">
        <f t="shared" si="57"/>
        <v>7.88</v>
      </c>
      <c r="Q390" s="14">
        <f t="shared" si="57"/>
        <v>18.899999999999999</v>
      </c>
      <c r="R390" s="14">
        <f t="shared" si="57"/>
        <v>1.1599999999999999</v>
      </c>
      <c r="S390" s="14">
        <f t="shared" si="57"/>
        <v>1.1299999999999999</v>
      </c>
      <c r="T390" s="14">
        <f t="shared" si="57"/>
        <v>0.88</v>
      </c>
      <c r="U390" s="14">
        <f t="shared" si="57"/>
        <v>0.4</v>
      </c>
      <c r="V390" s="14">
        <f t="shared" si="57"/>
        <v>0.81</v>
      </c>
      <c r="W390" s="14">
        <f t="shared" si="57"/>
        <v>1.26</v>
      </c>
      <c r="X390" s="14">
        <f t="shared" si="57"/>
        <v>1.2189582071471834</v>
      </c>
      <c r="Y390" s="14">
        <f t="shared" si="57"/>
        <v>1.4373107207752875</v>
      </c>
      <c r="Z390" s="14"/>
      <c r="AA390" s="14"/>
      <c r="AB390" s="14"/>
      <c r="AC390" s="14">
        <f t="shared" ref="AC390:AJ390" si="58">MAX(AC6:AC388)</f>
        <v>26</v>
      </c>
      <c r="AD390" s="14">
        <f t="shared" si="58"/>
        <v>18.8</v>
      </c>
      <c r="AE390" s="14">
        <f t="shared" si="58"/>
        <v>0.6</v>
      </c>
      <c r="AF390" s="14">
        <f t="shared" si="58"/>
        <v>3.88</v>
      </c>
      <c r="AG390" s="14">
        <f t="shared" si="58"/>
        <v>55.52</v>
      </c>
      <c r="AH390" s="14">
        <f t="shared" si="58"/>
        <v>1.5249999999999999</v>
      </c>
      <c r="AI390" s="14">
        <f t="shared" si="58"/>
        <v>43.661971830985919</v>
      </c>
      <c r="AJ390" s="14">
        <f t="shared" si="58"/>
        <v>897.31</v>
      </c>
      <c r="AK390" s="14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</row>
    <row r="391" spans="1:47" ht="15.75" customHeight="1">
      <c r="A391" s="42" t="s">
        <v>43</v>
      </c>
      <c r="B391" s="18"/>
      <c r="C391" s="16">
        <f>AVERAGE(C6:C388)</f>
        <v>1482.5350877192982</v>
      </c>
      <c r="D391" s="18"/>
      <c r="E391" s="18"/>
      <c r="F391" s="14">
        <f t="shared" ref="F391:Y391" si="59">AVERAGE(F6:F388)</f>
        <v>4.291114285714281</v>
      </c>
      <c r="G391" s="14">
        <f t="shared" si="59"/>
        <v>0.213914285714286</v>
      </c>
      <c r="H391" s="14">
        <f t="shared" si="59"/>
        <v>0.54871428571428615</v>
      </c>
      <c r="I391" s="17">
        <f t="shared" si="59"/>
        <v>2.8462857142857123E-2</v>
      </c>
      <c r="J391" s="17">
        <f t="shared" si="59"/>
        <v>0.11267714285714293</v>
      </c>
      <c r="K391" s="17">
        <f t="shared" si="59"/>
        <v>4.7162857142857145E-2</v>
      </c>
      <c r="L391" s="17">
        <f t="shared" si="59"/>
        <v>1.5399999999999966E-2</v>
      </c>
      <c r="M391" s="17">
        <f t="shared" si="59"/>
        <v>94.742554285714249</v>
      </c>
      <c r="N391" s="14">
        <f t="shared" si="59"/>
        <v>35.634505813953488</v>
      </c>
      <c r="O391" s="14">
        <f t="shared" si="59"/>
        <v>38.453517441860484</v>
      </c>
      <c r="P391" s="14">
        <f t="shared" si="59"/>
        <v>6.8288662790697687</v>
      </c>
      <c r="Q391" s="14">
        <f t="shared" si="59"/>
        <v>16.234040697674409</v>
      </c>
      <c r="R391" s="14">
        <f t="shared" si="59"/>
        <v>0.35642441860465085</v>
      </c>
      <c r="S391" s="14">
        <f t="shared" si="59"/>
        <v>0.35150581395348812</v>
      </c>
      <c r="T391" s="14">
        <f t="shared" si="59"/>
        <v>0.29683139534883685</v>
      </c>
      <c r="U391" s="14">
        <f t="shared" si="59"/>
        <v>0.23724418604651157</v>
      </c>
      <c r="V391" s="14">
        <f t="shared" si="59"/>
        <v>0.52991279069767494</v>
      </c>
      <c r="W391" s="14">
        <f t="shared" si="59"/>
        <v>0.91402906976744114</v>
      </c>
      <c r="X391" s="14">
        <f t="shared" si="59"/>
        <v>1.080688605273499</v>
      </c>
      <c r="Y391" s="14">
        <f t="shared" si="59"/>
        <v>1.2724825661912589</v>
      </c>
      <c r="Z391" s="14"/>
      <c r="AA391" s="14"/>
      <c r="AB391" s="14"/>
      <c r="AC391" s="14">
        <f t="shared" ref="AC391:AJ391" si="60">AVERAGE(AC6:AC388)</f>
        <v>25.11627906976744</v>
      </c>
      <c r="AD391" s="14">
        <f t="shared" si="60"/>
        <v>18.251162790697673</v>
      </c>
      <c r="AE391" s="14">
        <f t="shared" si="60"/>
        <v>0.59534883720930265</v>
      </c>
      <c r="AF391" s="14">
        <f t="shared" si="60"/>
        <v>3.3809302325581396</v>
      </c>
      <c r="AG391" s="14">
        <f t="shared" si="60"/>
        <v>52.656279069767436</v>
      </c>
      <c r="AH391" s="14">
        <f t="shared" si="60"/>
        <v>1.3770648213170169</v>
      </c>
      <c r="AI391" s="14">
        <f t="shared" si="60"/>
        <v>42.081566237734222</v>
      </c>
      <c r="AJ391" s="14">
        <f t="shared" si="60"/>
        <v>869.16488372093033</v>
      </c>
      <c r="AK391" s="14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</row>
    <row r="392" spans="1:47" ht="15.75" customHeight="1">
      <c r="A392" s="43" t="s">
        <v>44</v>
      </c>
      <c r="B392" s="19"/>
      <c r="C392" s="14">
        <f>STDEV(C6:C388)</f>
        <v>24.112461274244914</v>
      </c>
      <c r="D392" s="18"/>
      <c r="E392" s="18"/>
      <c r="F392" s="14">
        <f t="shared" ref="F392:Y392" si="61">STDEV(F6:F388)</f>
        <v>8.5089964670325341E-2</v>
      </c>
      <c r="G392" s="14">
        <f t="shared" si="61"/>
        <v>0.10967178735420205</v>
      </c>
      <c r="H392" s="14">
        <f t="shared" si="61"/>
        <v>0.25160756174019516</v>
      </c>
      <c r="I392" s="17">
        <f t="shared" si="61"/>
        <v>1.2807257203849327E-2</v>
      </c>
      <c r="J392" s="17">
        <f t="shared" si="61"/>
        <v>1.262258597225926E-2</v>
      </c>
      <c r="K392" s="17">
        <f t="shared" si="61"/>
        <v>1.719463142901104E-2</v>
      </c>
      <c r="L392" s="17">
        <f t="shared" si="61"/>
        <v>8.6937714423097022E-3</v>
      </c>
      <c r="M392" s="17">
        <f t="shared" si="61"/>
        <v>0.33571434340581807</v>
      </c>
      <c r="N392" s="14">
        <f t="shared" si="61"/>
        <v>1.0832328194224781</v>
      </c>
      <c r="O392" s="14">
        <f t="shared" si="61"/>
        <v>1.0156800474945675</v>
      </c>
      <c r="P392" s="14">
        <f t="shared" si="61"/>
        <v>0.29436029295164928</v>
      </c>
      <c r="Q392" s="14">
        <f t="shared" si="61"/>
        <v>0.83871219384927564</v>
      </c>
      <c r="R392" s="14">
        <f t="shared" si="61"/>
        <v>0.10908447571596454</v>
      </c>
      <c r="S392" s="14">
        <f t="shared" si="61"/>
        <v>0.13686519498671959</v>
      </c>
      <c r="T392" s="14">
        <f t="shared" si="61"/>
        <v>8.7355815747929791E-2</v>
      </c>
      <c r="U392" s="14">
        <f t="shared" si="61"/>
        <v>3.7392079436471264E-2</v>
      </c>
      <c r="V392" s="14">
        <f t="shared" si="61"/>
        <v>6.6339030803382951E-2</v>
      </c>
      <c r="W392" s="14">
        <f t="shared" si="61"/>
        <v>9.2199455948873785E-2</v>
      </c>
      <c r="X392" s="14">
        <f t="shared" si="61"/>
        <v>5.468561949774052E-2</v>
      </c>
      <c r="Y392" s="14">
        <f t="shared" si="61"/>
        <v>6.182761010410525E-2</v>
      </c>
      <c r="Z392" s="14"/>
      <c r="AA392" s="14"/>
      <c r="AB392" s="14"/>
      <c r="AC392" s="14">
        <f t="shared" ref="AC392:AJ392" si="62">STDEV(AC6:AC388)</f>
        <v>0.45194301819405541</v>
      </c>
      <c r="AD392" s="14">
        <f t="shared" si="62"/>
        <v>0.49201824057517762</v>
      </c>
      <c r="AE392" s="14">
        <f t="shared" si="62"/>
        <v>3.0499714066520921E-2</v>
      </c>
      <c r="AF392" s="14">
        <f t="shared" si="62"/>
        <v>0.23701330034498233</v>
      </c>
      <c r="AG392" s="14">
        <f t="shared" si="62"/>
        <v>0.80727060210792168</v>
      </c>
      <c r="AH392" s="14">
        <f t="shared" si="62"/>
        <v>4.2375501281942736E-2</v>
      </c>
      <c r="AI392" s="14">
        <f t="shared" si="62"/>
        <v>0.73990915610595132</v>
      </c>
      <c r="AJ392" s="14">
        <f t="shared" si="62"/>
        <v>16.927248197323038</v>
      </c>
      <c r="AK392" s="14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</row>
    <row r="393" spans="1:47" ht="15.75" customHeight="1">
      <c r="A393" s="10"/>
      <c r="B393" s="20"/>
      <c r="C393" s="20"/>
      <c r="D393" s="21"/>
      <c r="E393" s="21"/>
      <c r="F393" s="10"/>
      <c r="G393" s="10"/>
      <c r="H393" s="10"/>
      <c r="I393" s="10"/>
      <c r="J393" s="10"/>
      <c r="K393" s="10"/>
      <c r="L393" s="10"/>
      <c r="M393" s="23"/>
      <c r="N393" s="21"/>
      <c r="O393" s="21"/>
      <c r="P393" s="10"/>
      <c r="Q393" s="21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22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</row>
    <row r="394" spans="1:47" ht="15.75" customHeight="1">
      <c r="A394" s="10"/>
      <c r="B394" s="20"/>
      <c r="C394" s="20"/>
      <c r="D394" s="21"/>
      <c r="E394" s="21"/>
      <c r="F394" s="10"/>
      <c r="G394" s="10"/>
      <c r="H394" s="10"/>
      <c r="I394" s="10"/>
      <c r="J394" s="10"/>
      <c r="K394" s="10"/>
      <c r="L394" s="10"/>
      <c r="M394" s="23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22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</row>
    <row r="395" spans="1:47" ht="15.75" customHeight="1">
      <c r="A395" s="10"/>
      <c r="B395" s="20"/>
      <c r="C395" s="20"/>
      <c r="D395" s="21"/>
      <c r="E395" s="21"/>
      <c r="F395" s="10"/>
      <c r="G395" s="10"/>
      <c r="H395" s="10"/>
      <c r="I395" s="10"/>
      <c r="J395" s="10"/>
      <c r="K395" s="10"/>
      <c r="L395" s="10"/>
      <c r="M395" s="23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22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</row>
    <row r="396" spans="1:47" ht="15.75" customHeight="1">
      <c r="A396" s="10"/>
      <c r="B396" s="20"/>
      <c r="C396" s="20"/>
      <c r="D396" s="21"/>
      <c r="E396" s="21"/>
      <c r="F396" s="10"/>
      <c r="G396" s="10"/>
      <c r="H396" s="10"/>
      <c r="I396" s="10"/>
      <c r="J396" s="10"/>
      <c r="K396" s="10"/>
      <c r="L396" s="10"/>
      <c r="M396" s="23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22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</row>
    <row r="397" spans="1:47" ht="15.75" customHeight="1">
      <c r="A397" s="10"/>
      <c r="B397" s="20"/>
      <c r="C397" s="20"/>
      <c r="D397" s="21"/>
      <c r="E397" s="21"/>
      <c r="F397" s="10"/>
      <c r="G397" s="10"/>
      <c r="H397" s="10"/>
      <c r="I397" s="10"/>
      <c r="J397" s="10"/>
      <c r="K397" s="10"/>
      <c r="L397" s="10"/>
      <c r="M397" s="23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22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</row>
    <row r="398" spans="1:47" ht="15.75" customHeight="1">
      <c r="A398" s="10"/>
      <c r="B398" s="20"/>
      <c r="C398" s="20"/>
      <c r="D398" s="21"/>
      <c r="E398" s="21"/>
      <c r="F398" s="10"/>
      <c r="G398" s="10"/>
      <c r="H398" s="10"/>
      <c r="I398" s="10"/>
      <c r="J398" s="10"/>
      <c r="K398" s="10"/>
      <c r="L398" s="10"/>
      <c r="M398" s="23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22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</row>
    <row r="399" spans="1:47" ht="15.75" customHeight="1">
      <c r="A399" s="10"/>
      <c r="B399" s="20"/>
      <c r="C399" s="20"/>
      <c r="D399" s="21"/>
      <c r="E399" s="21"/>
      <c r="F399" s="10"/>
      <c r="G399" s="10"/>
      <c r="H399" s="10"/>
      <c r="I399" s="10"/>
      <c r="J399" s="10"/>
      <c r="K399" s="10"/>
      <c r="L399" s="10"/>
      <c r="M399" s="23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22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</row>
    <row r="400" spans="1:47" ht="15.75" customHeight="1">
      <c r="A400" s="10"/>
      <c r="B400" s="20"/>
      <c r="C400" s="20"/>
      <c r="D400" s="21"/>
      <c r="E400" s="21"/>
      <c r="F400" s="10"/>
      <c r="G400" s="10"/>
      <c r="H400" s="10"/>
      <c r="I400" s="10"/>
      <c r="J400" s="10"/>
      <c r="K400" s="10"/>
      <c r="L400" s="10"/>
      <c r="M400" s="23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22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</row>
    <row r="401" spans="1:47" ht="15.75" customHeight="1">
      <c r="A401" s="10"/>
      <c r="B401" s="20"/>
      <c r="C401" s="20"/>
      <c r="D401" s="21"/>
      <c r="E401" s="21"/>
      <c r="F401" s="10"/>
      <c r="G401" s="10"/>
      <c r="H401" s="10"/>
      <c r="I401" s="10"/>
      <c r="J401" s="10"/>
      <c r="K401" s="10"/>
      <c r="L401" s="10"/>
      <c r="M401" s="23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22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</row>
    <row r="402" spans="1:47" ht="15.75" customHeight="1">
      <c r="A402" s="10"/>
      <c r="B402" s="20"/>
      <c r="C402" s="20"/>
      <c r="D402" s="21"/>
      <c r="E402" s="21"/>
      <c r="F402" s="10"/>
      <c r="G402" s="10"/>
      <c r="H402" s="10"/>
      <c r="I402" s="10"/>
      <c r="J402" s="10"/>
      <c r="K402" s="10"/>
      <c r="L402" s="10"/>
      <c r="M402" s="23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22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</row>
    <row r="403" spans="1:47" ht="15.75" customHeight="1">
      <c r="A403" s="10"/>
      <c r="B403" s="20"/>
      <c r="C403" s="20"/>
      <c r="D403" s="21"/>
      <c r="E403" s="21"/>
      <c r="F403" s="10"/>
      <c r="G403" s="10"/>
      <c r="H403" s="10"/>
      <c r="I403" s="10"/>
      <c r="J403" s="10"/>
      <c r="K403" s="10"/>
      <c r="L403" s="10"/>
      <c r="M403" s="23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22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</row>
    <row r="404" spans="1:47" ht="15.75" customHeight="1">
      <c r="A404" s="10"/>
      <c r="B404" s="20"/>
      <c r="C404" s="20"/>
      <c r="D404" s="21"/>
      <c r="E404" s="21"/>
      <c r="F404" s="10"/>
      <c r="G404" s="10"/>
      <c r="H404" s="10"/>
      <c r="I404" s="10"/>
      <c r="J404" s="10"/>
      <c r="K404" s="10"/>
      <c r="L404" s="10"/>
      <c r="M404" s="23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22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</row>
    <row r="405" spans="1:47" ht="15.75" customHeight="1">
      <c r="A405" s="10"/>
      <c r="B405" s="20"/>
      <c r="C405" s="20"/>
      <c r="D405" s="21"/>
      <c r="E405" s="21"/>
      <c r="F405" s="10"/>
      <c r="G405" s="10"/>
      <c r="H405" s="10"/>
      <c r="I405" s="10"/>
      <c r="J405" s="10"/>
      <c r="K405" s="10"/>
      <c r="L405" s="10"/>
      <c r="M405" s="23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22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</row>
    <row r="406" spans="1:47" ht="15.75" customHeight="1">
      <c r="A406" s="10"/>
      <c r="B406" s="20"/>
      <c r="C406" s="20"/>
      <c r="D406" s="21"/>
      <c r="E406" s="21"/>
      <c r="F406" s="10"/>
      <c r="G406" s="10"/>
      <c r="H406" s="10"/>
      <c r="I406" s="10"/>
      <c r="J406" s="10"/>
      <c r="K406" s="10"/>
      <c r="L406" s="10"/>
      <c r="M406" s="23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22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</row>
    <row r="407" spans="1:47" ht="15.75" customHeight="1">
      <c r="A407" s="10"/>
      <c r="B407" s="20"/>
      <c r="C407" s="20"/>
      <c r="D407" s="21"/>
      <c r="E407" s="21"/>
      <c r="F407" s="10"/>
      <c r="G407" s="10"/>
      <c r="H407" s="10"/>
      <c r="I407" s="10"/>
      <c r="J407" s="10"/>
      <c r="K407" s="10"/>
      <c r="L407" s="10"/>
      <c r="M407" s="23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22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</row>
    <row r="408" spans="1:47" ht="15.75" customHeight="1">
      <c r="A408" s="10"/>
      <c r="B408" s="20"/>
      <c r="C408" s="20"/>
      <c r="D408" s="21"/>
      <c r="E408" s="21"/>
      <c r="F408" s="10"/>
      <c r="G408" s="10"/>
      <c r="H408" s="10"/>
      <c r="I408" s="10"/>
      <c r="J408" s="10"/>
      <c r="K408" s="10"/>
      <c r="L408" s="10"/>
      <c r="M408" s="23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22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</row>
    <row r="409" spans="1:47" ht="15.75" customHeight="1">
      <c r="A409" s="10"/>
      <c r="B409" s="20"/>
      <c r="C409" s="20"/>
      <c r="D409" s="21"/>
      <c r="E409" s="21"/>
      <c r="F409" s="10"/>
      <c r="G409" s="10"/>
      <c r="H409" s="10"/>
      <c r="I409" s="10"/>
      <c r="J409" s="10"/>
      <c r="K409" s="10"/>
      <c r="L409" s="10"/>
      <c r="M409" s="23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22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</row>
    <row r="410" spans="1:47" ht="15.75" customHeight="1">
      <c r="A410" s="10"/>
      <c r="B410" s="20"/>
      <c r="C410" s="20"/>
      <c r="D410" s="21"/>
      <c r="E410" s="21"/>
      <c r="F410" s="10"/>
      <c r="G410" s="10"/>
      <c r="H410" s="10"/>
      <c r="I410" s="10"/>
      <c r="J410" s="10"/>
      <c r="K410" s="10"/>
      <c r="L410" s="10"/>
      <c r="M410" s="23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22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</row>
    <row r="411" spans="1:47" ht="15.75" customHeight="1">
      <c r="A411" s="10"/>
      <c r="B411" s="20"/>
      <c r="C411" s="20"/>
      <c r="D411" s="21"/>
      <c r="E411" s="21"/>
      <c r="F411" s="10"/>
      <c r="G411" s="10"/>
      <c r="H411" s="10"/>
      <c r="I411" s="10"/>
      <c r="J411" s="10"/>
      <c r="K411" s="10"/>
      <c r="L411" s="10"/>
      <c r="M411" s="23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22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</row>
    <row r="412" spans="1:47" ht="15.75" customHeight="1">
      <c r="A412" s="10"/>
      <c r="B412" s="20"/>
      <c r="C412" s="20"/>
      <c r="D412" s="21"/>
      <c r="E412" s="21"/>
      <c r="F412" s="10"/>
      <c r="G412" s="10"/>
      <c r="H412" s="10"/>
      <c r="I412" s="10"/>
      <c r="J412" s="10"/>
      <c r="K412" s="10"/>
      <c r="L412" s="10"/>
      <c r="M412" s="23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22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</row>
    <row r="413" spans="1:47" ht="15.75" customHeight="1">
      <c r="A413" s="10"/>
      <c r="B413" s="20"/>
      <c r="C413" s="20"/>
      <c r="D413" s="21"/>
      <c r="E413" s="21"/>
      <c r="F413" s="10"/>
      <c r="G413" s="10"/>
      <c r="H413" s="10"/>
      <c r="I413" s="10"/>
      <c r="J413" s="10"/>
      <c r="K413" s="10"/>
      <c r="L413" s="10"/>
      <c r="M413" s="23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22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</row>
    <row r="414" spans="1:47" ht="15.75" customHeight="1">
      <c r="A414" s="10"/>
      <c r="B414" s="20"/>
      <c r="C414" s="20"/>
      <c r="D414" s="21"/>
      <c r="E414" s="21"/>
      <c r="F414" s="10"/>
      <c r="G414" s="10"/>
      <c r="H414" s="10"/>
      <c r="I414" s="10"/>
      <c r="J414" s="10"/>
      <c r="K414" s="10"/>
      <c r="L414" s="10"/>
      <c r="M414" s="23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22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</row>
    <row r="415" spans="1:47" ht="15.75" customHeight="1">
      <c r="A415" s="10"/>
      <c r="B415" s="20"/>
      <c r="C415" s="20"/>
      <c r="D415" s="21"/>
      <c r="E415" s="21"/>
      <c r="F415" s="10"/>
      <c r="G415" s="10"/>
      <c r="H415" s="10"/>
      <c r="I415" s="10"/>
      <c r="J415" s="10"/>
      <c r="K415" s="10"/>
      <c r="L415" s="10"/>
      <c r="M415" s="23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22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</row>
    <row r="416" spans="1:47" ht="15.75" customHeight="1">
      <c r="A416" s="10"/>
      <c r="B416" s="20"/>
      <c r="C416" s="20"/>
      <c r="D416" s="21"/>
      <c r="E416" s="21"/>
      <c r="F416" s="10"/>
      <c r="G416" s="10"/>
      <c r="H416" s="10"/>
      <c r="I416" s="10"/>
      <c r="J416" s="10"/>
      <c r="K416" s="10"/>
      <c r="L416" s="10"/>
      <c r="M416" s="23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22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</row>
    <row r="417" spans="1:47" ht="15.75" customHeight="1">
      <c r="A417" s="10"/>
      <c r="B417" s="20"/>
      <c r="C417" s="20"/>
      <c r="D417" s="21"/>
      <c r="E417" s="21"/>
      <c r="F417" s="10"/>
      <c r="G417" s="10"/>
      <c r="H417" s="10"/>
      <c r="I417" s="10"/>
      <c r="J417" s="10"/>
      <c r="K417" s="10"/>
      <c r="L417" s="10"/>
      <c r="M417" s="23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22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</row>
    <row r="418" spans="1:47" ht="15.75" customHeight="1">
      <c r="A418" s="10"/>
      <c r="B418" s="20"/>
      <c r="C418" s="20"/>
      <c r="D418" s="21"/>
      <c r="E418" s="21"/>
      <c r="F418" s="10"/>
      <c r="G418" s="10"/>
      <c r="H418" s="10"/>
      <c r="I418" s="10"/>
      <c r="J418" s="10"/>
      <c r="K418" s="10"/>
      <c r="L418" s="10"/>
      <c r="M418" s="23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22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</row>
    <row r="419" spans="1:47" ht="15.75" customHeight="1">
      <c r="A419" s="10"/>
      <c r="B419" s="20"/>
      <c r="C419" s="20"/>
      <c r="D419" s="21"/>
      <c r="E419" s="21"/>
      <c r="F419" s="10"/>
      <c r="G419" s="10"/>
      <c r="H419" s="10"/>
      <c r="I419" s="10"/>
      <c r="J419" s="10"/>
      <c r="K419" s="10"/>
      <c r="L419" s="10"/>
      <c r="M419" s="23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22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</row>
    <row r="420" spans="1:47" ht="15.75" customHeight="1">
      <c r="A420" s="10"/>
      <c r="B420" s="20"/>
      <c r="C420" s="20"/>
      <c r="D420" s="21"/>
      <c r="E420" s="21"/>
      <c r="F420" s="10"/>
      <c r="G420" s="10"/>
      <c r="H420" s="10"/>
      <c r="I420" s="10"/>
      <c r="J420" s="10"/>
      <c r="K420" s="10"/>
      <c r="L420" s="10"/>
      <c r="M420" s="23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22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</row>
    <row r="421" spans="1:47" ht="15.75" customHeight="1">
      <c r="A421" s="10"/>
      <c r="B421" s="20"/>
      <c r="C421" s="20"/>
      <c r="D421" s="21"/>
      <c r="E421" s="21"/>
      <c r="F421" s="10"/>
      <c r="G421" s="10"/>
      <c r="H421" s="10"/>
      <c r="I421" s="10"/>
      <c r="J421" s="10"/>
      <c r="K421" s="10"/>
      <c r="L421" s="10"/>
      <c r="M421" s="23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22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</row>
    <row r="422" spans="1:47" ht="15.75" customHeight="1">
      <c r="A422" s="10"/>
      <c r="B422" s="20"/>
      <c r="C422" s="20"/>
      <c r="D422" s="21"/>
      <c r="E422" s="21"/>
      <c r="F422" s="10"/>
      <c r="G422" s="10"/>
      <c r="H422" s="10"/>
      <c r="I422" s="10"/>
      <c r="J422" s="10"/>
      <c r="K422" s="10"/>
      <c r="L422" s="10"/>
      <c r="M422" s="23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22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</row>
    <row r="423" spans="1:47" ht="15.75" customHeight="1">
      <c r="A423" s="10"/>
      <c r="B423" s="20"/>
      <c r="C423" s="20"/>
      <c r="D423" s="21"/>
      <c r="E423" s="21"/>
      <c r="F423" s="10"/>
      <c r="G423" s="10"/>
      <c r="H423" s="10"/>
      <c r="I423" s="10"/>
      <c r="J423" s="10"/>
      <c r="K423" s="10"/>
      <c r="L423" s="10"/>
      <c r="M423" s="23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22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</row>
    <row r="424" spans="1:47" ht="15.75" customHeight="1">
      <c r="A424" s="10"/>
      <c r="B424" s="20"/>
      <c r="C424" s="20"/>
      <c r="D424" s="21"/>
      <c r="E424" s="21"/>
      <c r="F424" s="10"/>
      <c r="G424" s="10"/>
      <c r="H424" s="10"/>
      <c r="I424" s="10"/>
      <c r="J424" s="10"/>
      <c r="K424" s="10"/>
      <c r="L424" s="10"/>
      <c r="M424" s="23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22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</row>
    <row r="425" spans="1:47" ht="15.75" customHeight="1">
      <c r="A425" s="10"/>
      <c r="B425" s="20"/>
      <c r="C425" s="20"/>
      <c r="D425" s="21"/>
      <c r="E425" s="21"/>
      <c r="F425" s="10"/>
      <c r="G425" s="10"/>
      <c r="H425" s="10"/>
      <c r="I425" s="10"/>
      <c r="J425" s="10"/>
      <c r="K425" s="10"/>
      <c r="L425" s="10"/>
      <c r="M425" s="23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22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</row>
    <row r="426" spans="1:47" ht="15.75" customHeight="1">
      <c r="A426" s="10"/>
      <c r="B426" s="20"/>
      <c r="C426" s="20"/>
      <c r="D426" s="21"/>
      <c r="E426" s="21"/>
      <c r="F426" s="10"/>
      <c r="G426" s="10"/>
      <c r="H426" s="10"/>
      <c r="I426" s="10"/>
      <c r="J426" s="10"/>
      <c r="K426" s="10"/>
      <c r="L426" s="10"/>
      <c r="M426" s="23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22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</row>
    <row r="427" spans="1:47" ht="15.75" customHeight="1">
      <c r="A427" s="10"/>
      <c r="B427" s="20"/>
      <c r="C427" s="20"/>
      <c r="D427" s="21"/>
      <c r="E427" s="21"/>
      <c r="F427" s="10"/>
      <c r="G427" s="10"/>
      <c r="H427" s="10"/>
      <c r="I427" s="10"/>
      <c r="J427" s="10"/>
      <c r="K427" s="10"/>
      <c r="L427" s="10"/>
      <c r="M427" s="23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22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</row>
    <row r="428" spans="1:47" ht="15.75" customHeight="1">
      <c r="A428" s="10"/>
      <c r="B428" s="20"/>
      <c r="C428" s="20"/>
      <c r="D428" s="21"/>
      <c r="E428" s="21"/>
      <c r="F428" s="10"/>
      <c r="G428" s="10"/>
      <c r="H428" s="10"/>
      <c r="I428" s="10"/>
      <c r="J428" s="10"/>
      <c r="K428" s="10"/>
      <c r="L428" s="10"/>
      <c r="M428" s="23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22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</row>
    <row r="429" spans="1:47" ht="15.75" customHeight="1">
      <c r="A429" s="10"/>
      <c r="B429" s="20"/>
      <c r="C429" s="20"/>
      <c r="D429" s="21"/>
      <c r="E429" s="21"/>
      <c r="F429" s="10"/>
      <c r="G429" s="10"/>
      <c r="H429" s="10"/>
      <c r="I429" s="10"/>
      <c r="J429" s="10"/>
      <c r="K429" s="10"/>
      <c r="L429" s="10"/>
      <c r="M429" s="23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22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</row>
    <row r="430" spans="1:47" ht="15.75" customHeight="1">
      <c r="A430" s="10"/>
      <c r="B430" s="20"/>
      <c r="C430" s="20"/>
      <c r="D430" s="21"/>
      <c r="E430" s="21"/>
      <c r="F430" s="10"/>
      <c r="G430" s="10"/>
      <c r="H430" s="10"/>
      <c r="I430" s="10"/>
      <c r="J430" s="10"/>
      <c r="K430" s="10"/>
      <c r="L430" s="10"/>
      <c r="M430" s="23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22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</row>
    <row r="431" spans="1:47" ht="15.75" customHeight="1">
      <c r="A431" s="10"/>
      <c r="B431" s="20"/>
      <c r="C431" s="20"/>
      <c r="D431" s="21"/>
      <c r="E431" s="21"/>
      <c r="F431" s="10"/>
      <c r="G431" s="10"/>
      <c r="H431" s="10"/>
      <c r="I431" s="10"/>
      <c r="J431" s="10"/>
      <c r="K431" s="10"/>
      <c r="L431" s="10"/>
      <c r="M431" s="23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22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</row>
    <row r="432" spans="1:47" ht="15.75" customHeight="1">
      <c r="A432" s="10"/>
      <c r="B432" s="20"/>
      <c r="C432" s="20"/>
      <c r="D432" s="21"/>
      <c r="E432" s="21"/>
      <c r="F432" s="10"/>
      <c r="G432" s="10"/>
      <c r="H432" s="10"/>
      <c r="I432" s="10"/>
      <c r="J432" s="10"/>
      <c r="K432" s="10"/>
      <c r="L432" s="10"/>
      <c r="M432" s="23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22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</row>
    <row r="433" spans="1:47" ht="15.75" customHeight="1">
      <c r="A433" s="10"/>
      <c r="B433" s="20"/>
      <c r="C433" s="20"/>
      <c r="D433" s="21"/>
      <c r="E433" s="21"/>
      <c r="F433" s="10"/>
      <c r="G433" s="10"/>
      <c r="H433" s="10"/>
      <c r="I433" s="10"/>
      <c r="J433" s="10"/>
      <c r="K433" s="10"/>
      <c r="L433" s="10"/>
      <c r="M433" s="23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22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</row>
    <row r="434" spans="1:47" ht="15.75" customHeight="1">
      <c r="A434" s="10"/>
      <c r="B434" s="20"/>
      <c r="C434" s="20"/>
      <c r="D434" s="21"/>
      <c r="E434" s="21"/>
      <c r="F434" s="10"/>
      <c r="G434" s="10"/>
      <c r="H434" s="10"/>
      <c r="I434" s="10"/>
      <c r="J434" s="10"/>
      <c r="K434" s="10"/>
      <c r="L434" s="10"/>
      <c r="M434" s="23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22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</row>
    <row r="435" spans="1:47" ht="15.75" customHeight="1">
      <c r="A435" s="10"/>
      <c r="B435" s="20"/>
      <c r="C435" s="20"/>
      <c r="D435" s="21"/>
      <c r="E435" s="21"/>
      <c r="F435" s="10"/>
      <c r="G435" s="10"/>
      <c r="H435" s="10"/>
      <c r="I435" s="10"/>
      <c r="J435" s="10"/>
      <c r="K435" s="10"/>
      <c r="L435" s="10"/>
      <c r="M435" s="23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22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</row>
    <row r="436" spans="1:47" ht="15.75" customHeight="1">
      <c r="A436" s="10"/>
      <c r="B436" s="20"/>
      <c r="C436" s="20"/>
      <c r="D436" s="21"/>
      <c r="E436" s="21"/>
      <c r="F436" s="10"/>
      <c r="G436" s="10"/>
      <c r="H436" s="10"/>
      <c r="I436" s="10"/>
      <c r="J436" s="10"/>
      <c r="K436" s="10"/>
      <c r="L436" s="10"/>
      <c r="M436" s="23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22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</row>
    <row r="437" spans="1:47" ht="15.75" customHeight="1">
      <c r="A437" s="10"/>
      <c r="B437" s="20"/>
      <c r="C437" s="20"/>
      <c r="D437" s="21"/>
      <c r="E437" s="21"/>
      <c r="F437" s="10"/>
      <c r="G437" s="10"/>
      <c r="H437" s="10"/>
      <c r="I437" s="10"/>
      <c r="J437" s="10"/>
      <c r="K437" s="10"/>
      <c r="L437" s="10"/>
      <c r="M437" s="23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22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</row>
    <row r="438" spans="1:47" ht="15.75" customHeight="1">
      <c r="A438" s="10"/>
      <c r="B438" s="20"/>
      <c r="C438" s="20"/>
      <c r="D438" s="21"/>
      <c r="E438" s="21"/>
      <c r="F438" s="10"/>
      <c r="G438" s="10"/>
      <c r="H438" s="10"/>
      <c r="I438" s="10"/>
      <c r="J438" s="10"/>
      <c r="K438" s="10"/>
      <c r="L438" s="10"/>
      <c r="M438" s="23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22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</row>
    <row r="439" spans="1:47" ht="15.75" customHeight="1">
      <c r="A439" s="10"/>
      <c r="B439" s="20"/>
      <c r="C439" s="20"/>
      <c r="D439" s="21"/>
      <c r="E439" s="21"/>
      <c r="F439" s="10"/>
      <c r="G439" s="10"/>
      <c r="H439" s="10"/>
      <c r="I439" s="10"/>
      <c r="J439" s="10"/>
      <c r="K439" s="10"/>
      <c r="L439" s="10"/>
      <c r="M439" s="23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22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</row>
    <row r="440" spans="1:47" ht="15.75" customHeight="1">
      <c r="A440" s="10"/>
      <c r="B440" s="20"/>
      <c r="C440" s="20"/>
      <c r="D440" s="21"/>
      <c r="E440" s="21"/>
      <c r="F440" s="10"/>
      <c r="G440" s="10"/>
      <c r="H440" s="10"/>
      <c r="I440" s="10"/>
      <c r="J440" s="10"/>
      <c r="K440" s="10"/>
      <c r="L440" s="10"/>
      <c r="M440" s="23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22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</row>
    <row r="441" spans="1:47" ht="15.75" customHeight="1">
      <c r="A441" s="10"/>
      <c r="B441" s="20"/>
      <c r="C441" s="20"/>
      <c r="D441" s="21"/>
      <c r="E441" s="21"/>
      <c r="F441" s="10"/>
      <c r="G441" s="10"/>
      <c r="H441" s="10"/>
      <c r="I441" s="10"/>
      <c r="J441" s="10"/>
      <c r="K441" s="10"/>
      <c r="L441" s="10"/>
      <c r="M441" s="23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22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</row>
    <row r="442" spans="1:47" ht="15.75" customHeight="1">
      <c r="A442" s="10"/>
      <c r="B442" s="20"/>
      <c r="C442" s="20"/>
      <c r="D442" s="21"/>
      <c r="E442" s="21"/>
      <c r="F442" s="10"/>
      <c r="G442" s="10"/>
      <c r="H442" s="10"/>
      <c r="I442" s="10"/>
      <c r="J442" s="10"/>
      <c r="K442" s="10"/>
      <c r="L442" s="10"/>
      <c r="M442" s="23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22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</row>
    <row r="443" spans="1:47" ht="15.75" customHeight="1">
      <c r="A443" s="10"/>
      <c r="B443" s="20"/>
      <c r="C443" s="20"/>
      <c r="D443" s="21"/>
      <c r="E443" s="21"/>
      <c r="F443" s="10"/>
      <c r="G443" s="10"/>
      <c r="H443" s="10"/>
      <c r="I443" s="10"/>
      <c r="J443" s="10"/>
      <c r="K443" s="10"/>
      <c r="L443" s="10"/>
      <c r="M443" s="23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22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</row>
    <row r="444" spans="1:47" ht="15.75" customHeight="1">
      <c r="A444" s="10"/>
      <c r="B444" s="20"/>
      <c r="C444" s="20"/>
      <c r="D444" s="21"/>
      <c r="E444" s="21"/>
      <c r="F444" s="10"/>
      <c r="G444" s="10"/>
      <c r="H444" s="10"/>
      <c r="I444" s="10"/>
      <c r="J444" s="10"/>
      <c r="K444" s="10"/>
      <c r="L444" s="10"/>
      <c r="M444" s="23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22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</row>
    <row r="445" spans="1:47" ht="15.75" customHeight="1">
      <c r="A445" s="10"/>
      <c r="B445" s="20"/>
      <c r="C445" s="20"/>
      <c r="D445" s="21"/>
      <c r="E445" s="21"/>
      <c r="F445" s="10"/>
      <c r="G445" s="10"/>
      <c r="H445" s="10"/>
      <c r="I445" s="10"/>
      <c r="J445" s="10"/>
      <c r="K445" s="10"/>
      <c r="L445" s="10"/>
      <c r="M445" s="23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22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</row>
    <row r="446" spans="1:47" ht="15.75" customHeight="1">
      <c r="A446" s="10"/>
      <c r="B446" s="20"/>
      <c r="C446" s="20"/>
      <c r="D446" s="21"/>
      <c r="E446" s="21"/>
      <c r="F446" s="10"/>
      <c r="G446" s="10"/>
      <c r="H446" s="10"/>
      <c r="I446" s="10"/>
      <c r="J446" s="10"/>
      <c r="K446" s="10"/>
      <c r="L446" s="10"/>
      <c r="M446" s="23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22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</row>
    <row r="447" spans="1:47" ht="15.75" customHeight="1">
      <c r="A447" s="10"/>
      <c r="B447" s="20"/>
      <c r="C447" s="20"/>
      <c r="D447" s="21"/>
      <c r="E447" s="21"/>
      <c r="F447" s="10"/>
      <c r="G447" s="10"/>
      <c r="H447" s="10"/>
      <c r="I447" s="10"/>
      <c r="J447" s="10"/>
      <c r="K447" s="10"/>
      <c r="L447" s="10"/>
      <c r="M447" s="23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22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</row>
    <row r="448" spans="1:47" ht="15.75" customHeight="1">
      <c r="A448" s="10"/>
      <c r="B448" s="20"/>
      <c r="C448" s="20"/>
      <c r="D448" s="21"/>
      <c r="E448" s="21"/>
      <c r="F448" s="10"/>
      <c r="G448" s="10"/>
      <c r="H448" s="10"/>
      <c r="I448" s="10"/>
      <c r="J448" s="10"/>
      <c r="K448" s="10"/>
      <c r="L448" s="10"/>
      <c r="M448" s="23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22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</row>
    <row r="449" spans="1:47" ht="15.75" customHeight="1">
      <c r="A449" s="10"/>
      <c r="B449" s="20"/>
      <c r="C449" s="20"/>
      <c r="D449" s="21"/>
      <c r="E449" s="21"/>
      <c r="F449" s="10"/>
      <c r="G449" s="10"/>
      <c r="H449" s="10"/>
      <c r="I449" s="10"/>
      <c r="J449" s="10"/>
      <c r="K449" s="10"/>
      <c r="L449" s="10"/>
      <c r="M449" s="23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22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</row>
    <row r="450" spans="1:47" ht="15.75" customHeight="1">
      <c r="A450" s="10"/>
      <c r="B450" s="20"/>
      <c r="C450" s="20"/>
      <c r="D450" s="21"/>
      <c r="E450" s="21"/>
      <c r="F450" s="10"/>
      <c r="G450" s="10"/>
      <c r="H450" s="10"/>
      <c r="I450" s="10"/>
      <c r="J450" s="10"/>
      <c r="K450" s="10"/>
      <c r="L450" s="10"/>
      <c r="M450" s="23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22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</row>
    <row r="451" spans="1:47" ht="15.75" customHeight="1">
      <c r="A451" s="10"/>
      <c r="B451" s="20"/>
      <c r="C451" s="20"/>
      <c r="D451" s="21"/>
      <c r="E451" s="21"/>
      <c r="F451" s="10"/>
      <c r="G451" s="10"/>
      <c r="H451" s="10"/>
      <c r="I451" s="10"/>
      <c r="J451" s="10"/>
      <c r="K451" s="10"/>
      <c r="L451" s="10"/>
      <c r="M451" s="23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22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</row>
    <row r="452" spans="1:47" ht="15.75" customHeight="1">
      <c r="A452" s="10"/>
      <c r="B452" s="20"/>
      <c r="C452" s="20"/>
      <c r="D452" s="21"/>
      <c r="E452" s="21"/>
      <c r="F452" s="10"/>
      <c r="G452" s="10"/>
      <c r="H452" s="10"/>
      <c r="I452" s="10"/>
      <c r="J452" s="10"/>
      <c r="K452" s="10"/>
      <c r="L452" s="10"/>
      <c r="M452" s="23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22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</row>
    <row r="453" spans="1:47" ht="15.75" customHeight="1">
      <c r="A453" s="10"/>
      <c r="B453" s="20"/>
      <c r="C453" s="20"/>
      <c r="D453" s="21"/>
      <c r="E453" s="21"/>
      <c r="F453" s="10"/>
      <c r="G453" s="10"/>
      <c r="H453" s="10"/>
      <c r="I453" s="10"/>
      <c r="J453" s="10"/>
      <c r="K453" s="10"/>
      <c r="L453" s="10"/>
      <c r="M453" s="23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22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</row>
    <row r="454" spans="1:47" ht="15.75" customHeight="1">
      <c r="A454" s="10"/>
      <c r="B454" s="20"/>
      <c r="C454" s="20"/>
      <c r="D454" s="21"/>
      <c r="E454" s="21"/>
      <c r="F454" s="10"/>
      <c r="G454" s="10"/>
      <c r="H454" s="10"/>
      <c r="I454" s="10"/>
      <c r="J454" s="10"/>
      <c r="K454" s="10"/>
      <c r="L454" s="10"/>
      <c r="M454" s="23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22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</row>
    <row r="455" spans="1:47" ht="15.75" customHeight="1">
      <c r="A455" s="10"/>
      <c r="B455" s="20"/>
      <c r="C455" s="20"/>
      <c r="D455" s="21"/>
      <c r="E455" s="21"/>
      <c r="F455" s="10"/>
      <c r="G455" s="10"/>
      <c r="H455" s="10"/>
      <c r="I455" s="10"/>
      <c r="J455" s="10"/>
      <c r="K455" s="10"/>
      <c r="L455" s="10"/>
      <c r="M455" s="23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22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</row>
    <row r="456" spans="1:47" ht="15.75" customHeight="1">
      <c r="A456" s="10"/>
      <c r="B456" s="20"/>
      <c r="C456" s="20"/>
      <c r="D456" s="21"/>
      <c r="E456" s="21"/>
      <c r="F456" s="10"/>
      <c r="G456" s="10"/>
      <c r="H456" s="10"/>
      <c r="I456" s="10"/>
      <c r="J456" s="10"/>
      <c r="K456" s="10"/>
      <c r="L456" s="10"/>
      <c r="M456" s="23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22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</row>
    <row r="457" spans="1:47" ht="15.75" customHeight="1">
      <c r="A457" s="10"/>
      <c r="B457" s="20"/>
      <c r="C457" s="20"/>
      <c r="D457" s="21"/>
      <c r="E457" s="21"/>
      <c r="F457" s="10"/>
      <c r="G457" s="10"/>
      <c r="H457" s="10"/>
      <c r="I457" s="10"/>
      <c r="J457" s="10"/>
      <c r="K457" s="10"/>
      <c r="L457" s="10"/>
      <c r="M457" s="23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22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</row>
    <row r="458" spans="1:47" ht="15.75" customHeight="1">
      <c r="A458" s="10"/>
      <c r="B458" s="20"/>
      <c r="C458" s="20"/>
      <c r="D458" s="21"/>
      <c r="E458" s="21"/>
      <c r="F458" s="10"/>
      <c r="G458" s="10"/>
      <c r="H458" s="10"/>
      <c r="I458" s="10"/>
      <c r="J458" s="10"/>
      <c r="K458" s="10"/>
      <c r="L458" s="10"/>
      <c r="M458" s="23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22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</row>
    <row r="459" spans="1:47" ht="15.75" customHeight="1">
      <c r="A459" s="10"/>
      <c r="B459" s="20"/>
      <c r="C459" s="20"/>
      <c r="D459" s="21"/>
      <c r="E459" s="21"/>
      <c r="F459" s="10"/>
      <c r="G459" s="10"/>
      <c r="H459" s="10"/>
      <c r="I459" s="10"/>
      <c r="J459" s="10"/>
      <c r="K459" s="10"/>
      <c r="L459" s="10"/>
      <c r="M459" s="23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22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</row>
    <row r="460" spans="1:47" ht="15.75" customHeight="1">
      <c r="A460" s="10"/>
      <c r="B460" s="20"/>
      <c r="C460" s="20"/>
      <c r="D460" s="21"/>
      <c r="E460" s="21"/>
      <c r="F460" s="10"/>
      <c r="G460" s="10"/>
      <c r="H460" s="10"/>
      <c r="I460" s="10"/>
      <c r="J460" s="10"/>
      <c r="K460" s="10"/>
      <c r="L460" s="10"/>
      <c r="M460" s="23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22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</row>
    <row r="461" spans="1:47" ht="15.75" customHeight="1">
      <c r="A461" s="10"/>
      <c r="B461" s="20"/>
      <c r="C461" s="20"/>
      <c r="D461" s="21"/>
      <c r="E461" s="21"/>
      <c r="F461" s="10"/>
      <c r="G461" s="10"/>
      <c r="H461" s="10"/>
      <c r="I461" s="10"/>
      <c r="J461" s="10"/>
      <c r="K461" s="10"/>
      <c r="L461" s="10"/>
      <c r="M461" s="23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22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</row>
    <row r="462" spans="1:47" ht="15.75" customHeight="1">
      <c r="A462" s="10"/>
      <c r="B462" s="20"/>
      <c r="C462" s="20"/>
      <c r="D462" s="21"/>
      <c r="E462" s="21"/>
      <c r="F462" s="10"/>
      <c r="G462" s="10"/>
      <c r="H462" s="10"/>
      <c r="I462" s="10"/>
      <c r="J462" s="10"/>
      <c r="K462" s="10"/>
      <c r="L462" s="10"/>
      <c r="M462" s="23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22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</row>
    <row r="463" spans="1:47" ht="15.75" customHeight="1">
      <c r="A463" s="10"/>
      <c r="B463" s="20"/>
      <c r="C463" s="20"/>
      <c r="D463" s="21"/>
      <c r="E463" s="21"/>
      <c r="F463" s="10"/>
      <c r="G463" s="10"/>
      <c r="H463" s="10"/>
      <c r="I463" s="10"/>
      <c r="J463" s="10"/>
      <c r="K463" s="10"/>
      <c r="L463" s="10"/>
      <c r="M463" s="23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22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</row>
    <row r="464" spans="1:47" ht="15.75" customHeight="1">
      <c r="A464" s="10"/>
      <c r="B464" s="20"/>
      <c r="C464" s="20"/>
      <c r="D464" s="21"/>
      <c r="E464" s="21"/>
      <c r="F464" s="10"/>
      <c r="G464" s="10"/>
      <c r="H464" s="10"/>
      <c r="I464" s="10"/>
      <c r="J464" s="10"/>
      <c r="K464" s="10"/>
      <c r="L464" s="10"/>
      <c r="M464" s="23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22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</row>
    <row r="465" spans="1:47" ht="15.75" customHeight="1">
      <c r="A465" s="10"/>
      <c r="B465" s="20"/>
      <c r="C465" s="20"/>
      <c r="D465" s="21"/>
      <c r="E465" s="21"/>
      <c r="F465" s="10"/>
      <c r="G465" s="10"/>
      <c r="H465" s="10"/>
      <c r="I465" s="10"/>
      <c r="J465" s="10"/>
      <c r="K465" s="10"/>
      <c r="L465" s="10"/>
      <c r="M465" s="23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22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</row>
    <row r="466" spans="1:47" ht="15.75" customHeight="1">
      <c r="A466" s="10"/>
      <c r="B466" s="20"/>
      <c r="C466" s="20"/>
      <c r="D466" s="21"/>
      <c r="E466" s="21"/>
      <c r="F466" s="10"/>
      <c r="G466" s="10"/>
      <c r="H466" s="10"/>
      <c r="I466" s="10"/>
      <c r="J466" s="10"/>
      <c r="K466" s="10"/>
      <c r="L466" s="10"/>
      <c r="M466" s="23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22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</row>
    <row r="467" spans="1:47" ht="15.75" customHeight="1">
      <c r="A467" s="10"/>
      <c r="B467" s="20"/>
      <c r="C467" s="20"/>
      <c r="D467" s="21"/>
      <c r="E467" s="21"/>
      <c r="F467" s="10"/>
      <c r="G467" s="10"/>
      <c r="H467" s="10"/>
      <c r="I467" s="10"/>
      <c r="J467" s="10"/>
      <c r="K467" s="10"/>
      <c r="L467" s="10"/>
      <c r="M467" s="23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22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</row>
    <row r="468" spans="1:47" ht="15.75" customHeight="1">
      <c r="A468" s="10"/>
      <c r="B468" s="20"/>
      <c r="C468" s="20"/>
      <c r="D468" s="21"/>
      <c r="E468" s="21"/>
      <c r="F468" s="10"/>
      <c r="G468" s="10"/>
      <c r="H468" s="10"/>
      <c r="I468" s="10"/>
      <c r="J468" s="10"/>
      <c r="K468" s="10"/>
      <c r="L468" s="10"/>
      <c r="M468" s="23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22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</row>
    <row r="469" spans="1:47" ht="15.75" customHeight="1">
      <c r="A469" s="10"/>
      <c r="B469" s="20"/>
      <c r="C469" s="20"/>
      <c r="D469" s="21"/>
      <c r="E469" s="21"/>
      <c r="F469" s="10"/>
      <c r="G469" s="10"/>
      <c r="H469" s="10"/>
      <c r="I469" s="10"/>
      <c r="J469" s="10"/>
      <c r="K469" s="10"/>
      <c r="L469" s="10"/>
      <c r="M469" s="23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22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</row>
    <row r="470" spans="1:47" ht="15.75" customHeight="1">
      <c r="A470" s="10"/>
      <c r="B470" s="20"/>
      <c r="C470" s="20"/>
      <c r="D470" s="21"/>
      <c r="E470" s="21"/>
      <c r="F470" s="10"/>
      <c r="G470" s="10"/>
      <c r="H470" s="10"/>
      <c r="I470" s="10"/>
      <c r="J470" s="10"/>
      <c r="K470" s="10"/>
      <c r="L470" s="10"/>
      <c r="M470" s="23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22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</row>
    <row r="471" spans="1:47" ht="15.75" customHeight="1">
      <c r="A471" s="10"/>
      <c r="B471" s="20"/>
      <c r="C471" s="20"/>
      <c r="D471" s="21"/>
      <c r="E471" s="21"/>
      <c r="F471" s="10"/>
      <c r="G471" s="10"/>
      <c r="H471" s="10"/>
      <c r="I471" s="10"/>
      <c r="J471" s="10"/>
      <c r="K471" s="10"/>
      <c r="L471" s="10"/>
      <c r="M471" s="23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22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</row>
    <row r="472" spans="1:47" ht="15.75" customHeight="1">
      <c r="A472" s="10"/>
      <c r="B472" s="20"/>
      <c r="C472" s="20"/>
      <c r="D472" s="21"/>
      <c r="E472" s="21"/>
      <c r="F472" s="10"/>
      <c r="G472" s="10"/>
      <c r="H472" s="10"/>
      <c r="I472" s="10"/>
      <c r="J472" s="10"/>
      <c r="K472" s="10"/>
      <c r="L472" s="10"/>
      <c r="M472" s="23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22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</row>
    <row r="473" spans="1:47" ht="15.75" customHeight="1">
      <c r="A473" s="10"/>
      <c r="B473" s="20"/>
      <c r="C473" s="20"/>
      <c r="D473" s="21"/>
      <c r="E473" s="21"/>
      <c r="F473" s="10"/>
      <c r="G473" s="10"/>
      <c r="H473" s="10"/>
      <c r="I473" s="10"/>
      <c r="J473" s="10"/>
      <c r="K473" s="10"/>
      <c r="L473" s="10"/>
      <c r="M473" s="23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22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</row>
    <row r="474" spans="1:47" ht="15.75" customHeight="1">
      <c r="A474" s="10"/>
      <c r="B474" s="20"/>
      <c r="C474" s="20"/>
      <c r="D474" s="21"/>
      <c r="E474" s="21"/>
      <c r="F474" s="10"/>
      <c r="G474" s="10"/>
      <c r="H474" s="10"/>
      <c r="I474" s="10"/>
      <c r="J474" s="10"/>
      <c r="K474" s="10"/>
      <c r="L474" s="10"/>
      <c r="M474" s="23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22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</row>
    <row r="475" spans="1:47" ht="15.75" customHeight="1">
      <c r="A475" s="10"/>
      <c r="B475" s="20"/>
      <c r="C475" s="20"/>
      <c r="D475" s="21"/>
      <c r="E475" s="21"/>
      <c r="F475" s="10"/>
      <c r="G475" s="10"/>
      <c r="H475" s="10"/>
      <c r="I475" s="10"/>
      <c r="J475" s="10"/>
      <c r="K475" s="10"/>
      <c r="L475" s="10"/>
      <c r="M475" s="23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22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</row>
    <row r="476" spans="1:47" ht="15.75" customHeight="1">
      <c r="A476" s="10"/>
      <c r="B476" s="20"/>
      <c r="C476" s="20"/>
      <c r="D476" s="21"/>
      <c r="E476" s="21"/>
      <c r="F476" s="10"/>
      <c r="G476" s="10"/>
      <c r="H476" s="10"/>
      <c r="I476" s="10"/>
      <c r="J476" s="10"/>
      <c r="K476" s="10"/>
      <c r="L476" s="10"/>
      <c r="M476" s="23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22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</row>
    <row r="477" spans="1:47" ht="15.75" customHeight="1">
      <c r="A477" s="10"/>
      <c r="B477" s="20"/>
      <c r="C477" s="20"/>
      <c r="D477" s="21"/>
      <c r="E477" s="21"/>
      <c r="F477" s="10"/>
      <c r="G477" s="10"/>
      <c r="H477" s="10"/>
      <c r="I477" s="10"/>
      <c r="J477" s="10"/>
      <c r="K477" s="10"/>
      <c r="L477" s="10"/>
      <c r="M477" s="23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22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</row>
    <row r="478" spans="1:47" ht="15.75" customHeight="1">
      <c r="A478" s="10"/>
      <c r="B478" s="20"/>
      <c r="C478" s="20"/>
      <c r="D478" s="21"/>
      <c r="E478" s="21"/>
      <c r="F478" s="10"/>
      <c r="G478" s="10"/>
      <c r="H478" s="10"/>
      <c r="I478" s="10"/>
      <c r="J478" s="10"/>
      <c r="K478" s="10"/>
      <c r="L478" s="10"/>
      <c r="M478" s="23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22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</row>
    <row r="479" spans="1:47" ht="15.75" customHeight="1">
      <c r="A479" s="10"/>
      <c r="B479" s="20"/>
      <c r="C479" s="20"/>
      <c r="D479" s="21"/>
      <c r="E479" s="21"/>
      <c r="F479" s="10"/>
      <c r="G479" s="10"/>
      <c r="H479" s="10"/>
      <c r="I479" s="10"/>
      <c r="J479" s="10"/>
      <c r="K479" s="10"/>
      <c r="L479" s="10"/>
      <c r="M479" s="23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22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</row>
    <row r="480" spans="1:47" ht="15.75" customHeight="1">
      <c r="A480" s="10"/>
      <c r="B480" s="20"/>
      <c r="C480" s="20"/>
      <c r="D480" s="21"/>
      <c r="E480" s="21"/>
      <c r="F480" s="10"/>
      <c r="G480" s="10"/>
      <c r="H480" s="10"/>
      <c r="I480" s="10"/>
      <c r="J480" s="10"/>
      <c r="K480" s="10"/>
      <c r="L480" s="10"/>
      <c r="M480" s="23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22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</row>
    <row r="481" spans="1:47" ht="15.75" customHeight="1">
      <c r="A481" s="10"/>
      <c r="B481" s="20"/>
      <c r="C481" s="20"/>
      <c r="D481" s="21"/>
      <c r="E481" s="21"/>
      <c r="F481" s="10"/>
      <c r="G481" s="10"/>
      <c r="H481" s="10"/>
      <c r="I481" s="10"/>
      <c r="J481" s="10"/>
      <c r="K481" s="10"/>
      <c r="L481" s="10"/>
      <c r="M481" s="23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22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</row>
    <row r="482" spans="1:47" ht="15.75" customHeight="1">
      <c r="A482" s="10"/>
      <c r="B482" s="20"/>
      <c r="C482" s="20"/>
      <c r="D482" s="21"/>
      <c r="E482" s="21"/>
      <c r="F482" s="10"/>
      <c r="G482" s="10"/>
      <c r="H482" s="10"/>
      <c r="I482" s="10"/>
      <c r="J482" s="10"/>
      <c r="K482" s="10"/>
      <c r="L482" s="10"/>
      <c r="M482" s="23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22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</row>
    <row r="483" spans="1:47" ht="15.75" customHeight="1">
      <c r="A483" s="10"/>
      <c r="B483" s="20"/>
      <c r="C483" s="20"/>
      <c r="D483" s="21"/>
      <c r="E483" s="21"/>
      <c r="F483" s="10"/>
      <c r="G483" s="10"/>
      <c r="H483" s="10"/>
      <c r="I483" s="10"/>
      <c r="J483" s="10"/>
      <c r="K483" s="10"/>
      <c r="L483" s="10"/>
      <c r="M483" s="23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22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</row>
    <row r="484" spans="1:47" ht="15.75" customHeight="1">
      <c r="A484" s="10"/>
      <c r="B484" s="20"/>
      <c r="C484" s="20"/>
      <c r="D484" s="21"/>
      <c r="E484" s="21"/>
      <c r="F484" s="10"/>
      <c r="G484" s="10"/>
      <c r="H484" s="10"/>
      <c r="I484" s="10"/>
      <c r="J484" s="10"/>
      <c r="K484" s="10"/>
      <c r="L484" s="10"/>
      <c r="M484" s="23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22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</row>
    <row r="485" spans="1:47" ht="15.75" customHeight="1">
      <c r="A485" s="10"/>
      <c r="B485" s="20"/>
      <c r="C485" s="20"/>
      <c r="D485" s="21"/>
      <c r="E485" s="21"/>
      <c r="F485" s="10"/>
      <c r="G485" s="10"/>
      <c r="H485" s="10"/>
      <c r="I485" s="10"/>
      <c r="J485" s="10"/>
      <c r="K485" s="10"/>
      <c r="L485" s="10"/>
      <c r="M485" s="23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22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</row>
    <row r="486" spans="1:47" ht="15.75" customHeight="1">
      <c r="A486" s="10"/>
      <c r="B486" s="20"/>
      <c r="C486" s="20"/>
      <c r="D486" s="21"/>
      <c r="E486" s="21"/>
      <c r="F486" s="10"/>
      <c r="G486" s="10"/>
      <c r="H486" s="10"/>
      <c r="I486" s="10"/>
      <c r="J486" s="10"/>
      <c r="K486" s="10"/>
      <c r="L486" s="10"/>
      <c r="M486" s="23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22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</row>
    <row r="487" spans="1:47" ht="15.75" customHeight="1">
      <c r="A487" s="10"/>
      <c r="B487" s="20"/>
      <c r="C487" s="20"/>
      <c r="D487" s="21"/>
      <c r="E487" s="21"/>
      <c r="F487" s="10"/>
      <c r="G487" s="10"/>
      <c r="H487" s="10"/>
      <c r="I487" s="10"/>
      <c r="J487" s="10"/>
      <c r="K487" s="10"/>
      <c r="L487" s="10"/>
      <c r="M487" s="23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22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</row>
    <row r="488" spans="1:47" ht="15.75" customHeight="1">
      <c r="A488" s="10"/>
      <c r="B488" s="20"/>
      <c r="C488" s="20"/>
      <c r="D488" s="21"/>
      <c r="E488" s="21"/>
      <c r="F488" s="10"/>
      <c r="G488" s="10"/>
      <c r="H488" s="10"/>
      <c r="I488" s="10"/>
      <c r="J488" s="10"/>
      <c r="K488" s="10"/>
      <c r="L488" s="10"/>
      <c r="M488" s="23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22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</row>
    <row r="489" spans="1:47" ht="15.75" customHeight="1">
      <c r="A489" s="10"/>
      <c r="B489" s="20"/>
      <c r="C489" s="20"/>
      <c r="D489" s="21"/>
      <c r="E489" s="21"/>
      <c r="F489" s="10"/>
      <c r="G489" s="10"/>
      <c r="H489" s="10"/>
      <c r="I489" s="10"/>
      <c r="J489" s="10"/>
      <c r="K489" s="10"/>
      <c r="L489" s="10"/>
      <c r="M489" s="23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22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</row>
    <row r="490" spans="1:47" ht="15.75" customHeight="1">
      <c r="A490" s="10"/>
      <c r="B490" s="20"/>
      <c r="C490" s="20"/>
      <c r="D490" s="21"/>
      <c r="E490" s="21"/>
      <c r="F490" s="10"/>
      <c r="G490" s="10"/>
      <c r="H490" s="10"/>
      <c r="I490" s="10"/>
      <c r="J490" s="10"/>
      <c r="K490" s="10"/>
      <c r="L490" s="10"/>
      <c r="M490" s="23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22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</row>
    <row r="491" spans="1:47" ht="15.75" customHeight="1">
      <c r="A491" s="10"/>
      <c r="B491" s="20"/>
      <c r="C491" s="20"/>
      <c r="D491" s="21"/>
      <c r="E491" s="21"/>
      <c r="F491" s="10"/>
      <c r="G491" s="10"/>
      <c r="H491" s="10"/>
      <c r="I491" s="10"/>
      <c r="J491" s="10"/>
      <c r="K491" s="10"/>
      <c r="L491" s="10"/>
      <c r="M491" s="23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22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</row>
    <row r="492" spans="1:47" ht="15.75" customHeight="1">
      <c r="A492" s="10"/>
      <c r="B492" s="20"/>
      <c r="C492" s="20"/>
      <c r="D492" s="21"/>
      <c r="E492" s="21"/>
      <c r="F492" s="10"/>
      <c r="G492" s="10"/>
      <c r="H492" s="10"/>
      <c r="I492" s="10"/>
      <c r="J492" s="10"/>
      <c r="K492" s="10"/>
      <c r="L492" s="10"/>
      <c r="M492" s="23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22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</row>
    <row r="493" spans="1:47" ht="15.75" customHeight="1">
      <c r="A493" s="10"/>
      <c r="B493" s="20"/>
      <c r="C493" s="20"/>
      <c r="D493" s="21"/>
      <c r="E493" s="21"/>
      <c r="F493" s="10"/>
      <c r="G493" s="10"/>
      <c r="H493" s="10"/>
      <c r="I493" s="10"/>
      <c r="J493" s="10"/>
      <c r="K493" s="10"/>
      <c r="L493" s="10"/>
      <c r="M493" s="23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22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</row>
    <row r="494" spans="1:47" ht="15.75" customHeight="1">
      <c r="A494" s="10"/>
      <c r="B494" s="20"/>
      <c r="C494" s="20"/>
      <c r="D494" s="21"/>
      <c r="E494" s="21"/>
      <c r="F494" s="10"/>
      <c r="G494" s="10"/>
      <c r="H494" s="10"/>
      <c r="I494" s="10"/>
      <c r="J494" s="10"/>
      <c r="K494" s="10"/>
      <c r="L494" s="10"/>
      <c r="M494" s="23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22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</row>
    <row r="495" spans="1:47" ht="15.75" customHeight="1">
      <c r="A495" s="10"/>
      <c r="B495" s="20"/>
      <c r="C495" s="20"/>
      <c r="D495" s="21"/>
      <c r="E495" s="21"/>
      <c r="F495" s="10"/>
      <c r="G495" s="10"/>
      <c r="H495" s="10"/>
      <c r="I495" s="10"/>
      <c r="J495" s="10"/>
      <c r="K495" s="10"/>
      <c r="L495" s="10"/>
      <c r="M495" s="23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22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</row>
    <row r="496" spans="1:47" ht="15.75" customHeight="1">
      <c r="A496" s="10"/>
      <c r="B496" s="20"/>
      <c r="C496" s="20"/>
      <c r="D496" s="21"/>
      <c r="E496" s="21"/>
      <c r="F496" s="10"/>
      <c r="G496" s="10"/>
      <c r="H496" s="10"/>
      <c r="I496" s="10"/>
      <c r="J496" s="10"/>
      <c r="K496" s="10"/>
      <c r="L496" s="10"/>
      <c r="M496" s="23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22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</row>
    <row r="497" spans="1:47" ht="15.75" customHeight="1">
      <c r="A497" s="10"/>
      <c r="B497" s="20"/>
      <c r="C497" s="20"/>
      <c r="D497" s="21"/>
      <c r="E497" s="21"/>
      <c r="F497" s="10"/>
      <c r="G497" s="10"/>
      <c r="H497" s="10"/>
      <c r="I497" s="10"/>
      <c r="J497" s="10"/>
      <c r="K497" s="10"/>
      <c r="L497" s="10"/>
      <c r="M497" s="23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22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</row>
    <row r="498" spans="1:47" ht="15.75" customHeight="1">
      <c r="A498" s="10"/>
      <c r="B498" s="20"/>
      <c r="C498" s="20"/>
      <c r="D498" s="21"/>
      <c r="E498" s="21"/>
      <c r="F498" s="10"/>
      <c r="G498" s="10"/>
      <c r="H498" s="10"/>
      <c r="I498" s="10"/>
      <c r="J498" s="10"/>
      <c r="K498" s="10"/>
      <c r="L498" s="10"/>
      <c r="M498" s="23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22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</row>
    <row r="499" spans="1:47" ht="15.75" customHeight="1">
      <c r="A499" s="10"/>
      <c r="B499" s="20"/>
      <c r="C499" s="20"/>
      <c r="D499" s="21"/>
      <c r="E499" s="21"/>
      <c r="F499" s="10"/>
      <c r="G499" s="10"/>
      <c r="H499" s="10"/>
      <c r="I499" s="10"/>
      <c r="J499" s="10"/>
      <c r="K499" s="10"/>
      <c r="L499" s="10"/>
      <c r="M499" s="23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22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</row>
    <row r="500" spans="1:47" ht="15.75" customHeight="1">
      <c r="A500" s="10"/>
      <c r="B500" s="20"/>
      <c r="C500" s="20"/>
      <c r="D500" s="21"/>
      <c r="E500" s="21"/>
      <c r="F500" s="10"/>
      <c r="G500" s="10"/>
      <c r="H500" s="10"/>
      <c r="I500" s="10"/>
      <c r="J500" s="10"/>
      <c r="K500" s="10"/>
      <c r="L500" s="10"/>
      <c r="M500" s="23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22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</row>
    <row r="501" spans="1:47" ht="15.75" customHeight="1">
      <c r="A501" s="10"/>
      <c r="B501" s="20"/>
      <c r="C501" s="20"/>
      <c r="D501" s="21"/>
      <c r="E501" s="21"/>
      <c r="F501" s="10"/>
      <c r="G501" s="10"/>
      <c r="H501" s="10"/>
      <c r="I501" s="10"/>
      <c r="J501" s="10"/>
      <c r="K501" s="10"/>
      <c r="L501" s="10"/>
      <c r="M501" s="23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22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</row>
    <row r="502" spans="1:47" ht="15.75" customHeight="1">
      <c r="A502" s="10"/>
      <c r="B502" s="20"/>
      <c r="C502" s="20"/>
      <c r="D502" s="21"/>
      <c r="E502" s="21"/>
      <c r="F502" s="10"/>
      <c r="G502" s="10"/>
      <c r="H502" s="10"/>
      <c r="I502" s="10"/>
      <c r="J502" s="10"/>
      <c r="K502" s="10"/>
      <c r="L502" s="10"/>
      <c r="M502" s="23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22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</row>
    <row r="503" spans="1:47" ht="15.75" customHeight="1">
      <c r="A503" s="10"/>
      <c r="B503" s="20"/>
      <c r="C503" s="20"/>
      <c r="D503" s="21"/>
      <c r="E503" s="21"/>
      <c r="F503" s="10"/>
      <c r="G503" s="10"/>
      <c r="H503" s="10"/>
      <c r="I503" s="10"/>
      <c r="J503" s="10"/>
      <c r="K503" s="10"/>
      <c r="L503" s="10"/>
      <c r="M503" s="23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22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</row>
    <row r="504" spans="1:47" ht="15.75" customHeight="1">
      <c r="A504" s="10"/>
      <c r="B504" s="20"/>
      <c r="C504" s="20"/>
      <c r="D504" s="21"/>
      <c r="E504" s="21"/>
      <c r="F504" s="10"/>
      <c r="G504" s="10"/>
      <c r="H504" s="10"/>
      <c r="I504" s="10"/>
      <c r="J504" s="10"/>
      <c r="K504" s="10"/>
      <c r="L504" s="10"/>
      <c r="M504" s="23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22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</row>
    <row r="505" spans="1:47" ht="15.75" customHeight="1">
      <c r="A505" s="10"/>
      <c r="B505" s="20"/>
      <c r="C505" s="20"/>
      <c r="D505" s="21"/>
      <c r="E505" s="21"/>
      <c r="F505" s="10"/>
      <c r="G505" s="10"/>
      <c r="H505" s="10"/>
      <c r="I505" s="10"/>
      <c r="J505" s="10"/>
      <c r="K505" s="10"/>
      <c r="L505" s="10"/>
      <c r="M505" s="23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22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</row>
    <row r="506" spans="1:47" ht="15.75" customHeight="1">
      <c r="A506" s="10"/>
      <c r="B506" s="20"/>
      <c r="C506" s="20"/>
      <c r="D506" s="21"/>
      <c r="E506" s="21"/>
      <c r="F506" s="10"/>
      <c r="G506" s="10"/>
      <c r="H506" s="10"/>
      <c r="I506" s="10"/>
      <c r="J506" s="10"/>
      <c r="K506" s="10"/>
      <c r="L506" s="10"/>
      <c r="M506" s="23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22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</row>
    <row r="507" spans="1:47" ht="15.75" customHeight="1">
      <c r="A507" s="10"/>
      <c r="B507" s="20"/>
      <c r="C507" s="20"/>
      <c r="D507" s="21"/>
      <c r="E507" s="21"/>
      <c r="F507" s="10"/>
      <c r="G507" s="10"/>
      <c r="H507" s="10"/>
      <c r="I507" s="10"/>
      <c r="J507" s="10"/>
      <c r="K507" s="10"/>
      <c r="L507" s="10"/>
      <c r="M507" s="23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22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</row>
    <row r="508" spans="1:47" ht="15.75" customHeight="1">
      <c r="A508" s="10"/>
      <c r="B508" s="20"/>
      <c r="C508" s="20"/>
      <c r="D508" s="21"/>
      <c r="E508" s="21"/>
      <c r="F508" s="10"/>
      <c r="G508" s="10"/>
      <c r="H508" s="10"/>
      <c r="I508" s="10"/>
      <c r="J508" s="10"/>
      <c r="K508" s="10"/>
      <c r="L508" s="10"/>
      <c r="M508" s="23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22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</row>
    <row r="509" spans="1:47" ht="15.75" customHeight="1">
      <c r="A509" s="10"/>
      <c r="B509" s="20"/>
      <c r="C509" s="20"/>
      <c r="D509" s="21"/>
      <c r="E509" s="21"/>
      <c r="F509" s="10"/>
      <c r="G509" s="10"/>
      <c r="H509" s="10"/>
      <c r="I509" s="10"/>
      <c r="J509" s="10"/>
      <c r="K509" s="10"/>
      <c r="L509" s="10"/>
      <c r="M509" s="23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22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</row>
    <row r="510" spans="1:47" ht="15.75" customHeight="1">
      <c r="A510" s="10"/>
      <c r="B510" s="20"/>
      <c r="C510" s="20"/>
      <c r="D510" s="21"/>
      <c r="E510" s="21"/>
      <c r="F510" s="10"/>
      <c r="G510" s="10"/>
      <c r="H510" s="10"/>
      <c r="I510" s="10"/>
      <c r="J510" s="10"/>
      <c r="K510" s="10"/>
      <c r="L510" s="10"/>
      <c r="M510" s="23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22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</row>
    <row r="511" spans="1:47" ht="15.75" customHeight="1">
      <c r="A511" s="10"/>
      <c r="B511" s="20"/>
      <c r="C511" s="20"/>
      <c r="D511" s="21"/>
      <c r="E511" s="21"/>
      <c r="F511" s="10"/>
      <c r="G511" s="10"/>
      <c r="H511" s="10"/>
      <c r="I511" s="10"/>
      <c r="J511" s="10"/>
      <c r="K511" s="10"/>
      <c r="L511" s="10"/>
      <c r="M511" s="23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22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</row>
    <row r="512" spans="1:47" ht="15.75" customHeight="1">
      <c r="A512" s="10"/>
      <c r="B512" s="20"/>
      <c r="C512" s="20"/>
      <c r="D512" s="21"/>
      <c r="E512" s="21"/>
      <c r="F512" s="10"/>
      <c r="G512" s="10"/>
      <c r="H512" s="10"/>
      <c r="I512" s="10"/>
      <c r="J512" s="10"/>
      <c r="K512" s="10"/>
      <c r="L512" s="10"/>
      <c r="M512" s="23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22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</row>
    <row r="513" spans="1:47" ht="15.75" customHeight="1">
      <c r="A513" s="10"/>
      <c r="B513" s="20"/>
      <c r="C513" s="20"/>
      <c r="D513" s="21"/>
      <c r="E513" s="21"/>
      <c r="F513" s="10"/>
      <c r="G513" s="10"/>
      <c r="H513" s="10"/>
      <c r="I513" s="10"/>
      <c r="J513" s="10"/>
      <c r="K513" s="10"/>
      <c r="L513" s="10"/>
      <c r="M513" s="23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22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</row>
    <row r="514" spans="1:47" ht="15.75" customHeight="1">
      <c r="A514" s="10"/>
      <c r="B514" s="20"/>
      <c r="C514" s="20"/>
      <c r="D514" s="21"/>
      <c r="E514" s="21"/>
      <c r="F514" s="10"/>
      <c r="G514" s="10"/>
      <c r="H514" s="10"/>
      <c r="I514" s="10"/>
      <c r="J514" s="10"/>
      <c r="K514" s="10"/>
      <c r="L514" s="10"/>
      <c r="M514" s="23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22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</row>
    <row r="515" spans="1:47" ht="15.75" customHeight="1">
      <c r="A515" s="10"/>
      <c r="B515" s="20"/>
      <c r="C515" s="20"/>
      <c r="D515" s="21"/>
      <c r="E515" s="21"/>
      <c r="F515" s="10"/>
      <c r="G515" s="10"/>
      <c r="H515" s="10"/>
      <c r="I515" s="10"/>
      <c r="J515" s="10"/>
      <c r="K515" s="10"/>
      <c r="L515" s="10"/>
      <c r="M515" s="23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22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</row>
    <row r="516" spans="1:47" ht="15.75" customHeight="1">
      <c r="A516" s="10"/>
      <c r="B516" s="20"/>
      <c r="C516" s="20"/>
      <c r="D516" s="21"/>
      <c r="E516" s="21"/>
      <c r="F516" s="10"/>
      <c r="G516" s="10"/>
      <c r="H516" s="10"/>
      <c r="I516" s="10"/>
      <c r="J516" s="10"/>
      <c r="K516" s="10"/>
      <c r="L516" s="10"/>
      <c r="M516" s="23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22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</row>
    <row r="517" spans="1:47" ht="15.75" customHeight="1">
      <c r="A517" s="10"/>
      <c r="B517" s="20"/>
      <c r="C517" s="20"/>
      <c r="D517" s="21"/>
      <c r="E517" s="21"/>
      <c r="F517" s="10"/>
      <c r="G517" s="10"/>
      <c r="H517" s="10"/>
      <c r="I517" s="10"/>
      <c r="J517" s="10"/>
      <c r="K517" s="10"/>
      <c r="L517" s="10"/>
      <c r="M517" s="23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22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</row>
    <row r="518" spans="1:47" ht="15.75" customHeight="1">
      <c r="A518" s="10"/>
      <c r="B518" s="20"/>
      <c r="C518" s="20"/>
      <c r="D518" s="21"/>
      <c r="E518" s="21"/>
      <c r="F518" s="10"/>
      <c r="G518" s="10"/>
      <c r="H518" s="10"/>
      <c r="I518" s="10"/>
      <c r="J518" s="10"/>
      <c r="K518" s="10"/>
      <c r="L518" s="10"/>
      <c r="M518" s="23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22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</row>
    <row r="519" spans="1:47" ht="15.75" customHeight="1">
      <c r="A519" s="10"/>
      <c r="B519" s="20"/>
      <c r="C519" s="20"/>
      <c r="D519" s="21"/>
      <c r="E519" s="21"/>
      <c r="F519" s="10"/>
      <c r="G519" s="10"/>
      <c r="H519" s="10"/>
      <c r="I519" s="10"/>
      <c r="J519" s="10"/>
      <c r="K519" s="10"/>
      <c r="L519" s="10"/>
      <c r="M519" s="23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22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</row>
    <row r="520" spans="1:47" ht="15.75" customHeight="1">
      <c r="A520" s="10"/>
      <c r="B520" s="20"/>
      <c r="C520" s="20"/>
      <c r="D520" s="21"/>
      <c r="E520" s="21"/>
      <c r="F520" s="10"/>
      <c r="G520" s="10"/>
      <c r="H520" s="10"/>
      <c r="I520" s="10"/>
      <c r="J520" s="10"/>
      <c r="K520" s="10"/>
      <c r="L520" s="10"/>
      <c r="M520" s="23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22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</row>
    <row r="521" spans="1:47" ht="15.75" customHeight="1">
      <c r="A521" s="10"/>
      <c r="B521" s="20"/>
      <c r="C521" s="20"/>
      <c r="D521" s="21"/>
      <c r="E521" s="21"/>
      <c r="F521" s="10"/>
      <c r="G521" s="10"/>
      <c r="H521" s="10"/>
      <c r="I521" s="10"/>
      <c r="J521" s="10"/>
      <c r="K521" s="10"/>
      <c r="L521" s="10"/>
      <c r="M521" s="23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22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</row>
    <row r="522" spans="1:47" ht="15.75" customHeight="1">
      <c r="A522" s="10"/>
      <c r="B522" s="20"/>
      <c r="C522" s="20"/>
      <c r="D522" s="21"/>
      <c r="E522" s="21"/>
      <c r="F522" s="10"/>
      <c r="G522" s="10"/>
      <c r="H522" s="10"/>
      <c r="I522" s="10"/>
      <c r="J522" s="10"/>
      <c r="K522" s="10"/>
      <c r="L522" s="10"/>
      <c r="M522" s="23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22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</row>
    <row r="523" spans="1:47" ht="15.75" customHeight="1">
      <c r="A523" s="10"/>
      <c r="B523" s="20"/>
      <c r="C523" s="20"/>
      <c r="D523" s="21"/>
      <c r="E523" s="21"/>
      <c r="F523" s="10"/>
      <c r="G523" s="10"/>
      <c r="H523" s="10"/>
      <c r="I523" s="10"/>
      <c r="J523" s="10"/>
      <c r="K523" s="10"/>
      <c r="L523" s="10"/>
      <c r="M523" s="23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22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</row>
    <row r="524" spans="1:47" ht="15.75" customHeight="1">
      <c r="A524" s="10"/>
      <c r="B524" s="20"/>
      <c r="C524" s="20"/>
      <c r="D524" s="21"/>
      <c r="E524" s="21"/>
      <c r="F524" s="10"/>
      <c r="G524" s="10"/>
      <c r="H524" s="10"/>
      <c r="I524" s="10"/>
      <c r="J524" s="10"/>
      <c r="K524" s="10"/>
      <c r="L524" s="10"/>
      <c r="M524" s="23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22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</row>
    <row r="525" spans="1:47" ht="15.75" customHeight="1">
      <c r="A525" s="10"/>
      <c r="B525" s="20"/>
      <c r="C525" s="20"/>
      <c r="D525" s="21"/>
      <c r="E525" s="21"/>
      <c r="F525" s="10"/>
      <c r="G525" s="10"/>
      <c r="H525" s="10"/>
      <c r="I525" s="10"/>
      <c r="J525" s="10"/>
      <c r="K525" s="10"/>
      <c r="L525" s="10"/>
      <c r="M525" s="23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22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</row>
    <row r="526" spans="1:47" ht="15.75" customHeight="1">
      <c r="A526" s="10"/>
      <c r="B526" s="20"/>
      <c r="C526" s="20"/>
      <c r="D526" s="21"/>
      <c r="E526" s="21"/>
      <c r="F526" s="10"/>
      <c r="G526" s="10"/>
      <c r="H526" s="10"/>
      <c r="I526" s="10"/>
      <c r="J526" s="10"/>
      <c r="K526" s="10"/>
      <c r="L526" s="10"/>
      <c r="M526" s="23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22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</row>
    <row r="527" spans="1:47" ht="15.75" customHeight="1">
      <c r="A527" s="10"/>
      <c r="B527" s="20"/>
      <c r="C527" s="20"/>
      <c r="D527" s="21"/>
      <c r="E527" s="21"/>
      <c r="F527" s="10"/>
      <c r="G527" s="10"/>
      <c r="H527" s="10"/>
      <c r="I527" s="10"/>
      <c r="J527" s="10"/>
      <c r="K527" s="10"/>
      <c r="L527" s="10"/>
      <c r="M527" s="23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22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</row>
    <row r="528" spans="1:47" ht="15.75" customHeight="1">
      <c r="A528" s="10"/>
      <c r="B528" s="20"/>
      <c r="C528" s="20"/>
      <c r="D528" s="21"/>
      <c r="E528" s="21"/>
      <c r="F528" s="10"/>
      <c r="G528" s="10"/>
      <c r="H528" s="10"/>
      <c r="I528" s="10"/>
      <c r="J528" s="10"/>
      <c r="K528" s="10"/>
      <c r="L528" s="10"/>
      <c r="M528" s="23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22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</row>
    <row r="529" spans="1:47" ht="15.75" customHeight="1">
      <c r="A529" s="10"/>
      <c r="B529" s="20"/>
      <c r="C529" s="20"/>
      <c r="D529" s="21"/>
      <c r="E529" s="21"/>
      <c r="F529" s="10"/>
      <c r="G529" s="10"/>
      <c r="H529" s="10"/>
      <c r="I529" s="10"/>
      <c r="J529" s="10"/>
      <c r="K529" s="10"/>
      <c r="L529" s="10"/>
      <c r="M529" s="23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22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</row>
    <row r="530" spans="1:47" ht="15.75" customHeight="1">
      <c r="A530" s="10"/>
      <c r="B530" s="20"/>
      <c r="C530" s="20"/>
      <c r="D530" s="21"/>
      <c r="E530" s="21"/>
      <c r="F530" s="10"/>
      <c r="G530" s="10"/>
      <c r="H530" s="10"/>
      <c r="I530" s="10"/>
      <c r="J530" s="10"/>
      <c r="K530" s="10"/>
      <c r="L530" s="10"/>
      <c r="M530" s="23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22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</row>
    <row r="531" spans="1:47" ht="15.75" customHeight="1">
      <c r="A531" s="10"/>
      <c r="B531" s="20"/>
      <c r="C531" s="20"/>
      <c r="D531" s="21"/>
      <c r="E531" s="21"/>
      <c r="F531" s="10"/>
      <c r="G531" s="10"/>
      <c r="H531" s="10"/>
      <c r="I531" s="10"/>
      <c r="J531" s="10"/>
      <c r="K531" s="10"/>
      <c r="L531" s="10"/>
      <c r="M531" s="23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22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</row>
    <row r="532" spans="1:47" ht="15.75" customHeight="1">
      <c r="A532" s="10"/>
      <c r="B532" s="20"/>
      <c r="C532" s="20"/>
      <c r="D532" s="21"/>
      <c r="E532" s="21"/>
      <c r="F532" s="10"/>
      <c r="G532" s="10"/>
      <c r="H532" s="10"/>
      <c r="I532" s="10"/>
      <c r="J532" s="10"/>
      <c r="K532" s="10"/>
      <c r="L532" s="10"/>
      <c r="M532" s="23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22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</row>
    <row r="533" spans="1:47" ht="15.75" customHeight="1">
      <c r="A533" s="10"/>
      <c r="B533" s="20"/>
      <c r="C533" s="20"/>
      <c r="D533" s="21"/>
      <c r="E533" s="21"/>
      <c r="F533" s="10"/>
      <c r="G533" s="10"/>
      <c r="H533" s="10"/>
      <c r="I533" s="10"/>
      <c r="J533" s="10"/>
      <c r="K533" s="10"/>
      <c r="L533" s="10"/>
      <c r="M533" s="23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22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</row>
    <row r="534" spans="1:47" ht="15.75" customHeight="1">
      <c r="A534" s="10"/>
      <c r="B534" s="20"/>
      <c r="C534" s="20"/>
      <c r="D534" s="21"/>
      <c r="E534" s="21"/>
      <c r="F534" s="10"/>
      <c r="G534" s="10"/>
      <c r="H534" s="10"/>
      <c r="I534" s="10"/>
      <c r="J534" s="10"/>
      <c r="K534" s="10"/>
      <c r="L534" s="10"/>
      <c r="M534" s="23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22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</row>
    <row r="535" spans="1:47" ht="15.75" customHeight="1">
      <c r="A535" s="10"/>
      <c r="B535" s="20"/>
      <c r="C535" s="20"/>
      <c r="D535" s="21"/>
      <c r="E535" s="21"/>
      <c r="F535" s="10"/>
      <c r="G535" s="10"/>
      <c r="H535" s="10"/>
      <c r="I535" s="10"/>
      <c r="J535" s="10"/>
      <c r="K535" s="10"/>
      <c r="L535" s="10"/>
      <c r="M535" s="23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22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</row>
    <row r="536" spans="1:47" ht="15.75" customHeight="1">
      <c r="A536" s="10"/>
      <c r="B536" s="20"/>
      <c r="C536" s="20"/>
      <c r="D536" s="21"/>
      <c r="E536" s="21"/>
      <c r="F536" s="10"/>
      <c r="G536" s="10"/>
      <c r="H536" s="10"/>
      <c r="I536" s="10"/>
      <c r="J536" s="10"/>
      <c r="K536" s="10"/>
      <c r="L536" s="10"/>
      <c r="M536" s="23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22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</row>
    <row r="537" spans="1:47" ht="15.75" customHeight="1">
      <c r="A537" s="10"/>
      <c r="B537" s="20"/>
      <c r="C537" s="20"/>
      <c r="D537" s="21"/>
      <c r="E537" s="21"/>
      <c r="F537" s="10"/>
      <c r="G537" s="10"/>
      <c r="H537" s="10"/>
      <c r="I537" s="10"/>
      <c r="J537" s="10"/>
      <c r="K537" s="10"/>
      <c r="L537" s="10"/>
      <c r="M537" s="23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22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</row>
    <row r="538" spans="1:47" ht="15.75" customHeight="1">
      <c r="A538" s="10"/>
      <c r="B538" s="20"/>
      <c r="C538" s="20"/>
      <c r="D538" s="21"/>
      <c r="E538" s="21"/>
      <c r="F538" s="10"/>
      <c r="G538" s="10"/>
      <c r="H538" s="10"/>
      <c r="I538" s="10"/>
      <c r="J538" s="10"/>
      <c r="K538" s="10"/>
      <c r="L538" s="10"/>
      <c r="M538" s="23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22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</row>
    <row r="539" spans="1:47" ht="15.75" customHeight="1">
      <c r="A539" s="10"/>
      <c r="B539" s="20"/>
      <c r="C539" s="20"/>
      <c r="D539" s="21"/>
      <c r="E539" s="21"/>
      <c r="F539" s="10"/>
      <c r="G539" s="10"/>
      <c r="H539" s="10"/>
      <c r="I539" s="10"/>
      <c r="J539" s="10"/>
      <c r="K539" s="10"/>
      <c r="L539" s="10"/>
      <c r="M539" s="23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22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</row>
    <row r="540" spans="1:47" ht="15.75" customHeight="1">
      <c r="A540" s="10"/>
      <c r="B540" s="20"/>
      <c r="C540" s="20"/>
      <c r="D540" s="21"/>
      <c r="E540" s="21"/>
      <c r="F540" s="10"/>
      <c r="G540" s="10"/>
      <c r="H540" s="10"/>
      <c r="I540" s="10"/>
      <c r="J540" s="10"/>
      <c r="K540" s="10"/>
      <c r="L540" s="10"/>
      <c r="M540" s="23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22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</row>
    <row r="541" spans="1:47" ht="15.75" customHeight="1">
      <c r="A541" s="10"/>
      <c r="B541" s="20"/>
      <c r="C541" s="20"/>
      <c r="D541" s="21"/>
      <c r="E541" s="21"/>
      <c r="F541" s="10"/>
      <c r="G541" s="10"/>
      <c r="H541" s="10"/>
      <c r="I541" s="10"/>
      <c r="J541" s="10"/>
      <c r="K541" s="10"/>
      <c r="L541" s="10"/>
      <c r="M541" s="23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22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</row>
    <row r="542" spans="1:47" ht="15.75" customHeight="1">
      <c r="A542" s="10"/>
      <c r="B542" s="20"/>
      <c r="C542" s="20"/>
      <c r="D542" s="21"/>
      <c r="E542" s="21"/>
      <c r="F542" s="10"/>
      <c r="G542" s="10"/>
      <c r="H542" s="10"/>
      <c r="I542" s="10"/>
      <c r="J542" s="10"/>
      <c r="K542" s="10"/>
      <c r="L542" s="10"/>
      <c r="M542" s="23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22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</row>
    <row r="543" spans="1:47" ht="15.75" customHeight="1">
      <c r="A543" s="10"/>
      <c r="B543" s="20"/>
      <c r="C543" s="20"/>
      <c r="D543" s="21"/>
      <c r="E543" s="21"/>
      <c r="F543" s="10"/>
      <c r="G543" s="10"/>
      <c r="H543" s="10"/>
      <c r="I543" s="10"/>
      <c r="J543" s="10"/>
      <c r="K543" s="10"/>
      <c r="L543" s="10"/>
      <c r="M543" s="23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22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</row>
    <row r="544" spans="1:47" ht="15.75" customHeight="1">
      <c r="A544" s="10"/>
      <c r="B544" s="20"/>
      <c r="C544" s="20"/>
      <c r="D544" s="21"/>
      <c r="E544" s="21"/>
      <c r="F544" s="10"/>
      <c r="G544" s="10"/>
      <c r="H544" s="10"/>
      <c r="I544" s="10"/>
      <c r="J544" s="10"/>
      <c r="K544" s="10"/>
      <c r="L544" s="10"/>
      <c r="M544" s="23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22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</row>
    <row r="545" spans="1:47" ht="15.75" customHeight="1">
      <c r="A545" s="10"/>
      <c r="B545" s="20"/>
      <c r="C545" s="20"/>
      <c r="D545" s="21"/>
      <c r="E545" s="21"/>
      <c r="F545" s="10"/>
      <c r="G545" s="10"/>
      <c r="H545" s="10"/>
      <c r="I545" s="10"/>
      <c r="J545" s="10"/>
      <c r="K545" s="10"/>
      <c r="L545" s="10"/>
      <c r="M545" s="23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22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</row>
    <row r="546" spans="1:47" ht="15.75" customHeight="1">
      <c r="A546" s="10"/>
      <c r="B546" s="20"/>
      <c r="C546" s="20"/>
      <c r="D546" s="21"/>
      <c r="E546" s="21"/>
      <c r="F546" s="10"/>
      <c r="G546" s="10"/>
      <c r="H546" s="10"/>
      <c r="I546" s="10"/>
      <c r="J546" s="10"/>
      <c r="K546" s="10"/>
      <c r="L546" s="10"/>
      <c r="M546" s="23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22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</row>
    <row r="547" spans="1:47" ht="15.75" customHeight="1">
      <c r="A547" s="10"/>
      <c r="B547" s="20"/>
      <c r="C547" s="20"/>
      <c r="D547" s="21"/>
      <c r="E547" s="21"/>
      <c r="F547" s="10"/>
      <c r="G547" s="10"/>
      <c r="H547" s="10"/>
      <c r="I547" s="10"/>
      <c r="J547" s="10"/>
      <c r="K547" s="10"/>
      <c r="L547" s="10"/>
      <c r="M547" s="23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22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</row>
    <row r="548" spans="1:47" ht="15.75" customHeight="1">
      <c r="A548" s="10"/>
      <c r="B548" s="20"/>
      <c r="C548" s="20"/>
      <c r="D548" s="21"/>
      <c r="E548" s="21"/>
      <c r="F548" s="10"/>
      <c r="G548" s="10"/>
      <c r="H548" s="10"/>
      <c r="I548" s="10"/>
      <c r="J548" s="10"/>
      <c r="K548" s="10"/>
      <c r="L548" s="10"/>
      <c r="M548" s="23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22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</row>
    <row r="549" spans="1:47" ht="15.75" customHeight="1">
      <c r="A549" s="10"/>
      <c r="B549" s="20"/>
      <c r="C549" s="20"/>
      <c r="D549" s="21"/>
      <c r="E549" s="21"/>
      <c r="F549" s="10"/>
      <c r="G549" s="10"/>
      <c r="H549" s="10"/>
      <c r="I549" s="10"/>
      <c r="J549" s="10"/>
      <c r="K549" s="10"/>
      <c r="L549" s="10"/>
      <c r="M549" s="23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22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</row>
    <row r="550" spans="1:47" ht="15.75" customHeight="1">
      <c r="A550" s="10"/>
      <c r="B550" s="20"/>
      <c r="C550" s="20"/>
      <c r="D550" s="21"/>
      <c r="E550" s="21"/>
      <c r="F550" s="10"/>
      <c r="G550" s="10"/>
      <c r="H550" s="10"/>
      <c r="I550" s="10"/>
      <c r="J550" s="10"/>
      <c r="K550" s="10"/>
      <c r="L550" s="10"/>
      <c r="M550" s="23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22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</row>
    <row r="551" spans="1:47" ht="15.75" customHeight="1">
      <c r="A551" s="10"/>
      <c r="B551" s="20"/>
      <c r="C551" s="20"/>
      <c r="D551" s="21"/>
      <c r="E551" s="21"/>
      <c r="F551" s="10"/>
      <c r="G551" s="10"/>
      <c r="H551" s="10"/>
      <c r="I551" s="10"/>
      <c r="J551" s="10"/>
      <c r="K551" s="10"/>
      <c r="L551" s="10"/>
      <c r="M551" s="23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22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</row>
    <row r="552" spans="1:47" ht="15.75" customHeight="1">
      <c r="A552" s="10"/>
      <c r="B552" s="20"/>
      <c r="C552" s="20"/>
      <c r="D552" s="21"/>
      <c r="E552" s="21"/>
      <c r="F552" s="10"/>
      <c r="G552" s="10"/>
      <c r="H552" s="10"/>
      <c r="I552" s="10"/>
      <c r="J552" s="10"/>
      <c r="K552" s="10"/>
      <c r="L552" s="10"/>
      <c r="M552" s="23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22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</row>
    <row r="553" spans="1:47" ht="15.75" customHeight="1">
      <c r="A553" s="10"/>
      <c r="B553" s="20"/>
      <c r="C553" s="20"/>
      <c r="D553" s="21"/>
      <c r="E553" s="21"/>
      <c r="F553" s="10"/>
      <c r="G553" s="10"/>
      <c r="H553" s="10"/>
      <c r="I553" s="10"/>
      <c r="J553" s="10"/>
      <c r="K553" s="10"/>
      <c r="L553" s="10"/>
      <c r="M553" s="23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22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</row>
    <row r="554" spans="1:47" ht="15.75" customHeight="1">
      <c r="A554" s="10"/>
      <c r="B554" s="20"/>
      <c r="C554" s="20"/>
      <c r="D554" s="21"/>
      <c r="E554" s="21"/>
      <c r="F554" s="10"/>
      <c r="G554" s="10"/>
      <c r="H554" s="10"/>
      <c r="I554" s="10"/>
      <c r="J554" s="10"/>
      <c r="K554" s="10"/>
      <c r="L554" s="10"/>
      <c r="M554" s="23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22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</row>
    <row r="555" spans="1:47" ht="15.75" customHeight="1">
      <c r="A555" s="10"/>
      <c r="B555" s="20"/>
      <c r="C555" s="20"/>
      <c r="D555" s="21"/>
      <c r="E555" s="21"/>
      <c r="F555" s="10"/>
      <c r="G555" s="10"/>
      <c r="H555" s="10"/>
      <c r="I555" s="10"/>
      <c r="J555" s="10"/>
      <c r="K555" s="10"/>
      <c r="L555" s="10"/>
      <c r="M555" s="23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22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</row>
    <row r="556" spans="1:47" ht="15.75" customHeight="1">
      <c r="A556" s="10"/>
      <c r="B556" s="20"/>
      <c r="C556" s="20"/>
      <c r="D556" s="21"/>
      <c r="E556" s="21"/>
      <c r="F556" s="10"/>
      <c r="G556" s="10"/>
      <c r="H556" s="10"/>
      <c r="I556" s="10"/>
      <c r="J556" s="10"/>
      <c r="K556" s="10"/>
      <c r="L556" s="10"/>
      <c r="M556" s="23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22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</row>
    <row r="557" spans="1:47" ht="15.75" customHeight="1">
      <c r="A557" s="10"/>
      <c r="B557" s="20"/>
      <c r="C557" s="20"/>
      <c r="D557" s="21"/>
      <c r="E557" s="21"/>
      <c r="F557" s="10"/>
      <c r="G557" s="10"/>
      <c r="H557" s="10"/>
      <c r="I557" s="10"/>
      <c r="J557" s="10"/>
      <c r="K557" s="10"/>
      <c r="L557" s="10"/>
      <c r="M557" s="23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22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</row>
    <row r="558" spans="1:47" ht="15.75" customHeight="1">
      <c r="A558" s="10"/>
      <c r="B558" s="20"/>
      <c r="C558" s="20"/>
      <c r="D558" s="21"/>
      <c r="E558" s="21"/>
      <c r="F558" s="10"/>
      <c r="G558" s="10"/>
      <c r="H558" s="10"/>
      <c r="I558" s="10"/>
      <c r="J558" s="10"/>
      <c r="K558" s="10"/>
      <c r="L558" s="10"/>
      <c r="M558" s="23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22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</row>
    <row r="559" spans="1:47" ht="15.75" customHeight="1">
      <c r="A559" s="10"/>
      <c r="B559" s="20"/>
      <c r="C559" s="20"/>
      <c r="D559" s="21"/>
      <c r="E559" s="21"/>
      <c r="F559" s="10"/>
      <c r="G559" s="10"/>
      <c r="H559" s="10"/>
      <c r="I559" s="10"/>
      <c r="J559" s="10"/>
      <c r="K559" s="10"/>
      <c r="L559" s="10"/>
      <c r="M559" s="23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22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</row>
    <row r="560" spans="1:47" ht="15.75" customHeight="1">
      <c r="A560" s="10"/>
      <c r="B560" s="20"/>
      <c r="C560" s="20"/>
      <c r="D560" s="21"/>
      <c r="E560" s="21"/>
      <c r="F560" s="10"/>
      <c r="G560" s="10"/>
      <c r="H560" s="10"/>
      <c r="I560" s="10"/>
      <c r="J560" s="10"/>
      <c r="K560" s="10"/>
      <c r="L560" s="10"/>
      <c r="M560" s="23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22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</row>
    <row r="561" spans="1:47" ht="15.75" customHeight="1">
      <c r="A561" s="10"/>
      <c r="B561" s="20"/>
      <c r="C561" s="20"/>
      <c r="D561" s="21"/>
      <c r="E561" s="21"/>
      <c r="F561" s="10"/>
      <c r="G561" s="10"/>
      <c r="H561" s="10"/>
      <c r="I561" s="10"/>
      <c r="J561" s="10"/>
      <c r="K561" s="10"/>
      <c r="L561" s="10"/>
      <c r="M561" s="23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22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</row>
    <row r="562" spans="1:47" ht="15.75" customHeight="1">
      <c r="A562" s="10"/>
      <c r="B562" s="20"/>
      <c r="C562" s="20"/>
      <c r="D562" s="21"/>
      <c r="E562" s="21"/>
      <c r="F562" s="10"/>
      <c r="G562" s="10"/>
      <c r="H562" s="10"/>
      <c r="I562" s="10"/>
      <c r="J562" s="10"/>
      <c r="K562" s="10"/>
      <c r="L562" s="10"/>
      <c r="M562" s="23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22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</row>
    <row r="563" spans="1:47" ht="15.75" customHeight="1">
      <c r="A563" s="10"/>
      <c r="B563" s="20"/>
      <c r="C563" s="20"/>
      <c r="D563" s="21"/>
      <c r="E563" s="21"/>
      <c r="F563" s="10"/>
      <c r="G563" s="10"/>
      <c r="H563" s="10"/>
      <c r="I563" s="10"/>
      <c r="J563" s="10"/>
      <c r="K563" s="10"/>
      <c r="L563" s="10"/>
      <c r="M563" s="23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22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</row>
    <row r="564" spans="1:47" ht="15.75" customHeight="1">
      <c r="A564" s="10"/>
      <c r="B564" s="20"/>
      <c r="C564" s="20"/>
      <c r="D564" s="21"/>
      <c r="E564" s="21"/>
      <c r="F564" s="10"/>
      <c r="G564" s="10"/>
      <c r="H564" s="10"/>
      <c r="I564" s="10"/>
      <c r="J564" s="10"/>
      <c r="K564" s="10"/>
      <c r="L564" s="10"/>
      <c r="M564" s="23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22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</row>
    <row r="565" spans="1:47" ht="15.75" customHeight="1">
      <c r="A565" s="10"/>
      <c r="B565" s="20"/>
      <c r="C565" s="20"/>
      <c r="D565" s="21"/>
      <c r="E565" s="21"/>
      <c r="F565" s="10"/>
      <c r="G565" s="10"/>
      <c r="H565" s="10"/>
      <c r="I565" s="10"/>
      <c r="J565" s="10"/>
      <c r="K565" s="10"/>
      <c r="L565" s="10"/>
      <c r="M565" s="23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22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</row>
    <row r="566" spans="1:47" ht="15.75" customHeight="1">
      <c r="A566" s="10"/>
      <c r="B566" s="20"/>
      <c r="C566" s="20"/>
      <c r="D566" s="21"/>
      <c r="E566" s="21"/>
      <c r="F566" s="10"/>
      <c r="G566" s="10"/>
      <c r="H566" s="10"/>
      <c r="I566" s="10"/>
      <c r="J566" s="10"/>
      <c r="K566" s="10"/>
      <c r="L566" s="10"/>
      <c r="M566" s="23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22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</row>
    <row r="567" spans="1:47" ht="15.75" customHeight="1">
      <c r="A567" s="10"/>
      <c r="B567" s="20"/>
      <c r="C567" s="20"/>
      <c r="D567" s="21"/>
      <c r="E567" s="21"/>
      <c r="F567" s="10"/>
      <c r="G567" s="10"/>
      <c r="H567" s="10"/>
      <c r="I567" s="10"/>
      <c r="J567" s="10"/>
      <c r="K567" s="10"/>
      <c r="L567" s="10"/>
      <c r="M567" s="23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22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</row>
    <row r="568" spans="1:47" ht="15.75" customHeight="1">
      <c r="A568" s="10"/>
      <c r="B568" s="20"/>
      <c r="C568" s="20"/>
      <c r="D568" s="21"/>
      <c r="E568" s="21"/>
      <c r="F568" s="10"/>
      <c r="G568" s="10"/>
      <c r="H568" s="10"/>
      <c r="I568" s="10"/>
      <c r="J568" s="10"/>
      <c r="K568" s="10"/>
      <c r="L568" s="10"/>
      <c r="M568" s="23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22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</row>
    <row r="569" spans="1:47" ht="15.75" customHeight="1">
      <c r="A569" s="10"/>
      <c r="B569" s="20"/>
      <c r="C569" s="20"/>
      <c r="D569" s="21"/>
      <c r="E569" s="21"/>
      <c r="F569" s="10"/>
      <c r="G569" s="10"/>
      <c r="H569" s="10"/>
      <c r="I569" s="10"/>
      <c r="J569" s="10"/>
      <c r="K569" s="10"/>
      <c r="L569" s="10"/>
      <c r="M569" s="23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22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</row>
    <row r="570" spans="1:47" ht="15.75" customHeight="1">
      <c r="A570" s="10"/>
      <c r="B570" s="20"/>
      <c r="C570" s="20"/>
      <c r="D570" s="21"/>
      <c r="E570" s="21"/>
      <c r="F570" s="10"/>
      <c r="G570" s="10"/>
      <c r="H570" s="10"/>
      <c r="I570" s="10"/>
      <c r="J570" s="10"/>
      <c r="K570" s="10"/>
      <c r="L570" s="10"/>
      <c r="M570" s="23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22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</row>
    <row r="571" spans="1:47" ht="15.75" customHeight="1">
      <c r="A571" s="10"/>
      <c r="B571" s="20"/>
      <c r="C571" s="20"/>
      <c r="D571" s="21"/>
      <c r="E571" s="21"/>
      <c r="F571" s="10"/>
      <c r="G571" s="10"/>
      <c r="H571" s="10"/>
      <c r="I571" s="10"/>
      <c r="J571" s="10"/>
      <c r="K571" s="10"/>
      <c r="L571" s="10"/>
      <c r="M571" s="23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22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</row>
    <row r="572" spans="1:47" ht="15.75" customHeight="1">
      <c r="A572" s="10"/>
      <c r="B572" s="20"/>
      <c r="C572" s="20"/>
      <c r="D572" s="21"/>
      <c r="E572" s="21"/>
      <c r="F572" s="10"/>
      <c r="G572" s="10"/>
      <c r="H572" s="10"/>
      <c r="I572" s="10"/>
      <c r="J572" s="10"/>
      <c r="K572" s="10"/>
      <c r="L572" s="10"/>
      <c r="M572" s="23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22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</row>
    <row r="573" spans="1:47" ht="15.75" customHeight="1">
      <c r="A573" s="10"/>
      <c r="B573" s="20"/>
      <c r="C573" s="20"/>
      <c r="D573" s="21"/>
      <c r="E573" s="21"/>
      <c r="F573" s="10"/>
      <c r="G573" s="10"/>
      <c r="H573" s="10"/>
      <c r="I573" s="10"/>
      <c r="J573" s="10"/>
      <c r="K573" s="10"/>
      <c r="L573" s="10"/>
      <c r="M573" s="23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22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</row>
    <row r="574" spans="1:47" ht="15.75" customHeight="1">
      <c r="A574" s="10"/>
      <c r="B574" s="20"/>
      <c r="C574" s="20"/>
      <c r="D574" s="21"/>
      <c r="E574" s="21"/>
      <c r="F574" s="10"/>
      <c r="G574" s="10"/>
      <c r="H574" s="10"/>
      <c r="I574" s="10"/>
      <c r="J574" s="10"/>
      <c r="K574" s="10"/>
      <c r="L574" s="10"/>
      <c r="M574" s="23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22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</row>
    <row r="575" spans="1:47" ht="15.75" customHeight="1">
      <c r="A575" s="10"/>
      <c r="B575" s="20"/>
      <c r="C575" s="20"/>
      <c r="D575" s="21"/>
      <c r="E575" s="21"/>
      <c r="F575" s="10"/>
      <c r="G575" s="10"/>
      <c r="H575" s="10"/>
      <c r="I575" s="10"/>
      <c r="J575" s="10"/>
      <c r="K575" s="10"/>
      <c r="L575" s="10"/>
      <c r="M575" s="23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22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</row>
    <row r="576" spans="1:47" ht="15.75" customHeight="1">
      <c r="A576" s="10"/>
      <c r="B576" s="20"/>
      <c r="C576" s="20"/>
      <c r="D576" s="21"/>
      <c r="E576" s="21"/>
      <c r="F576" s="10"/>
      <c r="G576" s="10"/>
      <c r="H576" s="10"/>
      <c r="I576" s="10"/>
      <c r="J576" s="10"/>
      <c r="K576" s="10"/>
      <c r="L576" s="10"/>
      <c r="M576" s="23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22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</row>
    <row r="577" spans="1:47" ht="15.75" customHeight="1">
      <c r="A577" s="10"/>
      <c r="B577" s="20"/>
      <c r="C577" s="20"/>
      <c r="D577" s="21"/>
      <c r="E577" s="21"/>
      <c r="F577" s="10"/>
      <c r="G577" s="10"/>
      <c r="H577" s="10"/>
      <c r="I577" s="10"/>
      <c r="J577" s="10"/>
      <c r="K577" s="10"/>
      <c r="L577" s="10"/>
      <c r="M577" s="23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22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</row>
    <row r="578" spans="1:47" ht="15.75" customHeight="1">
      <c r="A578" s="10"/>
      <c r="B578" s="20"/>
      <c r="C578" s="20"/>
      <c r="D578" s="21"/>
      <c r="E578" s="21"/>
      <c r="F578" s="10"/>
      <c r="G578" s="10"/>
      <c r="H578" s="10"/>
      <c r="I578" s="10"/>
      <c r="J578" s="10"/>
      <c r="K578" s="10"/>
      <c r="L578" s="10"/>
      <c r="M578" s="23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22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</row>
    <row r="579" spans="1:47" ht="15.75" customHeight="1">
      <c r="A579" s="10"/>
      <c r="B579" s="20"/>
      <c r="C579" s="20"/>
      <c r="D579" s="21"/>
      <c r="E579" s="21"/>
      <c r="F579" s="10"/>
      <c r="G579" s="10"/>
      <c r="H579" s="10"/>
      <c r="I579" s="10"/>
      <c r="J579" s="10"/>
      <c r="K579" s="10"/>
      <c r="L579" s="10"/>
      <c r="M579" s="23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22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</row>
    <row r="580" spans="1:47" ht="15.75" customHeight="1">
      <c r="A580" s="10"/>
      <c r="B580" s="20"/>
      <c r="C580" s="20"/>
      <c r="D580" s="21"/>
      <c r="E580" s="21"/>
      <c r="F580" s="10"/>
      <c r="G580" s="10"/>
      <c r="H580" s="10"/>
      <c r="I580" s="10"/>
      <c r="J580" s="10"/>
      <c r="K580" s="10"/>
      <c r="L580" s="10"/>
      <c r="M580" s="23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22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</row>
    <row r="581" spans="1:47" ht="15.75" customHeight="1">
      <c r="A581" s="10"/>
      <c r="B581" s="20"/>
      <c r="C581" s="20"/>
      <c r="D581" s="21"/>
      <c r="E581" s="21"/>
      <c r="F581" s="10"/>
      <c r="G581" s="10"/>
      <c r="H581" s="10"/>
      <c r="I581" s="10"/>
      <c r="J581" s="10"/>
      <c r="K581" s="10"/>
      <c r="L581" s="10"/>
      <c r="M581" s="23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22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</row>
    <row r="582" spans="1:47" ht="15.75" customHeight="1">
      <c r="A582" s="10"/>
      <c r="B582" s="20"/>
      <c r="C582" s="20"/>
      <c r="D582" s="21"/>
      <c r="E582" s="21"/>
      <c r="F582" s="10"/>
      <c r="G582" s="10"/>
      <c r="H582" s="10"/>
      <c r="I582" s="10"/>
      <c r="J582" s="10"/>
      <c r="K582" s="10"/>
      <c r="L582" s="10"/>
      <c r="M582" s="23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22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</row>
    <row r="583" spans="1:47" ht="15.75" customHeight="1">
      <c r="A583" s="10"/>
      <c r="B583" s="20"/>
      <c r="C583" s="20"/>
      <c r="D583" s="21"/>
      <c r="E583" s="21"/>
      <c r="F583" s="10"/>
      <c r="G583" s="10"/>
      <c r="H583" s="10"/>
      <c r="I583" s="10"/>
      <c r="J583" s="10"/>
      <c r="K583" s="10"/>
      <c r="L583" s="10"/>
      <c r="M583" s="23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22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</row>
    <row r="584" spans="1:47" ht="15.75" customHeight="1">
      <c r="A584" s="10"/>
      <c r="B584" s="20"/>
      <c r="C584" s="20"/>
      <c r="D584" s="21"/>
      <c r="E584" s="21"/>
      <c r="F584" s="10"/>
      <c r="G584" s="10"/>
      <c r="H584" s="10"/>
      <c r="I584" s="10"/>
      <c r="J584" s="10"/>
      <c r="K584" s="10"/>
      <c r="L584" s="10"/>
      <c r="M584" s="23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22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</row>
    <row r="585" spans="1:47" ht="15.75" customHeight="1">
      <c r="A585" s="10"/>
      <c r="B585" s="20"/>
      <c r="C585" s="20"/>
      <c r="D585" s="21"/>
      <c r="E585" s="21"/>
      <c r="F585" s="10"/>
      <c r="G585" s="10"/>
      <c r="H585" s="10"/>
      <c r="I585" s="10"/>
      <c r="J585" s="10"/>
      <c r="K585" s="10"/>
      <c r="L585" s="10"/>
      <c r="M585" s="23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22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</row>
    <row r="586" spans="1:47" ht="15.75" customHeight="1">
      <c r="A586" s="10"/>
      <c r="B586" s="20"/>
      <c r="C586" s="20"/>
      <c r="D586" s="21"/>
      <c r="E586" s="21"/>
      <c r="F586" s="10"/>
      <c r="G586" s="10"/>
      <c r="H586" s="10"/>
      <c r="I586" s="10"/>
      <c r="J586" s="10"/>
      <c r="K586" s="10"/>
      <c r="L586" s="10"/>
      <c r="M586" s="23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22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</row>
    <row r="587" spans="1:47" ht="15.75" customHeight="1">
      <c r="A587" s="10"/>
      <c r="B587" s="20"/>
      <c r="C587" s="20"/>
      <c r="D587" s="21"/>
      <c r="E587" s="21"/>
      <c r="F587" s="10"/>
      <c r="G587" s="10"/>
      <c r="H587" s="10"/>
      <c r="I587" s="10"/>
      <c r="J587" s="10"/>
      <c r="K587" s="10"/>
      <c r="L587" s="10"/>
      <c r="M587" s="23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22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</row>
    <row r="588" spans="1:47" ht="15.75" customHeight="1">
      <c r="A588" s="10"/>
      <c r="B588" s="20"/>
      <c r="C588" s="20"/>
      <c r="D588" s="21"/>
      <c r="E588" s="21"/>
      <c r="F588" s="10"/>
      <c r="G588" s="10"/>
      <c r="H588" s="10"/>
      <c r="I588" s="10"/>
      <c r="J588" s="10"/>
      <c r="K588" s="10"/>
      <c r="L588" s="10"/>
      <c r="M588" s="23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22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</row>
    <row r="589" spans="1:47" ht="15.75" customHeight="1">
      <c r="A589" s="10"/>
      <c r="B589" s="20"/>
      <c r="C589" s="20"/>
      <c r="D589" s="21"/>
      <c r="E589" s="21"/>
      <c r="F589" s="10"/>
      <c r="G589" s="10"/>
      <c r="H589" s="10"/>
      <c r="I589" s="10"/>
      <c r="J589" s="10"/>
      <c r="K589" s="10"/>
      <c r="L589" s="10"/>
      <c r="M589" s="23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22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</row>
    <row r="590" spans="1:47" ht="15.75" customHeight="1">
      <c r="A590" s="10"/>
      <c r="B590" s="20"/>
      <c r="C590" s="20"/>
      <c r="D590" s="21"/>
      <c r="E590" s="21"/>
      <c r="F590" s="10"/>
      <c r="G590" s="10"/>
      <c r="H590" s="10"/>
      <c r="I590" s="10"/>
      <c r="J590" s="10"/>
      <c r="K590" s="10"/>
      <c r="L590" s="10"/>
      <c r="M590" s="23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22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</row>
    <row r="591" spans="1:47" ht="15.75" customHeight="1">
      <c r="A591" s="10"/>
      <c r="B591" s="20"/>
      <c r="C591" s="20"/>
      <c r="D591" s="21"/>
      <c r="E591" s="21"/>
      <c r="F591" s="10"/>
      <c r="G591" s="10"/>
      <c r="H591" s="10"/>
      <c r="I591" s="10"/>
      <c r="J591" s="10"/>
      <c r="K591" s="10"/>
      <c r="L591" s="10"/>
      <c r="M591" s="23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22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</row>
    <row r="592" spans="1:47" ht="15.75" customHeight="1">
      <c r="A592" s="10"/>
      <c r="B592" s="20"/>
      <c r="C592" s="20"/>
      <c r="D592" s="21"/>
      <c r="E592" s="21"/>
      <c r="F592" s="10"/>
      <c r="G592" s="10"/>
      <c r="H592" s="10"/>
      <c r="I592" s="10"/>
      <c r="J592" s="10"/>
      <c r="K592" s="10"/>
      <c r="L592" s="10"/>
      <c r="M592" s="23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22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</row>
    <row r="593" spans="1:47" ht="15.75" customHeight="1">
      <c r="A593" s="10"/>
      <c r="B593" s="20"/>
      <c r="C593" s="20"/>
      <c r="D593" s="21"/>
      <c r="E593" s="21"/>
      <c r="F593" s="10"/>
      <c r="G593" s="10"/>
      <c r="H593" s="10"/>
      <c r="I593" s="10"/>
      <c r="J593" s="10"/>
      <c r="K593" s="10"/>
      <c r="L593" s="10"/>
      <c r="M593" s="23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22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</row>
    <row r="594" spans="1:47" ht="15.75" customHeight="1">
      <c r="A594" s="10"/>
      <c r="B594" s="20"/>
      <c r="C594" s="20"/>
      <c r="D594" s="21"/>
      <c r="E594" s="21"/>
      <c r="F594" s="10"/>
      <c r="G594" s="10"/>
      <c r="H594" s="10"/>
      <c r="I594" s="10"/>
      <c r="J594" s="10"/>
      <c r="K594" s="10"/>
      <c r="L594" s="10"/>
      <c r="M594" s="23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22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</row>
    <row r="595" spans="1:47" ht="15.75" customHeight="1">
      <c r="A595" s="10"/>
      <c r="B595" s="20"/>
      <c r="C595" s="20"/>
      <c r="D595" s="21"/>
      <c r="E595" s="21"/>
      <c r="F595" s="10"/>
      <c r="G595" s="10"/>
      <c r="H595" s="10"/>
      <c r="I595" s="10"/>
      <c r="J595" s="10"/>
      <c r="K595" s="10"/>
      <c r="L595" s="10"/>
      <c r="M595" s="23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22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</row>
    <row r="596" spans="1:47" ht="15.75" customHeight="1">
      <c r="A596" s="10"/>
      <c r="B596" s="20"/>
      <c r="C596" s="20"/>
      <c r="D596" s="21"/>
      <c r="E596" s="21"/>
      <c r="F596" s="10"/>
      <c r="G596" s="10"/>
      <c r="H596" s="10"/>
      <c r="I596" s="10"/>
      <c r="J596" s="10"/>
      <c r="K596" s="10"/>
      <c r="L596" s="10"/>
      <c r="M596" s="23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22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</row>
    <row r="597" spans="1:47" ht="15.75" customHeight="1">
      <c r="A597" s="10"/>
      <c r="B597" s="20"/>
      <c r="C597" s="20"/>
      <c r="D597" s="21"/>
      <c r="E597" s="21"/>
      <c r="F597" s="10"/>
      <c r="G597" s="10"/>
      <c r="H597" s="10"/>
      <c r="I597" s="10"/>
      <c r="J597" s="10"/>
      <c r="K597" s="10"/>
      <c r="L597" s="10"/>
      <c r="M597" s="23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22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</row>
    <row r="598" spans="1:47" ht="15.75" customHeight="1">
      <c r="A598" s="10"/>
      <c r="B598" s="20"/>
      <c r="C598" s="20"/>
      <c r="D598" s="21"/>
      <c r="E598" s="21"/>
      <c r="F598" s="10"/>
      <c r="G598" s="10"/>
      <c r="H598" s="10"/>
      <c r="I598" s="10"/>
      <c r="J598" s="10"/>
      <c r="K598" s="10"/>
      <c r="L598" s="10"/>
      <c r="M598" s="23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22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</row>
    <row r="599" spans="1:47" ht="15.75" customHeight="1">
      <c r="A599" s="10"/>
      <c r="B599" s="20"/>
      <c r="C599" s="20"/>
      <c r="D599" s="21"/>
      <c r="E599" s="21"/>
      <c r="F599" s="10"/>
      <c r="G599" s="10"/>
      <c r="H599" s="10"/>
      <c r="I599" s="10"/>
      <c r="J599" s="10"/>
      <c r="K599" s="10"/>
      <c r="L599" s="10"/>
      <c r="M599" s="23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22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</row>
    <row r="600" spans="1:47" ht="15.75" customHeight="1">
      <c r="A600" s="10"/>
      <c r="B600" s="20"/>
      <c r="C600" s="20"/>
      <c r="D600" s="21"/>
      <c r="E600" s="21"/>
      <c r="F600" s="10"/>
      <c r="G600" s="10"/>
      <c r="H600" s="10"/>
      <c r="I600" s="10"/>
      <c r="J600" s="10"/>
      <c r="K600" s="10"/>
      <c r="L600" s="10"/>
      <c r="M600" s="23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22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</row>
    <row r="601" spans="1:47" ht="15.75" customHeight="1">
      <c r="A601" s="10"/>
      <c r="B601" s="20"/>
      <c r="C601" s="20"/>
      <c r="D601" s="21"/>
      <c r="E601" s="21"/>
      <c r="F601" s="10"/>
      <c r="G601" s="10"/>
      <c r="H601" s="10"/>
      <c r="I601" s="10"/>
      <c r="J601" s="10"/>
      <c r="K601" s="10"/>
      <c r="L601" s="10"/>
      <c r="M601" s="23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22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</row>
    <row r="602" spans="1:47" ht="15.75" customHeight="1">
      <c r="A602" s="10"/>
      <c r="B602" s="20"/>
      <c r="C602" s="20"/>
      <c r="D602" s="21"/>
      <c r="E602" s="21"/>
      <c r="F602" s="10"/>
      <c r="G602" s="10"/>
      <c r="H602" s="10"/>
      <c r="I602" s="10"/>
      <c r="J602" s="10"/>
      <c r="K602" s="10"/>
      <c r="L602" s="10"/>
      <c r="M602" s="23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22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</row>
    <row r="603" spans="1:47" ht="15.75" customHeight="1">
      <c r="A603" s="10"/>
      <c r="B603" s="20"/>
      <c r="C603" s="20"/>
      <c r="D603" s="21"/>
      <c r="E603" s="21"/>
      <c r="F603" s="10"/>
      <c r="G603" s="10"/>
      <c r="H603" s="10"/>
      <c r="I603" s="10"/>
      <c r="J603" s="10"/>
      <c r="K603" s="10"/>
      <c r="L603" s="10"/>
      <c r="M603" s="23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22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</row>
    <row r="604" spans="1:47" ht="15.75" customHeight="1">
      <c r="A604" s="10"/>
      <c r="B604" s="20"/>
      <c r="C604" s="20"/>
      <c r="D604" s="21"/>
      <c r="E604" s="21"/>
      <c r="F604" s="10"/>
      <c r="G604" s="10"/>
      <c r="H604" s="10"/>
      <c r="I604" s="10"/>
      <c r="J604" s="10"/>
      <c r="K604" s="10"/>
      <c r="L604" s="10"/>
      <c r="M604" s="23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22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</row>
    <row r="605" spans="1:47" ht="15.75" customHeight="1">
      <c r="A605" s="10"/>
      <c r="B605" s="20"/>
      <c r="C605" s="20"/>
      <c r="D605" s="21"/>
      <c r="E605" s="21"/>
      <c r="F605" s="10"/>
      <c r="G605" s="10"/>
      <c r="H605" s="10"/>
      <c r="I605" s="10"/>
      <c r="J605" s="10"/>
      <c r="K605" s="10"/>
      <c r="L605" s="10"/>
      <c r="M605" s="23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22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</row>
    <row r="606" spans="1:47" ht="15.75" customHeight="1">
      <c r="A606" s="10"/>
      <c r="B606" s="20"/>
      <c r="C606" s="20"/>
      <c r="D606" s="21"/>
      <c r="E606" s="21"/>
      <c r="F606" s="10"/>
      <c r="G606" s="10"/>
      <c r="H606" s="10"/>
      <c r="I606" s="10"/>
      <c r="J606" s="10"/>
      <c r="K606" s="10"/>
      <c r="L606" s="10"/>
      <c r="M606" s="23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22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</row>
    <row r="607" spans="1:47" ht="15.75" customHeight="1">
      <c r="A607" s="10"/>
      <c r="B607" s="20"/>
      <c r="C607" s="20"/>
      <c r="D607" s="21"/>
      <c r="E607" s="21"/>
      <c r="F607" s="10"/>
      <c r="G607" s="10"/>
      <c r="H607" s="10"/>
      <c r="I607" s="10"/>
      <c r="J607" s="10"/>
      <c r="K607" s="10"/>
      <c r="L607" s="10"/>
      <c r="M607" s="23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22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</row>
    <row r="608" spans="1:47" ht="15.75" customHeight="1">
      <c r="A608" s="10"/>
      <c r="B608" s="20"/>
      <c r="C608" s="20"/>
      <c r="D608" s="21"/>
      <c r="E608" s="21"/>
      <c r="F608" s="10"/>
      <c r="G608" s="10"/>
      <c r="H608" s="10"/>
      <c r="I608" s="10"/>
      <c r="J608" s="10"/>
      <c r="K608" s="10"/>
      <c r="L608" s="10"/>
      <c r="M608" s="23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22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</row>
    <row r="609" spans="1:47" ht="15.75" customHeight="1">
      <c r="A609" s="10"/>
      <c r="B609" s="20"/>
      <c r="C609" s="20"/>
      <c r="D609" s="21"/>
      <c r="E609" s="21"/>
      <c r="F609" s="10"/>
      <c r="G609" s="10"/>
      <c r="H609" s="10"/>
      <c r="I609" s="10"/>
      <c r="J609" s="10"/>
      <c r="K609" s="10"/>
      <c r="L609" s="10"/>
      <c r="M609" s="23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22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</row>
    <row r="610" spans="1:47" ht="15.75" customHeight="1">
      <c r="A610" s="10"/>
      <c r="B610" s="20"/>
      <c r="C610" s="20"/>
      <c r="D610" s="21"/>
      <c r="E610" s="21"/>
      <c r="F610" s="10"/>
      <c r="G610" s="10"/>
      <c r="H610" s="10"/>
      <c r="I610" s="10"/>
      <c r="J610" s="10"/>
      <c r="K610" s="10"/>
      <c r="L610" s="10"/>
      <c r="M610" s="23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22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</row>
    <row r="611" spans="1:47" ht="15.75" customHeight="1">
      <c r="A611" s="10"/>
      <c r="B611" s="20"/>
      <c r="C611" s="20"/>
      <c r="D611" s="21"/>
      <c r="E611" s="21"/>
      <c r="F611" s="10"/>
      <c r="G611" s="10"/>
      <c r="H611" s="10"/>
      <c r="I611" s="10"/>
      <c r="J611" s="10"/>
      <c r="K611" s="10"/>
      <c r="L611" s="10"/>
      <c r="M611" s="23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22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</row>
    <row r="612" spans="1:47" ht="15.75" customHeight="1">
      <c r="A612" s="10"/>
      <c r="B612" s="20"/>
      <c r="C612" s="20"/>
      <c r="D612" s="21"/>
      <c r="E612" s="21"/>
      <c r="F612" s="10"/>
      <c r="G612" s="10"/>
      <c r="H612" s="10"/>
      <c r="I612" s="10"/>
      <c r="J612" s="10"/>
      <c r="K612" s="10"/>
      <c r="L612" s="10"/>
      <c r="M612" s="23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22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</row>
    <row r="613" spans="1:47" ht="15.75" customHeight="1">
      <c r="A613" s="10"/>
      <c r="B613" s="20"/>
      <c r="C613" s="20"/>
      <c r="D613" s="21"/>
      <c r="E613" s="21"/>
      <c r="F613" s="10"/>
      <c r="G613" s="10"/>
      <c r="H613" s="10"/>
      <c r="I613" s="10"/>
      <c r="J613" s="10"/>
      <c r="K613" s="10"/>
      <c r="L613" s="10"/>
      <c r="M613" s="23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22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</row>
    <row r="614" spans="1:47" ht="15.75" customHeight="1">
      <c r="A614" s="10"/>
      <c r="B614" s="20"/>
      <c r="C614" s="20"/>
      <c r="D614" s="21"/>
      <c r="E614" s="21"/>
      <c r="F614" s="10"/>
      <c r="G614" s="10"/>
      <c r="H614" s="10"/>
      <c r="I614" s="10"/>
      <c r="J614" s="10"/>
      <c r="K614" s="10"/>
      <c r="L614" s="10"/>
      <c r="M614" s="23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22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</row>
    <row r="615" spans="1:47" ht="15.75" customHeight="1">
      <c r="A615" s="10"/>
      <c r="B615" s="20"/>
      <c r="C615" s="20"/>
      <c r="D615" s="21"/>
      <c r="E615" s="21"/>
      <c r="F615" s="10"/>
      <c r="G615" s="10"/>
      <c r="H615" s="10"/>
      <c r="I615" s="10"/>
      <c r="J615" s="10"/>
      <c r="K615" s="10"/>
      <c r="L615" s="10"/>
      <c r="M615" s="23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22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</row>
    <row r="616" spans="1:47" ht="15.75" customHeight="1">
      <c r="A616" s="10"/>
      <c r="B616" s="20"/>
      <c r="C616" s="20"/>
      <c r="D616" s="21"/>
      <c r="E616" s="21"/>
      <c r="F616" s="10"/>
      <c r="G616" s="10"/>
      <c r="H616" s="10"/>
      <c r="I616" s="10"/>
      <c r="J616" s="10"/>
      <c r="K616" s="10"/>
      <c r="L616" s="10"/>
      <c r="M616" s="23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22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</row>
    <row r="617" spans="1:47" ht="15.75" customHeight="1">
      <c r="A617" s="10"/>
      <c r="B617" s="20"/>
      <c r="C617" s="20"/>
      <c r="D617" s="21"/>
      <c r="E617" s="21"/>
      <c r="F617" s="10"/>
      <c r="G617" s="10"/>
      <c r="H617" s="10"/>
      <c r="I617" s="10"/>
      <c r="J617" s="10"/>
      <c r="K617" s="10"/>
      <c r="L617" s="10"/>
      <c r="M617" s="23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22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</row>
    <row r="618" spans="1:47" ht="15.75" customHeight="1">
      <c r="A618" s="10"/>
      <c r="B618" s="20"/>
      <c r="C618" s="20"/>
      <c r="D618" s="21"/>
      <c r="E618" s="21"/>
      <c r="F618" s="10"/>
      <c r="G618" s="10"/>
      <c r="H618" s="10"/>
      <c r="I618" s="10"/>
      <c r="J618" s="10"/>
      <c r="K618" s="10"/>
      <c r="L618" s="10"/>
      <c r="M618" s="23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22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</row>
    <row r="619" spans="1:47" ht="15.75" customHeight="1">
      <c r="A619" s="10"/>
      <c r="B619" s="20"/>
      <c r="C619" s="20"/>
      <c r="D619" s="21"/>
      <c r="E619" s="21"/>
      <c r="F619" s="10"/>
      <c r="G619" s="10"/>
      <c r="H619" s="10"/>
      <c r="I619" s="10"/>
      <c r="J619" s="10"/>
      <c r="K619" s="10"/>
      <c r="L619" s="10"/>
      <c r="M619" s="23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22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</row>
    <row r="620" spans="1:47" ht="15.75" customHeight="1">
      <c r="A620" s="10"/>
      <c r="B620" s="20"/>
      <c r="C620" s="20"/>
      <c r="D620" s="21"/>
      <c r="E620" s="21"/>
      <c r="F620" s="10"/>
      <c r="G620" s="10"/>
      <c r="H620" s="10"/>
      <c r="I620" s="10"/>
      <c r="J620" s="10"/>
      <c r="K620" s="10"/>
      <c r="L620" s="10"/>
      <c r="M620" s="23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22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</row>
    <row r="621" spans="1:47" ht="15.75" customHeight="1">
      <c r="A621" s="10"/>
      <c r="B621" s="20"/>
      <c r="C621" s="20"/>
      <c r="D621" s="21"/>
      <c r="E621" s="21"/>
      <c r="F621" s="10"/>
      <c r="G621" s="10"/>
      <c r="H621" s="10"/>
      <c r="I621" s="10"/>
      <c r="J621" s="10"/>
      <c r="K621" s="10"/>
      <c r="L621" s="10"/>
      <c r="M621" s="23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22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</row>
    <row r="622" spans="1:47" ht="15.75" customHeight="1">
      <c r="A622" s="10"/>
      <c r="B622" s="20"/>
      <c r="C622" s="20"/>
      <c r="D622" s="21"/>
      <c r="E622" s="21"/>
      <c r="F622" s="10"/>
      <c r="G622" s="10"/>
      <c r="H622" s="10"/>
      <c r="I622" s="10"/>
      <c r="J622" s="10"/>
      <c r="K622" s="10"/>
      <c r="L622" s="10"/>
      <c r="M622" s="23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22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</row>
    <row r="623" spans="1:47" ht="15.75" customHeight="1">
      <c r="A623" s="10"/>
      <c r="B623" s="20"/>
      <c r="C623" s="20"/>
      <c r="D623" s="21"/>
      <c r="E623" s="21"/>
      <c r="F623" s="10"/>
      <c r="G623" s="10"/>
      <c r="H623" s="10"/>
      <c r="I623" s="10"/>
      <c r="J623" s="10"/>
      <c r="K623" s="10"/>
      <c r="L623" s="10"/>
      <c r="M623" s="23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22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</row>
    <row r="624" spans="1:47" ht="15.75" customHeight="1">
      <c r="A624" s="10"/>
      <c r="B624" s="20"/>
      <c r="C624" s="20"/>
      <c r="D624" s="21"/>
      <c r="E624" s="21"/>
      <c r="F624" s="10"/>
      <c r="G624" s="10"/>
      <c r="H624" s="10"/>
      <c r="I624" s="10"/>
      <c r="J624" s="10"/>
      <c r="K624" s="10"/>
      <c r="L624" s="10"/>
      <c r="M624" s="23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22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</row>
    <row r="625" spans="1:47" ht="15.75" customHeight="1">
      <c r="A625" s="10"/>
      <c r="B625" s="20"/>
      <c r="C625" s="20"/>
      <c r="D625" s="21"/>
      <c r="E625" s="21"/>
      <c r="F625" s="10"/>
      <c r="G625" s="10"/>
      <c r="H625" s="10"/>
      <c r="I625" s="10"/>
      <c r="J625" s="10"/>
      <c r="K625" s="10"/>
      <c r="L625" s="10"/>
      <c r="M625" s="23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22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</row>
    <row r="626" spans="1:47" ht="15.75" customHeight="1">
      <c r="A626" s="10"/>
      <c r="B626" s="20"/>
      <c r="C626" s="20"/>
      <c r="D626" s="21"/>
      <c r="E626" s="21"/>
      <c r="F626" s="10"/>
      <c r="G626" s="10"/>
      <c r="H626" s="10"/>
      <c r="I626" s="10"/>
      <c r="J626" s="10"/>
      <c r="K626" s="10"/>
      <c r="L626" s="10"/>
      <c r="M626" s="23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22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</row>
    <row r="627" spans="1:47" ht="15.75" customHeight="1">
      <c r="A627" s="10"/>
      <c r="B627" s="20"/>
      <c r="C627" s="20"/>
      <c r="D627" s="21"/>
      <c r="E627" s="21"/>
      <c r="F627" s="10"/>
      <c r="G627" s="10"/>
      <c r="H627" s="10"/>
      <c r="I627" s="10"/>
      <c r="J627" s="10"/>
      <c r="K627" s="10"/>
      <c r="L627" s="10"/>
      <c r="M627" s="23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22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</row>
    <row r="628" spans="1:47" ht="15.75" customHeight="1">
      <c r="A628" s="10"/>
      <c r="B628" s="20"/>
      <c r="C628" s="20"/>
      <c r="D628" s="21"/>
      <c r="E628" s="21"/>
      <c r="F628" s="10"/>
      <c r="G628" s="10"/>
      <c r="H628" s="10"/>
      <c r="I628" s="10"/>
      <c r="J628" s="10"/>
      <c r="K628" s="10"/>
      <c r="L628" s="10"/>
      <c r="M628" s="23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22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</row>
    <row r="629" spans="1:47" ht="15.75" customHeight="1">
      <c r="A629" s="10"/>
      <c r="B629" s="20"/>
      <c r="C629" s="20"/>
      <c r="D629" s="21"/>
      <c r="E629" s="21"/>
      <c r="F629" s="10"/>
      <c r="G629" s="10"/>
      <c r="H629" s="10"/>
      <c r="I629" s="10"/>
      <c r="J629" s="10"/>
      <c r="K629" s="10"/>
      <c r="L629" s="10"/>
      <c r="M629" s="23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22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</row>
    <row r="630" spans="1:47" ht="15.75" customHeight="1">
      <c r="A630" s="10"/>
      <c r="B630" s="20"/>
      <c r="C630" s="20"/>
      <c r="D630" s="21"/>
      <c r="E630" s="21"/>
      <c r="F630" s="10"/>
      <c r="G630" s="10"/>
      <c r="H630" s="10"/>
      <c r="I630" s="10"/>
      <c r="J630" s="10"/>
      <c r="K630" s="10"/>
      <c r="L630" s="10"/>
      <c r="M630" s="23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22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</row>
    <row r="631" spans="1:47" ht="15.75" customHeight="1">
      <c r="A631" s="10"/>
      <c r="B631" s="20"/>
      <c r="C631" s="20"/>
      <c r="D631" s="21"/>
      <c r="E631" s="21"/>
      <c r="F631" s="10"/>
      <c r="G631" s="10"/>
      <c r="H631" s="10"/>
      <c r="I631" s="10"/>
      <c r="J631" s="10"/>
      <c r="K631" s="10"/>
      <c r="L631" s="10"/>
      <c r="M631" s="23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22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</row>
    <row r="632" spans="1:47" ht="15.75" customHeight="1">
      <c r="A632" s="10"/>
      <c r="B632" s="20"/>
      <c r="C632" s="20"/>
      <c r="D632" s="21"/>
      <c r="E632" s="21"/>
      <c r="F632" s="10"/>
      <c r="G632" s="10"/>
      <c r="H632" s="10"/>
      <c r="I632" s="10"/>
      <c r="J632" s="10"/>
      <c r="K632" s="10"/>
      <c r="L632" s="10"/>
      <c r="M632" s="23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22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</row>
    <row r="633" spans="1:47" ht="15.75" customHeight="1">
      <c r="A633" s="10"/>
      <c r="B633" s="20"/>
      <c r="C633" s="20"/>
      <c r="D633" s="21"/>
      <c r="E633" s="21"/>
      <c r="F633" s="10"/>
      <c r="G633" s="10"/>
      <c r="H633" s="10"/>
      <c r="I633" s="10"/>
      <c r="J633" s="10"/>
      <c r="K633" s="10"/>
      <c r="L633" s="10"/>
      <c r="M633" s="23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22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</row>
    <row r="634" spans="1:47" ht="15.75" customHeight="1">
      <c r="A634" s="10"/>
      <c r="B634" s="20"/>
      <c r="C634" s="20"/>
      <c r="D634" s="21"/>
      <c r="E634" s="21"/>
      <c r="F634" s="10"/>
      <c r="G634" s="10"/>
      <c r="H634" s="10"/>
      <c r="I634" s="10"/>
      <c r="J634" s="10"/>
      <c r="K634" s="10"/>
      <c r="L634" s="10"/>
      <c r="M634" s="23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22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</row>
    <row r="635" spans="1:47" ht="15.75" customHeight="1">
      <c r="A635" s="10"/>
      <c r="B635" s="20"/>
      <c r="C635" s="20"/>
      <c r="D635" s="21"/>
      <c r="E635" s="21"/>
      <c r="F635" s="10"/>
      <c r="G635" s="10"/>
      <c r="H635" s="10"/>
      <c r="I635" s="10"/>
      <c r="J635" s="10"/>
      <c r="K635" s="10"/>
      <c r="L635" s="10"/>
      <c r="M635" s="23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22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</row>
    <row r="636" spans="1:47" ht="15.75" customHeight="1">
      <c r="A636" s="10"/>
      <c r="B636" s="20"/>
      <c r="C636" s="20"/>
      <c r="D636" s="21"/>
      <c r="E636" s="21"/>
      <c r="F636" s="10"/>
      <c r="G636" s="10"/>
      <c r="H636" s="10"/>
      <c r="I636" s="10"/>
      <c r="J636" s="10"/>
      <c r="K636" s="10"/>
      <c r="L636" s="10"/>
      <c r="M636" s="23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22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</row>
    <row r="637" spans="1:47" ht="15.75" customHeight="1">
      <c r="A637" s="10"/>
      <c r="B637" s="20"/>
      <c r="C637" s="20"/>
      <c r="D637" s="21"/>
      <c r="E637" s="21"/>
      <c r="F637" s="10"/>
      <c r="G637" s="10"/>
      <c r="H637" s="10"/>
      <c r="I637" s="10"/>
      <c r="J637" s="10"/>
      <c r="K637" s="10"/>
      <c r="L637" s="10"/>
      <c r="M637" s="23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22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</row>
    <row r="638" spans="1:47" ht="15.75" customHeight="1">
      <c r="A638" s="10"/>
      <c r="B638" s="20"/>
      <c r="C638" s="20"/>
      <c r="D638" s="21"/>
      <c r="E638" s="21"/>
      <c r="F638" s="10"/>
      <c r="G638" s="10"/>
      <c r="H638" s="10"/>
      <c r="I638" s="10"/>
      <c r="J638" s="10"/>
      <c r="K638" s="10"/>
      <c r="L638" s="10"/>
      <c r="M638" s="23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22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</row>
    <row r="639" spans="1:47" ht="15" customHeight="1">
      <c r="X639" s="10"/>
      <c r="Y639" s="10"/>
      <c r="Z639" s="10"/>
    </row>
    <row r="640" spans="1:47" ht="15" customHeight="1">
      <c r="X640" s="10"/>
      <c r="Y640" s="10"/>
      <c r="Z640" s="10"/>
    </row>
  </sheetData>
  <mergeCells count="4">
    <mergeCell ref="Y3:AH3"/>
    <mergeCell ref="A2:Q2"/>
    <mergeCell ref="F3:K3"/>
    <mergeCell ref="N3:X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FEB-26</vt:lpstr>
      <vt:lpstr>JAN-26</vt:lpstr>
      <vt:lpstr>DEC-25</vt:lpstr>
      <vt:lpstr>NOV-25 </vt:lpstr>
      <vt:lpstr>OCT-25</vt:lpstr>
      <vt:lpstr>SEP-25</vt:lpstr>
      <vt:lpstr>AUG-25</vt:lpstr>
      <vt:lpstr>JULY-25 </vt:lpstr>
      <vt:lpstr>JUNE-25</vt:lpstr>
      <vt:lpstr>MAY-25</vt:lpstr>
      <vt:lpstr>APR-25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ugml</cp:lastModifiedBy>
  <dcterms:created xsi:type="dcterms:W3CDTF">2006-09-16T00:00:00Z</dcterms:created>
  <dcterms:modified xsi:type="dcterms:W3CDTF">2026-02-10T03:53:48Z</dcterms:modified>
</cp:coreProperties>
</file>